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tables/table1.xml" ContentType="application/vnd.openxmlformats-officedocument.spreadsheetml.table+xml"/>
  <Override PartName="/xl/drawings/drawing4.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charlotte.bagnall\Downloads\"/>
    </mc:Choice>
  </mc:AlternateContent>
  <xr:revisionPtr revIDLastSave="0" documentId="13_ncr:1_{B5197B4F-3BF8-47AD-AEA5-1D0C4F06E5B1}" xr6:coauthVersionLast="47" xr6:coauthVersionMax="47" xr10:uidLastSave="{00000000-0000-0000-0000-000000000000}"/>
  <bookViews>
    <workbookView xWindow="28680" yWindow="-120" windowWidth="29040" windowHeight="15720" tabRatio="761" firstSheet="3" xr2:uid="{1CA8AD70-6C41-4A66-9A12-2034E36FE008}"/>
  </bookViews>
  <sheets>
    <sheet name="Instructions" sheetId="5" r:id="rId1"/>
    <sheet name="Part 1 Application Details" sheetId="4" r:id="rId2"/>
    <sheet name="Part 2 UTCF Support Details" sheetId="11" r:id="rId3"/>
    <sheet name="Part 3 LATF Support Details" sheetId="10" r:id="rId4"/>
    <sheet name="Part 4.1 EWCO Support Details" sheetId="6" r:id="rId5"/>
    <sheet name="Part 4.2 EWCO Summary" sheetId="8" r:id="rId6"/>
    <sheet name="Part 4.3 EWCO Species List" sheetId="9" r:id="rId7"/>
    <sheet name="Part 5 Privacy Notice" sheetId="13" r:id="rId8"/>
    <sheet name="Sheet7" sheetId="7" state="hidden" r:id="rId9"/>
  </sheets>
  <externalReferences>
    <externalReference r:id="rId10"/>
    <externalReference r:id="rId11"/>
    <externalReference r:id="rId12"/>
    <externalReference r:id="rId13"/>
    <externalReference r:id="rId14"/>
  </externalReferences>
  <definedNames>
    <definedName name="_xlnm._FilterDatabase" localSheetId="2" hidden="1">'Part 2 UTCF Support Details'!$B$8:$I$8</definedName>
    <definedName name="_xlnm._FilterDatabase" localSheetId="3" hidden="1">'Part 3 LATF Support Details'!#REF!</definedName>
    <definedName name="_xlnm._FilterDatabase" localSheetId="4" hidden="1">'Part 4.1 EWCO Support Details'!$B$10:$K$10</definedName>
    <definedName name="_xlnm._FilterDatabase" localSheetId="8" hidden="1">Sheet7!$B$2:$G$147</definedName>
    <definedName name="_ftn1" localSheetId="1">'Part 1 Application Details'!#REF!</definedName>
    <definedName name="_ftnref1" localSheetId="1">'Part 1 Application Details'!#REF!</definedName>
    <definedName name="_ftnref2" localSheetId="1">'Part 1 Application Details'!#REF!</definedName>
    <definedName name="capital_items" localSheetId="6">[1]!Table1[Capital Item]</definedName>
    <definedName name="capital_items">[2]!Table1[Capital Item]</definedName>
    <definedName name="FY2_VAT_LUT">[3]Data!$C$23:$D$24</definedName>
    <definedName name="FY2_VATQ">[3]Data!$C$23:$C$24</definedName>
    <definedName name="FY2QUOTE_LUT">'[3]i. Capital item FY2'!$B$17:$H$21</definedName>
    <definedName name="GROUND_PREP">[3]Data!$F$23:$F$28</definedName>
    <definedName name="Large_Type_Planting" localSheetId="5">[4]Sheet2!$C$2:$C$6</definedName>
    <definedName name="Large_Type_Planting">[4]Sheet2!$C$2:$C$6</definedName>
    <definedName name="NoYes">[3]Data!$B$7:$B$8</definedName>
    <definedName name="Objective">[3]Data!$C$7:$C$9</definedName>
    <definedName name="ParcelList" localSheetId="5">OFFSET('[4]1 - Project Details and Scoring'!$L$17,1,0,MAX('[4]1 - Project Details and Scoring'!$K:$K),1)</definedName>
    <definedName name="ParcelList">OFFSET('[4]1 - Project Details and Scoring'!$L$17,1,0,MAX('[4]1 - Project Details and Scoring'!$K:$K),1)</definedName>
    <definedName name="ParcelList2e">OFFSET('[3]a. Land Summary'!$M$13,1,0,MAX('[3]a. Land Summary'!$L:$L),1)</definedName>
    <definedName name="ParcelList2g">OFFSET('[3]h. Creation Items'!$AA$18,1,0,MAX('[3]h. Creation Items'!$Z:$Z),1)</definedName>
    <definedName name="PAWSCptDropdown">OFFSET('[5]Cpt Lists'!$G$4,1,0,COUNTIF('[5]Cpt Lists'!$G$5:$G$10989,"?*"),1)</definedName>
    <definedName name="_xlnm.Print_Area" localSheetId="6">'Part 4.3 EWCO Species List'!$A$1:$M$105</definedName>
    <definedName name="Print_Area_Formula" localSheetId="6">OFFSET('[1]Land Summary'!$B$12,0,0,COUNTA('[1]Land Summary'!$S:$S),19)</definedName>
    <definedName name="Print_Area_Formula">OFFSET('[2]Land Summary'!$B$12,0,0,COUNTA('[2]Land Summary'!$S:$S),19)</definedName>
    <definedName name="Small_Tree_Error" localSheetId="2">'[4]2 - Planting Details'!#REF!</definedName>
    <definedName name="Small_Tree_Error" localSheetId="3">'[4]2 - Planting Details'!#REF!</definedName>
    <definedName name="Small_Tree_Error" localSheetId="4">'[4]2 - Planting Details'!#REF!</definedName>
    <definedName name="Small_Tree_Error" localSheetId="5">'[4]2 - Planting Details'!#REF!</definedName>
    <definedName name="Small_Tree_Error">'[4]2 - Planting Details'!#REF!</definedName>
    <definedName name="SPH_STOCKING_DENSITY">[3]Data!$C$41:$C$44</definedName>
    <definedName name="Standard_And_Small_Tree_Error" localSheetId="5">'[4]2 - Planting Details'!#REF!</definedName>
    <definedName name="Standard_And_Small_Tree_Error">'[4]2 - Planting Details'!#REF!</definedName>
    <definedName name="SurfaceType" localSheetId="5">[4]Sheet2!$D$2:$D$5</definedName>
    <definedName name="SurfaceType">[4]Sheet2!$D$2:$D$5</definedName>
    <definedName name="Tree_Cover_Method" localSheetId="5">[4]Sheet2!$N$2:$N$6</definedName>
    <definedName name="Tree_Cover_Method">[4]Sheet2!$N$2:$N$6</definedName>
    <definedName name="TreeCover" localSheetId="5">[4]Sheet2!$F$2:$F$5</definedName>
    <definedName name="TreeCover">[4]Sheet2!$F$2:$F$5</definedName>
    <definedName name="Urban_Area" localSheetId="5">[4]Sheet2!$A$2:$A$3</definedName>
    <definedName name="Urban_Area">[4]Sheet2!$A$2:$A$3</definedName>
    <definedName name="WCP_PLANTING_YR">[3]Data!$C$35:$C$37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98" i="11" l="1"/>
  <c r="C299" i="10"/>
  <c r="H12" i="6"/>
  <c r="E4" i="7"/>
  <c r="L36" i="9" s="1"/>
  <c r="E5" i="7"/>
  <c r="F23" i="9" s="1"/>
  <c r="E6" i="7"/>
  <c r="L25" i="9" s="1"/>
  <c r="E7" i="7"/>
  <c r="L45" i="9" s="1"/>
  <c r="E8" i="7"/>
  <c r="F34" i="9" s="1"/>
  <c r="E9" i="7"/>
  <c r="F18" i="9" s="1"/>
  <c r="E10" i="7"/>
  <c r="L54" i="9" s="1"/>
  <c r="E11" i="7"/>
  <c r="F51" i="9" s="1"/>
  <c r="E12" i="7"/>
  <c r="F25" i="9" s="1"/>
  <c r="E13" i="7"/>
  <c r="L43" i="9" s="1"/>
  <c r="E14" i="7"/>
  <c r="F21" i="9" s="1"/>
  <c r="E15" i="7"/>
  <c r="F68" i="9" s="1"/>
  <c r="E16" i="7"/>
  <c r="F26" i="9" s="1"/>
  <c r="E17" i="7"/>
  <c r="L19" i="9" s="1"/>
  <c r="E18" i="7"/>
  <c r="L71" i="9" s="1"/>
  <c r="E19" i="7"/>
  <c r="L38" i="9" s="1"/>
  <c r="E20" i="7"/>
  <c r="L26" i="9" s="1"/>
  <c r="E21" i="7"/>
  <c r="F61" i="9" s="1"/>
  <c r="E22" i="7"/>
  <c r="L57" i="9" s="1"/>
  <c r="E23" i="7"/>
  <c r="F11" i="9" s="1"/>
  <c r="E24" i="7"/>
  <c r="F40" i="9" s="1"/>
  <c r="E25" i="7"/>
  <c r="F95" i="9" s="1"/>
  <c r="E26" i="7"/>
  <c r="L44" i="9" s="1"/>
  <c r="E27" i="7"/>
  <c r="F20" i="9" s="1"/>
  <c r="E28" i="7"/>
  <c r="F33" i="9" s="1"/>
  <c r="E29" i="7"/>
  <c r="L72" i="9" s="1"/>
  <c r="E30" i="7"/>
  <c r="L56" i="9" s="1"/>
  <c r="E31" i="7"/>
  <c r="F13" i="9" s="1"/>
  <c r="E32" i="7"/>
  <c r="F83" i="9" s="1"/>
  <c r="E33" i="7"/>
  <c r="L76" i="9" s="1"/>
  <c r="E34" i="7"/>
  <c r="F35" i="9" s="1"/>
  <c r="E35" i="7"/>
  <c r="F44" i="9" s="1"/>
  <c r="E36" i="7"/>
  <c r="L17" i="9" s="1"/>
  <c r="E37" i="7"/>
  <c r="F10" i="9" s="1"/>
  <c r="E38" i="7"/>
  <c r="F31" i="9" s="1"/>
  <c r="E39" i="7"/>
  <c r="L21" i="9" s="1"/>
  <c r="E40" i="7"/>
  <c r="L20" i="9" s="1"/>
  <c r="E41" i="7"/>
  <c r="F57" i="9" s="1"/>
  <c r="E42" i="7"/>
  <c r="F55" i="9" s="1"/>
  <c r="E43" i="7"/>
  <c r="F22" i="9" s="1"/>
  <c r="E44" i="7"/>
  <c r="F32" i="9" s="1"/>
  <c r="E45" i="7"/>
  <c r="L81" i="9" s="1"/>
  <c r="E46" i="7"/>
  <c r="F17" i="9" s="1"/>
  <c r="E47" i="7"/>
  <c r="F15" i="9" s="1"/>
  <c r="E48" i="7"/>
  <c r="F19" i="9" s="1"/>
  <c r="E49" i="7"/>
  <c r="F99" i="9" s="1"/>
  <c r="E50" i="7"/>
  <c r="F14" i="9" s="1"/>
  <c r="E51" i="7"/>
  <c r="F93" i="9" s="1"/>
  <c r="E52" i="7"/>
  <c r="F82" i="9" s="1"/>
  <c r="E53" i="7"/>
  <c r="F78" i="9" s="1"/>
  <c r="E54" i="7"/>
  <c r="F54" i="9" s="1"/>
  <c r="E55" i="7"/>
  <c r="L29" i="9" s="1"/>
  <c r="E56" i="7"/>
  <c r="L9" i="9" s="1"/>
  <c r="E57" i="7"/>
  <c r="L41" i="9" s="1"/>
  <c r="E58" i="7"/>
  <c r="F41" i="9" s="1"/>
  <c r="E59" i="7"/>
  <c r="L28" i="9" s="1"/>
  <c r="E60" i="7"/>
  <c r="F73" i="9" s="1"/>
  <c r="E61" i="7"/>
  <c r="L30" i="9" s="1"/>
  <c r="E62" i="7"/>
  <c r="L52" i="9" s="1"/>
  <c r="E63" i="7"/>
  <c r="L39" i="9" s="1"/>
  <c r="E64" i="7"/>
  <c r="F75" i="9" s="1"/>
  <c r="E65" i="7"/>
  <c r="L46" i="9" s="1"/>
  <c r="E66" i="7"/>
  <c r="L47" i="9" s="1"/>
  <c r="E67" i="7"/>
  <c r="L37" i="9" s="1"/>
  <c r="E68" i="7"/>
  <c r="F16" i="9" s="1"/>
  <c r="E69" i="7"/>
  <c r="L15" i="9" s="1"/>
  <c r="E70" i="7"/>
  <c r="F9" i="9" s="1"/>
  <c r="E71" i="7"/>
  <c r="F49" i="9" s="1"/>
  <c r="E72" i="7"/>
  <c r="L49" i="9" s="1"/>
  <c r="E73" i="7"/>
  <c r="L53" i="9" s="1"/>
  <c r="E74" i="7"/>
  <c r="F66" i="9" s="1"/>
  <c r="E75" i="7"/>
  <c r="E76" i="7"/>
  <c r="L23" i="9" s="1"/>
  <c r="E77" i="7"/>
  <c r="L22" i="9" s="1"/>
  <c r="E78" i="7"/>
  <c r="F52" i="9" s="1"/>
  <c r="E79" i="7"/>
  <c r="L31" i="9" s="1"/>
  <c r="E80" i="7"/>
  <c r="F64" i="9" s="1"/>
  <c r="E81" i="7"/>
  <c r="L33" i="9" s="1"/>
  <c r="E82" i="7"/>
  <c r="L79" i="9" s="1"/>
  <c r="E83" i="7"/>
  <c r="F59" i="9" s="1"/>
  <c r="E84" i="7"/>
  <c r="L27" i="9" s="1"/>
  <c r="E85" i="7"/>
  <c r="L16" i="9" s="1"/>
  <c r="E86" i="7"/>
  <c r="F63" i="9" s="1"/>
  <c r="E87" i="7"/>
  <c r="L24" i="9" s="1"/>
  <c r="E88" i="7"/>
  <c r="L70" i="9" s="1"/>
  <c r="E89" i="7"/>
  <c r="F50" i="9" s="1"/>
  <c r="E90" i="7"/>
  <c r="F74" i="9" s="1"/>
  <c r="E91" i="7"/>
  <c r="F85" i="9" s="1"/>
  <c r="E92" i="7"/>
  <c r="L50" i="9" s="1"/>
  <c r="E93" i="7"/>
  <c r="F79" i="9" s="1"/>
  <c r="E94" i="7"/>
  <c r="L35" i="9" s="1"/>
  <c r="E95" i="7"/>
  <c r="F69" i="9" s="1"/>
  <c r="E96" i="7"/>
  <c r="F86" i="9" s="1"/>
  <c r="E97" i="7"/>
  <c r="F58" i="9" s="1"/>
  <c r="E98" i="7"/>
  <c r="F27" i="9" s="1"/>
  <c r="E99" i="7"/>
  <c r="F76" i="9" s="1"/>
  <c r="E100" i="7"/>
  <c r="L48" i="9" s="1"/>
  <c r="E101" i="7"/>
  <c r="F29" i="9" s="1"/>
  <c r="E102" i="7"/>
  <c r="L77" i="9" s="1"/>
  <c r="E103" i="7"/>
  <c r="F84" i="9" s="1"/>
  <c r="E104" i="7"/>
  <c r="F71" i="9" s="1"/>
  <c r="E105" i="7"/>
  <c r="L18" i="9" s="1"/>
  <c r="E106" i="7"/>
  <c r="F56" i="9" s="1"/>
  <c r="E107" i="7"/>
  <c r="F67" i="9" s="1"/>
  <c r="E108" i="7"/>
  <c r="F81" i="9" s="1"/>
  <c r="E109" i="7"/>
  <c r="F72" i="9" s="1"/>
  <c r="E110" i="7"/>
  <c r="F36" i="9" s="1"/>
  <c r="E111" i="7"/>
  <c r="L65" i="9" s="1"/>
  <c r="E112" i="7"/>
  <c r="L32" i="9" s="1"/>
  <c r="E113" i="7"/>
  <c r="F28" i="9" s="1"/>
  <c r="E114" i="7"/>
  <c r="F60" i="9" s="1"/>
  <c r="E115" i="7"/>
  <c r="F62" i="9" s="1"/>
  <c r="E116" i="7"/>
  <c r="F12" i="9" s="1"/>
  <c r="E117" i="7"/>
  <c r="F53" i="9" s="1"/>
  <c r="E118" i="7"/>
  <c r="L34" i="9" s="1"/>
  <c r="E119" i="7"/>
  <c r="L40" i="9" s="1"/>
  <c r="E120" i="7"/>
  <c r="F43" i="9" s="1"/>
  <c r="E121" i="7"/>
  <c r="F39" i="9" s="1"/>
  <c r="E122" i="7"/>
  <c r="F87" i="9" s="1"/>
  <c r="E123" i="7"/>
  <c r="L74" i="9" s="1"/>
  <c r="E124" i="7"/>
  <c r="L73" i="9" s="1"/>
  <c r="E125" i="7"/>
  <c r="F94" i="9" s="1"/>
  <c r="E126" i="7"/>
  <c r="F92" i="9" s="1"/>
  <c r="E127" i="7"/>
  <c r="F70" i="9" s="1"/>
  <c r="E128" i="7"/>
  <c r="F98" i="9" s="1"/>
  <c r="E129" i="7"/>
  <c r="L80" i="9" s="1"/>
  <c r="E130" i="7"/>
  <c r="L58" i="9" s="1"/>
  <c r="E131" i="7"/>
  <c r="L60" i="9" s="1"/>
  <c r="E132" i="7"/>
  <c r="L59" i="9" s="1"/>
  <c r="E133" i="7"/>
  <c r="L42" i="9" s="1"/>
  <c r="E134" i="7"/>
  <c r="L51" i="9" s="1"/>
  <c r="E135" i="7"/>
  <c r="F65" i="9" s="1"/>
  <c r="E136" i="7"/>
  <c r="F80" i="9" s="1"/>
  <c r="E137" i="7"/>
  <c r="F77" i="9" s="1"/>
  <c r="E138" i="7"/>
  <c r="F30" i="9" s="1"/>
  <c r="E139" i="7"/>
  <c r="F37" i="9" s="1"/>
  <c r="E140" i="7"/>
  <c r="F24" i="9" s="1"/>
  <c r="E141" i="7"/>
  <c r="F96" i="9" s="1"/>
  <c r="E142" i="7"/>
  <c r="F97" i="9" s="1"/>
  <c r="E143" i="7"/>
  <c r="L75" i="9" s="1"/>
  <c r="E144" i="7"/>
  <c r="F38" i="9" s="1"/>
  <c r="E145" i="7"/>
  <c r="F42" i="9" s="1"/>
  <c r="E146" i="7"/>
  <c r="L10" i="9" s="1"/>
  <c r="E147" i="7"/>
  <c r="L55" i="9" s="1"/>
  <c r="E3" i="7"/>
  <c r="L78" i="9" s="1"/>
  <c r="H13" i="6" l="1"/>
  <c r="H14" i="6"/>
  <c r="H15" i="6"/>
  <c r="H16" i="6"/>
  <c r="H17" i="6"/>
  <c r="H18" i="6"/>
  <c r="H19" i="6"/>
  <c r="H20" i="6"/>
  <c r="H21" i="6"/>
  <c r="H22" i="6"/>
  <c r="H23" i="6"/>
  <c r="H24" i="6"/>
  <c r="H25" i="6"/>
  <c r="H26" i="6"/>
  <c r="H27" i="6"/>
  <c r="H28" i="6"/>
  <c r="H29" i="6"/>
  <c r="H30" i="6"/>
  <c r="H31" i="6"/>
  <c r="H32" i="6"/>
  <c r="H33" i="6"/>
  <c r="H34" i="6"/>
  <c r="H35" i="6"/>
  <c r="H36" i="6"/>
  <c r="H37" i="6"/>
  <c r="H38" i="6"/>
  <c r="H39" i="6"/>
  <c r="H40" i="6"/>
  <c r="H41" i="6"/>
  <c r="H42" i="6"/>
  <c r="H43" i="6"/>
  <c r="H44" i="6"/>
  <c r="H45" i="6"/>
  <c r="H46" i="6"/>
  <c r="H47" i="6"/>
  <c r="H48" i="6"/>
  <c r="H49" i="6"/>
  <c r="H50" i="6"/>
  <c r="H51" i="6"/>
  <c r="H52" i="6"/>
  <c r="H53" i="6"/>
  <c r="H54" i="6"/>
  <c r="H55" i="6"/>
  <c r="H56" i="6"/>
  <c r="H57" i="6"/>
  <c r="H58" i="6"/>
  <c r="H59" i="6"/>
  <c r="H60" i="6"/>
  <c r="H61" i="6"/>
  <c r="H62" i="6"/>
  <c r="H63" i="6"/>
  <c r="H64" i="6"/>
  <c r="H65" i="6"/>
  <c r="H66" i="6"/>
  <c r="H67" i="6"/>
  <c r="H68" i="6"/>
  <c r="H69" i="6"/>
  <c r="H70" i="6"/>
  <c r="H71" i="6"/>
  <c r="H72" i="6"/>
  <c r="H73" i="6"/>
  <c r="H74" i="6"/>
  <c r="H75" i="6"/>
  <c r="H76" i="6"/>
  <c r="H77" i="6"/>
  <c r="H78" i="6"/>
  <c r="H79" i="6"/>
  <c r="H80" i="6"/>
  <c r="H81" i="6"/>
  <c r="H82" i="6"/>
  <c r="H83" i="6"/>
  <c r="H84" i="6"/>
  <c r="H85" i="6"/>
  <c r="H86" i="6"/>
  <c r="H87" i="6"/>
  <c r="H88" i="6"/>
  <c r="H89" i="6"/>
  <c r="H90" i="6"/>
  <c r="H91" i="6"/>
  <c r="H92" i="6"/>
  <c r="H93" i="6"/>
  <c r="H94" i="6"/>
  <c r="H95" i="6"/>
  <c r="H96" i="6"/>
  <c r="H97" i="6"/>
  <c r="H98" i="6"/>
  <c r="H99" i="6"/>
  <c r="H100" i="6"/>
  <c r="H101" i="6"/>
  <c r="H102" i="6"/>
  <c r="H103" i="6"/>
  <c r="H104" i="6"/>
  <c r="H105" i="6"/>
  <c r="H106" i="6"/>
  <c r="H107" i="6"/>
  <c r="H108" i="6"/>
  <c r="H109" i="6"/>
  <c r="H110" i="6"/>
  <c r="H111" i="6"/>
  <c r="H112" i="6"/>
  <c r="H113" i="6"/>
  <c r="H114" i="6"/>
  <c r="H115" i="6"/>
  <c r="H116" i="6"/>
  <c r="H117" i="6"/>
  <c r="H118" i="6"/>
  <c r="H119" i="6"/>
  <c r="H120" i="6"/>
  <c r="H121" i="6"/>
  <c r="H122" i="6"/>
  <c r="H123" i="6"/>
  <c r="H124" i="6"/>
  <c r="H125" i="6"/>
  <c r="H126" i="6"/>
  <c r="H127" i="6"/>
  <c r="H128" i="6"/>
  <c r="H129" i="6"/>
  <c r="H130" i="6"/>
  <c r="H131" i="6"/>
  <c r="H132" i="6"/>
  <c r="H133" i="6"/>
  <c r="H134" i="6"/>
  <c r="H135" i="6"/>
  <c r="H136" i="6"/>
  <c r="H137" i="6"/>
  <c r="H138" i="6"/>
  <c r="H139" i="6"/>
  <c r="H140" i="6"/>
  <c r="H141" i="6"/>
  <c r="H142" i="6"/>
  <c r="H143" i="6"/>
  <c r="H144" i="6"/>
  <c r="H145" i="6"/>
  <c r="H146" i="6"/>
  <c r="H147" i="6"/>
  <c r="H148" i="6"/>
  <c r="H149" i="6"/>
  <c r="H150" i="6"/>
  <c r="H151" i="6"/>
  <c r="H152" i="6"/>
  <c r="H153" i="6"/>
  <c r="H154" i="6"/>
  <c r="H155" i="6"/>
  <c r="H156" i="6"/>
  <c r="H157" i="6"/>
  <c r="H158" i="6"/>
  <c r="H159" i="6"/>
  <c r="H160" i="6"/>
  <c r="H161" i="6"/>
  <c r="H162" i="6"/>
  <c r="H163" i="6"/>
  <c r="H164" i="6"/>
  <c r="H165" i="6"/>
  <c r="H166" i="6"/>
  <c r="H167" i="6"/>
  <c r="H168" i="6"/>
  <c r="H169" i="6"/>
  <c r="H170" i="6"/>
  <c r="H171" i="6"/>
  <c r="H172" i="6"/>
  <c r="H173" i="6"/>
  <c r="H174" i="6"/>
  <c r="H175" i="6"/>
  <c r="H176" i="6"/>
  <c r="H177" i="6"/>
  <c r="H178" i="6"/>
  <c r="H179" i="6"/>
  <c r="H180" i="6"/>
  <c r="H181" i="6"/>
  <c r="H182" i="6"/>
  <c r="H183" i="6"/>
  <c r="H184" i="6"/>
  <c r="H185" i="6"/>
  <c r="H186" i="6"/>
  <c r="H187" i="6"/>
  <c r="H188" i="6"/>
  <c r="H189" i="6"/>
  <c r="H190" i="6"/>
  <c r="H191" i="6"/>
  <c r="H192" i="6"/>
  <c r="H193" i="6"/>
  <c r="H194" i="6"/>
  <c r="H195" i="6"/>
  <c r="H196" i="6"/>
  <c r="H197" i="6"/>
  <c r="H198" i="6"/>
  <c r="H199" i="6"/>
  <c r="H200" i="6"/>
  <c r="H201" i="6"/>
  <c r="H202" i="6"/>
  <c r="H203" i="6"/>
  <c r="H204" i="6"/>
  <c r="H205" i="6"/>
  <c r="H206" i="6"/>
  <c r="H207" i="6"/>
  <c r="H208" i="6"/>
  <c r="H209" i="6"/>
  <c r="H210" i="6"/>
  <c r="H211" i="6"/>
  <c r="H212" i="6"/>
  <c r="H213" i="6"/>
  <c r="H214" i="6"/>
  <c r="H215" i="6"/>
  <c r="H216" i="6"/>
  <c r="H217" i="6"/>
  <c r="H218" i="6"/>
  <c r="H219" i="6"/>
  <c r="H220" i="6"/>
  <c r="H221" i="6"/>
  <c r="H222" i="6"/>
  <c r="H223" i="6"/>
  <c r="H224" i="6"/>
  <c r="H225" i="6"/>
  <c r="H226" i="6"/>
  <c r="H227" i="6"/>
  <c r="H228" i="6"/>
  <c r="H229" i="6"/>
  <c r="H230" i="6"/>
  <c r="H231" i="6"/>
  <c r="H232" i="6"/>
  <c r="H233" i="6"/>
  <c r="H234" i="6"/>
  <c r="H235" i="6"/>
  <c r="H236" i="6"/>
  <c r="H237" i="6"/>
  <c r="H238" i="6"/>
  <c r="H239" i="6"/>
  <c r="H240" i="6"/>
  <c r="H241" i="6"/>
  <c r="H242" i="6"/>
  <c r="H243" i="6"/>
  <c r="H244" i="6"/>
  <c r="H245" i="6"/>
  <c r="H246" i="6"/>
  <c r="H247" i="6"/>
  <c r="H248" i="6"/>
  <c r="H249" i="6"/>
  <c r="H250" i="6"/>
  <c r="H251" i="6"/>
  <c r="H252" i="6"/>
  <c r="H253" i="6"/>
  <c r="H254" i="6"/>
  <c r="H255" i="6"/>
  <c r="H256" i="6"/>
  <c r="H257" i="6"/>
  <c r="H258" i="6"/>
  <c r="H259" i="6"/>
  <c r="H260" i="6"/>
  <c r="H261" i="6"/>
  <c r="H262" i="6"/>
  <c r="H263" i="6"/>
  <c r="H264" i="6"/>
  <c r="H265" i="6"/>
  <c r="H266" i="6"/>
  <c r="H267" i="6"/>
  <c r="H268" i="6"/>
  <c r="H269" i="6"/>
  <c r="H270" i="6"/>
  <c r="H271" i="6"/>
  <c r="H272" i="6"/>
  <c r="H273" i="6"/>
  <c r="H274" i="6"/>
  <c r="H275" i="6"/>
  <c r="H276" i="6"/>
  <c r="H277" i="6"/>
  <c r="H278" i="6"/>
  <c r="H279" i="6"/>
  <c r="H280" i="6"/>
  <c r="H281" i="6"/>
  <c r="H282" i="6"/>
  <c r="H283" i="6"/>
  <c r="H284" i="6"/>
  <c r="H285" i="6"/>
  <c r="H286" i="6"/>
  <c r="H287" i="6"/>
  <c r="H288" i="6"/>
  <c r="H289" i="6"/>
  <c r="H290" i="6"/>
  <c r="H291" i="6"/>
  <c r="H292" i="6"/>
  <c r="H293" i="6"/>
  <c r="H294" i="6"/>
  <c r="H295" i="6"/>
  <c r="H296" i="6"/>
  <c r="H297" i="6"/>
  <c r="H298" i="6"/>
  <c r="H299" i="6"/>
  <c r="H300" i="6"/>
  <c r="H301" i="6"/>
  <c r="J8" i="10"/>
  <c r="J9" i="10"/>
  <c r="J10" i="10"/>
  <c r="J11" i="10"/>
  <c r="J12" i="10"/>
  <c r="J13" i="10"/>
  <c r="J14" i="10"/>
  <c r="J15" i="10"/>
  <c r="J16" i="10"/>
  <c r="J17" i="10"/>
  <c r="J18" i="10"/>
  <c r="J19" i="10"/>
  <c r="J20" i="10"/>
  <c r="J21" i="10"/>
  <c r="J22" i="10"/>
  <c r="J23" i="10"/>
  <c r="J24" i="10"/>
  <c r="J25" i="10"/>
  <c r="J26" i="10"/>
  <c r="J27" i="10"/>
  <c r="J28" i="10"/>
  <c r="J29" i="10"/>
  <c r="J30" i="10"/>
  <c r="J31" i="10"/>
  <c r="J32" i="10"/>
  <c r="J33" i="10"/>
  <c r="J34" i="10"/>
  <c r="J35" i="10"/>
  <c r="J36" i="10"/>
  <c r="J37" i="10"/>
  <c r="J38" i="10"/>
  <c r="J39" i="10"/>
  <c r="J40" i="10"/>
  <c r="J41" i="10"/>
  <c r="J42" i="10"/>
  <c r="J43" i="10"/>
  <c r="J44" i="10"/>
  <c r="J45" i="10"/>
  <c r="J46" i="10"/>
  <c r="J47" i="10"/>
  <c r="J48" i="10"/>
  <c r="J49" i="10"/>
  <c r="J50" i="10"/>
  <c r="J51" i="10"/>
  <c r="J52" i="10"/>
  <c r="J53" i="10"/>
  <c r="J54" i="10"/>
  <c r="J55" i="10"/>
  <c r="J56" i="10"/>
  <c r="J57" i="10"/>
  <c r="J58" i="10"/>
  <c r="J59" i="10"/>
  <c r="J60" i="10"/>
  <c r="J61" i="10"/>
  <c r="J62" i="10"/>
  <c r="J63" i="10"/>
  <c r="J64" i="10"/>
  <c r="J65" i="10"/>
  <c r="J66" i="10"/>
  <c r="J67" i="10"/>
  <c r="J68" i="10"/>
  <c r="J69" i="10"/>
  <c r="J70" i="10"/>
  <c r="J71" i="10"/>
  <c r="J72" i="10"/>
  <c r="J73" i="10"/>
  <c r="J74" i="10"/>
  <c r="J75" i="10"/>
  <c r="J76" i="10"/>
  <c r="J77" i="10"/>
  <c r="J78" i="10"/>
  <c r="J79" i="10"/>
  <c r="J80" i="10"/>
  <c r="J81" i="10"/>
  <c r="J82" i="10"/>
  <c r="J83" i="10"/>
  <c r="J84" i="10"/>
  <c r="J85" i="10"/>
  <c r="J86" i="10"/>
  <c r="J87" i="10"/>
  <c r="J88" i="10"/>
  <c r="J89" i="10"/>
  <c r="J90" i="10"/>
  <c r="J91" i="10"/>
  <c r="J92" i="10"/>
  <c r="J93" i="10"/>
  <c r="J94" i="10"/>
  <c r="J95" i="10"/>
  <c r="J96" i="10"/>
  <c r="J97" i="10"/>
  <c r="J98" i="10"/>
  <c r="J99" i="10"/>
  <c r="J100" i="10"/>
  <c r="J101" i="10"/>
  <c r="J102" i="10"/>
  <c r="J103" i="10"/>
  <c r="J104" i="10"/>
  <c r="J105" i="10"/>
  <c r="J106" i="10"/>
  <c r="J107" i="10"/>
  <c r="J108" i="10"/>
  <c r="J109" i="10"/>
  <c r="J110" i="10"/>
  <c r="J111" i="10"/>
  <c r="J112" i="10"/>
  <c r="J113" i="10"/>
  <c r="J114" i="10"/>
  <c r="J115" i="10"/>
  <c r="J116" i="10"/>
  <c r="J117" i="10"/>
  <c r="J118" i="10"/>
  <c r="J119" i="10"/>
  <c r="J120" i="10"/>
  <c r="J121" i="10"/>
  <c r="J122" i="10"/>
  <c r="J123" i="10"/>
  <c r="J124" i="10"/>
  <c r="J125" i="10"/>
  <c r="J126" i="10"/>
  <c r="J127" i="10"/>
  <c r="J128" i="10"/>
  <c r="J129" i="10"/>
  <c r="J130" i="10"/>
  <c r="J131" i="10"/>
  <c r="J132" i="10"/>
  <c r="J133" i="10"/>
  <c r="J134" i="10"/>
  <c r="J135" i="10"/>
  <c r="J136" i="10"/>
  <c r="J137" i="10"/>
  <c r="J138" i="10"/>
  <c r="J139" i="10"/>
  <c r="J140" i="10"/>
  <c r="J141" i="10"/>
  <c r="J142" i="10"/>
  <c r="J143" i="10"/>
  <c r="J144" i="10"/>
  <c r="J145" i="10"/>
  <c r="J146" i="10"/>
  <c r="J147" i="10"/>
  <c r="J148" i="10"/>
  <c r="J149" i="10"/>
  <c r="J150" i="10"/>
  <c r="J151" i="10"/>
  <c r="J152" i="10"/>
  <c r="J153" i="10"/>
  <c r="J154" i="10"/>
  <c r="J155" i="10"/>
  <c r="J156" i="10"/>
  <c r="J157" i="10"/>
  <c r="J158" i="10"/>
  <c r="J159" i="10"/>
  <c r="J160" i="10"/>
  <c r="J161" i="10"/>
  <c r="J162" i="10"/>
  <c r="J163" i="10"/>
  <c r="J164" i="10"/>
  <c r="J165" i="10"/>
  <c r="J166" i="10"/>
  <c r="J167" i="10"/>
  <c r="J168" i="10"/>
  <c r="J169" i="10"/>
  <c r="J170" i="10"/>
  <c r="J171" i="10"/>
  <c r="J172" i="10"/>
  <c r="J173" i="10"/>
  <c r="J174" i="10"/>
  <c r="J175" i="10"/>
  <c r="J176" i="10"/>
  <c r="J177" i="10"/>
  <c r="J178" i="10"/>
  <c r="J179" i="10"/>
  <c r="J180" i="10"/>
  <c r="J181" i="10"/>
  <c r="J182" i="10"/>
  <c r="J183" i="10"/>
  <c r="J184" i="10"/>
  <c r="J185" i="10"/>
  <c r="J186" i="10"/>
  <c r="J187" i="10"/>
  <c r="J188" i="10"/>
  <c r="J189" i="10"/>
  <c r="J190" i="10"/>
  <c r="J191" i="10"/>
  <c r="J192" i="10"/>
  <c r="J193" i="10"/>
  <c r="J194" i="10"/>
  <c r="J195" i="10"/>
  <c r="J196" i="10"/>
  <c r="J197" i="10"/>
  <c r="J198" i="10"/>
  <c r="J199" i="10"/>
  <c r="J200" i="10"/>
  <c r="J201" i="10"/>
  <c r="J202" i="10"/>
  <c r="J203" i="10"/>
  <c r="J204" i="10"/>
  <c r="J205" i="10"/>
  <c r="J206" i="10"/>
  <c r="J207" i="10"/>
  <c r="J208" i="10"/>
  <c r="J209" i="10"/>
  <c r="J210" i="10"/>
  <c r="J211" i="10"/>
  <c r="J212" i="10"/>
  <c r="J213" i="10"/>
  <c r="J214" i="10"/>
  <c r="J215" i="10"/>
  <c r="J216" i="10"/>
  <c r="J217" i="10"/>
  <c r="J218" i="10"/>
  <c r="J219" i="10"/>
  <c r="J220" i="10"/>
  <c r="J221" i="10"/>
  <c r="J222" i="10"/>
  <c r="J223" i="10"/>
  <c r="J224" i="10"/>
  <c r="J225" i="10"/>
  <c r="J226" i="10"/>
  <c r="J227" i="10"/>
  <c r="J228" i="10"/>
  <c r="J229" i="10"/>
  <c r="J230" i="10"/>
  <c r="J231" i="10"/>
  <c r="J232" i="10"/>
  <c r="J233" i="10"/>
  <c r="J234" i="10"/>
  <c r="J235" i="10"/>
  <c r="J236" i="10"/>
  <c r="J237" i="10"/>
  <c r="J238" i="10"/>
  <c r="J239" i="10"/>
  <c r="J240" i="10"/>
  <c r="J241" i="10"/>
  <c r="J242" i="10"/>
  <c r="J243" i="10"/>
  <c r="J244" i="10"/>
  <c r="J245" i="10"/>
  <c r="J246" i="10"/>
  <c r="J247" i="10"/>
  <c r="J248" i="10"/>
  <c r="J249" i="10"/>
  <c r="J250" i="10"/>
  <c r="J251" i="10"/>
  <c r="J252" i="10"/>
  <c r="J253" i="10"/>
  <c r="J254" i="10"/>
  <c r="J255" i="10"/>
  <c r="J256" i="10"/>
  <c r="J257" i="10"/>
  <c r="J258" i="10"/>
  <c r="J259" i="10"/>
  <c r="J260" i="10"/>
  <c r="J261" i="10"/>
  <c r="J262" i="10"/>
  <c r="J263" i="10"/>
  <c r="J264" i="10"/>
  <c r="J265" i="10"/>
  <c r="J266" i="10"/>
  <c r="J267" i="10"/>
  <c r="J268" i="10"/>
  <c r="J269" i="10"/>
  <c r="J270" i="10"/>
  <c r="J271" i="10"/>
  <c r="J272" i="10"/>
  <c r="J273" i="10"/>
  <c r="J274" i="10"/>
  <c r="J275" i="10"/>
  <c r="J276" i="10"/>
  <c r="J277" i="10"/>
  <c r="J278" i="10"/>
  <c r="J279" i="10"/>
  <c r="J280" i="10"/>
  <c r="J281" i="10"/>
  <c r="J282" i="10"/>
  <c r="J283" i="10"/>
  <c r="J284" i="10"/>
  <c r="J285" i="10"/>
  <c r="J286" i="10"/>
  <c r="J287" i="10"/>
  <c r="J288" i="10"/>
  <c r="J289" i="10"/>
  <c r="J290" i="10"/>
  <c r="J291" i="10"/>
  <c r="J292" i="10"/>
  <c r="J293" i="10"/>
  <c r="J294" i="10"/>
  <c r="J295" i="10"/>
  <c r="F10" i="11"/>
  <c r="H10" i="11" s="1"/>
  <c r="F282" i="11"/>
  <c r="H282" i="11" s="1"/>
  <c r="F11" i="11"/>
  <c r="H11" i="11" s="1"/>
  <c r="F12" i="11"/>
  <c r="H12" i="11" s="1"/>
  <c r="F13" i="11"/>
  <c r="H13" i="11" s="1"/>
  <c r="F14" i="11"/>
  <c r="H14" i="11" s="1"/>
  <c r="F15" i="11"/>
  <c r="H15" i="11" s="1"/>
  <c r="F16" i="11"/>
  <c r="H16" i="11" s="1"/>
  <c r="F17" i="11"/>
  <c r="H17" i="11" s="1"/>
  <c r="F18" i="11"/>
  <c r="H18" i="11" s="1"/>
  <c r="F19" i="11"/>
  <c r="H19" i="11" s="1"/>
  <c r="F20" i="11"/>
  <c r="H20" i="11" s="1"/>
  <c r="F21" i="11"/>
  <c r="H21" i="11" s="1"/>
  <c r="F22" i="11"/>
  <c r="H22" i="11" s="1"/>
  <c r="F23" i="11"/>
  <c r="H23" i="11" s="1"/>
  <c r="F24" i="11"/>
  <c r="H24" i="11" s="1"/>
  <c r="F25" i="11"/>
  <c r="H25" i="11" s="1"/>
  <c r="F26" i="11"/>
  <c r="H26" i="11" s="1"/>
  <c r="F27" i="11"/>
  <c r="H27" i="11" s="1"/>
  <c r="F28" i="11"/>
  <c r="H28" i="11" s="1"/>
  <c r="F29" i="11"/>
  <c r="H29" i="11" s="1"/>
  <c r="F30" i="11"/>
  <c r="H30" i="11" s="1"/>
  <c r="F31" i="11"/>
  <c r="H31" i="11" s="1"/>
  <c r="F32" i="11"/>
  <c r="H32" i="11" s="1"/>
  <c r="F33" i="11"/>
  <c r="H33" i="11" s="1"/>
  <c r="F34" i="11"/>
  <c r="H34" i="11" s="1"/>
  <c r="F35" i="11"/>
  <c r="H35" i="11" s="1"/>
  <c r="F36" i="11"/>
  <c r="H36" i="11" s="1"/>
  <c r="F37" i="11"/>
  <c r="H37" i="11" s="1"/>
  <c r="F38" i="11"/>
  <c r="H38" i="11" s="1"/>
  <c r="F39" i="11"/>
  <c r="H39" i="11" s="1"/>
  <c r="F40" i="11"/>
  <c r="H40" i="11" s="1"/>
  <c r="F41" i="11"/>
  <c r="H41" i="11" s="1"/>
  <c r="F42" i="11"/>
  <c r="H42" i="11" s="1"/>
  <c r="F43" i="11"/>
  <c r="H43" i="11" s="1"/>
  <c r="F44" i="11"/>
  <c r="H44" i="11" s="1"/>
  <c r="F45" i="11"/>
  <c r="H45" i="11" s="1"/>
  <c r="F46" i="11"/>
  <c r="H46" i="11" s="1"/>
  <c r="F47" i="11"/>
  <c r="H47" i="11" s="1"/>
  <c r="F48" i="11"/>
  <c r="H48" i="11" s="1"/>
  <c r="F49" i="11"/>
  <c r="H49" i="11" s="1"/>
  <c r="F50" i="11"/>
  <c r="H50" i="11" s="1"/>
  <c r="F51" i="11"/>
  <c r="H51" i="11" s="1"/>
  <c r="F52" i="11"/>
  <c r="H52" i="11" s="1"/>
  <c r="F53" i="11"/>
  <c r="H53" i="11" s="1"/>
  <c r="F54" i="11"/>
  <c r="H54" i="11" s="1"/>
  <c r="F55" i="11"/>
  <c r="H55" i="11" s="1"/>
  <c r="F56" i="11"/>
  <c r="H56" i="11" s="1"/>
  <c r="F57" i="11"/>
  <c r="H57" i="11" s="1"/>
  <c r="F58" i="11"/>
  <c r="H58" i="11" s="1"/>
  <c r="F59" i="11"/>
  <c r="H59" i="11" s="1"/>
  <c r="F60" i="11"/>
  <c r="H60" i="11" s="1"/>
  <c r="F61" i="11"/>
  <c r="H61" i="11" s="1"/>
  <c r="F62" i="11"/>
  <c r="H62" i="11" s="1"/>
  <c r="F63" i="11"/>
  <c r="H63" i="11" s="1"/>
  <c r="F64" i="11"/>
  <c r="H64" i="11" s="1"/>
  <c r="F65" i="11"/>
  <c r="H65" i="11" s="1"/>
  <c r="F66" i="11"/>
  <c r="H66" i="11" s="1"/>
  <c r="F67" i="11"/>
  <c r="H67" i="11" s="1"/>
  <c r="F68" i="11"/>
  <c r="H68" i="11" s="1"/>
  <c r="F69" i="11"/>
  <c r="H69" i="11" s="1"/>
  <c r="F70" i="11"/>
  <c r="H70" i="11" s="1"/>
  <c r="F71" i="11"/>
  <c r="H71" i="11" s="1"/>
  <c r="F72" i="11"/>
  <c r="H72" i="11" s="1"/>
  <c r="F73" i="11"/>
  <c r="H73" i="11" s="1"/>
  <c r="F74" i="11"/>
  <c r="H74" i="11" s="1"/>
  <c r="F75" i="11"/>
  <c r="H75" i="11" s="1"/>
  <c r="F76" i="11"/>
  <c r="H76" i="11" s="1"/>
  <c r="F77" i="11"/>
  <c r="H77" i="11" s="1"/>
  <c r="F78" i="11"/>
  <c r="H78" i="11" s="1"/>
  <c r="F79" i="11"/>
  <c r="H79" i="11" s="1"/>
  <c r="F80" i="11"/>
  <c r="H80" i="11" s="1"/>
  <c r="F81" i="11"/>
  <c r="H81" i="11" s="1"/>
  <c r="F82" i="11"/>
  <c r="H82" i="11" s="1"/>
  <c r="F83" i="11"/>
  <c r="H83" i="11" s="1"/>
  <c r="F84" i="11"/>
  <c r="H84" i="11" s="1"/>
  <c r="F85" i="11"/>
  <c r="H85" i="11" s="1"/>
  <c r="F86" i="11"/>
  <c r="H86" i="11" s="1"/>
  <c r="F87" i="11"/>
  <c r="H87" i="11" s="1"/>
  <c r="F88" i="11"/>
  <c r="H88" i="11" s="1"/>
  <c r="F89" i="11"/>
  <c r="H89" i="11" s="1"/>
  <c r="F90" i="11"/>
  <c r="H90" i="11" s="1"/>
  <c r="F91" i="11"/>
  <c r="H91" i="11" s="1"/>
  <c r="F92" i="11"/>
  <c r="H92" i="11" s="1"/>
  <c r="F93" i="11"/>
  <c r="H93" i="11" s="1"/>
  <c r="F94" i="11"/>
  <c r="H94" i="11" s="1"/>
  <c r="F95" i="11"/>
  <c r="H95" i="11" s="1"/>
  <c r="F96" i="11"/>
  <c r="H96" i="11" s="1"/>
  <c r="F97" i="11"/>
  <c r="H97" i="11" s="1"/>
  <c r="F98" i="11"/>
  <c r="H98" i="11" s="1"/>
  <c r="F99" i="11"/>
  <c r="H99" i="11" s="1"/>
  <c r="F100" i="11"/>
  <c r="H100" i="11" s="1"/>
  <c r="F101" i="11"/>
  <c r="H101" i="11" s="1"/>
  <c r="F102" i="11"/>
  <c r="H102" i="11" s="1"/>
  <c r="F103" i="11"/>
  <c r="H103" i="11" s="1"/>
  <c r="F104" i="11"/>
  <c r="H104" i="11" s="1"/>
  <c r="F105" i="11"/>
  <c r="H105" i="11" s="1"/>
  <c r="F106" i="11"/>
  <c r="H106" i="11" s="1"/>
  <c r="F107" i="11"/>
  <c r="H107" i="11" s="1"/>
  <c r="F108" i="11"/>
  <c r="H108" i="11" s="1"/>
  <c r="F109" i="11"/>
  <c r="H109" i="11" s="1"/>
  <c r="F110" i="11"/>
  <c r="H110" i="11" s="1"/>
  <c r="F111" i="11"/>
  <c r="H111" i="11" s="1"/>
  <c r="F112" i="11"/>
  <c r="H112" i="11" s="1"/>
  <c r="F113" i="11"/>
  <c r="H113" i="11" s="1"/>
  <c r="F114" i="11"/>
  <c r="H114" i="11" s="1"/>
  <c r="F115" i="11"/>
  <c r="H115" i="11" s="1"/>
  <c r="F116" i="11"/>
  <c r="H116" i="11" s="1"/>
  <c r="F117" i="11"/>
  <c r="H117" i="11" s="1"/>
  <c r="F118" i="11"/>
  <c r="H118" i="11" s="1"/>
  <c r="F119" i="11"/>
  <c r="H119" i="11" s="1"/>
  <c r="F120" i="11"/>
  <c r="H120" i="11" s="1"/>
  <c r="F121" i="11"/>
  <c r="H121" i="11" s="1"/>
  <c r="F122" i="11"/>
  <c r="H122" i="11" s="1"/>
  <c r="F123" i="11"/>
  <c r="H123" i="11" s="1"/>
  <c r="F124" i="11"/>
  <c r="H124" i="11" s="1"/>
  <c r="F125" i="11"/>
  <c r="H125" i="11" s="1"/>
  <c r="F126" i="11"/>
  <c r="H126" i="11" s="1"/>
  <c r="F127" i="11"/>
  <c r="H127" i="11" s="1"/>
  <c r="F128" i="11"/>
  <c r="H128" i="11" s="1"/>
  <c r="F129" i="11"/>
  <c r="H129" i="11" s="1"/>
  <c r="F130" i="11"/>
  <c r="H130" i="11" s="1"/>
  <c r="F131" i="11"/>
  <c r="H131" i="11" s="1"/>
  <c r="F132" i="11"/>
  <c r="F133" i="11"/>
  <c r="H133" i="11" s="1"/>
  <c r="F134" i="11"/>
  <c r="H134" i="11" s="1"/>
  <c r="F135" i="11"/>
  <c r="H135" i="11" s="1"/>
  <c r="F136" i="11"/>
  <c r="H136" i="11" s="1"/>
  <c r="F137" i="11"/>
  <c r="H137" i="11" s="1"/>
  <c r="F138" i="11"/>
  <c r="H138" i="11" s="1"/>
  <c r="F139" i="11"/>
  <c r="H139" i="11" s="1"/>
  <c r="F140" i="11"/>
  <c r="H140" i="11" s="1"/>
  <c r="F141" i="11"/>
  <c r="H141" i="11" s="1"/>
  <c r="F142" i="11"/>
  <c r="H142" i="11" s="1"/>
  <c r="F143" i="11"/>
  <c r="H143" i="11" s="1"/>
  <c r="F144" i="11"/>
  <c r="H144" i="11" s="1"/>
  <c r="F145" i="11"/>
  <c r="H145" i="11" s="1"/>
  <c r="F146" i="11"/>
  <c r="H146" i="11" s="1"/>
  <c r="F147" i="11"/>
  <c r="H147" i="11" s="1"/>
  <c r="F148" i="11"/>
  <c r="H148" i="11" s="1"/>
  <c r="F149" i="11"/>
  <c r="H149" i="11" s="1"/>
  <c r="F150" i="11"/>
  <c r="H150" i="11" s="1"/>
  <c r="F151" i="11"/>
  <c r="H151" i="11" s="1"/>
  <c r="F152" i="11"/>
  <c r="H152" i="11" s="1"/>
  <c r="F153" i="11"/>
  <c r="H153" i="11" s="1"/>
  <c r="F154" i="11"/>
  <c r="H154" i="11" s="1"/>
  <c r="F155" i="11"/>
  <c r="H155" i="11" s="1"/>
  <c r="F156" i="11"/>
  <c r="H156" i="11" s="1"/>
  <c r="F157" i="11"/>
  <c r="H157" i="11" s="1"/>
  <c r="F158" i="11"/>
  <c r="H158" i="11" s="1"/>
  <c r="F159" i="11"/>
  <c r="H159" i="11" s="1"/>
  <c r="F160" i="11"/>
  <c r="H160" i="11" s="1"/>
  <c r="F161" i="11"/>
  <c r="H161" i="11" s="1"/>
  <c r="F162" i="11"/>
  <c r="H162" i="11" s="1"/>
  <c r="F163" i="11"/>
  <c r="H163" i="11" s="1"/>
  <c r="F164" i="11"/>
  <c r="H164" i="11" s="1"/>
  <c r="F165" i="11"/>
  <c r="H165" i="11" s="1"/>
  <c r="F166" i="11"/>
  <c r="H166" i="11" s="1"/>
  <c r="F167" i="11"/>
  <c r="H167" i="11" s="1"/>
  <c r="F168" i="11"/>
  <c r="H168" i="11" s="1"/>
  <c r="F169" i="11"/>
  <c r="H169" i="11" s="1"/>
  <c r="F170" i="11"/>
  <c r="H170" i="11" s="1"/>
  <c r="F171" i="11"/>
  <c r="H171" i="11" s="1"/>
  <c r="F172" i="11"/>
  <c r="H172" i="11" s="1"/>
  <c r="F173" i="11"/>
  <c r="H173" i="11" s="1"/>
  <c r="F174" i="11"/>
  <c r="H174" i="11" s="1"/>
  <c r="F175" i="11"/>
  <c r="H175" i="11" s="1"/>
  <c r="F176" i="11"/>
  <c r="H176" i="11" s="1"/>
  <c r="F177" i="11"/>
  <c r="H177" i="11" s="1"/>
  <c r="F178" i="11"/>
  <c r="H178" i="11" s="1"/>
  <c r="F179" i="11"/>
  <c r="H179" i="11" s="1"/>
  <c r="F180" i="11"/>
  <c r="H180" i="11" s="1"/>
  <c r="F181" i="11"/>
  <c r="H181" i="11" s="1"/>
  <c r="F182" i="11"/>
  <c r="H182" i="11" s="1"/>
  <c r="F183" i="11"/>
  <c r="H183" i="11" s="1"/>
  <c r="F184" i="11"/>
  <c r="H184" i="11" s="1"/>
  <c r="F185" i="11"/>
  <c r="H185" i="11" s="1"/>
  <c r="F186" i="11"/>
  <c r="H186" i="11" s="1"/>
  <c r="F187" i="11"/>
  <c r="H187" i="11" s="1"/>
  <c r="F188" i="11"/>
  <c r="H188" i="11" s="1"/>
  <c r="F189" i="11"/>
  <c r="H189" i="11" s="1"/>
  <c r="F190" i="11"/>
  <c r="H190" i="11" s="1"/>
  <c r="F191" i="11"/>
  <c r="H191" i="11" s="1"/>
  <c r="F192" i="11"/>
  <c r="H192" i="11" s="1"/>
  <c r="F193" i="11"/>
  <c r="H193" i="11" s="1"/>
  <c r="F194" i="11"/>
  <c r="H194" i="11" s="1"/>
  <c r="F195" i="11"/>
  <c r="H195" i="11" s="1"/>
  <c r="F196" i="11"/>
  <c r="H196" i="11" s="1"/>
  <c r="F197" i="11"/>
  <c r="H197" i="11" s="1"/>
  <c r="F198" i="11"/>
  <c r="H198" i="11" s="1"/>
  <c r="F199" i="11"/>
  <c r="H199" i="11" s="1"/>
  <c r="F200" i="11"/>
  <c r="H200" i="11" s="1"/>
  <c r="F201" i="11"/>
  <c r="H201" i="11" s="1"/>
  <c r="F202" i="11"/>
  <c r="H202" i="11" s="1"/>
  <c r="F203" i="11"/>
  <c r="H203" i="11" s="1"/>
  <c r="F204" i="11"/>
  <c r="F205" i="11"/>
  <c r="H205" i="11" s="1"/>
  <c r="F206" i="11"/>
  <c r="H206" i="11" s="1"/>
  <c r="F207" i="11"/>
  <c r="H207" i="11" s="1"/>
  <c r="F208" i="11"/>
  <c r="H208" i="11" s="1"/>
  <c r="F209" i="11"/>
  <c r="H209" i="11" s="1"/>
  <c r="F210" i="11"/>
  <c r="H210" i="11" s="1"/>
  <c r="F211" i="11"/>
  <c r="H211" i="11" s="1"/>
  <c r="F212" i="11"/>
  <c r="H212" i="11" s="1"/>
  <c r="F213" i="11"/>
  <c r="H213" i="11" s="1"/>
  <c r="F214" i="11"/>
  <c r="H214" i="11" s="1"/>
  <c r="F215" i="11"/>
  <c r="H215" i="11" s="1"/>
  <c r="F216" i="11"/>
  <c r="H216" i="11" s="1"/>
  <c r="F217" i="11"/>
  <c r="H217" i="11" s="1"/>
  <c r="F218" i="11"/>
  <c r="H218" i="11" s="1"/>
  <c r="F219" i="11"/>
  <c r="H219" i="11" s="1"/>
  <c r="F220" i="11"/>
  <c r="H220" i="11" s="1"/>
  <c r="F221" i="11"/>
  <c r="H221" i="11" s="1"/>
  <c r="F222" i="11"/>
  <c r="H222" i="11" s="1"/>
  <c r="F223" i="11"/>
  <c r="H223" i="11" s="1"/>
  <c r="F224" i="11"/>
  <c r="H224" i="11" s="1"/>
  <c r="F225" i="11"/>
  <c r="H225" i="11" s="1"/>
  <c r="F226" i="11"/>
  <c r="H226" i="11" s="1"/>
  <c r="F227" i="11"/>
  <c r="H227" i="11" s="1"/>
  <c r="F228" i="11"/>
  <c r="H228" i="11" s="1"/>
  <c r="F229" i="11"/>
  <c r="H229" i="11" s="1"/>
  <c r="F230" i="11"/>
  <c r="H230" i="11" s="1"/>
  <c r="F231" i="11"/>
  <c r="F232" i="11"/>
  <c r="H232" i="11" s="1"/>
  <c r="F233" i="11"/>
  <c r="H233" i="11" s="1"/>
  <c r="F234" i="11"/>
  <c r="H234" i="11" s="1"/>
  <c r="F235" i="11"/>
  <c r="H235" i="11" s="1"/>
  <c r="F236" i="11"/>
  <c r="H236" i="11" s="1"/>
  <c r="F237" i="11"/>
  <c r="H237" i="11" s="1"/>
  <c r="F238" i="11"/>
  <c r="H238" i="11" s="1"/>
  <c r="F239" i="11"/>
  <c r="H239" i="11" s="1"/>
  <c r="F240" i="11"/>
  <c r="H240" i="11" s="1"/>
  <c r="F241" i="11"/>
  <c r="H241" i="11" s="1"/>
  <c r="F242" i="11"/>
  <c r="H242" i="11" s="1"/>
  <c r="F243" i="11"/>
  <c r="H243" i="11" s="1"/>
  <c r="F244" i="11"/>
  <c r="H244" i="11" s="1"/>
  <c r="F245" i="11"/>
  <c r="H245" i="11" s="1"/>
  <c r="F246" i="11"/>
  <c r="H246" i="11" s="1"/>
  <c r="F247" i="11"/>
  <c r="H247" i="11" s="1"/>
  <c r="F248" i="11"/>
  <c r="H248" i="11" s="1"/>
  <c r="F249" i="11"/>
  <c r="H249" i="11" s="1"/>
  <c r="F250" i="11"/>
  <c r="H250" i="11" s="1"/>
  <c r="F251" i="11"/>
  <c r="H251" i="11" s="1"/>
  <c r="F252" i="11"/>
  <c r="H252" i="11" s="1"/>
  <c r="F253" i="11"/>
  <c r="H253" i="11" s="1"/>
  <c r="F254" i="11"/>
  <c r="H254" i="11" s="1"/>
  <c r="F255" i="11"/>
  <c r="H255" i="11" s="1"/>
  <c r="F256" i="11"/>
  <c r="H256" i="11" s="1"/>
  <c r="F257" i="11"/>
  <c r="H257" i="11" s="1"/>
  <c r="F258" i="11"/>
  <c r="H258" i="11" s="1"/>
  <c r="F259" i="11"/>
  <c r="H259" i="11" s="1"/>
  <c r="F260" i="11"/>
  <c r="H260" i="11" s="1"/>
  <c r="F261" i="11"/>
  <c r="H261" i="11" s="1"/>
  <c r="F262" i="11"/>
  <c r="H262" i="11" s="1"/>
  <c r="F263" i="11"/>
  <c r="H263" i="11" s="1"/>
  <c r="F264" i="11"/>
  <c r="H264" i="11" s="1"/>
  <c r="F265" i="11"/>
  <c r="H265" i="11" s="1"/>
  <c r="F266" i="11"/>
  <c r="H266" i="11" s="1"/>
  <c r="F267" i="11"/>
  <c r="H267" i="11" s="1"/>
  <c r="F268" i="11"/>
  <c r="H268" i="11" s="1"/>
  <c r="F269" i="11"/>
  <c r="H269" i="11" s="1"/>
  <c r="F270" i="11"/>
  <c r="H270" i="11" s="1"/>
  <c r="F271" i="11"/>
  <c r="H271" i="11" s="1"/>
  <c r="F272" i="11"/>
  <c r="H272" i="11" s="1"/>
  <c r="F273" i="11"/>
  <c r="H273" i="11" s="1"/>
  <c r="F274" i="11"/>
  <c r="H274" i="11" s="1"/>
  <c r="F275" i="11"/>
  <c r="H275" i="11" s="1"/>
  <c r="F276" i="11"/>
  <c r="H276" i="11" s="1"/>
  <c r="F277" i="11"/>
  <c r="H277" i="11" s="1"/>
  <c r="F278" i="11"/>
  <c r="H278" i="11" s="1"/>
  <c r="F279" i="11"/>
  <c r="H279" i="11" s="1"/>
  <c r="F280" i="11"/>
  <c r="H280" i="11" s="1"/>
  <c r="F281" i="11"/>
  <c r="H281" i="11" s="1"/>
  <c r="F283" i="11"/>
  <c r="H283" i="11" s="1"/>
  <c r="F284" i="11"/>
  <c r="H284" i="11" s="1"/>
  <c r="F285" i="11"/>
  <c r="H285" i="11" s="1"/>
  <c r="F286" i="11"/>
  <c r="H286" i="11" s="1"/>
  <c r="F287" i="11"/>
  <c r="H287" i="11" s="1"/>
  <c r="F288" i="11"/>
  <c r="H288" i="11" s="1"/>
  <c r="F289" i="11"/>
  <c r="H289" i="11" s="1"/>
  <c r="F290" i="11"/>
  <c r="F291" i="11"/>
  <c r="H291" i="11" s="1"/>
  <c r="F292" i="11"/>
  <c r="H292" i="11" s="1"/>
  <c r="F293" i="11"/>
  <c r="H293" i="11" s="1"/>
  <c r="F294" i="11"/>
  <c r="H294" i="11" s="1"/>
  <c r="F295" i="11"/>
  <c r="H295" i="11" s="1"/>
  <c r="F296" i="11"/>
  <c r="H296" i="11" s="1"/>
  <c r="F9" i="11"/>
  <c r="H9" i="11" s="1"/>
  <c r="H132" i="11"/>
  <c r="H204" i="11"/>
  <c r="H231" i="11"/>
  <c r="H290" i="11"/>
  <c r="O14" i="6"/>
  <c r="R13" i="6"/>
  <c r="R14" i="6"/>
  <c r="R15" i="6"/>
  <c r="R16" i="6"/>
  <c r="R17" i="6"/>
  <c r="R18" i="6"/>
  <c r="R19" i="6"/>
  <c r="R20" i="6"/>
  <c r="R21" i="6"/>
  <c r="R22" i="6"/>
  <c r="R23" i="6"/>
  <c r="R24" i="6"/>
  <c r="R25" i="6"/>
  <c r="R26" i="6"/>
  <c r="R27" i="6"/>
  <c r="R28" i="6"/>
  <c r="R29" i="6"/>
  <c r="R30" i="6"/>
  <c r="R31" i="6"/>
  <c r="R32" i="6"/>
  <c r="R33" i="6"/>
  <c r="R34" i="6"/>
  <c r="R35" i="6"/>
  <c r="R36" i="6"/>
  <c r="R37" i="6"/>
  <c r="R38" i="6"/>
  <c r="R39" i="6"/>
  <c r="R40" i="6"/>
  <c r="R41" i="6"/>
  <c r="R42" i="6"/>
  <c r="R43" i="6"/>
  <c r="R44" i="6"/>
  <c r="R45" i="6"/>
  <c r="R46" i="6"/>
  <c r="R47" i="6"/>
  <c r="R48" i="6"/>
  <c r="R49" i="6"/>
  <c r="R50" i="6"/>
  <c r="R51" i="6"/>
  <c r="R52" i="6"/>
  <c r="R53" i="6"/>
  <c r="R54" i="6"/>
  <c r="R55" i="6"/>
  <c r="R56" i="6"/>
  <c r="R57" i="6"/>
  <c r="R58" i="6"/>
  <c r="R59" i="6"/>
  <c r="R60" i="6"/>
  <c r="R61" i="6"/>
  <c r="R62" i="6"/>
  <c r="R63" i="6"/>
  <c r="R64" i="6"/>
  <c r="R65" i="6"/>
  <c r="R66" i="6"/>
  <c r="R67" i="6"/>
  <c r="R68" i="6"/>
  <c r="R69" i="6"/>
  <c r="R70" i="6"/>
  <c r="R71" i="6"/>
  <c r="R72" i="6"/>
  <c r="R73" i="6"/>
  <c r="R74" i="6"/>
  <c r="R75" i="6"/>
  <c r="R76" i="6"/>
  <c r="R77" i="6"/>
  <c r="R78" i="6"/>
  <c r="R79" i="6"/>
  <c r="R80" i="6"/>
  <c r="R81" i="6"/>
  <c r="R82" i="6"/>
  <c r="R83" i="6"/>
  <c r="R84" i="6"/>
  <c r="R85" i="6"/>
  <c r="R86" i="6"/>
  <c r="R87" i="6"/>
  <c r="R88" i="6"/>
  <c r="R89" i="6"/>
  <c r="R90" i="6"/>
  <c r="R91" i="6"/>
  <c r="R92" i="6"/>
  <c r="R93" i="6"/>
  <c r="R94" i="6"/>
  <c r="R95" i="6"/>
  <c r="R96" i="6"/>
  <c r="R97" i="6"/>
  <c r="R98" i="6"/>
  <c r="R99" i="6"/>
  <c r="R100" i="6"/>
  <c r="R101" i="6"/>
  <c r="R102" i="6"/>
  <c r="R103" i="6"/>
  <c r="R104" i="6"/>
  <c r="R105" i="6"/>
  <c r="R106" i="6"/>
  <c r="R107" i="6"/>
  <c r="R108" i="6"/>
  <c r="R109" i="6"/>
  <c r="R110" i="6"/>
  <c r="R12" i="6"/>
  <c r="Q13" i="6"/>
  <c r="Q14" i="6"/>
  <c r="Q16" i="6"/>
  <c r="Q17" i="6"/>
  <c r="Q18" i="6"/>
  <c r="Q19" i="6"/>
  <c r="Q20" i="6"/>
  <c r="Q21" i="6"/>
  <c r="Q22" i="6"/>
  <c r="Q23" i="6"/>
  <c r="Q24" i="6"/>
  <c r="Q25" i="6"/>
  <c r="Q26" i="6"/>
  <c r="Q27" i="6"/>
  <c r="Q28" i="6"/>
  <c r="Q29" i="6"/>
  <c r="Q30" i="6"/>
  <c r="Q31" i="6"/>
  <c r="Q32" i="6"/>
  <c r="Q33" i="6"/>
  <c r="Q34" i="6"/>
  <c r="Q35" i="6"/>
  <c r="Q36" i="6"/>
  <c r="Q37" i="6"/>
  <c r="Q38" i="6"/>
  <c r="Q39" i="6"/>
  <c r="Q40" i="6"/>
  <c r="Q41" i="6"/>
  <c r="Q42" i="6"/>
  <c r="Q43" i="6"/>
  <c r="Q44" i="6"/>
  <c r="Q45" i="6"/>
  <c r="Q46" i="6"/>
  <c r="Q47" i="6"/>
  <c r="Q48" i="6"/>
  <c r="Q49" i="6"/>
  <c r="Q50" i="6"/>
  <c r="Q51" i="6"/>
  <c r="Q52" i="6"/>
  <c r="Q53" i="6"/>
  <c r="Q54" i="6"/>
  <c r="Q55" i="6"/>
  <c r="Q56" i="6"/>
  <c r="Q57" i="6"/>
  <c r="Q58" i="6"/>
  <c r="Q59" i="6"/>
  <c r="Q60" i="6"/>
  <c r="Q61" i="6"/>
  <c r="Q62" i="6"/>
  <c r="Q63" i="6"/>
  <c r="Q64" i="6"/>
  <c r="Q65" i="6"/>
  <c r="Q66" i="6"/>
  <c r="Q67" i="6"/>
  <c r="Q68" i="6"/>
  <c r="Q69" i="6"/>
  <c r="Q70" i="6"/>
  <c r="Q71" i="6"/>
  <c r="Q72" i="6"/>
  <c r="Q73" i="6"/>
  <c r="Q74" i="6"/>
  <c r="Q75" i="6"/>
  <c r="Q76" i="6"/>
  <c r="Q77" i="6"/>
  <c r="Q78" i="6"/>
  <c r="Q79" i="6"/>
  <c r="Q80" i="6"/>
  <c r="Q81" i="6"/>
  <c r="Q82" i="6"/>
  <c r="Q83" i="6"/>
  <c r="Q84" i="6"/>
  <c r="Q85" i="6"/>
  <c r="Q86" i="6"/>
  <c r="Q87" i="6"/>
  <c r="Q88" i="6"/>
  <c r="Q89" i="6"/>
  <c r="Q90" i="6"/>
  <c r="Q91" i="6"/>
  <c r="Q92" i="6"/>
  <c r="Q93" i="6"/>
  <c r="Q94" i="6"/>
  <c r="Q95" i="6"/>
  <c r="Q96" i="6"/>
  <c r="Q97" i="6"/>
  <c r="Q98" i="6"/>
  <c r="Q99" i="6"/>
  <c r="Q100" i="6"/>
  <c r="Q101" i="6"/>
  <c r="Q102" i="6"/>
  <c r="Q103" i="6"/>
  <c r="Q104" i="6"/>
  <c r="Q105" i="6"/>
  <c r="Q106" i="6"/>
  <c r="Q107" i="6"/>
  <c r="Q108" i="6"/>
  <c r="Q109" i="6"/>
  <c r="Q110" i="6"/>
  <c r="D45" i="7"/>
  <c r="D37" i="7"/>
  <c r="D23" i="7"/>
  <c r="D116" i="7"/>
  <c r="D31" i="7"/>
  <c r="D50" i="7"/>
  <c r="D47" i="7"/>
  <c r="D68" i="7"/>
  <c r="D46" i="7"/>
  <c r="D9" i="7"/>
  <c r="D48" i="7"/>
  <c r="D27" i="7"/>
  <c r="D75" i="7"/>
  <c r="D43" i="7"/>
  <c r="D5" i="7"/>
  <c r="D140" i="7"/>
  <c r="D12" i="7"/>
  <c r="D16" i="7"/>
  <c r="D98" i="7"/>
  <c r="D113" i="7"/>
  <c r="D101" i="7"/>
  <c r="D138" i="7"/>
  <c r="D38" i="7"/>
  <c r="D44" i="7"/>
  <c r="D28" i="7"/>
  <c r="D8" i="7"/>
  <c r="D34" i="7"/>
  <c r="D110" i="7"/>
  <c r="D139" i="7"/>
  <c r="D144" i="7"/>
  <c r="D121" i="7"/>
  <c r="D24" i="7"/>
  <c r="D58" i="7"/>
  <c r="D145" i="7"/>
  <c r="D120" i="7"/>
  <c r="D35" i="7"/>
  <c r="D71" i="7"/>
  <c r="D89" i="7"/>
  <c r="D11" i="7"/>
  <c r="D78" i="7"/>
  <c r="D117" i="7"/>
  <c r="D54" i="7"/>
  <c r="D42" i="7"/>
  <c r="D106" i="7"/>
  <c r="D41" i="7"/>
  <c r="D97" i="7"/>
  <c r="D83" i="7"/>
  <c r="D114" i="7"/>
  <c r="D21" i="7"/>
  <c r="D115" i="7"/>
  <c r="D86" i="7"/>
  <c r="D80" i="7"/>
  <c r="D135" i="7"/>
  <c r="D74" i="7"/>
  <c r="D107" i="7"/>
  <c r="D15" i="7"/>
  <c r="D95" i="7"/>
  <c r="D127" i="7"/>
  <c r="D104" i="7"/>
  <c r="D109" i="7"/>
  <c r="D60" i="7"/>
  <c r="D90" i="7"/>
  <c r="D64" i="7"/>
  <c r="D99" i="7"/>
  <c r="D137" i="7"/>
  <c r="D14" i="7"/>
  <c r="D53" i="7"/>
  <c r="D93" i="7"/>
  <c r="D136" i="7"/>
  <c r="D108" i="7"/>
  <c r="D52" i="7"/>
  <c r="D32" i="7"/>
  <c r="D103" i="7"/>
  <c r="D91" i="7"/>
  <c r="D96" i="7"/>
  <c r="D122" i="7"/>
  <c r="D126" i="7"/>
  <c r="D51" i="7"/>
  <c r="D125" i="7"/>
  <c r="D25" i="7"/>
  <c r="D141" i="7"/>
  <c r="D142" i="7"/>
  <c r="D128" i="7"/>
  <c r="D49" i="7"/>
  <c r="D56" i="7"/>
  <c r="D146" i="7"/>
  <c r="D69" i="7"/>
  <c r="D85" i="7"/>
  <c r="D36" i="7"/>
  <c r="D105" i="7"/>
  <c r="D17" i="7"/>
  <c r="D40" i="7"/>
  <c r="D39" i="7"/>
  <c r="D77" i="7"/>
  <c r="D76" i="7"/>
  <c r="D87" i="7"/>
  <c r="D6" i="7"/>
  <c r="D20" i="7"/>
  <c r="D84" i="7"/>
  <c r="D59" i="7"/>
  <c r="D55" i="7"/>
  <c r="D61" i="7"/>
  <c r="D79" i="7"/>
  <c r="D112" i="7"/>
  <c r="D81" i="7"/>
  <c r="D118" i="7"/>
  <c r="D94" i="7"/>
  <c r="D4" i="7"/>
  <c r="D67" i="7"/>
  <c r="D19" i="7"/>
  <c r="D63" i="7"/>
  <c r="D119" i="7"/>
  <c r="D57" i="7"/>
  <c r="D133" i="7"/>
  <c r="D13" i="7"/>
  <c r="D26" i="7"/>
  <c r="D7" i="7"/>
  <c r="D65" i="7"/>
  <c r="D66" i="7"/>
  <c r="D100" i="7"/>
  <c r="D72" i="7"/>
  <c r="D92" i="7"/>
  <c r="D134" i="7"/>
  <c r="D62" i="7"/>
  <c r="D73" i="7"/>
  <c r="D10" i="7"/>
  <c r="D147" i="7"/>
  <c r="D30" i="7"/>
  <c r="D22" i="7"/>
  <c r="D130" i="7"/>
  <c r="D132" i="7"/>
  <c r="D131" i="7"/>
  <c r="D111" i="7"/>
  <c r="D88" i="7"/>
  <c r="D18" i="7"/>
  <c r="D29" i="7"/>
  <c r="D124" i="7"/>
  <c r="D123" i="7"/>
  <c r="D143" i="7"/>
  <c r="D33" i="7"/>
  <c r="D102" i="7"/>
  <c r="D3" i="7"/>
  <c r="D82" i="7"/>
  <c r="D129" i="7"/>
  <c r="D70" i="7"/>
  <c r="H9" i="6" l="1"/>
  <c r="B6" i="8" s="1"/>
  <c r="B11" i="8" s="1"/>
  <c r="F298" i="11"/>
  <c r="I297" i="10"/>
  <c r="C297" i="10"/>
  <c r="F297" i="10"/>
  <c r="C298" i="11"/>
  <c r="P50" i="6"/>
  <c r="O12" i="6"/>
  <c r="P12" i="6"/>
  <c r="P18" i="6"/>
  <c r="O95" i="6"/>
  <c r="O63" i="6"/>
  <c r="O39" i="6"/>
  <c r="O15" i="6"/>
  <c r="Q15" i="6" s="1"/>
  <c r="P74" i="6"/>
  <c r="P34" i="6"/>
  <c r="O110" i="6"/>
  <c r="O102" i="6"/>
  <c r="O94" i="6"/>
  <c r="O86" i="6"/>
  <c r="O78" i="6"/>
  <c r="O70" i="6"/>
  <c r="O62" i="6"/>
  <c r="O54" i="6"/>
  <c r="O46" i="6"/>
  <c r="O38" i="6"/>
  <c r="O30" i="6"/>
  <c r="O22" i="6"/>
  <c r="P105" i="6"/>
  <c r="P97" i="6"/>
  <c r="P89" i="6"/>
  <c r="P81" i="6"/>
  <c r="P73" i="6"/>
  <c r="P65" i="6"/>
  <c r="P57" i="6"/>
  <c r="P49" i="6"/>
  <c r="P41" i="6"/>
  <c r="P33" i="6"/>
  <c r="P25" i="6"/>
  <c r="P17" i="6"/>
  <c r="O103" i="6"/>
  <c r="O109" i="6"/>
  <c r="O101" i="6"/>
  <c r="O93" i="6"/>
  <c r="O85" i="6"/>
  <c r="O77" i="6"/>
  <c r="O69" i="6"/>
  <c r="O61" i="6"/>
  <c r="O53" i="6"/>
  <c r="O45" i="6"/>
  <c r="O37" i="6"/>
  <c r="O29" i="6"/>
  <c r="O21" i="6"/>
  <c r="O13" i="6"/>
  <c r="P104" i="6"/>
  <c r="P96" i="6"/>
  <c r="P88" i="6"/>
  <c r="P80" i="6"/>
  <c r="P72" i="6"/>
  <c r="P64" i="6"/>
  <c r="P56" i="6"/>
  <c r="P48" i="6"/>
  <c r="P40" i="6"/>
  <c r="P32" i="6"/>
  <c r="P24" i="6"/>
  <c r="P16" i="6"/>
  <c r="P15" i="6"/>
  <c r="O87" i="6"/>
  <c r="O71" i="6"/>
  <c r="O47" i="6"/>
  <c r="O31" i="6"/>
  <c r="O23" i="6"/>
  <c r="P98" i="6"/>
  <c r="P82" i="6"/>
  <c r="P66" i="6"/>
  <c r="P58" i="6"/>
  <c r="P26" i="6"/>
  <c r="O107" i="6"/>
  <c r="O99" i="6"/>
  <c r="O91" i="6"/>
  <c r="O83" i="6"/>
  <c r="O75" i="6"/>
  <c r="O67" i="6"/>
  <c r="O59" i="6"/>
  <c r="O51" i="6"/>
  <c r="O43" i="6"/>
  <c r="O35" i="6"/>
  <c r="O27" i="6"/>
  <c r="O19" i="6"/>
  <c r="P110" i="6"/>
  <c r="P102" i="6"/>
  <c r="P94" i="6"/>
  <c r="P86" i="6"/>
  <c r="P78" i="6"/>
  <c r="P70" i="6"/>
  <c r="P62" i="6"/>
  <c r="P54" i="6"/>
  <c r="P46" i="6"/>
  <c r="P38" i="6"/>
  <c r="P30" i="6"/>
  <c r="P22" i="6"/>
  <c r="P14" i="6"/>
  <c r="O55" i="6"/>
  <c r="P106" i="6"/>
  <c r="P42" i="6"/>
  <c r="O100" i="6"/>
  <c r="O60" i="6"/>
  <c r="P47" i="6"/>
  <c r="O106" i="6"/>
  <c r="O98" i="6"/>
  <c r="O90" i="6"/>
  <c r="O82" i="6"/>
  <c r="O74" i="6"/>
  <c r="O66" i="6"/>
  <c r="O58" i="6"/>
  <c r="O50" i="6"/>
  <c r="O42" i="6"/>
  <c r="O34" i="6"/>
  <c r="O26" i="6"/>
  <c r="O18" i="6"/>
  <c r="P109" i="6"/>
  <c r="P101" i="6"/>
  <c r="P93" i="6"/>
  <c r="P85" i="6"/>
  <c r="P77" i="6"/>
  <c r="P69" i="6"/>
  <c r="P61" i="6"/>
  <c r="P53" i="6"/>
  <c r="P45" i="6"/>
  <c r="P37" i="6"/>
  <c r="P29" i="6"/>
  <c r="P21" i="6"/>
  <c r="P13" i="6"/>
  <c r="O79" i="6"/>
  <c r="P90" i="6"/>
  <c r="O108" i="6"/>
  <c r="O76" i="6"/>
  <c r="O44" i="6"/>
  <c r="Q12" i="6"/>
  <c r="P95" i="6"/>
  <c r="P87" i="6"/>
  <c r="P79" i="6"/>
  <c r="P71" i="6"/>
  <c r="P63" i="6"/>
  <c r="P55" i="6"/>
  <c r="P39" i="6"/>
  <c r="P23" i="6"/>
  <c r="O105" i="6"/>
  <c r="O97" i="6"/>
  <c r="O89" i="6"/>
  <c r="O81" i="6"/>
  <c r="O73" i="6"/>
  <c r="O65" i="6"/>
  <c r="O57" i="6"/>
  <c r="O49" i="6"/>
  <c r="O41" i="6"/>
  <c r="O33" i="6"/>
  <c r="O25" i="6"/>
  <c r="O17" i="6"/>
  <c r="P108" i="6"/>
  <c r="P100" i="6"/>
  <c r="P92" i="6"/>
  <c r="P84" i="6"/>
  <c r="P76" i="6"/>
  <c r="P68" i="6"/>
  <c r="P60" i="6"/>
  <c r="P52" i="6"/>
  <c r="P44" i="6"/>
  <c r="P36" i="6"/>
  <c r="P28" i="6"/>
  <c r="P20" i="6"/>
  <c r="O92" i="6"/>
  <c r="O84" i="6"/>
  <c r="O68" i="6"/>
  <c r="O52" i="6"/>
  <c r="O36" i="6"/>
  <c r="O28" i="6"/>
  <c r="O20" i="6"/>
  <c r="P103" i="6"/>
  <c r="P31" i="6"/>
  <c r="O104" i="6"/>
  <c r="O96" i="6"/>
  <c r="O88" i="6"/>
  <c r="O80" i="6"/>
  <c r="O72" i="6"/>
  <c r="O64" i="6"/>
  <c r="O56" i="6"/>
  <c r="O48" i="6"/>
  <c r="O40" i="6"/>
  <c r="O32" i="6"/>
  <c r="O24" i="6"/>
  <c r="O16" i="6"/>
  <c r="P107" i="6"/>
  <c r="P99" i="6"/>
  <c r="P91" i="6"/>
  <c r="P83" i="6"/>
  <c r="P75" i="6"/>
  <c r="P67" i="6"/>
  <c r="P59" i="6"/>
  <c r="P51" i="6"/>
  <c r="P43" i="6"/>
  <c r="P35" i="6"/>
  <c r="P27" i="6"/>
  <c r="P19" i="6"/>
  <c r="E9" i="6"/>
  <c r="F9" i="6" s="1"/>
  <c r="M62" i="6"/>
  <c r="M63" i="6"/>
  <c r="M64" i="6"/>
  <c r="M65" i="6"/>
  <c r="M66" i="6"/>
  <c r="M67" i="6"/>
  <c r="M68" i="6"/>
  <c r="M69" i="6"/>
  <c r="M70" i="6"/>
  <c r="M71" i="6"/>
  <c r="M72" i="6"/>
  <c r="M73" i="6"/>
  <c r="M74" i="6"/>
  <c r="M75" i="6"/>
  <c r="M76" i="6"/>
  <c r="M77" i="6"/>
  <c r="M78" i="6"/>
  <c r="M79" i="6"/>
  <c r="M80" i="6"/>
  <c r="M81" i="6"/>
  <c r="M82" i="6"/>
  <c r="M83" i="6"/>
  <c r="M84" i="6"/>
  <c r="M85" i="6"/>
  <c r="M86" i="6"/>
  <c r="M87" i="6"/>
  <c r="M88" i="6"/>
  <c r="M89" i="6"/>
  <c r="M90" i="6"/>
  <c r="M91" i="6"/>
  <c r="M92" i="6"/>
  <c r="M93" i="6"/>
  <c r="M94" i="6"/>
  <c r="M95" i="6"/>
  <c r="M96" i="6"/>
  <c r="M97" i="6"/>
  <c r="M98" i="6"/>
  <c r="M99" i="6"/>
  <c r="M100" i="6"/>
  <c r="M101" i="6"/>
  <c r="M102" i="6"/>
  <c r="M103" i="6"/>
  <c r="M104" i="6"/>
  <c r="M105" i="6"/>
  <c r="M106" i="6"/>
  <c r="M107" i="6"/>
  <c r="M108" i="6"/>
  <c r="M109" i="6"/>
  <c r="M110" i="6"/>
  <c r="M10" i="6"/>
  <c r="M12" i="6" s="1"/>
  <c r="M13" i="6" l="1"/>
  <c r="M14" i="6" l="1"/>
  <c r="B5" i="8"/>
  <c r="B7" i="8" s="1"/>
  <c r="N101" i="6"/>
  <c r="N77" i="6"/>
  <c r="N73" i="6"/>
  <c r="N89" i="6"/>
  <c r="N92" i="6"/>
  <c r="N70" i="6"/>
  <c r="N87" i="6"/>
  <c r="N100" i="6"/>
  <c r="N76" i="6"/>
  <c r="N72" i="6"/>
  <c r="N71" i="6"/>
  <c r="N78" i="6"/>
  <c r="N106" i="6"/>
  <c r="N90" i="6"/>
  <c r="N103" i="6"/>
  <c r="N109" i="6"/>
  <c r="N65" i="6"/>
  <c r="N79" i="6"/>
  <c r="N108" i="6"/>
  <c r="N104" i="6"/>
  <c r="N88" i="6"/>
  <c r="N107" i="6"/>
  <c r="N81" i="6"/>
  <c r="N84" i="6"/>
  <c r="N97" i="6"/>
  <c r="N62" i="6"/>
  <c r="N66" i="6"/>
  <c r="N95" i="6"/>
  <c r="N93" i="6"/>
  <c r="N110" i="6"/>
  <c r="N68" i="6"/>
  <c r="N85" i="6"/>
  <c r="N82" i="6"/>
  <c r="N94" i="6"/>
  <c r="N63" i="6"/>
  <c r="N105" i="6"/>
  <c r="N98" i="6"/>
  <c r="N67" i="6"/>
  <c r="N80" i="6"/>
  <c r="N86" i="6"/>
  <c r="N99" i="6"/>
  <c r="N83" i="6"/>
  <c r="N102" i="6"/>
  <c r="N96" i="6"/>
  <c r="N64" i="6"/>
  <c r="N75" i="6"/>
  <c r="N74" i="6"/>
  <c r="N69" i="6"/>
  <c r="N91" i="6"/>
  <c r="M15" i="6" l="1"/>
  <c r="M17" i="6" l="1"/>
  <c r="M16" i="6"/>
  <c r="M18" i="6"/>
  <c r="M19" i="6" l="1"/>
  <c r="M21" i="6"/>
  <c r="M20" i="6"/>
  <c r="M22" i="6" l="1"/>
  <c r="M23" i="6" l="1"/>
  <c r="M24" i="6" l="1"/>
  <c r="M25" i="6"/>
  <c r="M26" i="6" l="1"/>
  <c r="M27" i="6" l="1"/>
  <c r="M28" i="6" l="1"/>
  <c r="M29" i="6" l="1"/>
  <c r="M30" i="6" l="1"/>
  <c r="M31" i="6" l="1"/>
  <c r="M32" i="6" l="1"/>
  <c r="M33" i="6" l="1"/>
  <c r="M34" i="6" l="1"/>
  <c r="M35" i="6" l="1"/>
  <c r="M36" i="6" l="1"/>
  <c r="M37" i="6" l="1"/>
  <c r="M38" i="6" l="1"/>
  <c r="M39" i="6" l="1"/>
  <c r="M40" i="6" l="1"/>
  <c r="M41" i="6" l="1"/>
  <c r="M42" i="6" l="1"/>
  <c r="M43" i="6" l="1"/>
  <c r="M44" i="6" l="1"/>
  <c r="M45" i="6" l="1"/>
  <c r="M46" i="6" l="1"/>
  <c r="M47" i="6" l="1"/>
  <c r="M48" i="6" l="1"/>
  <c r="M49" i="6" l="1"/>
  <c r="M50" i="6" l="1"/>
  <c r="M51" i="6" l="1"/>
  <c r="M52" i="6" l="1"/>
  <c r="M53" i="6" l="1"/>
  <c r="M54" i="6" l="1"/>
  <c r="M55" i="6" l="1"/>
  <c r="M56" i="6" l="1"/>
  <c r="M57" i="6" l="1"/>
  <c r="M58" i="6" l="1"/>
  <c r="M59" i="6" l="1"/>
  <c r="M60" i="6" l="1"/>
  <c r="M61" i="6" l="1"/>
  <c r="N55" i="6" s="1"/>
  <c r="N60" i="6" l="1"/>
  <c r="N61" i="6"/>
  <c r="N10" i="6"/>
  <c r="N14" i="6"/>
  <c r="N13" i="6"/>
  <c r="N12" i="6"/>
  <c r="N18" i="6"/>
  <c r="N15" i="6"/>
  <c r="N16" i="6"/>
  <c r="N17" i="6"/>
  <c r="N20" i="6"/>
  <c r="N19" i="6"/>
  <c r="N21" i="6"/>
  <c r="N22" i="6"/>
  <c r="N24" i="6"/>
  <c r="N27" i="6"/>
  <c r="N23" i="6"/>
  <c r="N26" i="6"/>
  <c r="N28" i="6"/>
  <c r="N25" i="6"/>
  <c r="N29" i="6"/>
  <c r="N30" i="6"/>
  <c r="N33" i="6"/>
  <c r="N32" i="6"/>
  <c r="N31" i="6"/>
  <c r="N34" i="6"/>
  <c r="N35" i="6"/>
  <c r="N36" i="6"/>
  <c r="N37" i="6"/>
  <c r="N39" i="6"/>
  <c r="N38" i="6"/>
  <c r="N40" i="6"/>
  <c r="N41" i="6"/>
  <c r="N42" i="6"/>
  <c r="N43" i="6"/>
  <c r="N45" i="6"/>
  <c r="N44" i="6"/>
  <c r="N46" i="6"/>
  <c r="N48" i="6"/>
  <c r="N47" i="6"/>
  <c r="N49" i="6"/>
  <c r="N51" i="6"/>
  <c r="N50" i="6"/>
  <c r="N52" i="6"/>
  <c r="N53" i="6"/>
  <c r="N54" i="6"/>
  <c r="N59" i="6"/>
  <c r="N58" i="6"/>
  <c r="N56" i="6"/>
  <c r="N57"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tc={084DB772-9CBA-4C0A-9303-BC53D02B60BC}</author>
  </authors>
  <commentList>
    <comment ref="G10" authorId="0" shapeId="0" xr:uid="{084DB772-9CBA-4C0A-9303-BC53D02B60BC}">
      <text>
        <t>[Threaded comment]
Your version of Excel allows you to read this threaded comment; however, any edits to it will get removed if the file is opened in a newer version of Excel. Learn more: https://go.microsoft.com/fwlink/?linkid=870924
Comment:
    Need to update data validation to correct dates
Reply:
    Updated</t>
      </text>
    </comment>
  </commentList>
</comments>
</file>

<file path=xl/sharedStrings.xml><?xml version="1.0" encoding="utf-8"?>
<sst xmlns="http://schemas.openxmlformats.org/spreadsheetml/2006/main" count="1061" uniqueCount="582">
  <si>
    <t xml:space="preserve">Instructions for Agreement Holders
</t>
  </si>
  <si>
    <r>
      <rPr>
        <sz val="11"/>
        <color rgb="FF000000"/>
        <rFont val="Verdana"/>
      </rPr>
      <t xml:space="preserve">1)  Complete </t>
    </r>
    <r>
      <rPr>
        <b/>
        <sz val="11"/>
        <color rgb="FF000000"/>
        <rFont val="Verdana"/>
      </rPr>
      <t>one</t>
    </r>
    <r>
      <rPr>
        <sz val="11"/>
        <color rgb="FF000000"/>
        <rFont val="Verdana"/>
      </rPr>
      <t xml:space="preserve"> application form per grant agreement (individual UTCF/LATF/EWCO agreements). All grant agreement holders must complete the Application Details in Part 1. 
2)  Next, complete the yellow sections in either tab 'Part 2 UTCF Support Details', 'Part 3 LATF Support Details', or 'Part 4.1 EWCO Support Details' and 'Part 4.2 EWCO Summary', depending on the grant you have selected in 'Part 1 Application Details'. 
</t>
    </r>
    <r>
      <rPr>
        <b/>
        <sz val="11"/>
        <color rgb="FF000000"/>
        <rFont val="Verdana"/>
      </rPr>
      <t>Note</t>
    </r>
    <r>
      <rPr>
        <sz val="11"/>
        <color rgb="FF000000"/>
        <rFont val="Verdana"/>
      </rPr>
      <t xml:space="preserve"> - Parts 4.3 and 5 are for reference only and do not need input.
3)   Save this Application Form on your computer and include your FC Grant Agreement Name/Reference in the title, for example LATF-24/25-XYZ-001-R4 EPREC Application.
</t>
    </r>
    <r>
      <rPr>
        <b/>
        <sz val="11"/>
        <color rgb="FF000000"/>
        <rFont val="Verdana"/>
      </rPr>
      <t xml:space="preserve">Important note - </t>
    </r>
    <r>
      <rPr>
        <sz val="11"/>
        <color rgb="FF000000"/>
        <rFont val="Verdana"/>
      </rPr>
      <t>the named individual confirming the declarations on Part 2, 3 or 4 must be the person responsible for the grant agreement (lead applicant or authorised agent).
4)   Return the final EPREC Application Form to the email address below, alongside an annotated map of your 25/26 planting to show where the EPREC funding would be used to replace eligible losses. Or, post to the FC main office address below. Only one application will be accepted per FC agreement. Any incomplete application forms we receive will be returned to the Agreement Holder / Authorised Agent for resubmission.</t>
    </r>
  </si>
  <si>
    <t>Submissions</t>
  </si>
  <si>
    <t>Postal address for hard copies:</t>
  </si>
  <si>
    <t xml:space="preserve">Please email the forms to:
EPREC2026@forestrycommission.gov.uk    </t>
  </si>
  <si>
    <t>EPREC Team
Forestry Commission National Office,
620 Bristol Business Park,
Coldharbour Lane,
Bristol, BS16 1EJ</t>
  </si>
  <si>
    <t>EPREC</t>
  </si>
  <si>
    <t>Section 1: Application Details</t>
  </si>
  <si>
    <t>To be completed by UTCF/LATF/EWCO Agreement Holders</t>
  </si>
  <si>
    <r>
      <rPr>
        <b/>
        <sz val="11"/>
        <color rgb="FF000000"/>
        <rFont val="Verdana"/>
      </rPr>
      <t xml:space="preserve">Guidance for Agreement Holders
</t>
    </r>
    <r>
      <rPr>
        <sz val="11"/>
        <color rgb="FF000000"/>
        <rFont val="Verdana"/>
      </rPr>
      <t xml:space="preserve">This offer applies to trees planted in 25/26 where a claim has already been submitted. Funding will only be available where greater than 25% of the planted trees have died due to prolonged hot and dry weather. 
This is per agreement for EWCO applications and per site for UTCF and LATF applications.
A beat-up survey is required in the "Support Details" section in either Part 2 (UTCF), 3 (LATF) or 4 (EWCO) of this form for your application to be valid. No separate survey document is required.
</t>
    </r>
    <r>
      <rPr>
        <b/>
        <sz val="11"/>
        <color rgb="FF000000"/>
        <rFont val="Verdana"/>
      </rPr>
      <t xml:space="preserve">
Payment rates will be determined once all applications have been assessed. 
Funding will be allocated on a proportionate basis.
Completed applications must be received by 15 November 2026. 
</t>
    </r>
    <r>
      <rPr>
        <sz val="11"/>
        <color rgb="FF000000"/>
        <rFont val="Verdana"/>
      </rPr>
      <t xml:space="preserve">
</t>
    </r>
  </si>
  <si>
    <r>
      <rPr>
        <b/>
        <sz val="14"/>
        <color rgb="FF000000"/>
        <rFont val="Verdana"/>
      </rPr>
      <t xml:space="preserve">1.1 Agreement details </t>
    </r>
    <r>
      <rPr>
        <b/>
        <sz val="10"/>
        <color rgb="FF000000"/>
        <rFont val="Verdana"/>
      </rPr>
      <t>(as per your main agreement)</t>
    </r>
  </si>
  <si>
    <t>Grant type:</t>
  </si>
  <si>
    <t>Agreement Reference:</t>
  </si>
  <si>
    <t>Individual, Business or Lead Local Authority name:</t>
  </si>
  <si>
    <t>Lead Applicant Name:</t>
  </si>
  <si>
    <t>Lead Applicant email:</t>
  </si>
  <si>
    <t>Month/Year of 2025/26 planting (average):</t>
  </si>
  <si>
    <t>Please check all information is correct. Next, complete Part 2 (UTCF), 3 (LATF) or 4 (EWCO) Support Details.</t>
  </si>
  <si>
    <t>Section 2: UTCF Support Details</t>
  </si>
  <si>
    <r>
      <t xml:space="preserve">To be completed by UTCF Agreement Holders only 
</t>
    </r>
    <r>
      <rPr>
        <sz val="14"/>
        <color rgb="FF000000"/>
        <rFont val="Verdana"/>
      </rPr>
      <t xml:space="preserve">This offer is for replacement planting only for trees planted in 2025/26 which have failed due to hot and dry weather. 
EPREC funding can be offered for each site within the agreement where losses from hot and dry weather exceed 25%. 
</t>
    </r>
    <r>
      <rPr>
        <b/>
        <sz val="14"/>
        <color rgb="FF000000"/>
        <rFont val="Verdana"/>
      </rPr>
      <t xml:space="preserve">PLEASE ENSURE YOU HAVE SIGNED AND DATED THE DECLARATION AT SECTION 2.8 AT THE BOTTOM OF THIS PAGE.
</t>
    </r>
    <r>
      <rPr>
        <sz val="14"/>
        <color rgb="FF000000"/>
        <rFont val="Verdana"/>
      </rPr>
      <t xml:space="preserve">
</t>
    </r>
    <r>
      <rPr>
        <b/>
        <sz val="14"/>
        <color rgb="FF000000"/>
        <rFont val="Verdana"/>
      </rPr>
      <t xml:space="preserve">Payment rates will therefore be determined once all applications have been assessed.
Funding will be allocated on a proportionate basis. 
Completed applications must be received by 15 November 2026.  </t>
    </r>
  </si>
  <si>
    <t>2.1 Beat-up Survey</t>
  </si>
  <si>
    <t>Please enter the total number of trees planted in 2025/26 in each affected site, and the total number of trees and their planting surface type for each planting site that has failed and requires replacing. Please use the same site names as they appear in your UTCF agreement document.</t>
  </si>
  <si>
    <r>
      <t xml:space="preserve">Planting site </t>
    </r>
    <r>
      <rPr>
        <i/>
        <sz val="11"/>
        <color rgb="FF000000"/>
        <rFont val="Verdana"/>
        <family val="2"/>
      </rPr>
      <t>(as named in your UTCF Agreement)</t>
    </r>
  </si>
  <si>
    <t>Total number of standards planted within site in 25/26</t>
  </si>
  <si>
    <t>Trees failed in grass</t>
  </si>
  <si>
    <t>Trees failed in hard surface</t>
  </si>
  <si>
    <t>Total number of failed trees</t>
  </si>
  <si>
    <t>Date losses assessed (dd/mm/yyyy)</t>
  </si>
  <si>
    <t>Percentage failed trees</t>
  </si>
  <si>
    <t>2.2 Total number of standards in grass eligible for EPREC funding</t>
  </si>
  <si>
    <t>2.3 Total number of standards in hard surface eligible for EPREC funding</t>
  </si>
  <si>
    <t>2.4 Total number of trees eligible for EPREC funding</t>
  </si>
  <si>
    <t>2.5 Annotated map(s) to show the locations of all trees to be restocked has been submitted with this application.</t>
  </si>
  <si>
    <t>2.6 Total EPREC application Grant Value
For Internal use only</t>
  </si>
  <si>
    <r>
      <t xml:space="preserve">2.7 Please use this space to outline what considerations you have given to restocking and trying to mitigate future threats of drought and high temperatures. These should include but are not limited to:
</t>
    </r>
    <r>
      <rPr>
        <sz val="11"/>
        <color rgb="FF000000"/>
        <rFont val="Verdana"/>
      </rPr>
      <t>1. Who is the planting workforce going to be  
2. Will you provide training for volunteers (where applicable) 
3. Reasons for previous failure   
4. Whether you have reviewed your species choice 
5. Whether you have justification for planting the same species (if applicable) 
6. Whether you have researched your new species (if changing them) 
7. Whether you have reassessed the soil and site conditions 
8. Whether you have considered mulch suitability 
9. Whether you have reassessed your long-term establishment plan </t>
    </r>
    <r>
      <rPr>
        <b/>
        <sz val="11"/>
        <color rgb="FF000000"/>
        <rFont val="Verdana"/>
      </rPr>
      <t xml:space="preserve"> </t>
    </r>
  </si>
  <si>
    <t>2.8 Declarations</t>
  </si>
  <si>
    <r>
      <rPr>
        <b/>
        <sz val="11"/>
        <color rgb="FF000000"/>
        <rFont val="Verdana"/>
      </rPr>
      <t xml:space="preserve">I confirm that:
</t>
    </r>
    <r>
      <rPr>
        <sz val="11"/>
        <color rgb="FF000000"/>
        <rFont val="Verdana"/>
      </rPr>
      <t>1. I have reviewed the above details and understand that the amount offered will be subject to demand and I wish to proceed on this basis.
2. This application is for standard trees only, planted under the agreement referenced in Part 1.
3. The trees included in this application were planted in the 2025/26 planting season and a capital post-planting claim for these has been submitted to FC.
4. The Agreement Holder named on Part 1 has fully abided by the UTCF Terms &amp; Conditions, including carrying out expected aftercare for 25/26 planted trees.
5. I understand that replanting funded by an EPREC 2026 award must be undertaken and a complete claim submitted no later than 31 March 2027.
6. The Agreement Holder will allow inspection by Forestry Commission or their contractors and will inform participating land managers of this requirement, co-ordinating access to the land for the purpose of inspecting UTCF EPREC funded activities. 
7. In accepting any formal EPREC offer of funding that results from this application, I give permission to be contacted by Forest Research in the future to discuss scheme details and losses/replacement success.</t>
    </r>
  </si>
  <si>
    <t>Name of Applicant making the above declarations:</t>
  </si>
  <si>
    <t>Date:</t>
  </si>
  <si>
    <t>Section 3: LATF Support Details</t>
  </si>
  <si>
    <r>
      <t xml:space="preserve">To be completed by LATF Agreement Holders only
</t>
    </r>
    <r>
      <rPr>
        <sz val="14"/>
        <color rgb="FF000000"/>
        <rFont val="Verdana"/>
      </rPr>
      <t xml:space="preserve">
This offer is for replacement planting of standards, feathers and whips planted in 25/26. EPREC funding will be offered for each site where losses exceed 25% (survival rate is below 75%) to support replacement of all trees lost at these sites. EPREC payments will be made proportionately once ALL applications are received across all Grants.
The agreement holder is responsible for the restocking costs not covered by EPREC to ensure all failed trees are replaced at eligible sites. If you have planted in 25/26 under more than one LATF agreement (for example Round 3 Year 2 and Round 4 Year 1) please complete a separate application for each agreement.
</t>
    </r>
    <r>
      <rPr>
        <b/>
        <sz val="14"/>
        <color rgb="FF000000"/>
        <rFont val="Verdana"/>
      </rPr>
      <t xml:space="preserve">PLEASE ENSURE YOU HAVE SIGNED AND DATED THE DECLARATION AT SECTION 3.9 AT THE BOTTOM OF THIS PAGE.
Payment rates will therefore be determined once all applications have been assessed.
Funding will be allocated on a proportionate basis. 
Completed applications must be received by 15 November 2026.  </t>
    </r>
  </si>
  <si>
    <t>3.1 Beat-up Survey</t>
  </si>
  <si>
    <t>Enter details for all 25/26 planting sites that have &gt;25% losses. Use the same site names/ID as entered on your 25/26 post-planting report. Please detail the total number of standards, feathers and whips planted at each site, and the number of trees of each type that have died. You do not need to enter planting sites which have achieved the 75% survival rate because these are not eligible for EPREC support.</t>
  </si>
  <si>
    <r>
      <t xml:space="preserve">Planting site </t>
    </r>
    <r>
      <rPr>
        <i/>
        <sz val="11"/>
        <color rgb="FF000000"/>
        <rFont val="Verdana"/>
        <family val="2"/>
      </rPr>
      <t>(use the name/ID as used in LATF Agreement)</t>
    </r>
  </si>
  <si>
    <t>Number of standards planted at this site in 25/26</t>
  </si>
  <si>
    <t>Number of failed standards at this site</t>
  </si>
  <si>
    <t>Number of feathers planted at this site in 25/26</t>
  </si>
  <si>
    <t>Number of failed feathers at this site</t>
  </si>
  <si>
    <t>Number of whips planted at this site in 25/26</t>
  </si>
  <si>
    <t>Number of failed whips at this site</t>
  </si>
  <si>
    <t>Percentage of trees that have failed (all types)</t>
  </si>
  <si>
    <t>3.2 Total number of standards eligible for EPREC funding</t>
  </si>
  <si>
    <t>3.3 Total number of feathers eligible for EPREC funding</t>
  </si>
  <si>
    <t>3.4 Total number of whips eligible for EPREC funding</t>
  </si>
  <si>
    <t>3.5 Total number of trees eligible for EPREC funding</t>
  </si>
  <si>
    <t>3.6 Annotated map(s) to show the locations of all trees to be restocked has been submitted with this application.</t>
  </si>
  <si>
    <t>3.7 Total EPREC Grant Value
For Internal Use Only</t>
  </si>
  <si>
    <r>
      <rPr>
        <b/>
        <sz val="11"/>
        <color rgb="FF000000"/>
        <rFont val="Verdana"/>
      </rPr>
      <t xml:space="preserve">3.8 Please use this space to outline what considerations you have given to restocking and trying to mitigate future threats of drought and high temperatures. These should include but are not limited to;
</t>
    </r>
    <r>
      <rPr>
        <sz val="11"/>
        <color rgb="FF000000"/>
        <rFont val="Verdana"/>
      </rPr>
      <t xml:space="preserve">1. Who is the planting workforce going to be  
2. Will you provide training for volunteers (where applicable) 
3. Reasons for previous failure   
4. Whether you have reviewed your species choice 
5. Whether you have justification for planting the same species (if applicable) 
6. Whether you have researched your new species (if changing them) 
7. Whether you have reassessed the soil and site conditions 
8. Whether you have considered mulch suitability 
9. Whether you have reassessed your long-term establishment plan  </t>
    </r>
  </si>
  <si>
    <t>3.9 Declarations</t>
  </si>
  <si>
    <r>
      <t xml:space="preserve">I confirm that:
</t>
    </r>
    <r>
      <rPr>
        <sz val="11"/>
        <color rgb="FF000000"/>
        <rFont val="Verdana"/>
      </rPr>
      <t>1. I have reviewed the above details and the amount offered through the support available and wish to proceed on this basis.
2. The trees included in this application were planted in the 2025/26 planting season and a capital post-planting claim for these has been submitted to FC.
3. The Agreement Holder named on Part 1 has fully abided by the LATF Memorandum of Understanding, including carrying out expected aftercare for 25/26 planted trees.
4. I understand that the restocking funded by an EPREC 2026 award must be undertaken after 15th November 2026 and before 31st March 2027, with an associated complete claim submitted no later than 31st March 2027.
5. The Agreement Holder will allow inspection by Forestry Commission or their contractors and will inform participating land managers of this requirement, co-ordinating access to the land for the purpose of inspecting LATF EPREC funded activities. 
6. I understand that it is a condition of this grant that the Agreement Holder must only use this payment for capital purposes. If this condition is not complied with, the Forestry Commission can claw back ineligible funding. The Agreement Holder has agreed to this condition in the LATF MoU and Grant Determination letter.
7. In accepting any formal EPREC offer of funding that results from this application, I give permission to be contacted by Forest Research in the future to discuss scheme details and losses/replacement success.</t>
    </r>
  </si>
  <si>
    <t>Section 4.1: EWCO Support Details</t>
  </si>
  <si>
    <r>
      <rPr>
        <b/>
        <sz val="14"/>
        <color rgb="FF000000"/>
        <rFont val="Verdana"/>
      </rPr>
      <t xml:space="preserve">To be completed by EWCO Agreement Holders only
</t>
    </r>
    <r>
      <rPr>
        <sz val="14"/>
        <color rgb="FF000000"/>
        <rFont val="Verdana"/>
      </rPr>
      <t xml:space="preserve">This offer is for replacement planting only for trees that have died due to hot and dry weather. Agreements where failures exceed 25% will be eligible for EPREC funding under EWCO.
The agreement holder is responsible for replacing the first 15% of failures on the total number of trees planted. EPREC payments will be made proportionately once ALL applications are received across all Grants.
</t>
    </r>
    <r>
      <rPr>
        <b/>
        <sz val="14"/>
        <color rgb="FF000000"/>
        <rFont val="Verdana"/>
      </rPr>
      <t xml:space="preserve">PLEASE ENSURE YOU HAVE SIGNED AND DATED THE DECLARATION AT SECTION 4.2.4 ON THE FOLLOWING TAB.
Payment rates will therefore be determined once all applications have been assessed.
Funding will be allocated on a proportionate basis. 
Completed applications must be received by 15 November 2026.  </t>
    </r>
  </si>
  <si>
    <t>4.1.1 I have included a map with this application showing areas to be replanted.</t>
  </si>
  <si>
    <t>4.1.2 Total number of mulch mats being applied for</t>
  </si>
  <si>
    <t>4.1.3 Total number of trees with loose mulch being applied</t>
  </si>
  <si>
    <t>4.1.4 Beat up survey results</t>
  </si>
  <si>
    <r>
      <t xml:space="preserve">Enter </t>
    </r>
    <r>
      <rPr>
        <b/>
        <i/>
        <u/>
        <sz val="11"/>
        <color rgb="FF000000"/>
        <rFont val="Verdana"/>
        <family val="2"/>
      </rPr>
      <t xml:space="preserve">all </t>
    </r>
    <r>
      <rPr>
        <i/>
        <sz val="11"/>
        <color rgb="FF000000"/>
        <rFont val="Verdana"/>
        <family val="2"/>
      </rPr>
      <t>trees planted in your agreement within 25/26. Please also detail the estimated percentage loss of trees for each species within a compartment and whether you intend to replant with the same species that have failed. Please note you may need to enter multiple rows per compartment to cater for multiple species.</t>
    </r>
  </si>
  <si>
    <r>
      <t xml:space="preserve">Total across agreement 
</t>
    </r>
    <r>
      <rPr>
        <i/>
        <sz val="12"/>
        <color rgb="FF000000"/>
        <rFont val="Verdana"/>
        <family val="2"/>
      </rPr>
      <t>(auto-calculated)</t>
    </r>
  </si>
  <si>
    <t>N/A</t>
  </si>
  <si>
    <t>Hide</t>
  </si>
  <si>
    <r>
      <t xml:space="preserve">Central grid reference and compartment reference </t>
    </r>
    <r>
      <rPr>
        <i/>
        <sz val="11"/>
        <color rgb="FF000000"/>
        <rFont val="Verdana"/>
        <family val="2"/>
      </rPr>
      <t>(as used in EWCO Agreement)</t>
    </r>
  </si>
  <si>
    <r>
      <t xml:space="preserve">Species planted in compartment
</t>
    </r>
    <r>
      <rPr>
        <i/>
        <sz val="11"/>
        <color rgb="FF000000"/>
        <rFont val="Verdana"/>
        <family val="2"/>
      </rPr>
      <t>(Please select from dropdown)</t>
    </r>
  </si>
  <si>
    <t>If species is not listed in column C, or you have selected an "other" species, please specify below:</t>
  </si>
  <si>
    <t>Total number of trees of this species planted in compartment in 25/26</t>
  </si>
  <si>
    <t>Percentage loss of planted trees of this species in compartment that have died due to dry weather conditions (%)</t>
  </si>
  <si>
    <t>Number of trees required for replanting</t>
  </si>
  <si>
    <t>Do you intend to replant with the same species?</t>
  </si>
  <si>
    <r>
      <t xml:space="preserve">Where relevant please detail the replacement species below 
</t>
    </r>
    <r>
      <rPr>
        <i/>
        <sz val="11"/>
        <color rgb="FF000000"/>
        <rFont val="Verdana"/>
        <family val="2"/>
      </rPr>
      <t>(Please select from dropdown)</t>
    </r>
  </si>
  <si>
    <t>If replacement species is not listed in column J, or you have selected an "other" species, please specify below:</t>
  </si>
  <si>
    <t>B</t>
  </si>
  <si>
    <t>C</t>
  </si>
  <si>
    <t>D</t>
  </si>
  <si>
    <t>E</t>
  </si>
  <si>
    <t>F</t>
  </si>
  <si>
    <t>G</t>
  </si>
  <si>
    <t>H</t>
  </si>
  <si>
    <t>I</t>
  </si>
  <si>
    <t>J</t>
  </si>
  <si>
    <t>K</t>
  </si>
  <si>
    <t>Section 4.2: EWCO Summary</t>
  </si>
  <si>
    <t>4.2.1 Summary of application</t>
  </si>
  <si>
    <t>Total percentage loss of 25/26 planting:</t>
  </si>
  <si>
    <t>Total number of trees required to replant:</t>
  </si>
  <si>
    <t>Total number of trees eligible for funding:
(For Internal Use Only)</t>
  </si>
  <si>
    <t>4.2.2 Summary of payment</t>
  </si>
  <si>
    <t>The agreement holder must cover the first 15% of losses themselves. EPREC payments will be made proportionately once ALL applications are received across all Grants.</t>
  </si>
  <si>
    <t>Total cost of replanting for all failed trees:
(For Internal Use Only)</t>
  </si>
  <si>
    <t>Total value of EPREC support toward restocking:
(For Internal Use Only)</t>
  </si>
  <si>
    <r>
      <rPr>
        <b/>
        <sz val="11"/>
        <color rgb="FF000000"/>
        <rFont val="Verdana"/>
      </rPr>
      <t xml:space="preserve">4.2.3 Please use this space to outline what considerations you have given to restocking and trying to mitigate future threats of drought and high temperatures. These should include but are not limited to;
</t>
    </r>
    <r>
      <rPr>
        <sz val="11"/>
        <color rgb="FF000000"/>
        <rFont val="Verdana"/>
      </rPr>
      <t xml:space="preserve">1. Who is the planting workforce going to be  
2. Will you provide training for volunteers (where applicable) 
3. Reasons for previous failure   
4. Whether you have reviewed your species choice 
5. Whether you have justification for planting the same species (if applicable) 
6. Whether you have researched your new species (if changing them) 
7. Whether you have reassessed the soil and site conditions 
8. Whether you have considered mulch suitability 
9. Whether you have reassessed your long-term establishment plan  
</t>
    </r>
    <r>
      <rPr>
        <b/>
        <sz val="11"/>
        <color rgb="FF000000"/>
        <rFont val="Verdana"/>
      </rPr>
      <t>Please refer to the information provided in your invitation letter or on GOV.UK for guidance on resilient planting</t>
    </r>
  </si>
  <si>
    <t>4.2.4 Declarations</t>
  </si>
  <si>
    <r>
      <rPr>
        <b/>
        <sz val="11"/>
        <color rgb="FF000000"/>
        <rFont val="Verdana"/>
      </rPr>
      <t xml:space="preserve">I confirm that:
</t>
    </r>
    <r>
      <rPr>
        <sz val="11"/>
        <color rgb="FF000000"/>
        <rFont val="Verdana"/>
      </rPr>
      <t>1. I have reviewed the above details and understand that the amount offered will be subject to demand and I wish to proceed on this basis.
2. This application is only for the replacement of trees planted under the agreement referenced in Part 1.
3. The trees included in this application were planted in the 2025/26 planting season and a capital claim has been submitted to FC.
4. The Agreement Holder named on Part 1 has fully abided by the EWCO Terms &amp; Conditions.
5. I understand that replanting funded by an EPREC 2026 award must be undertaken and a complete claim submitted no later than 31 March 2027.
6. The Agreement Holder will allow inspection by Forestry Commission or their contractors and will inform participating land managers of this requirement, co-ordinating access to the land for the purpose of inspecting EWCO EPREC funded activities. 
7. In accepting any formal EPREC offer of funding that results from this application, I give permission to be contacted by Forest Research in the future to discuss scheme details and losses/replacement success.</t>
    </r>
  </si>
  <si>
    <t>Date of signature:</t>
  </si>
  <si>
    <t xml:space="preserve"> </t>
  </si>
  <si>
    <t>Section 4.3: EWCO Species List</t>
  </si>
  <si>
    <t>Species Name</t>
  </si>
  <si>
    <t>Scientific Name</t>
  </si>
  <si>
    <t>Species Code</t>
  </si>
  <si>
    <t>Replanting Quantity</t>
  </si>
  <si>
    <t>Mixed native broadleaves</t>
  </si>
  <si>
    <t>NBL</t>
  </si>
  <si>
    <t>Juniper</t>
  </si>
  <si>
    <t>Juniperus communis</t>
  </si>
  <si>
    <t>JUN</t>
  </si>
  <si>
    <t>Field maple</t>
  </si>
  <si>
    <t>Acer campestre</t>
  </si>
  <si>
    <t>FDM</t>
  </si>
  <si>
    <t>Yew</t>
  </si>
  <si>
    <t>Taxus baccata</t>
  </si>
  <si>
    <t>YEW</t>
  </si>
  <si>
    <t>Common alder</t>
  </si>
  <si>
    <t>Alnus glutinosa</t>
  </si>
  <si>
    <t>CAR</t>
  </si>
  <si>
    <t>Silver birch</t>
  </si>
  <si>
    <t>Betula pendula</t>
  </si>
  <si>
    <t>SBI</t>
  </si>
  <si>
    <t>Downy birch</t>
  </si>
  <si>
    <t>Betula pubescens</t>
  </si>
  <si>
    <t>DBI</t>
  </si>
  <si>
    <t>Hornbeam</t>
  </si>
  <si>
    <t>Carpinus betulus</t>
  </si>
  <si>
    <t>HBM</t>
  </si>
  <si>
    <t>Hazel</t>
  </si>
  <si>
    <t>Corylus avellana</t>
  </si>
  <si>
    <t>HAZ</t>
  </si>
  <si>
    <t>Mixed conifers</t>
  </si>
  <si>
    <t>MC</t>
  </si>
  <si>
    <t>Midland hawthorn</t>
  </si>
  <si>
    <t>Crataegus laevigata</t>
  </si>
  <si>
    <t>MDH</t>
  </si>
  <si>
    <t>Other conifers</t>
  </si>
  <si>
    <t>XC</t>
  </si>
  <si>
    <t xml:space="preserve">Hawthorn </t>
  </si>
  <si>
    <t>Crataegus monogyna</t>
  </si>
  <si>
    <t>HAW</t>
  </si>
  <si>
    <t>European Silver fir</t>
  </si>
  <si>
    <t>Abies alba</t>
  </si>
  <si>
    <t>ESF</t>
  </si>
  <si>
    <t>Beech</t>
  </si>
  <si>
    <t>Fagus sylvatica</t>
  </si>
  <si>
    <t>BE</t>
  </si>
  <si>
    <t>Red (Pacific Silver) fir</t>
  </si>
  <si>
    <t>Abies amabilis</t>
  </si>
  <si>
    <t>PSF</t>
  </si>
  <si>
    <t xml:space="preserve">Holly </t>
  </si>
  <si>
    <t>Ilex aquifolium</t>
  </si>
  <si>
    <t>HOL</t>
  </si>
  <si>
    <t>Bornmullers fir</t>
  </si>
  <si>
    <t>Abies bornmuelleriana</t>
  </si>
  <si>
    <t>BMF</t>
  </si>
  <si>
    <t>Crab apple</t>
  </si>
  <si>
    <t>Malus sylvestris</t>
  </si>
  <si>
    <t>CAP</t>
  </si>
  <si>
    <t>Grecian fir</t>
  </si>
  <si>
    <t>Abies cephalonica</t>
  </si>
  <si>
    <t>GKF</t>
  </si>
  <si>
    <t>Native black poplar</t>
  </si>
  <si>
    <r>
      <t xml:space="preserve">Populus nigra </t>
    </r>
    <r>
      <rPr>
        <sz val="11"/>
        <color rgb="FFDA846B"/>
        <rFont val="Verdana"/>
        <family val="2"/>
      </rPr>
      <t>subsp</t>
    </r>
    <r>
      <rPr>
        <i/>
        <sz val="11"/>
        <color rgb="FFDA846B"/>
        <rFont val="Verdana"/>
        <family val="2"/>
      </rPr>
      <t xml:space="preserve">. </t>
    </r>
    <r>
      <rPr>
        <i/>
        <sz val="11"/>
        <color rgb="FF000000"/>
        <rFont val="Verdana"/>
        <family val="2"/>
      </rPr>
      <t>betulifolia</t>
    </r>
  </si>
  <si>
    <t>NPO</t>
  </si>
  <si>
    <t>Grand fir</t>
  </si>
  <si>
    <t>Abies grandis</t>
  </si>
  <si>
    <t>GF</t>
  </si>
  <si>
    <t>Grey poplar</t>
  </si>
  <si>
    <t>Populus x canescens*</t>
  </si>
  <si>
    <t>GPO</t>
  </si>
  <si>
    <t>Nordmann fir</t>
  </si>
  <si>
    <t>Abies nordmanniana</t>
  </si>
  <si>
    <t>NMF</t>
  </si>
  <si>
    <t>Aspen</t>
  </si>
  <si>
    <t>Populus tremula</t>
  </si>
  <si>
    <t>ASP</t>
  </si>
  <si>
    <t>Noble fir</t>
  </si>
  <si>
    <t>Abies procera</t>
  </si>
  <si>
    <t>NF</t>
  </si>
  <si>
    <t>Wild cherry/gean</t>
  </si>
  <si>
    <t>Prunus avium</t>
  </si>
  <si>
    <t>WCH</t>
  </si>
  <si>
    <t>Other firs (Abies)</t>
  </si>
  <si>
    <r>
      <t xml:space="preserve">Abies </t>
    </r>
    <r>
      <rPr>
        <sz val="11"/>
        <color rgb="FF000000"/>
        <rFont val="Verdana"/>
        <family val="2"/>
      </rPr>
      <t>spp.</t>
    </r>
  </si>
  <si>
    <t>XF</t>
  </si>
  <si>
    <t>Bird cherry</t>
  </si>
  <si>
    <t>Prunus padus</t>
  </si>
  <si>
    <t>BCH</t>
  </si>
  <si>
    <t>Atlas cedar</t>
  </si>
  <si>
    <t>Cedrus atlantica</t>
  </si>
  <si>
    <t>ACR</t>
  </si>
  <si>
    <t>Blackthorn</t>
  </si>
  <si>
    <t>Prunus spinosa</t>
  </si>
  <si>
    <t>SLO</t>
  </si>
  <si>
    <t>Cedar of Lebanon</t>
  </si>
  <si>
    <t>Cedrus libani</t>
  </si>
  <si>
    <t>LCR</t>
  </si>
  <si>
    <t xml:space="preserve">Pedunculate oak </t>
  </si>
  <si>
    <t>Quercus robur</t>
  </si>
  <si>
    <t>POK</t>
  </si>
  <si>
    <t>Other cedar</t>
  </si>
  <si>
    <r>
      <t>Cedrus</t>
    </r>
    <r>
      <rPr>
        <sz val="11"/>
        <color rgb="FF000000"/>
        <rFont val="Verdana"/>
        <family val="2"/>
      </rPr>
      <t xml:space="preserve"> spp.</t>
    </r>
  </si>
  <si>
    <t>XCD</t>
  </si>
  <si>
    <t xml:space="preserve">Sessile oak </t>
  </si>
  <si>
    <t>Quercus petrea</t>
  </si>
  <si>
    <t>SOK</t>
  </si>
  <si>
    <t>Lawsons cypress</t>
  </si>
  <si>
    <t>Chamaecyparis lawsoniana</t>
  </si>
  <si>
    <t>LC</t>
  </si>
  <si>
    <t>Purging buckthorn</t>
  </si>
  <si>
    <t>Rhamnus cathartica</t>
  </si>
  <si>
    <t>PGB</t>
  </si>
  <si>
    <t>Japanese cedar</t>
  </si>
  <si>
    <t>Cryptomeria japonica</t>
  </si>
  <si>
    <t>JCR</t>
  </si>
  <si>
    <t>White willow</t>
  </si>
  <si>
    <t>Salix alba</t>
  </si>
  <si>
    <t>WWI</t>
  </si>
  <si>
    <t>Leyland cypress</t>
  </si>
  <si>
    <t>Cupressocyparis leylandii</t>
  </si>
  <si>
    <t>LEC</t>
  </si>
  <si>
    <t>Goat willow</t>
  </si>
  <si>
    <t>Salix caprea</t>
  </si>
  <si>
    <t>GOW</t>
  </si>
  <si>
    <t>Norway spruce</t>
  </si>
  <si>
    <t>Picea abies</t>
  </si>
  <si>
    <t>NS</t>
  </si>
  <si>
    <t>Grey willow</t>
  </si>
  <si>
    <t>Salix cinerea</t>
  </si>
  <si>
    <t>GRW</t>
  </si>
  <si>
    <t>Serbian spruce</t>
  </si>
  <si>
    <t>Picea omorika</t>
  </si>
  <si>
    <t>OMS</t>
  </si>
  <si>
    <t>Crack willow</t>
  </si>
  <si>
    <t>Salix fragilis</t>
  </si>
  <si>
    <t>CWI</t>
  </si>
  <si>
    <t>Oriental spruce</t>
  </si>
  <si>
    <t>Picea orientalis</t>
  </si>
  <si>
    <t>ORS</t>
  </si>
  <si>
    <t>Bay willow</t>
  </si>
  <si>
    <t>Salix pentandra</t>
  </si>
  <si>
    <t>BWI</t>
  </si>
  <si>
    <t>Sitka spruce</t>
  </si>
  <si>
    <t>Picea sitchensis</t>
  </si>
  <si>
    <t>SS</t>
  </si>
  <si>
    <t>Elder</t>
  </si>
  <si>
    <t>Sambucus nigra</t>
  </si>
  <si>
    <t>ELD</t>
  </si>
  <si>
    <t>Other spruces</t>
  </si>
  <si>
    <r>
      <t xml:space="preserve">Picea </t>
    </r>
    <r>
      <rPr>
        <sz val="11"/>
        <color rgb="FF000000"/>
        <rFont val="Verdana"/>
        <family val="2"/>
      </rPr>
      <t>spp.</t>
    </r>
  </si>
  <si>
    <t>XS</t>
  </si>
  <si>
    <t>Rowan</t>
  </si>
  <si>
    <t>Sorbus aucuparia</t>
  </si>
  <si>
    <t>ROW</t>
  </si>
  <si>
    <t>Armand's pine</t>
  </si>
  <si>
    <t>Pinus armandii</t>
  </si>
  <si>
    <t>PAR</t>
  </si>
  <si>
    <t>Whitebeam</t>
  </si>
  <si>
    <t>Sorbus aria</t>
  </si>
  <si>
    <t>WBM</t>
  </si>
  <si>
    <t>Mexican white pine</t>
  </si>
  <si>
    <t>Pinus ayacahuite</t>
  </si>
  <si>
    <t>PAY</t>
  </si>
  <si>
    <t>Wild service tree</t>
  </si>
  <si>
    <t>Sorbus torminalis</t>
  </si>
  <si>
    <t>WST</t>
  </si>
  <si>
    <t>Calabrian pine</t>
  </si>
  <si>
    <t>Pinus brutia</t>
  </si>
  <si>
    <t>PBR</t>
  </si>
  <si>
    <t>Small-leaved lime</t>
  </si>
  <si>
    <t>Tilia cordata</t>
  </si>
  <si>
    <t>SLI</t>
  </si>
  <si>
    <t>Lodgepole pine</t>
  </si>
  <si>
    <t>Pinus contorta</t>
  </si>
  <si>
    <t>LP</t>
  </si>
  <si>
    <t>Common lime</t>
  </si>
  <si>
    <t>Tilia europaea</t>
  </si>
  <si>
    <t>CLI</t>
  </si>
  <si>
    <t>Slash pine</t>
  </si>
  <si>
    <t>Pinus ellottii</t>
  </si>
  <si>
    <t>PEL</t>
  </si>
  <si>
    <t>Large-leaved lime</t>
  </si>
  <si>
    <t>Tilia platyphyllos</t>
  </si>
  <si>
    <t>LLI</t>
  </si>
  <si>
    <t>Korean pine</t>
  </si>
  <si>
    <t>Pinus koreana</t>
  </si>
  <si>
    <t>PKO</t>
  </si>
  <si>
    <t>Wych elm</t>
  </si>
  <si>
    <t>Ulmus glabra</t>
  </si>
  <si>
    <t>WEM</t>
  </si>
  <si>
    <t>Western white pine</t>
  </si>
  <si>
    <t>Pinus monticola</t>
  </si>
  <si>
    <t>PMO</t>
  </si>
  <si>
    <t>Small-leaved elm</t>
  </si>
  <si>
    <t>Ulmus minor</t>
  </si>
  <si>
    <t>PEM</t>
  </si>
  <si>
    <t>Bishop pine</t>
  </si>
  <si>
    <t>Pinus muricata</t>
  </si>
  <si>
    <t>BIP</t>
  </si>
  <si>
    <t>English elm</t>
  </si>
  <si>
    <t>Ulmus procera</t>
  </si>
  <si>
    <t>EEM</t>
  </si>
  <si>
    <t>Corsican pine</t>
  </si>
  <si>
    <t>Pinus nigra var maritima</t>
  </si>
  <si>
    <t>CP</t>
  </si>
  <si>
    <t>Austrian pine</t>
  </si>
  <si>
    <t>Pinus nigra var nigra</t>
  </si>
  <si>
    <t>AUP</t>
  </si>
  <si>
    <t>Macedonian pine</t>
  </si>
  <si>
    <t>Pinus peuce</t>
  </si>
  <si>
    <t>MCP</t>
  </si>
  <si>
    <t>Maritime pine</t>
  </si>
  <si>
    <t>Pinus pinaster</t>
  </si>
  <si>
    <t>MAP</t>
  </si>
  <si>
    <t>Ponderosa pine</t>
  </si>
  <si>
    <t>Pinus ponderosa</t>
  </si>
  <si>
    <t>PDP</t>
  </si>
  <si>
    <t>Mixed non-native broadleaves</t>
  </si>
  <si>
    <t>MB</t>
  </si>
  <si>
    <t>Monterey pine</t>
  </si>
  <si>
    <t>Pinus radiata</t>
  </si>
  <si>
    <t>RAP</t>
  </si>
  <si>
    <t>Other non-native broadleaves</t>
  </si>
  <si>
    <t>XB</t>
  </si>
  <si>
    <t>Other pines</t>
  </si>
  <si>
    <r>
      <t>Pinus</t>
    </r>
    <r>
      <rPr>
        <sz val="11"/>
        <color rgb="FF000000"/>
        <rFont val="Verdana"/>
        <family val="2"/>
      </rPr>
      <t xml:space="preserve"> spp.</t>
    </r>
  </si>
  <si>
    <t>XP</t>
  </si>
  <si>
    <t>Big-leaf maple</t>
  </si>
  <si>
    <t>Acer macrophyllum</t>
  </si>
  <si>
    <t>BLM</t>
  </si>
  <si>
    <t>Weymouth pine</t>
  </si>
  <si>
    <t>Pinus strobus</t>
  </si>
  <si>
    <t>WEP</t>
  </si>
  <si>
    <t>Norway maple</t>
  </si>
  <si>
    <t>Acer platanoides</t>
  </si>
  <si>
    <t>NOM</t>
  </si>
  <si>
    <t>Loblolly pine</t>
  </si>
  <si>
    <t>Pinus taeda</t>
  </si>
  <si>
    <t>LOP</t>
  </si>
  <si>
    <t>Silver maple</t>
  </si>
  <si>
    <t>Acer saccharinum</t>
  </si>
  <si>
    <t>ASA</t>
  </si>
  <si>
    <t>Mountain pine</t>
  </si>
  <si>
    <t>Pinus uncinata</t>
  </si>
  <si>
    <t>MOP</t>
  </si>
  <si>
    <t>Italian alder</t>
  </si>
  <si>
    <t>Alnus cordata</t>
  </si>
  <si>
    <t>IAR</t>
  </si>
  <si>
    <t>Bhutan pine</t>
  </si>
  <si>
    <t>Pinus wallichiana</t>
  </si>
  <si>
    <t>PWA</t>
  </si>
  <si>
    <t>Grey alder</t>
  </si>
  <si>
    <t>Alnus incana</t>
  </si>
  <si>
    <t>GAR</t>
  </si>
  <si>
    <t>Yunnan pine</t>
  </si>
  <si>
    <t>Pinus yunnanensis</t>
  </si>
  <si>
    <t>PYU</t>
  </si>
  <si>
    <t>Red alder</t>
  </si>
  <si>
    <t>Alnus rubra</t>
  </si>
  <si>
    <t>RAR</t>
  </si>
  <si>
    <t>Douglas fir</t>
  </si>
  <si>
    <t>Pseudotsuga menziesii</t>
  </si>
  <si>
    <t>DF</t>
  </si>
  <si>
    <t>Green alder</t>
  </si>
  <si>
    <t>Alnus viridis</t>
  </si>
  <si>
    <t>VAR</t>
  </si>
  <si>
    <t>Coast redwood</t>
  </si>
  <si>
    <t>Sequoia sempervirens</t>
  </si>
  <si>
    <t>RSQ</t>
  </si>
  <si>
    <t>Paper-bark birch</t>
  </si>
  <si>
    <t>Betula papyrifera</t>
  </si>
  <si>
    <t>PBI</t>
  </si>
  <si>
    <t>Wellingtonia</t>
  </si>
  <si>
    <t>Sequoiadendron giganteum</t>
  </si>
  <si>
    <t>WSQ</t>
  </si>
  <si>
    <t>Other birches</t>
  </si>
  <si>
    <r>
      <t xml:space="preserve">Betula </t>
    </r>
    <r>
      <rPr>
        <sz val="11"/>
        <color rgb="FF000000"/>
        <rFont val="Verdana"/>
        <family val="2"/>
      </rPr>
      <t>spp.</t>
    </r>
  </si>
  <si>
    <t>XBI</t>
  </si>
  <si>
    <t>Western red cedar</t>
  </si>
  <si>
    <t>Thuja plicata</t>
  </si>
  <si>
    <t>WRC</t>
  </si>
  <si>
    <t>Shagbark hickory</t>
  </si>
  <si>
    <t>Carya ovata</t>
  </si>
  <si>
    <t>COV</t>
  </si>
  <si>
    <t>Western hemlock</t>
  </si>
  <si>
    <t>Tsuga heterophylla</t>
  </si>
  <si>
    <t>WH</t>
  </si>
  <si>
    <t>Cider gum</t>
  </si>
  <si>
    <t>Eucalyptus gunnii</t>
  </si>
  <si>
    <t>CDE</t>
  </si>
  <si>
    <t>Shining gum</t>
  </si>
  <si>
    <t>Eucalyptus nitens</t>
  </si>
  <si>
    <t>SHE</t>
  </si>
  <si>
    <t>Other Eucalyptus</t>
  </si>
  <si>
    <r>
      <t xml:space="preserve">Eucalyptus </t>
    </r>
    <r>
      <rPr>
        <sz val="11"/>
        <color rgb="FF000000"/>
        <rFont val="Verdana"/>
        <family val="2"/>
      </rPr>
      <t>spp.</t>
    </r>
  </si>
  <si>
    <t>EUC</t>
  </si>
  <si>
    <t>Oriental beech</t>
  </si>
  <si>
    <t>Fagus orientalis</t>
  </si>
  <si>
    <t>FOR</t>
  </si>
  <si>
    <t>White ash</t>
  </si>
  <si>
    <t>Fraxinus americana</t>
  </si>
  <si>
    <t>WAH</t>
  </si>
  <si>
    <t>Scots pine</t>
  </si>
  <si>
    <t>Pinus sylvestris</t>
  </si>
  <si>
    <t>SP</t>
  </si>
  <si>
    <t>Narrow-leafed ash</t>
  </si>
  <si>
    <t>Fraxinus angustifolia</t>
  </si>
  <si>
    <t>NAH</t>
  </si>
  <si>
    <t>Red ash</t>
  </si>
  <si>
    <t>Fraxinus pennsylvanica</t>
  </si>
  <si>
    <t>FPE</t>
  </si>
  <si>
    <t>Black walnut</t>
  </si>
  <si>
    <t>Juglans nigra</t>
  </si>
  <si>
    <t>BWA</t>
  </si>
  <si>
    <t>Other walnut</t>
  </si>
  <si>
    <r>
      <t xml:space="preserve">Juglans </t>
    </r>
    <r>
      <rPr>
        <sz val="11"/>
        <color rgb="FF000000"/>
        <rFont val="Verdana"/>
        <family val="2"/>
      </rPr>
      <t>spp</t>
    </r>
    <r>
      <rPr>
        <i/>
        <sz val="11"/>
        <color rgb="FF000000"/>
        <rFont val="Verdana"/>
        <family val="2"/>
      </rPr>
      <t>.</t>
    </r>
  </si>
  <si>
    <t>XWA</t>
  </si>
  <si>
    <t>Tulip tree</t>
  </si>
  <si>
    <t>Liriodendron tulipifera</t>
  </si>
  <si>
    <t>TUL</t>
  </si>
  <si>
    <t>Other native woody shrubs</t>
  </si>
  <si>
    <t>WSH</t>
  </si>
  <si>
    <t>Raoul/Rauli</t>
  </si>
  <si>
    <t>Nothofagus nervosa</t>
  </si>
  <si>
    <t>RAN</t>
  </si>
  <si>
    <t>Box</t>
  </si>
  <si>
    <r>
      <t>Buxus</t>
    </r>
    <r>
      <rPr>
        <sz val="11"/>
        <color rgb="FF000000"/>
        <rFont val="Verdana"/>
        <family val="2"/>
      </rPr>
      <t xml:space="preserve"> spp.</t>
    </r>
  </si>
  <si>
    <t>BOX</t>
  </si>
  <si>
    <t>Roble</t>
  </si>
  <si>
    <t>Nothofagus obliqua</t>
  </si>
  <si>
    <t>RON</t>
  </si>
  <si>
    <t>Dogwood</t>
  </si>
  <si>
    <r>
      <t>Cornus</t>
    </r>
    <r>
      <rPr>
        <sz val="11"/>
        <color rgb="FF000000"/>
        <rFont val="Verdana"/>
        <family val="2"/>
      </rPr>
      <t xml:space="preserve"> spp.</t>
    </r>
  </si>
  <si>
    <t>DOG</t>
  </si>
  <si>
    <t>Lenga</t>
  </si>
  <si>
    <t>Nothofagus pumilio</t>
  </si>
  <si>
    <t>LEN</t>
  </si>
  <si>
    <t>Spurge laurel</t>
  </si>
  <si>
    <t>Daphne laureola</t>
  </si>
  <si>
    <t>SGL</t>
  </si>
  <si>
    <t>Other Nothofagus</t>
  </si>
  <si>
    <r>
      <t>Nothofagus</t>
    </r>
    <r>
      <rPr>
        <sz val="11"/>
        <color rgb="FF000000"/>
        <rFont val="Verdana"/>
        <family val="2"/>
      </rPr>
      <t xml:space="preserve"> spp</t>
    </r>
    <r>
      <rPr>
        <i/>
        <sz val="11"/>
        <color rgb="FF000000"/>
        <rFont val="Verdana"/>
        <family val="2"/>
      </rPr>
      <t>.</t>
    </r>
  </si>
  <si>
    <t>XNO</t>
  </si>
  <si>
    <t>Spindle</t>
  </si>
  <si>
    <t>Euonymus europaeus</t>
  </si>
  <si>
    <t>SPI</t>
  </si>
  <si>
    <t>London plane</t>
  </si>
  <si>
    <t>Platanus x acerifolia*</t>
  </si>
  <si>
    <t>LPL</t>
  </si>
  <si>
    <t>Wild privet</t>
  </si>
  <si>
    <t>Ligustrum vulgare</t>
  </si>
  <si>
    <t>WPI</t>
  </si>
  <si>
    <t>Plane spp</t>
  </si>
  <si>
    <r>
      <t>Platanus</t>
    </r>
    <r>
      <rPr>
        <sz val="11"/>
        <color rgb="FF000000"/>
        <rFont val="Verdana"/>
        <family val="2"/>
      </rPr>
      <t xml:space="preserve"> spp</t>
    </r>
    <r>
      <rPr>
        <i/>
        <sz val="11"/>
        <color rgb="FF000000"/>
        <rFont val="Verdana"/>
        <family val="2"/>
      </rPr>
      <t>.</t>
    </r>
  </si>
  <si>
    <t>XPL</t>
  </si>
  <si>
    <t>Eared willow</t>
  </si>
  <si>
    <t>Salix aurita</t>
  </si>
  <si>
    <t>EAW</t>
  </si>
  <si>
    <t>White poplar</t>
  </si>
  <si>
    <t>Populus alba</t>
  </si>
  <si>
    <t>APO</t>
  </si>
  <si>
    <t>Purple willow</t>
  </si>
  <si>
    <t>Salix purpurea</t>
  </si>
  <si>
    <t>PUW</t>
  </si>
  <si>
    <t>Hybrid poplar</t>
  </si>
  <si>
    <t>Populus serotina/trichocarpa</t>
  </si>
  <si>
    <t>WPO</t>
  </si>
  <si>
    <t>Almond willow</t>
  </si>
  <si>
    <t>Salix triandra</t>
  </si>
  <si>
    <t>ALW</t>
  </si>
  <si>
    <t>Other poplar spp</t>
  </si>
  <si>
    <r>
      <t>Populus</t>
    </r>
    <r>
      <rPr>
        <sz val="11"/>
        <color rgb="FF000000"/>
        <rFont val="Verdana"/>
        <family val="2"/>
      </rPr>
      <t xml:space="preserve"> spp</t>
    </r>
    <r>
      <rPr>
        <i/>
        <sz val="11"/>
        <color rgb="FF000000"/>
        <rFont val="Verdana"/>
        <family val="2"/>
      </rPr>
      <t>.</t>
    </r>
  </si>
  <si>
    <t>XPO</t>
  </si>
  <si>
    <t>Osier</t>
  </si>
  <si>
    <t>Salix viminalis</t>
  </si>
  <si>
    <t>OS</t>
  </si>
  <si>
    <t>White oak</t>
  </si>
  <si>
    <t>Quercus alba</t>
  </si>
  <si>
    <t>WOK</t>
  </si>
  <si>
    <t>Wayfaring tree</t>
  </si>
  <si>
    <t>Viburnum lantana</t>
  </si>
  <si>
    <t>WAY</t>
  </si>
  <si>
    <t>Red oak</t>
  </si>
  <si>
    <t>Quercus borealis</t>
  </si>
  <si>
    <t>ROK</t>
  </si>
  <si>
    <t xml:space="preserve">Guelder rose </t>
  </si>
  <si>
    <t>Viburnum opulus</t>
  </si>
  <si>
    <t>GDR</t>
  </si>
  <si>
    <t>Hungarian oak</t>
  </si>
  <si>
    <t>Quercus frainetto</t>
  </si>
  <si>
    <t>QFR</t>
  </si>
  <si>
    <t>Downy oak</t>
  </si>
  <si>
    <t>Quercus pubescens</t>
  </si>
  <si>
    <t>QPU</t>
  </si>
  <si>
    <t>Pyrenean oak</t>
  </si>
  <si>
    <t>Quercus pyrenaica</t>
  </si>
  <si>
    <t>QPY</t>
  </si>
  <si>
    <t>Other oak</t>
  </si>
  <si>
    <r>
      <t xml:space="preserve">Quercus </t>
    </r>
    <r>
      <rPr>
        <sz val="11"/>
        <color rgb="FF000000"/>
        <rFont val="Verdana"/>
        <family val="2"/>
      </rPr>
      <t>spp</t>
    </r>
    <r>
      <rPr>
        <i/>
        <sz val="11"/>
        <color rgb="FF000000"/>
        <rFont val="Verdana"/>
        <family val="2"/>
      </rPr>
      <t>.</t>
    </r>
  </si>
  <si>
    <t>XOK</t>
  </si>
  <si>
    <t>Other willows</t>
  </si>
  <si>
    <r>
      <t xml:space="preserve">Salix </t>
    </r>
    <r>
      <rPr>
        <sz val="11"/>
        <color rgb="FF000000"/>
        <rFont val="Verdana"/>
        <family val="2"/>
      </rPr>
      <t>spp.</t>
    </r>
  </si>
  <si>
    <t>XWL</t>
  </si>
  <si>
    <t>Smooth-leaved elm</t>
  </si>
  <si>
    <t>Ulmus carpinifolia</t>
  </si>
  <si>
    <t>SEM</t>
  </si>
  <si>
    <t>Sycamore</t>
  </si>
  <si>
    <t>Acer pseudoplatanus</t>
  </si>
  <si>
    <t>SY</t>
  </si>
  <si>
    <t>Horse chestnut</t>
  </si>
  <si>
    <t>Aesculus hippocastanum</t>
  </si>
  <si>
    <t>HCH</t>
  </si>
  <si>
    <t>Sweet chestnut</t>
  </si>
  <si>
    <t>Castanea sativa</t>
  </si>
  <si>
    <t>SC</t>
  </si>
  <si>
    <t>Common walnut</t>
  </si>
  <si>
    <t>Juglans regia</t>
  </si>
  <si>
    <t>CWA</t>
  </si>
  <si>
    <t>Wild pear</t>
  </si>
  <si>
    <t>Pyrus communis</t>
  </si>
  <si>
    <t>WDP</t>
  </si>
  <si>
    <t>Wild plum</t>
  </si>
  <si>
    <t>Prunus domestica</t>
  </si>
  <si>
    <t>WPE</t>
  </si>
  <si>
    <t>Turkey oak</t>
  </si>
  <si>
    <t>Quercus cerris</t>
  </si>
  <si>
    <t>TOK</t>
  </si>
  <si>
    <t>Holm oak</t>
  </si>
  <si>
    <t>Quercus ilex</t>
  </si>
  <si>
    <t>HOK</t>
  </si>
  <si>
    <t>* Hybridised</t>
  </si>
  <si>
    <t>Section 5: Privacy Notice (all grants)</t>
  </si>
  <si>
    <r>
      <rPr>
        <b/>
        <sz val="11"/>
        <rFont val="Verdana"/>
        <family val="2"/>
      </rPr>
      <t xml:space="preserve">Please read the below statements and ensure you understand how the FC will handle any information submitted. As lead applicant you are responsible for informing any third parties of how the FC will handle information relevant to them.
</t>
    </r>
    <r>
      <rPr>
        <sz val="11"/>
        <rFont val="Verdana"/>
        <family val="2"/>
      </rPr>
      <t xml:space="preserve">
Data Protection Act 2018 and the UK General Data Protection Regulation (UK GDPR)
</t>
    </r>
    <r>
      <rPr>
        <b/>
        <sz val="11"/>
        <rFont val="Verdana"/>
        <family val="2"/>
      </rPr>
      <t xml:space="preserve">Data protection and the release of information
</t>
    </r>
    <r>
      <rPr>
        <sz val="11"/>
        <rFont val="Verdana"/>
        <family val="2"/>
      </rPr>
      <t xml:space="preserve">
Please read the below statements and ensure you understand how the Forestry Commission (FC) will handle any personal information submitted. If you are acting as an agent or lead applicant you are responsible for informing any third parties of how the FC will handle information relevant to them.
The FC will use the information you provide to support the administration of the scheme under the public task lawful basis. Without your personal information, we will not be able to process your application.
Your personal information will be stored securely in the UK or European Economic Area and will be kept for a period of 7 years following the last financial transaction under the grant, or for up to 1 year after the obligations under the scheme expire, whichever is the longer period.
The FC or its appointed agents may also use your data, in keeping with the safeguards of the Data Protection Act 2018, in the following ways:
- for communication with other organisations including the Department for Environment Food &amp; Rural Affairs (DEFRA), Natural England, other government departments and their agencies, and local authorities in the administration of the grant application and subsequent grant agreement;
- for assessment by an independent panel, where this forms a part of the grant process;
- for publication on the FC’s Public Register where relevant (the entry on the Register will include the name of the property, value and timing of grants applied for but not the name of the applicant).
- for communication with other organisations including the Department for Environment Food &amp; Rural Affairs (DEFRA), Natural England, other government departments and their agencies, to support research and analysis of the death of newly planted trees due to hot and dry weather;
</t>
    </r>
    <r>
      <rPr>
        <b/>
        <sz val="11"/>
        <rFont val="Verdana"/>
        <family val="2"/>
      </rPr>
      <t xml:space="preserve">Electronic Communications
</t>
    </r>
    <r>
      <rPr>
        <sz val="11"/>
        <rFont val="Verdana"/>
        <family val="2"/>
      </rPr>
      <t xml:space="preserve">
Your data is shared electronically with third parties for the purpose of providing this service.  Our system uses Secure Socket Layer (SSL) certificates to verify our identity to your browser and to encrypt any data you give us.   All personal data is encrypted for security both in transit and at rest to prevent unauthorised access and disclosure. Our system uses only essential cookies for you to navigate our system, to prevent data loss, and to keep you logged in. We capture IP (Internet Protocol) addresses in order to validate them, and browser versions are stored. All such data is stored only for the duration of your time spent in our system and is destroyed once you have exited the system.
</t>
    </r>
    <r>
      <rPr>
        <b/>
        <sz val="11"/>
        <rFont val="Verdana"/>
        <family val="2"/>
      </rPr>
      <t>Release of information</t>
    </r>
    <r>
      <rPr>
        <sz val="11"/>
        <rFont val="Verdana"/>
        <family val="2"/>
      </rPr>
      <t xml:space="preserve">
The FC is required to release information, which may include personal data and commercial information, to comply with the Environmental Information Regulations 2004 and the Freedom of Information Act 2000. This may include details such as name and address of the applicant, property, grant recipient, type of grant and grant value.
However, the FC will not permit any unwarranted breach of confidentiality, nor will it act in contravention of its obligations under the Data Protection Act and UK GDPR.
The Forestry Commission may also publish additional information on the assistance it has given on its own or other Government websites.
</t>
    </r>
    <r>
      <rPr>
        <b/>
        <sz val="11"/>
        <rFont val="Verdana"/>
        <family val="2"/>
      </rPr>
      <t>Your Rights</t>
    </r>
    <r>
      <rPr>
        <sz val="11"/>
        <rFont val="Verdana"/>
        <family val="2"/>
      </rPr>
      <t xml:space="preserve">
The FC is a Data Controller under the Data Protection Act 2018 (Registration No: Z6542658).
Our Privacy Policy complies with the law in the United Kingdom, specifically with the Data Protection Act 2018, accordingly incorporating the UK General Data Protection Regulation and the Privacy and Electronic Communications Regulations. 
The FC’s Personal Information Charter provides additional information regarding how we process your personal data and your rights. You can read our Personal Information Charter on our website https://www.gov.uk/government/organisations/forestry-commission/about/personal-information-charter. 
You have a number of rights under the Data Protection Act 2018, which are listed in full on the Information Commissioner’s website. Complaints regarding non-compliance with the requirements of the data protection legislation should in the first instance be made to the Forestry Commission itself – dataprotection@forestrycommission.gov.uk.  We aim to resolve any complaints with you directly. Should the matter fail to be resolved, you may lodge your complaint with the supervisory authority, the Information Commissioners’ Office https://ico.org.uk/.</t>
    </r>
  </si>
  <si>
    <t>Species</t>
  </si>
  <si>
    <t>Code</t>
  </si>
  <si>
    <t>Sort</t>
  </si>
  <si>
    <t>Species Category</t>
  </si>
  <si>
    <t>Lesser-known?</t>
  </si>
  <si>
    <t>WS</t>
  </si>
  <si>
    <t>NNC</t>
  </si>
  <si>
    <t>Yes</t>
  </si>
  <si>
    <t>NB</t>
  </si>
  <si>
    <t>CAT</t>
  </si>
  <si>
    <t>BAW</t>
  </si>
  <si>
    <t>AMA</t>
  </si>
  <si>
    <t>NNB</t>
  </si>
  <si>
    <t>BPO</t>
  </si>
  <si>
    <t>JNI</t>
  </si>
  <si>
    <t>PSP</t>
  </si>
  <si>
    <t>LCD</t>
  </si>
  <si>
    <t>EGU</t>
  </si>
  <si>
    <t>TLI</t>
  </si>
  <si>
    <t>JRE</t>
  </si>
  <si>
    <t>NaturB</t>
  </si>
  <si>
    <t>CWL</t>
  </si>
  <si>
    <t>FM</t>
  </si>
  <si>
    <t>GWL</t>
  </si>
  <si>
    <t>SCI</t>
  </si>
  <si>
    <t>QIL</t>
  </si>
  <si>
    <t>PO</t>
  </si>
  <si>
    <t>NC</t>
  </si>
  <si>
    <t>NPU</t>
  </si>
  <si>
    <t>PTA</t>
  </si>
  <si>
    <t>FAN</t>
  </si>
  <si>
    <t>NBO</t>
  </si>
  <si>
    <t>XEU</t>
  </si>
  <si>
    <t>BPA</t>
  </si>
  <si>
    <t>RF</t>
  </si>
  <si>
    <t>NaturC</t>
  </si>
  <si>
    <t>ENI</t>
  </si>
  <si>
    <t>SME</t>
  </si>
  <si>
    <t>QCE</t>
  </si>
  <si>
    <t>RC</t>
  </si>
  <si>
    <t>FAM</t>
  </si>
  <si>
    <t>QAL</t>
  </si>
  <si>
    <t>WWL</t>
  </si>
  <si>
    <t>WHI</t>
  </si>
  <si>
    <r>
      <t xml:space="preserve">Extra Payment for Replanting under Eligible Criteria (EPREC) Application Form - UTCF/LATF/EWCO
</t>
    </r>
    <r>
      <rPr>
        <sz val="10"/>
        <color rgb="FF000000"/>
        <rFont val="Verdana"/>
      </rPr>
      <t>v2.0 October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</si>
</sst>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48" x14ac:knownFonts="1">
    <font>
      <sz val="11"/>
      <color theme="1"/>
      <name val="Calibri"/>
      <family val="2"/>
      <scheme val="minor"/>
    </font>
    <font>
      <b/>
      <sz val="11"/>
      <color theme="1"/>
      <name val="Calibri"/>
      <family val="2"/>
      <scheme val="minor"/>
    </font>
    <font>
      <sz val="11"/>
      <color theme="1"/>
      <name val="Verdana"/>
      <family val="2"/>
    </font>
    <font>
      <sz val="12"/>
      <color theme="1"/>
      <name val="Verdana"/>
      <family val="2"/>
    </font>
    <font>
      <b/>
      <sz val="12"/>
      <name val="Verdana"/>
      <family val="2"/>
    </font>
    <font>
      <sz val="12"/>
      <color rgb="FF000000"/>
      <name val="Verdana"/>
      <family val="2"/>
    </font>
    <font>
      <b/>
      <sz val="11"/>
      <color theme="1"/>
      <name val="Verdana"/>
      <family val="2"/>
    </font>
    <font>
      <b/>
      <sz val="14"/>
      <name val="Verdana"/>
      <family val="2"/>
    </font>
    <font>
      <b/>
      <sz val="12"/>
      <color theme="1"/>
      <name val="Verdana"/>
      <family val="2"/>
    </font>
    <font>
      <b/>
      <sz val="11"/>
      <color rgb="FF000000"/>
      <name val="Verdana"/>
      <family val="2"/>
    </font>
    <font>
      <sz val="11"/>
      <color rgb="FF000000"/>
      <name val="Verdana"/>
      <family val="2"/>
    </font>
    <font>
      <i/>
      <sz val="11"/>
      <color rgb="FF000000"/>
      <name val="Verdana"/>
      <family val="2"/>
    </font>
    <font>
      <sz val="14"/>
      <color theme="1"/>
      <name val="Verdana"/>
      <family val="2"/>
    </font>
    <font>
      <sz val="11"/>
      <name val="Verdana"/>
      <family val="2"/>
    </font>
    <font>
      <sz val="11"/>
      <color theme="1"/>
      <name val="Arial"/>
      <family val="2"/>
    </font>
    <font>
      <sz val="12"/>
      <color theme="1"/>
      <name val="Arial"/>
      <family val="2"/>
    </font>
    <font>
      <b/>
      <sz val="14"/>
      <color theme="1"/>
      <name val="Verdana"/>
      <family val="2"/>
    </font>
    <font>
      <b/>
      <sz val="18"/>
      <color theme="1"/>
      <name val="Verdana"/>
      <family val="2"/>
    </font>
    <font>
      <b/>
      <sz val="11"/>
      <color rgb="FFFF0000"/>
      <name val="Verdana"/>
      <family val="2"/>
    </font>
    <font>
      <i/>
      <sz val="12"/>
      <name val="Verdana"/>
      <family val="2"/>
    </font>
    <font>
      <b/>
      <sz val="12"/>
      <color rgb="FF000000"/>
      <name val="Verdana"/>
      <family val="2"/>
    </font>
    <font>
      <b/>
      <sz val="12"/>
      <color rgb="FFFF0000"/>
      <name val="Verdana"/>
      <family val="2"/>
    </font>
    <font>
      <sz val="11"/>
      <color rgb="FF000000"/>
      <name val="Calibri"/>
      <family val="2"/>
      <scheme val="minor"/>
    </font>
    <font>
      <sz val="11"/>
      <name val="Calibri"/>
      <family val="2"/>
      <scheme val="minor"/>
    </font>
    <font>
      <i/>
      <sz val="11"/>
      <name val="Verdana"/>
      <family val="2"/>
    </font>
    <font>
      <i/>
      <sz val="11"/>
      <color theme="1"/>
      <name val="Verdana"/>
      <family val="2"/>
    </font>
    <font>
      <i/>
      <sz val="12"/>
      <color rgb="FF000000"/>
      <name val="Verdana"/>
      <family val="2"/>
    </font>
    <font>
      <b/>
      <sz val="20"/>
      <color rgb="FF000000"/>
      <name val="Verdana"/>
      <family val="2"/>
    </font>
    <font>
      <b/>
      <sz val="16"/>
      <color rgb="FF000000"/>
      <name val="Verdana"/>
      <family val="2"/>
    </font>
    <font>
      <sz val="11"/>
      <color rgb="FFDA846B"/>
      <name val="Verdana"/>
      <family val="2"/>
    </font>
    <font>
      <i/>
      <sz val="11"/>
      <color rgb="FFDA846B"/>
      <name val="Verdana"/>
      <family val="2"/>
    </font>
    <font>
      <b/>
      <sz val="11"/>
      <name val="Verdana"/>
      <family val="2"/>
    </font>
    <font>
      <b/>
      <sz val="14"/>
      <color rgb="FF000000"/>
      <name val="Verdana"/>
      <family val="2"/>
    </font>
    <font>
      <sz val="11"/>
      <color theme="1"/>
      <name val="Calibri"/>
      <family val="2"/>
      <scheme val="minor"/>
    </font>
    <font>
      <b/>
      <i/>
      <u/>
      <sz val="11"/>
      <color rgb="FF000000"/>
      <name val="Verdana"/>
      <family val="2"/>
    </font>
    <font>
      <sz val="11"/>
      <color rgb="FF000000"/>
      <name val="Verdana"/>
    </font>
    <font>
      <b/>
      <sz val="11"/>
      <color rgb="FF000000"/>
      <name val="Verdana"/>
    </font>
    <font>
      <b/>
      <sz val="14"/>
      <color rgb="FF000000"/>
      <name val="Verdana"/>
    </font>
    <font>
      <sz val="14"/>
      <color rgb="FF000000"/>
      <name val="Verdana"/>
    </font>
    <font>
      <b/>
      <sz val="14"/>
      <name val="Verdana"/>
    </font>
    <font>
      <i/>
      <sz val="11"/>
      <name val="Verdana"/>
    </font>
    <font>
      <b/>
      <sz val="11"/>
      <color theme="1"/>
      <name val="Verdana"/>
    </font>
    <font>
      <sz val="11"/>
      <color theme="1"/>
      <name val="Verdana"/>
    </font>
    <font>
      <sz val="12"/>
      <color rgb="FF000000"/>
      <name val="Verdana"/>
    </font>
    <font>
      <b/>
      <sz val="11"/>
      <color theme="0" tint="-0.499984740745262"/>
      <name val="Verdana"/>
      <family val="2"/>
    </font>
    <font>
      <b/>
      <sz val="18"/>
      <color rgb="FF000000"/>
      <name val="Verdana"/>
    </font>
    <font>
      <sz val="10"/>
      <color rgb="FF000000"/>
      <name val="Verdana"/>
    </font>
    <font>
      <b/>
      <sz val="10"/>
      <color rgb="FF000000"/>
      <name val="Verdana"/>
    </font>
  </fonts>
  <fills count="11">
    <fill>
      <patternFill patternType="none"/>
    </fill>
    <fill>
      <patternFill patternType="gray125"/>
    </fill>
    <fill>
      <patternFill patternType="solid">
        <fgColor theme="9" tint="0.79998168889431442"/>
        <bgColor indexed="64"/>
      </patternFill>
    </fill>
    <fill>
      <patternFill patternType="solid">
        <fgColor theme="0" tint="-4.9989318521683403E-2"/>
        <bgColor indexed="64"/>
      </patternFill>
    </fill>
    <fill>
      <patternFill patternType="solid">
        <fgColor theme="2"/>
        <bgColor indexed="64"/>
      </patternFill>
    </fill>
    <fill>
      <patternFill patternType="solid">
        <fgColor theme="0"/>
        <bgColor indexed="64"/>
      </patternFill>
    </fill>
    <fill>
      <patternFill patternType="solid">
        <fgColor theme="0"/>
        <bgColor theme="0"/>
      </patternFill>
    </fill>
    <fill>
      <patternFill patternType="solid">
        <fgColor rgb="FFF2F2F2"/>
        <bgColor rgb="FF000000"/>
      </patternFill>
    </fill>
    <fill>
      <patternFill patternType="solid">
        <fgColor rgb="FF92D050"/>
        <bgColor rgb="FF000000"/>
      </patternFill>
    </fill>
    <fill>
      <patternFill patternType="solid">
        <fgColor theme="0" tint="-0.14999847407452621"/>
        <bgColor indexed="64"/>
      </patternFill>
    </fill>
    <fill>
      <patternFill patternType="solid">
        <fgColor rgb="FFFFF2CC"/>
        <bgColor rgb="FF000000"/>
      </patternFill>
    </fill>
  </fills>
  <borders count="40">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theme="0"/>
      </right>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rgb="FF000000"/>
      </left>
      <right style="thin">
        <color rgb="FF000000"/>
      </right>
      <top style="thin">
        <color rgb="FF000000"/>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bottom/>
      <diagonal/>
    </border>
    <border>
      <left/>
      <right/>
      <top/>
      <bottom style="thin">
        <color rgb="FF000000"/>
      </bottom>
      <diagonal/>
    </border>
    <border>
      <left/>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s>
  <cellStyleXfs count="2">
    <xf numFmtId="0" fontId="0" fillId="0" borderId="0"/>
    <xf numFmtId="9" fontId="33" fillId="0" borderId="0" applyFont="0" applyFill="0" applyBorder="0" applyAlignment="0" applyProtection="0"/>
  </cellStyleXfs>
  <cellXfs count="311">
    <xf numFmtId="0" fontId="0" fillId="0" borderId="0" xfId="0"/>
    <xf numFmtId="3" fontId="5" fillId="3" borderId="1" xfId="0" applyNumberFormat="1" applyFont="1" applyFill="1" applyBorder="1" applyAlignment="1" applyProtection="1">
      <alignment horizontal="center" vertical="center" wrapText="1"/>
      <protection locked="0"/>
    </xf>
    <xf numFmtId="9" fontId="5" fillId="3" borderId="1" xfId="0" applyNumberFormat="1" applyFont="1" applyFill="1" applyBorder="1" applyAlignment="1" applyProtection="1">
      <alignment horizontal="center" vertical="center" wrapText="1"/>
      <protection locked="0"/>
    </xf>
    <xf numFmtId="0" fontId="22" fillId="0" borderId="1" xfId="0" applyFont="1" applyBorder="1" applyProtection="1">
      <protection hidden="1"/>
    </xf>
    <xf numFmtId="0" fontId="22" fillId="0" borderId="1" xfId="0" applyFont="1" applyBorder="1" applyAlignment="1" applyProtection="1">
      <alignment horizontal="left" vertical="center"/>
      <protection hidden="1"/>
    </xf>
    <xf numFmtId="0" fontId="23" fillId="0" borderId="1" xfId="0" applyFont="1" applyBorder="1" applyProtection="1">
      <protection hidden="1"/>
    </xf>
    <xf numFmtId="0" fontId="1" fillId="0" borderId="1" xfId="0" applyFont="1" applyBorder="1" applyProtection="1">
      <protection hidden="1"/>
    </xf>
    <xf numFmtId="0" fontId="0" fillId="0" borderId="0" xfId="0" applyProtection="1">
      <protection hidden="1"/>
    </xf>
    <xf numFmtId="0" fontId="0" fillId="0" borderId="1" xfId="0" applyBorder="1" applyProtection="1">
      <protection hidden="1"/>
    </xf>
    <xf numFmtId="0" fontId="22" fillId="0" borderId="0" xfId="0" applyFont="1" applyProtection="1">
      <protection hidden="1"/>
    </xf>
    <xf numFmtId="0" fontId="22" fillId="0" borderId="4" xfId="0" applyFont="1" applyBorder="1" applyProtection="1">
      <protection hidden="1"/>
    </xf>
    <xf numFmtId="0" fontId="5" fillId="3" borderId="1" xfId="0" applyFont="1" applyFill="1" applyBorder="1" applyAlignment="1" applyProtection="1">
      <alignment horizontal="left" vertical="center" wrapText="1"/>
      <protection locked="0"/>
    </xf>
    <xf numFmtId="0" fontId="22" fillId="0" borderId="7" xfId="0" applyFont="1" applyBorder="1" applyProtection="1">
      <protection hidden="1"/>
    </xf>
    <xf numFmtId="0" fontId="10" fillId="0" borderId="0" xfId="0" applyFont="1" applyProtection="1">
      <protection hidden="1"/>
    </xf>
    <xf numFmtId="0" fontId="27" fillId="0" borderId="0" xfId="0" applyFont="1" applyAlignment="1" applyProtection="1">
      <alignment horizontal="left" vertical="center"/>
      <protection hidden="1"/>
    </xf>
    <xf numFmtId="0" fontId="27" fillId="0" borderId="0" xfId="0" applyFont="1" applyAlignment="1" applyProtection="1">
      <alignment vertical="center"/>
      <protection hidden="1"/>
    </xf>
    <xf numFmtId="0" fontId="28" fillId="0" borderId="0" xfId="0" applyFont="1" applyAlignment="1" applyProtection="1">
      <alignment vertical="center"/>
      <protection hidden="1"/>
    </xf>
    <xf numFmtId="0" fontId="28" fillId="0" borderId="0" xfId="0" applyFont="1" applyAlignment="1" applyProtection="1">
      <alignment horizontal="center" vertical="center"/>
      <protection hidden="1"/>
    </xf>
    <xf numFmtId="0" fontId="9" fillId="0" borderId="0" xfId="0" applyFont="1" applyAlignment="1" applyProtection="1">
      <alignment horizontal="left" vertical="center"/>
      <protection hidden="1"/>
    </xf>
    <xf numFmtId="0" fontId="9" fillId="8" borderId="4" xfId="0" applyFont="1" applyFill="1" applyBorder="1" applyAlignment="1" applyProtection="1">
      <alignment horizontal="left" vertical="center"/>
      <protection hidden="1"/>
    </xf>
    <xf numFmtId="0" fontId="9" fillId="8" borderId="3" xfId="0" applyFont="1" applyFill="1" applyBorder="1" applyAlignment="1" applyProtection="1">
      <alignment horizontal="left" vertical="center"/>
      <protection hidden="1"/>
    </xf>
    <xf numFmtId="0" fontId="9" fillId="8" borderId="2" xfId="0" applyFont="1" applyFill="1" applyBorder="1" applyAlignment="1" applyProtection="1">
      <alignment horizontal="left" vertical="center"/>
      <protection hidden="1"/>
    </xf>
    <xf numFmtId="0" fontId="9" fillId="8" borderId="0" xfId="0" applyFont="1" applyFill="1" applyAlignment="1" applyProtection="1">
      <alignment horizontal="left" vertical="center"/>
      <protection hidden="1"/>
    </xf>
    <xf numFmtId="0" fontId="10" fillId="0" borderId="9" xfId="0" applyFont="1" applyBorder="1" applyAlignment="1" applyProtection="1">
      <alignment horizontal="left" vertical="center"/>
      <protection hidden="1"/>
    </xf>
    <xf numFmtId="0" fontId="10" fillId="0" borderId="16" xfId="0" applyFont="1" applyBorder="1" applyAlignment="1" applyProtection="1">
      <alignment horizontal="left" vertical="center"/>
      <protection hidden="1"/>
    </xf>
    <xf numFmtId="0" fontId="10" fillId="0" borderId="0" xfId="0" applyFont="1" applyAlignment="1" applyProtection="1">
      <alignment horizontal="left" vertical="center"/>
      <protection hidden="1"/>
    </xf>
    <xf numFmtId="0" fontId="10" fillId="0" borderId="7" xfId="0" applyFont="1" applyBorder="1" applyAlignment="1" applyProtection="1">
      <alignment horizontal="center" vertical="center"/>
      <protection hidden="1"/>
    </xf>
    <xf numFmtId="0" fontId="10" fillId="0" borderId="9" xfId="0" applyFont="1" applyBorder="1" applyProtection="1">
      <protection hidden="1"/>
    </xf>
    <xf numFmtId="0" fontId="11" fillId="0" borderId="0" xfId="0" applyFont="1" applyProtection="1">
      <protection hidden="1"/>
    </xf>
    <xf numFmtId="0" fontId="10" fillId="0" borderId="16" xfId="0" applyFont="1" applyBorder="1" applyProtection="1">
      <protection hidden="1"/>
    </xf>
    <xf numFmtId="0" fontId="10" fillId="0" borderId="6" xfId="0" applyFont="1" applyBorder="1" applyAlignment="1" applyProtection="1">
      <alignment horizontal="center" vertical="center"/>
      <protection hidden="1"/>
    </xf>
    <xf numFmtId="0" fontId="10" fillId="0" borderId="10" xfId="0" applyFont="1" applyBorder="1" applyProtection="1">
      <protection hidden="1"/>
    </xf>
    <xf numFmtId="0" fontId="11" fillId="0" borderId="12" xfId="0" applyFont="1" applyBorder="1" applyProtection="1">
      <protection hidden="1"/>
    </xf>
    <xf numFmtId="0" fontId="10" fillId="0" borderId="11" xfId="0" applyFont="1" applyBorder="1" applyProtection="1">
      <protection hidden="1"/>
    </xf>
    <xf numFmtId="0" fontId="10" fillId="0" borderId="5" xfId="0" applyFont="1" applyBorder="1" applyAlignment="1" applyProtection="1">
      <alignment horizontal="center" vertical="center"/>
      <protection hidden="1"/>
    </xf>
    <xf numFmtId="0" fontId="13" fillId="0" borderId="9" xfId="0" applyFont="1" applyBorder="1" applyProtection="1">
      <protection hidden="1"/>
    </xf>
    <xf numFmtId="0" fontId="24" fillId="0" borderId="0" xfId="0" applyFont="1" applyProtection="1">
      <protection hidden="1"/>
    </xf>
    <xf numFmtId="0" fontId="13" fillId="0" borderId="16" xfId="0" applyFont="1" applyBorder="1" applyProtection="1">
      <protection hidden="1"/>
    </xf>
    <xf numFmtId="0" fontId="9" fillId="0" borderId="0" xfId="0" applyFont="1" applyProtection="1">
      <protection hidden="1"/>
    </xf>
    <xf numFmtId="0" fontId="9" fillId="8" borderId="4" xfId="0" applyFont="1" applyFill="1" applyBorder="1" applyProtection="1">
      <protection hidden="1"/>
    </xf>
    <xf numFmtId="0" fontId="9" fillId="8" borderId="3" xfId="0" applyFont="1" applyFill="1" applyBorder="1" applyProtection="1">
      <protection hidden="1"/>
    </xf>
    <xf numFmtId="0" fontId="9" fillId="8" borderId="2" xfId="0" applyFont="1" applyFill="1" applyBorder="1" applyProtection="1">
      <protection hidden="1"/>
    </xf>
    <xf numFmtId="0" fontId="10" fillId="0" borderId="13" xfId="0" applyFont="1" applyBorder="1" applyProtection="1">
      <protection hidden="1"/>
    </xf>
    <xf numFmtId="0" fontId="10" fillId="0" borderId="14" xfId="0" applyFont="1" applyBorder="1" applyProtection="1">
      <protection hidden="1"/>
    </xf>
    <xf numFmtId="0" fontId="10" fillId="0" borderId="15" xfId="0" applyFont="1" applyBorder="1" applyProtection="1">
      <protection hidden="1"/>
    </xf>
    <xf numFmtId="0" fontId="11" fillId="0" borderId="0" xfId="0" applyFont="1" applyAlignment="1" applyProtection="1">
      <alignment vertical="center" wrapText="1"/>
      <protection hidden="1"/>
    </xf>
    <xf numFmtId="0" fontId="10" fillId="0" borderId="0" xfId="0" applyFont="1" applyAlignment="1" applyProtection="1">
      <alignment horizontal="center" vertical="center"/>
      <protection hidden="1"/>
    </xf>
    <xf numFmtId="0" fontId="9" fillId="8" borderId="13" xfId="0" applyFont="1" applyFill="1" applyBorder="1" applyProtection="1">
      <protection hidden="1"/>
    </xf>
    <xf numFmtId="0" fontId="9" fillId="8" borderId="14" xfId="0" applyFont="1" applyFill="1" applyBorder="1" applyProtection="1">
      <protection hidden="1"/>
    </xf>
    <xf numFmtId="0" fontId="9" fillId="8" borderId="15" xfId="0" applyFont="1" applyFill="1" applyBorder="1" applyProtection="1">
      <protection hidden="1"/>
    </xf>
    <xf numFmtId="0" fontId="10" fillId="0" borderId="4" xfId="0" applyFont="1" applyBorder="1" applyProtection="1">
      <protection hidden="1"/>
    </xf>
    <xf numFmtId="0" fontId="11" fillId="0" borderId="3" xfId="0" applyFont="1" applyBorder="1" applyProtection="1">
      <protection hidden="1"/>
    </xf>
    <xf numFmtId="0" fontId="10" fillId="0" borderId="2" xfId="0" applyFont="1" applyBorder="1" applyProtection="1">
      <protection hidden="1"/>
    </xf>
    <xf numFmtId="0" fontId="10" fillId="0" borderId="1" xfId="0" applyFont="1" applyBorder="1" applyAlignment="1" applyProtection="1">
      <alignment horizontal="center" vertical="center"/>
      <protection hidden="1"/>
    </xf>
    <xf numFmtId="0" fontId="11" fillId="0" borderId="14" xfId="0" applyFont="1" applyBorder="1" applyProtection="1">
      <protection hidden="1"/>
    </xf>
    <xf numFmtId="0" fontId="18" fillId="0" borderId="0" xfId="0" applyFont="1" applyProtection="1">
      <protection hidden="1"/>
    </xf>
    <xf numFmtId="0" fontId="4" fillId="0" borderId="0" xfId="0" applyFont="1" applyAlignment="1" applyProtection="1">
      <alignment wrapText="1"/>
      <protection hidden="1"/>
    </xf>
    <xf numFmtId="0" fontId="2" fillId="0" borderId="0" xfId="0" applyFont="1" applyProtection="1">
      <protection hidden="1"/>
    </xf>
    <xf numFmtId="0" fontId="9" fillId="8" borderId="17" xfId="0" applyFont="1" applyFill="1" applyBorder="1" applyAlignment="1" applyProtection="1">
      <alignment horizontal="center" vertical="center"/>
      <protection hidden="1"/>
    </xf>
    <xf numFmtId="0" fontId="5" fillId="3" borderId="1" xfId="0" applyFont="1" applyFill="1" applyBorder="1" applyAlignment="1" applyProtection="1">
      <alignment horizontal="center" vertical="center" wrapText="1"/>
      <protection locked="0"/>
    </xf>
    <xf numFmtId="0" fontId="14" fillId="5" borderId="0" xfId="0" applyFont="1" applyFill="1" applyProtection="1">
      <protection hidden="1"/>
    </xf>
    <xf numFmtId="0" fontId="14" fillId="0" borderId="0" xfId="0" applyFont="1" applyProtection="1">
      <protection hidden="1"/>
    </xf>
    <xf numFmtId="0" fontId="0" fillId="5" borderId="0" xfId="0" applyFill="1" applyAlignment="1" applyProtection="1">
      <alignment vertical="top"/>
      <protection hidden="1"/>
    </xf>
    <xf numFmtId="0" fontId="0" fillId="5" borderId="0" xfId="0" applyFill="1" applyAlignment="1" applyProtection="1">
      <alignment horizontal="left" vertical="center"/>
      <protection hidden="1"/>
    </xf>
    <xf numFmtId="0" fontId="8" fillId="3" borderId="1" xfId="0" applyFont="1" applyFill="1" applyBorder="1" applyAlignment="1" applyProtection="1">
      <alignment horizontal="center"/>
      <protection hidden="1"/>
    </xf>
    <xf numFmtId="0" fontId="15" fillId="5" borderId="0" xfId="0" applyFont="1" applyFill="1" applyProtection="1">
      <protection hidden="1"/>
    </xf>
    <xf numFmtId="0" fontId="15" fillId="0" borderId="0" xfId="0" applyFont="1" applyProtection="1">
      <protection hidden="1"/>
    </xf>
    <xf numFmtId="0" fontId="7" fillId="5" borderId="0" xfId="0" applyFont="1" applyFill="1" applyProtection="1">
      <protection hidden="1"/>
    </xf>
    <xf numFmtId="0" fontId="12" fillId="5" borderId="0" xfId="0" applyFont="1" applyFill="1" applyAlignment="1" applyProtection="1">
      <alignment horizontal="left" vertical="center"/>
      <protection hidden="1"/>
    </xf>
    <xf numFmtId="0" fontId="2" fillId="0" borderId="0" xfId="0" applyFont="1" applyAlignment="1" applyProtection="1">
      <alignment vertical="center"/>
      <protection hidden="1"/>
    </xf>
    <xf numFmtId="0" fontId="2" fillId="5" borderId="0" xfId="0" applyFont="1" applyFill="1" applyProtection="1">
      <protection hidden="1"/>
    </xf>
    <xf numFmtId="0" fontId="12" fillId="0" borderId="0" xfId="0" applyFont="1" applyProtection="1">
      <protection hidden="1"/>
    </xf>
    <xf numFmtId="0" fontId="9" fillId="0" borderId="1" xfId="0" applyFont="1" applyBorder="1" applyAlignment="1" applyProtection="1">
      <alignment vertical="center" wrapText="1"/>
      <protection hidden="1"/>
    </xf>
    <xf numFmtId="0" fontId="2" fillId="0" borderId="0" xfId="0" applyFont="1" applyAlignment="1" applyProtection="1">
      <alignment vertical="top"/>
      <protection hidden="1"/>
    </xf>
    <xf numFmtId="0" fontId="4" fillId="0" borderId="0" xfId="0" applyFont="1" applyAlignment="1" applyProtection="1">
      <alignment vertical="center" wrapText="1"/>
      <protection hidden="1"/>
    </xf>
    <xf numFmtId="0" fontId="3" fillId="0" borderId="0" xfId="0" applyFont="1" applyAlignment="1" applyProtection="1">
      <alignment vertical="center" wrapText="1"/>
      <protection hidden="1"/>
    </xf>
    <xf numFmtId="0" fontId="2" fillId="6" borderId="8" xfId="0" applyFont="1" applyFill="1" applyBorder="1" applyAlignment="1" applyProtection="1">
      <alignment horizontal="center" wrapText="1"/>
      <protection hidden="1"/>
    </xf>
    <xf numFmtId="0" fontId="2" fillId="6" borderId="0" xfId="0" applyFont="1" applyFill="1" applyAlignment="1" applyProtection="1">
      <alignment horizontal="center" wrapText="1"/>
      <protection hidden="1"/>
    </xf>
    <xf numFmtId="0" fontId="2" fillId="0" borderId="0" xfId="0" applyFont="1" applyAlignment="1" applyProtection="1">
      <alignment horizontal="center" wrapText="1"/>
      <protection hidden="1"/>
    </xf>
    <xf numFmtId="0" fontId="10" fillId="0" borderId="0" xfId="0" applyFont="1" applyAlignment="1" applyProtection="1">
      <alignment vertical="center" wrapText="1"/>
      <protection hidden="1"/>
    </xf>
    <xf numFmtId="0" fontId="7" fillId="0" borderId="0" xfId="0" applyFont="1" applyAlignment="1" applyProtection="1">
      <alignment vertical="center"/>
      <protection hidden="1"/>
    </xf>
    <xf numFmtId="0" fontId="10" fillId="5" borderId="0" xfId="0" applyFont="1" applyFill="1" applyAlignment="1" applyProtection="1">
      <alignment vertical="center" wrapText="1"/>
      <protection hidden="1"/>
    </xf>
    <xf numFmtId="0" fontId="2" fillId="5" borderId="0" xfId="0" applyFont="1" applyFill="1" applyAlignment="1" applyProtection="1">
      <alignment vertical="center"/>
      <protection hidden="1"/>
    </xf>
    <xf numFmtId="0" fontId="2" fillId="5" borderId="0" xfId="0" applyFont="1" applyFill="1" applyAlignment="1" applyProtection="1">
      <alignment horizontal="center" vertical="center"/>
      <protection hidden="1"/>
    </xf>
    <xf numFmtId="0" fontId="2" fillId="0" borderId="0" xfId="0" applyFont="1" applyAlignment="1" applyProtection="1">
      <alignment horizontal="center" vertical="center"/>
      <protection hidden="1"/>
    </xf>
    <xf numFmtId="0" fontId="2" fillId="5" borderId="0" xfId="0" applyFont="1" applyFill="1" applyAlignment="1" applyProtection="1">
      <alignment horizontal="center" vertical="center" wrapText="1"/>
      <protection hidden="1"/>
    </xf>
    <xf numFmtId="0" fontId="5" fillId="0" borderId="0" xfId="0" applyFont="1" applyAlignment="1" applyProtection="1">
      <alignment horizontal="center" vertical="center" wrapText="1"/>
      <protection hidden="1"/>
    </xf>
    <xf numFmtId="0" fontId="19" fillId="0" borderId="0" xfId="0" applyFont="1" applyAlignment="1" applyProtection="1">
      <alignment vertical="center" wrapText="1"/>
      <protection hidden="1"/>
    </xf>
    <xf numFmtId="0" fontId="20" fillId="5" borderId="4" xfId="0" applyFont="1" applyFill="1" applyBorder="1" applyAlignment="1" applyProtection="1">
      <alignment vertical="center" wrapText="1"/>
      <protection hidden="1"/>
    </xf>
    <xf numFmtId="3" fontId="20" fillId="3" borderId="1" xfId="0" applyNumberFormat="1" applyFont="1" applyFill="1" applyBorder="1" applyAlignment="1" applyProtection="1">
      <alignment horizontal="center" vertical="center" wrapText="1"/>
      <protection hidden="1"/>
    </xf>
    <xf numFmtId="9" fontId="4" fillId="5" borderId="1" xfId="0" applyNumberFormat="1" applyFont="1" applyFill="1" applyBorder="1" applyAlignment="1" applyProtection="1">
      <alignment horizontal="center" vertical="center" wrapText="1"/>
      <protection hidden="1"/>
    </xf>
    <xf numFmtId="0" fontId="9" fillId="5" borderId="1" xfId="0" applyFont="1" applyFill="1" applyBorder="1" applyAlignment="1" applyProtection="1">
      <alignment horizontal="center" vertical="center" wrapText="1"/>
      <protection hidden="1"/>
    </xf>
    <xf numFmtId="3" fontId="21" fillId="5" borderId="0" xfId="0" applyNumberFormat="1" applyFont="1" applyFill="1" applyAlignment="1" applyProtection="1">
      <alignment horizontal="center" vertical="center" wrapText="1"/>
      <protection hidden="1"/>
    </xf>
    <xf numFmtId="0" fontId="11" fillId="5" borderId="0" xfId="0" applyFont="1" applyFill="1" applyAlignment="1" applyProtection="1">
      <alignment horizontal="left" vertical="center" wrapText="1"/>
      <protection hidden="1"/>
    </xf>
    <xf numFmtId="0" fontId="9" fillId="5" borderId="0" xfId="0" applyFont="1" applyFill="1" applyAlignment="1" applyProtection="1">
      <alignment vertical="top" wrapText="1"/>
      <protection hidden="1"/>
    </xf>
    <xf numFmtId="0" fontId="9" fillId="5" borderId="0" xfId="0" applyFont="1" applyFill="1" applyAlignment="1" applyProtection="1">
      <alignment horizontal="center" vertical="top" wrapText="1"/>
      <protection hidden="1"/>
    </xf>
    <xf numFmtId="0" fontId="2" fillId="0" borderId="0" xfId="0" applyFont="1" applyAlignment="1" applyProtection="1">
      <alignment horizontal="center"/>
      <protection hidden="1"/>
    </xf>
    <xf numFmtId="0" fontId="6" fillId="0" borderId="0" xfId="0" applyFont="1" applyProtection="1">
      <protection hidden="1"/>
    </xf>
    <xf numFmtId="0" fontId="9" fillId="0" borderId="4" xfId="0" applyFont="1" applyBorder="1" applyAlignment="1" applyProtection="1">
      <alignment vertical="center" wrapText="1"/>
      <protection hidden="1"/>
    </xf>
    <xf numFmtId="0" fontId="19" fillId="0" borderId="0" xfId="0" applyFont="1" applyAlignment="1" applyProtection="1">
      <alignment horizontal="left" vertical="center" wrapText="1"/>
      <protection hidden="1"/>
    </xf>
    <xf numFmtId="14" fontId="5" fillId="3" borderId="1" xfId="0" applyNumberFormat="1" applyFont="1" applyFill="1" applyBorder="1" applyAlignment="1" applyProtection="1">
      <alignment horizontal="center" vertical="center" wrapText="1"/>
      <protection locked="0"/>
    </xf>
    <xf numFmtId="0" fontId="32" fillId="0" borderId="0" xfId="0" applyFont="1" applyAlignment="1" applyProtection="1">
      <alignment horizontal="left" vertical="center"/>
      <protection hidden="1"/>
    </xf>
    <xf numFmtId="0" fontId="6" fillId="0" borderId="0" xfId="0" applyFont="1" applyAlignment="1" applyProtection="1">
      <alignment vertical="top"/>
      <protection hidden="1"/>
    </xf>
    <xf numFmtId="164" fontId="5" fillId="3" borderId="1" xfId="0" applyNumberFormat="1" applyFont="1" applyFill="1" applyBorder="1" applyAlignment="1" applyProtection="1">
      <alignment horizontal="center" vertical="center" wrapText="1"/>
      <protection hidden="1"/>
    </xf>
    <xf numFmtId="0" fontId="5" fillId="0" borderId="0" xfId="0" applyFont="1" applyAlignment="1">
      <alignment horizontal="left" vertical="center" wrapText="1"/>
    </xf>
    <xf numFmtId="3" fontId="5" fillId="0" borderId="0" xfId="0" applyNumberFormat="1" applyFont="1" applyAlignment="1">
      <alignment horizontal="center" vertical="center" wrapText="1"/>
    </xf>
    <xf numFmtId="0" fontId="5" fillId="0" borderId="0" xfId="0" applyFont="1" applyAlignment="1">
      <alignment horizontal="center" vertical="center" wrapText="1"/>
    </xf>
    <xf numFmtId="0" fontId="5" fillId="0" borderId="0" xfId="0" applyFont="1" applyAlignment="1" applyProtection="1">
      <alignment horizontal="left" vertical="center" wrapText="1"/>
      <protection hidden="1"/>
    </xf>
    <xf numFmtId="3" fontId="5" fillId="0" borderId="0" xfId="0" applyNumberFormat="1" applyFont="1" applyAlignment="1" applyProtection="1">
      <alignment horizontal="center" vertical="center" wrapText="1"/>
      <protection hidden="1"/>
    </xf>
    <xf numFmtId="9" fontId="5" fillId="9" borderId="1" xfId="1" applyFont="1" applyFill="1" applyBorder="1" applyAlignment="1" applyProtection="1">
      <alignment horizontal="center" vertical="center" wrapText="1"/>
      <protection hidden="1"/>
    </xf>
    <xf numFmtId="1" fontId="2" fillId="0" borderId="0" xfId="0" applyNumberFormat="1" applyFont="1" applyAlignment="1" applyProtection="1">
      <alignment horizontal="center"/>
      <protection hidden="1"/>
    </xf>
    <xf numFmtId="0" fontId="5" fillId="3" borderId="2" xfId="0" applyFont="1" applyFill="1" applyBorder="1" applyAlignment="1" applyProtection="1">
      <alignment horizontal="left" vertical="center" wrapText="1"/>
      <protection locked="0"/>
    </xf>
    <xf numFmtId="0" fontId="9" fillId="5" borderId="11" xfId="0" applyFont="1" applyFill="1" applyBorder="1" applyAlignment="1" applyProtection="1">
      <alignment horizontal="center" vertical="center" wrapText="1"/>
      <protection hidden="1"/>
    </xf>
    <xf numFmtId="0" fontId="9" fillId="5" borderId="5" xfId="0" applyFont="1" applyFill="1" applyBorder="1" applyAlignment="1" applyProtection="1">
      <alignment horizontal="center" vertical="center" wrapText="1"/>
      <protection hidden="1"/>
    </xf>
    <xf numFmtId="0" fontId="5" fillId="3" borderId="15" xfId="0" applyFont="1" applyFill="1" applyBorder="1" applyAlignment="1" applyProtection="1">
      <alignment horizontal="left" vertical="center" wrapText="1"/>
      <protection locked="0"/>
    </xf>
    <xf numFmtId="3" fontId="5" fillId="3" borderId="7" xfId="0" applyNumberFormat="1" applyFont="1" applyFill="1" applyBorder="1" applyAlignment="1" applyProtection="1">
      <alignment horizontal="center" vertical="center" wrapText="1"/>
      <protection locked="0"/>
    </xf>
    <xf numFmtId="1" fontId="5" fillId="3" borderId="1" xfId="0" applyNumberFormat="1" applyFont="1" applyFill="1" applyBorder="1" applyAlignment="1" applyProtection="1">
      <alignment horizontal="center" vertical="center" wrapText="1"/>
      <protection hidden="1"/>
    </xf>
    <xf numFmtId="1" fontId="6" fillId="2" borderId="1" xfId="0" applyNumberFormat="1" applyFont="1" applyFill="1" applyBorder="1" applyAlignment="1" applyProtection="1">
      <alignment horizontal="left" vertical="center" wrapText="1"/>
      <protection hidden="1"/>
    </xf>
    <xf numFmtId="0" fontId="5" fillId="3" borderId="1" xfId="0" applyFont="1" applyFill="1" applyBorder="1" applyAlignment="1" applyProtection="1">
      <alignment horizontal="center" vertical="center" wrapText="1"/>
      <protection hidden="1"/>
    </xf>
    <xf numFmtId="0" fontId="6" fillId="0" borderId="0" xfId="0" applyFont="1" applyAlignment="1" applyProtection="1">
      <alignment horizontal="center" vertical="center" wrapText="1"/>
      <protection hidden="1"/>
    </xf>
    <xf numFmtId="0" fontId="6" fillId="0" borderId="0" xfId="0" applyFont="1" applyAlignment="1" applyProtection="1">
      <alignment horizontal="left" vertical="center" wrapText="1"/>
      <protection hidden="1"/>
    </xf>
    <xf numFmtId="164" fontId="5" fillId="0" borderId="0" xfId="0" applyNumberFormat="1" applyFont="1" applyAlignment="1" applyProtection="1">
      <alignment horizontal="center" vertical="center" wrapText="1"/>
      <protection hidden="1"/>
    </xf>
    <xf numFmtId="0" fontId="7" fillId="2" borderId="3" xfId="0" applyFont="1" applyFill="1" applyBorder="1" applyAlignment="1" applyProtection="1">
      <alignment vertical="center"/>
      <protection hidden="1"/>
    </xf>
    <xf numFmtId="0" fontId="7" fillId="2" borderId="2" xfId="0" applyFont="1" applyFill="1" applyBorder="1" applyAlignment="1" applyProtection="1">
      <alignment vertical="center"/>
      <protection hidden="1"/>
    </xf>
    <xf numFmtId="0" fontId="25" fillId="3" borderId="14" xfId="0" applyFont="1" applyFill="1" applyBorder="1" applyAlignment="1" applyProtection="1">
      <alignment vertical="center" wrapText="1"/>
      <protection hidden="1"/>
    </xf>
    <xf numFmtId="0" fontId="25" fillId="3" borderId="15" xfId="0" applyFont="1" applyFill="1" applyBorder="1" applyAlignment="1" applyProtection="1">
      <alignment vertical="center" wrapText="1"/>
      <protection hidden="1"/>
    </xf>
    <xf numFmtId="0" fontId="25" fillId="0" borderId="0" xfId="0" applyFont="1" applyAlignment="1" applyProtection="1">
      <alignment vertical="center" wrapText="1"/>
      <protection hidden="1"/>
    </xf>
    <xf numFmtId="14" fontId="5" fillId="9" borderId="1" xfId="0" applyNumberFormat="1" applyFont="1" applyFill="1" applyBorder="1" applyAlignment="1" applyProtection="1">
      <alignment horizontal="center" vertical="center" wrapText="1"/>
      <protection locked="0"/>
    </xf>
    <xf numFmtId="0" fontId="6" fillId="2" borderId="4" xfId="0" applyFont="1" applyFill="1" applyBorder="1" applyAlignment="1" applyProtection="1">
      <alignment horizontal="left" vertical="center" wrapText="1"/>
      <protection hidden="1"/>
    </xf>
    <xf numFmtId="0" fontId="6" fillId="2" borderId="1" xfId="0" applyFont="1" applyFill="1" applyBorder="1" applyAlignment="1" applyProtection="1">
      <alignment horizontal="left" vertical="center" wrapText="1"/>
      <protection hidden="1"/>
    </xf>
    <xf numFmtId="1" fontId="5" fillId="0" borderId="0" xfId="0" applyNumberFormat="1" applyFont="1" applyAlignment="1" applyProtection="1">
      <alignment horizontal="center" vertical="center" wrapText="1"/>
      <protection hidden="1"/>
    </xf>
    <xf numFmtId="0" fontId="7" fillId="0" borderId="9" xfId="0" applyFont="1" applyBorder="1" applyAlignment="1" applyProtection="1">
      <alignment vertical="center"/>
      <protection hidden="1"/>
    </xf>
    <xf numFmtId="9" fontId="5" fillId="3" borderId="1" xfId="1" applyFont="1" applyFill="1" applyBorder="1" applyAlignment="1" applyProtection="1">
      <alignment horizontal="center" vertical="center" wrapText="1"/>
      <protection hidden="1"/>
    </xf>
    <xf numFmtId="3" fontId="5" fillId="9" borderId="1" xfId="0" applyNumberFormat="1" applyFont="1" applyFill="1" applyBorder="1" applyAlignment="1" applyProtection="1">
      <alignment horizontal="center" vertical="center" wrapText="1"/>
      <protection hidden="1"/>
    </xf>
    <xf numFmtId="2" fontId="5" fillId="3" borderId="1" xfId="0" applyNumberFormat="1" applyFont="1" applyFill="1" applyBorder="1" applyAlignment="1" applyProtection="1">
      <alignment horizontal="center" vertical="center" wrapText="1"/>
      <protection locked="0"/>
    </xf>
    <xf numFmtId="9" fontId="5" fillId="9" borderId="1" xfId="1" applyFont="1" applyFill="1" applyBorder="1" applyAlignment="1" applyProtection="1">
      <alignment horizontal="center" vertical="center" wrapText="1"/>
    </xf>
    <xf numFmtId="9" fontId="5" fillId="9" borderId="1" xfId="0" applyNumberFormat="1" applyFont="1" applyFill="1" applyBorder="1" applyAlignment="1">
      <alignment horizontal="center" vertical="center" wrapText="1"/>
    </xf>
    <xf numFmtId="9" fontId="5" fillId="9" borderId="7" xfId="0" applyNumberFormat="1" applyFont="1" applyFill="1" applyBorder="1" applyAlignment="1">
      <alignment horizontal="center" vertical="center" wrapText="1"/>
    </xf>
    <xf numFmtId="0" fontId="16" fillId="0" borderId="0" xfId="0" applyFont="1" applyProtection="1">
      <protection hidden="1"/>
    </xf>
    <xf numFmtId="0" fontId="7" fillId="5" borderId="0" xfId="0" applyFont="1" applyFill="1" applyAlignment="1" applyProtection="1">
      <alignment vertical="top"/>
      <protection hidden="1"/>
    </xf>
    <xf numFmtId="0" fontId="5" fillId="9" borderId="1" xfId="0" applyFont="1" applyFill="1" applyBorder="1" applyAlignment="1" applyProtection="1">
      <alignment horizontal="center" vertical="center" wrapText="1"/>
      <protection locked="0"/>
    </xf>
    <xf numFmtId="0" fontId="5" fillId="9" borderId="7" xfId="0" applyFont="1" applyFill="1" applyBorder="1" applyAlignment="1" applyProtection="1">
      <alignment horizontal="center" vertical="center" wrapText="1"/>
      <protection locked="0"/>
    </xf>
    <xf numFmtId="1" fontId="5" fillId="3" borderId="1" xfId="0" applyNumberFormat="1" applyFont="1" applyFill="1" applyBorder="1" applyAlignment="1" applyProtection="1">
      <alignment horizontal="center" vertical="center" wrapText="1"/>
      <protection locked="0"/>
    </xf>
    <xf numFmtId="0" fontId="9" fillId="8" borderId="26" xfId="0" applyFont="1" applyFill="1" applyBorder="1" applyAlignment="1" applyProtection="1">
      <alignment horizontal="center" vertical="center"/>
      <protection hidden="1"/>
    </xf>
    <xf numFmtId="0" fontId="2" fillId="0" borderId="9" xfId="0" applyFont="1" applyBorder="1" applyAlignment="1" applyProtection="1">
      <alignment vertical="center"/>
      <protection hidden="1"/>
    </xf>
    <xf numFmtId="0" fontId="5" fillId="7" borderId="1" xfId="0" applyFont="1" applyFill="1" applyBorder="1" applyAlignment="1" applyProtection="1">
      <alignment horizontal="left" vertical="center" wrapText="1"/>
      <protection locked="0"/>
    </xf>
    <xf numFmtId="3" fontId="5" fillId="7" borderId="2" xfId="0" applyNumberFormat="1" applyFont="1" applyFill="1" applyBorder="1" applyAlignment="1" applyProtection="1">
      <alignment horizontal="center" vertical="center" wrapText="1"/>
      <protection locked="0"/>
    </xf>
    <xf numFmtId="3" fontId="5" fillId="7" borderId="1" xfId="0" applyNumberFormat="1" applyFont="1" applyFill="1" applyBorder="1" applyAlignment="1" applyProtection="1">
      <alignment horizontal="center" vertical="center" wrapText="1"/>
      <protection locked="0"/>
    </xf>
    <xf numFmtId="9" fontId="5" fillId="7" borderId="2" xfId="0" applyNumberFormat="1" applyFont="1" applyFill="1" applyBorder="1" applyAlignment="1" applyProtection="1">
      <alignment horizontal="center" vertical="center" wrapText="1"/>
      <protection locked="0"/>
    </xf>
    <xf numFmtId="1" fontId="5" fillId="3" borderId="1" xfId="0" applyNumberFormat="1" applyFont="1" applyFill="1" applyBorder="1" applyAlignment="1">
      <alignment horizontal="center" vertical="center" wrapText="1"/>
    </xf>
    <xf numFmtId="0" fontId="5" fillId="10" borderId="1" xfId="0" applyFont="1" applyFill="1" applyBorder="1" applyAlignment="1" applyProtection="1">
      <alignment horizontal="left" vertical="center" wrapText="1"/>
      <protection locked="0"/>
    </xf>
    <xf numFmtId="3" fontId="5" fillId="7" borderId="11" xfId="0" applyNumberFormat="1" applyFont="1" applyFill="1" applyBorder="1" applyAlignment="1" applyProtection="1">
      <alignment horizontal="center" vertical="center" wrapText="1"/>
      <protection locked="0"/>
    </xf>
    <xf numFmtId="3" fontId="5" fillId="7" borderId="5" xfId="0" applyNumberFormat="1" applyFont="1" applyFill="1" applyBorder="1" applyAlignment="1" applyProtection="1">
      <alignment horizontal="center" vertical="center" wrapText="1"/>
      <protection locked="0"/>
    </xf>
    <xf numFmtId="9" fontId="5" fillId="7" borderId="11" xfId="0" applyNumberFormat="1" applyFont="1" applyFill="1" applyBorder="1" applyAlignment="1" applyProtection="1">
      <alignment horizontal="center" vertical="center" wrapText="1"/>
      <protection locked="0"/>
    </xf>
    <xf numFmtId="0" fontId="5" fillId="7" borderId="5" xfId="0" applyFont="1" applyFill="1" applyBorder="1" applyAlignment="1" applyProtection="1">
      <alignment horizontal="left" vertical="center" wrapText="1"/>
      <protection locked="0"/>
    </xf>
    <xf numFmtId="0" fontId="7" fillId="0" borderId="0" xfId="0" applyFont="1" applyAlignment="1" applyProtection="1">
      <alignment vertical="center" wrapText="1"/>
      <protection hidden="1"/>
    </xf>
    <xf numFmtId="0" fontId="5" fillId="3" borderId="36" xfId="0" applyFont="1" applyFill="1" applyBorder="1" applyAlignment="1" applyProtection="1">
      <alignment vertical="center" wrapText="1"/>
      <protection locked="0"/>
    </xf>
    <xf numFmtId="0" fontId="41" fillId="2" borderId="28" xfId="0" applyFont="1" applyFill="1" applyBorder="1" applyAlignment="1" applyProtection="1">
      <alignment vertical="center" wrapText="1"/>
      <protection hidden="1"/>
    </xf>
    <xf numFmtId="0" fontId="41" fillId="2" borderId="29" xfId="0" applyFont="1" applyFill="1" applyBorder="1" applyAlignment="1" applyProtection="1">
      <alignment vertical="center" wrapText="1"/>
      <protection hidden="1"/>
    </xf>
    <xf numFmtId="0" fontId="41" fillId="0" borderId="0" xfId="0" applyFont="1" applyAlignment="1" applyProtection="1">
      <alignment vertical="center" wrapText="1"/>
      <protection hidden="1"/>
    </xf>
    <xf numFmtId="1" fontId="6" fillId="0" borderId="0" xfId="0" applyNumberFormat="1" applyFont="1" applyAlignment="1" applyProtection="1">
      <alignment horizontal="left" vertical="center" wrapText="1"/>
      <protection hidden="1"/>
    </xf>
    <xf numFmtId="0" fontId="6" fillId="2" borderId="17" xfId="0" applyFont="1" applyFill="1" applyBorder="1" applyAlignment="1" applyProtection="1">
      <alignment horizontal="left" vertical="center" wrapText="1"/>
      <protection hidden="1"/>
    </xf>
    <xf numFmtId="14" fontId="2" fillId="0" borderId="0" xfId="0" applyNumberFormat="1" applyFont="1" applyAlignment="1" applyProtection="1">
      <alignment horizontal="center"/>
      <protection hidden="1"/>
    </xf>
    <xf numFmtId="0" fontId="9" fillId="9" borderId="1" xfId="0" applyFont="1" applyFill="1" applyBorder="1" applyAlignment="1" applyProtection="1">
      <alignment horizontal="center" vertical="center" wrapText="1"/>
      <protection hidden="1"/>
    </xf>
    <xf numFmtId="0" fontId="9" fillId="9" borderId="2" xfId="0" applyFont="1" applyFill="1" applyBorder="1" applyAlignment="1" applyProtection="1">
      <alignment horizontal="center" vertical="center" wrapText="1"/>
      <protection hidden="1"/>
    </xf>
    <xf numFmtId="0" fontId="2" fillId="0" borderId="1" xfId="0" applyFont="1" applyBorder="1" applyAlignment="1" applyProtection="1">
      <alignment horizontal="center" vertical="center"/>
      <protection locked="0"/>
    </xf>
    <xf numFmtId="1" fontId="44" fillId="3" borderId="1" xfId="0" applyNumberFormat="1" applyFont="1" applyFill="1" applyBorder="1" applyAlignment="1" applyProtection="1">
      <alignment horizontal="left" vertical="center" wrapText="1"/>
      <protection hidden="1"/>
    </xf>
    <xf numFmtId="0" fontId="44" fillId="0" borderId="1" xfId="0" applyFont="1" applyBorder="1" applyAlignment="1" applyProtection="1">
      <alignment vertical="center" wrapText="1"/>
      <protection hidden="1"/>
    </xf>
    <xf numFmtId="0" fontId="44" fillId="0" borderId="4" xfId="0" applyFont="1" applyBorder="1" applyAlignment="1" applyProtection="1">
      <alignment vertical="center" wrapText="1"/>
      <protection hidden="1"/>
    </xf>
    <xf numFmtId="0" fontId="36" fillId="2" borderId="17" xfId="0" applyFont="1" applyFill="1" applyBorder="1" applyAlignment="1" applyProtection="1">
      <alignment vertical="top" wrapText="1"/>
      <protection hidden="1"/>
    </xf>
    <xf numFmtId="0" fontId="3" fillId="3" borderId="7" xfId="0" applyFont="1" applyFill="1" applyBorder="1" applyAlignment="1" applyProtection="1">
      <alignment horizontal="center" vertical="center" wrapText="1"/>
      <protection hidden="1"/>
    </xf>
    <xf numFmtId="0" fontId="3" fillId="3" borderId="6" xfId="0" applyFont="1" applyFill="1" applyBorder="1" applyAlignment="1" applyProtection="1">
      <alignment horizontal="center" vertical="center"/>
      <protection hidden="1"/>
    </xf>
    <xf numFmtId="0" fontId="3" fillId="3" borderId="5" xfId="0" applyFont="1" applyFill="1" applyBorder="1" applyAlignment="1" applyProtection="1">
      <alignment horizontal="center" vertical="center"/>
      <protection hidden="1"/>
    </xf>
    <xf numFmtId="0" fontId="35" fillId="3" borderId="1" xfId="0" applyFont="1" applyFill="1" applyBorder="1" applyAlignment="1" applyProtection="1">
      <alignment horizontal="left" vertical="top" wrapText="1"/>
      <protection hidden="1"/>
    </xf>
    <xf numFmtId="0" fontId="13" fillId="3" borderId="1" xfId="0" applyFont="1" applyFill="1" applyBorder="1" applyAlignment="1" applyProtection="1">
      <alignment horizontal="left" vertical="top"/>
      <protection hidden="1"/>
    </xf>
    <xf numFmtId="0" fontId="3" fillId="3" borderId="6" xfId="0" applyFont="1" applyFill="1" applyBorder="1" applyAlignment="1" applyProtection="1">
      <alignment horizontal="center" vertical="center" wrapText="1"/>
      <protection hidden="1"/>
    </xf>
    <xf numFmtId="0" fontId="3" fillId="3" borderId="5" xfId="0" applyFont="1" applyFill="1" applyBorder="1" applyAlignment="1" applyProtection="1">
      <alignment horizontal="center" vertical="center" wrapText="1"/>
      <protection hidden="1"/>
    </xf>
    <xf numFmtId="0" fontId="45" fillId="5" borderId="0" xfId="0" applyFont="1" applyFill="1" applyAlignment="1" applyProtection="1">
      <alignment horizontal="left" vertical="center" wrapText="1"/>
      <protection hidden="1"/>
    </xf>
    <xf numFmtId="0" fontId="17" fillId="5" borderId="0" xfId="0" applyFont="1" applyFill="1" applyAlignment="1" applyProtection="1">
      <alignment horizontal="left" vertical="center" wrapText="1"/>
      <protection hidden="1"/>
    </xf>
    <xf numFmtId="0" fontId="16" fillId="5" borderId="0" xfId="0" applyFont="1" applyFill="1" applyAlignment="1" applyProtection="1">
      <alignment horizontal="left" vertical="center" wrapText="1"/>
      <protection hidden="1"/>
    </xf>
    <xf numFmtId="0" fontId="4" fillId="2" borderId="4" xfId="0" applyFont="1" applyFill="1" applyBorder="1" applyAlignment="1" applyProtection="1">
      <alignment vertical="center"/>
      <protection hidden="1"/>
    </xf>
    <xf numFmtId="0" fontId="4" fillId="2" borderId="3" xfId="0" applyFont="1" applyFill="1" applyBorder="1" applyAlignment="1" applyProtection="1">
      <alignment vertical="center"/>
      <protection hidden="1"/>
    </xf>
    <xf numFmtId="0" fontId="4" fillId="2" borderId="2" xfId="0" applyFont="1" applyFill="1" applyBorder="1" applyAlignment="1" applyProtection="1">
      <alignment vertical="center"/>
      <protection hidden="1"/>
    </xf>
    <xf numFmtId="17" fontId="5" fillId="3" borderId="4" xfId="0" applyNumberFormat="1" applyFont="1" applyFill="1" applyBorder="1" applyAlignment="1" applyProtection="1">
      <alignment horizontal="center" vertical="center" wrapText="1"/>
      <protection locked="0"/>
    </xf>
    <xf numFmtId="17" fontId="5" fillId="3" borderId="1" xfId="0" applyNumberFormat="1" applyFont="1" applyFill="1" applyBorder="1" applyAlignment="1" applyProtection="1">
      <alignment horizontal="center" vertical="center" wrapText="1"/>
      <protection locked="0"/>
    </xf>
    <xf numFmtId="0" fontId="7" fillId="0" borderId="4" xfId="0" applyFont="1" applyBorder="1" applyAlignment="1" applyProtection="1">
      <alignment horizontal="center" vertical="center"/>
      <protection locked="0"/>
    </xf>
    <xf numFmtId="0" fontId="7" fillId="0" borderId="3" xfId="0" applyFont="1" applyBorder="1" applyAlignment="1" applyProtection="1">
      <alignment horizontal="center" vertical="center"/>
      <protection locked="0"/>
    </xf>
    <xf numFmtId="0" fontId="7" fillId="0" borderId="2" xfId="0" applyFont="1" applyBorder="1" applyAlignment="1" applyProtection="1">
      <alignment horizontal="center" vertical="center"/>
      <protection locked="0"/>
    </xf>
    <xf numFmtId="0" fontId="7" fillId="3" borderId="1" xfId="0" applyFont="1" applyFill="1" applyBorder="1" applyAlignment="1" applyProtection="1">
      <alignment horizontal="center" vertical="center"/>
      <protection hidden="1"/>
    </xf>
    <xf numFmtId="0" fontId="37" fillId="2" borderId="1" xfId="0" applyFont="1" applyFill="1" applyBorder="1" applyAlignment="1" applyProtection="1">
      <alignment horizontal="center" vertical="center"/>
      <protection hidden="1"/>
    </xf>
    <xf numFmtId="0" fontId="7" fillId="2" borderId="1" xfId="0" applyFont="1" applyFill="1" applyBorder="1" applyAlignment="1" applyProtection="1">
      <alignment horizontal="center" vertical="center"/>
      <protection hidden="1"/>
    </xf>
    <xf numFmtId="0" fontId="35" fillId="0" borderId="4" xfId="0" applyFont="1" applyBorder="1" applyAlignment="1">
      <alignment vertical="top" wrapText="1"/>
    </xf>
    <xf numFmtId="0" fontId="0" fillId="0" borderId="3" xfId="0" applyBorder="1" applyAlignment="1">
      <alignment vertical="top"/>
    </xf>
    <xf numFmtId="0" fontId="0" fillId="0" borderId="2" xfId="0" applyBorder="1" applyAlignment="1">
      <alignment vertical="top"/>
    </xf>
    <xf numFmtId="0" fontId="5" fillId="3" borderId="7" xfId="0" applyFont="1" applyFill="1" applyBorder="1" applyAlignment="1" applyProtection="1">
      <alignment horizontal="center" vertical="center" wrapText="1"/>
      <protection locked="0"/>
    </xf>
    <xf numFmtId="0" fontId="5" fillId="3" borderId="4" xfId="0" applyFont="1" applyFill="1" applyBorder="1" applyAlignment="1" applyProtection="1">
      <alignment horizontal="center" vertical="center" wrapText="1"/>
      <protection locked="0"/>
    </xf>
    <xf numFmtId="0" fontId="5" fillId="3" borderId="1" xfId="0" applyFont="1" applyFill="1" applyBorder="1" applyAlignment="1" applyProtection="1">
      <alignment horizontal="center" vertical="center" wrapText="1"/>
      <protection locked="0"/>
    </xf>
    <xf numFmtId="0" fontId="7" fillId="2" borderId="27" xfId="0" applyFont="1" applyFill="1" applyBorder="1" applyAlignment="1" applyProtection="1">
      <alignment horizontal="center" vertical="center"/>
      <protection hidden="1"/>
    </xf>
    <xf numFmtId="0" fontId="39" fillId="2" borderId="29" xfId="0" applyFont="1" applyFill="1" applyBorder="1" applyAlignment="1" applyProtection="1">
      <alignment horizontal="center" vertical="center"/>
      <protection hidden="1"/>
    </xf>
    <xf numFmtId="0" fontId="39" fillId="2" borderId="28" xfId="0" applyFont="1" applyFill="1" applyBorder="1" applyAlignment="1" applyProtection="1">
      <alignment horizontal="center" vertical="center"/>
      <protection hidden="1"/>
    </xf>
    <xf numFmtId="0" fontId="7" fillId="2" borderId="4" xfId="0" applyFont="1" applyFill="1" applyBorder="1" applyAlignment="1" applyProtection="1">
      <alignment horizontal="center" vertical="center"/>
      <protection hidden="1"/>
    </xf>
    <xf numFmtId="0" fontId="7" fillId="2" borderId="3" xfId="0" applyFont="1" applyFill="1" applyBorder="1" applyAlignment="1" applyProtection="1">
      <alignment horizontal="center" vertical="center"/>
      <protection hidden="1"/>
    </xf>
    <xf numFmtId="0" fontId="7" fillId="2" borderId="2" xfId="0" applyFont="1" applyFill="1" applyBorder="1" applyAlignment="1" applyProtection="1">
      <alignment horizontal="center" vertical="center"/>
      <protection hidden="1"/>
    </xf>
    <xf numFmtId="0" fontId="2" fillId="3" borderId="4" xfId="0" applyFont="1" applyFill="1" applyBorder="1" applyAlignment="1" applyProtection="1">
      <alignment vertical="center" wrapText="1"/>
      <protection hidden="1"/>
    </xf>
    <xf numFmtId="0" fontId="2" fillId="3" borderId="3" xfId="0" applyFont="1" applyFill="1" applyBorder="1" applyAlignment="1" applyProtection="1">
      <alignment vertical="center" wrapText="1"/>
      <protection hidden="1"/>
    </xf>
    <xf numFmtId="0" fontId="2" fillId="3" borderId="2" xfId="0" applyFont="1" applyFill="1" applyBorder="1" applyAlignment="1" applyProtection="1">
      <alignment vertical="center" wrapText="1"/>
      <protection hidden="1"/>
    </xf>
    <xf numFmtId="0" fontId="9" fillId="2" borderId="27" xfId="0" applyFont="1" applyFill="1" applyBorder="1" applyAlignment="1" applyProtection="1">
      <alignment horizontal="left" vertical="center" wrapText="1"/>
      <protection hidden="1"/>
    </xf>
    <xf numFmtId="0" fontId="41" fillId="2" borderId="29" xfId="0" applyFont="1" applyFill="1" applyBorder="1" applyAlignment="1" applyProtection="1">
      <alignment horizontal="left" vertical="center" wrapText="1"/>
      <protection hidden="1"/>
    </xf>
    <xf numFmtId="0" fontId="41" fillId="2" borderId="28" xfId="0" applyFont="1" applyFill="1" applyBorder="1" applyAlignment="1" applyProtection="1">
      <alignment horizontal="left" vertical="center" wrapText="1"/>
      <protection hidden="1"/>
    </xf>
    <xf numFmtId="49" fontId="35" fillId="0" borderId="29" xfId="0" applyNumberFormat="1" applyFont="1" applyBorder="1" applyAlignment="1" applyProtection="1">
      <alignment horizontal="center" vertical="center" wrapText="1"/>
      <protection locked="0"/>
    </xf>
    <xf numFmtId="49" fontId="35" fillId="0" borderId="28" xfId="0" applyNumberFormat="1" applyFont="1" applyBorder="1" applyAlignment="1" applyProtection="1">
      <alignment horizontal="center" vertical="center" wrapText="1"/>
      <protection locked="0"/>
    </xf>
    <xf numFmtId="0" fontId="32" fillId="3" borderId="27" xfId="0" applyFont="1" applyFill="1" applyBorder="1" applyAlignment="1" applyProtection="1">
      <alignment horizontal="left" vertical="center" wrapText="1"/>
      <protection hidden="1"/>
    </xf>
    <xf numFmtId="0" fontId="37" fillId="3" borderId="29" xfId="0" applyFont="1" applyFill="1" applyBorder="1" applyAlignment="1" applyProtection="1">
      <alignment horizontal="left" vertical="center" wrapText="1"/>
      <protection hidden="1"/>
    </xf>
    <xf numFmtId="0" fontId="37" fillId="3" borderId="28" xfId="0" applyFont="1" applyFill="1" applyBorder="1" applyAlignment="1" applyProtection="1">
      <alignment horizontal="left" vertical="center" wrapText="1"/>
      <protection hidden="1"/>
    </xf>
    <xf numFmtId="0" fontId="44" fillId="3" borderId="26" xfId="0" applyFont="1" applyFill="1" applyBorder="1" applyAlignment="1" applyProtection="1">
      <alignment horizontal="center" vertical="center" wrapText="1"/>
      <protection hidden="1"/>
    </xf>
    <xf numFmtId="0" fontId="44" fillId="3" borderId="39" xfId="0" applyFont="1" applyFill="1" applyBorder="1" applyAlignment="1" applyProtection="1">
      <alignment horizontal="center" vertical="center" wrapText="1"/>
      <protection hidden="1"/>
    </xf>
    <xf numFmtId="0" fontId="44" fillId="3" borderId="38" xfId="0" applyFont="1" applyFill="1" applyBorder="1" applyAlignment="1" applyProtection="1">
      <alignment horizontal="center" vertical="center" wrapText="1"/>
      <protection hidden="1"/>
    </xf>
    <xf numFmtId="164" fontId="43" fillId="3" borderId="34" xfId="0" applyNumberFormat="1" applyFont="1" applyFill="1" applyBorder="1" applyAlignment="1" applyProtection="1">
      <alignment horizontal="center" vertical="center" wrapText="1"/>
      <protection hidden="1"/>
    </xf>
    <xf numFmtId="164" fontId="43" fillId="3" borderId="36" xfId="0" applyNumberFormat="1" applyFont="1" applyFill="1" applyBorder="1" applyAlignment="1" applyProtection="1">
      <alignment horizontal="center" vertical="center" wrapText="1"/>
      <protection hidden="1"/>
    </xf>
    <xf numFmtId="164" fontId="43" fillId="3" borderId="37" xfId="0" applyNumberFormat="1" applyFont="1" applyFill="1" applyBorder="1" applyAlignment="1" applyProtection="1">
      <alignment horizontal="center" vertical="center" wrapText="1"/>
      <protection hidden="1"/>
    </xf>
    <xf numFmtId="1" fontId="41" fillId="2" borderId="26" xfId="0" applyNumberFormat="1" applyFont="1" applyFill="1" applyBorder="1" applyAlignment="1" applyProtection="1">
      <alignment horizontal="center" vertical="center" wrapText="1"/>
      <protection hidden="1"/>
    </xf>
    <xf numFmtId="1" fontId="41" fillId="2" borderId="39" xfId="0" applyNumberFormat="1" applyFont="1" applyFill="1" applyBorder="1" applyAlignment="1" applyProtection="1">
      <alignment horizontal="center" vertical="center" wrapText="1"/>
      <protection hidden="1"/>
    </xf>
    <xf numFmtId="1" fontId="41" fillId="2" borderId="38" xfId="0" applyNumberFormat="1" applyFont="1" applyFill="1" applyBorder="1" applyAlignment="1" applyProtection="1">
      <alignment horizontal="center" vertical="center" wrapText="1"/>
      <protection hidden="1"/>
    </xf>
    <xf numFmtId="49" fontId="43" fillId="3" borderId="34" xfId="0" applyNumberFormat="1" applyFont="1" applyFill="1" applyBorder="1" applyAlignment="1" applyProtection="1">
      <alignment horizontal="center" vertical="center" wrapText="1"/>
      <protection locked="0"/>
    </xf>
    <xf numFmtId="49" fontId="43" fillId="3" borderId="36" xfId="0" applyNumberFormat="1" applyFont="1" applyFill="1" applyBorder="1" applyAlignment="1" applyProtection="1">
      <alignment horizontal="center" vertical="center" wrapText="1"/>
      <protection locked="0"/>
    </xf>
    <xf numFmtId="49" fontId="43" fillId="3" borderId="37" xfId="0" applyNumberFormat="1" applyFont="1" applyFill="1" applyBorder="1" applyAlignment="1" applyProtection="1">
      <alignment horizontal="center" vertical="center" wrapText="1"/>
      <protection locked="0"/>
    </xf>
    <xf numFmtId="0" fontId="6" fillId="0" borderId="33" xfId="0" applyFont="1" applyBorder="1" applyAlignment="1" applyProtection="1">
      <alignment horizontal="left" vertical="center"/>
      <protection hidden="1"/>
    </xf>
    <xf numFmtId="0" fontId="6" fillId="0" borderId="32" xfId="0" applyFont="1" applyBorder="1" applyAlignment="1" applyProtection="1">
      <alignment horizontal="left" vertical="center"/>
      <protection hidden="1"/>
    </xf>
    <xf numFmtId="0" fontId="6" fillId="0" borderId="34" xfId="0" applyFont="1" applyBorder="1" applyAlignment="1" applyProtection="1">
      <alignment horizontal="left" vertical="center"/>
      <protection hidden="1"/>
    </xf>
    <xf numFmtId="0" fontId="6" fillId="0" borderId="27" xfId="0" applyFont="1" applyBorder="1" applyAlignment="1" applyProtection="1">
      <alignment horizontal="left" vertical="center"/>
      <protection hidden="1"/>
    </xf>
    <xf numFmtId="0" fontId="6" fillId="0" borderId="29" xfId="0" applyFont="1" applyBorder="1" applyAlignment="1" applyProtection="1">
      <alignment horizontal="left" vertical="center"/>
      <protection hidden="1"/>
    </xf>
    <xf numFmtId="0" fontId="6" fillId="0" borderId="28" xfId="0" applyFont="1" applyBorder="1" applyAlignment="1" applyProtection="1">
      <alignment horizontal="left" vertical="center"/>
      <protection hidden="1"/>
    </xf>
    <xf numFmtId="0" fontId="36" fillId="0" borderId="35" xfId="0" applyFont="1" applyBorder="1" applyAlignment="1" applyProtection="1">
      <alignment horizontal="left" vertical="center" wrapText="1"/>
      <protection hidden="1"/>
    </xf>
    <xf numFmtId="0" fontId="36" fillId="0" borderId="31" xfId="0" applyFont="1" applyBorder="1" applyAlignment="1" applyProtection="1">
      <alignment horizontal="left" vertical="center" wrapText="1"/>
      <protection hidden="1"/>
    </xf>
    <xf numFmtId="0" fontId="36" fillId="0" borderId="0" xfId="0" applyFont="1" applyAlignment="1" applyProtection="1">
      <alignment horizontal="left" vertical="center" wrapText="1"/>
      <protection hidden="1"/>
    </xf>
    <xf numFmtId="0" fontId="36" fillId="0" borderId="36" xfId="0" applyFont="1" applyBorder="1" applyAlignment="1" applyProtection="1">
      <alignment horizontal="left" vertical="center" wrapText="1"/>
      <protection hidden="1"/>
    </xf>
    <xf numFmtId="0" fontId="42" fillId="0" borderId="27" xfId="0" applyFont="1" applyBorder="1" applyAlignment="1" applyProtection="1">
      <alignment horizontal="center" vertical="center"/>
      <protection locked="0" hidden="1"/>
    </xf>
    <xf numFmtId="0" fontId="42" fillId="0" borderId="29" xfId="0" applyFont="1" applyBorder="1" applyAlignment="1" applyProtection="1">
      <alignment horizontal="center" vertical="center"/>
      <protection locked="0" hidden="1"/>
    </xf>
    <xf numFmtId="0" fontId="42" fillId="0" borderId="28" xfId="0" applyFont="1" applyBorder="1" applyAlignment="1" applyProtection="1">
      <alignment horizontal="center" vertical="center"/>
      <protection locked="0" hidden="1"/>
    </xf>
    <xf numFmtId="14" fontId="42" fillId="0" borderId="31" xfId="0" applyNumberFormat="1" applyFont="1" applyBorder="1" applyAlignment="1" applyProtection="1">
      <alignment horizontal="center" vertical="center"/>
      <protection locked="0" hidden="1"/>
    </xf>
    <xf numFmtId="14" fontId="42" fillId="0" borderId="37" xfId="0" applyNumberFormat="1" applyFont="1" applyBorder="1" applyAlignment="1" applyProtection="1">
      <alignment horizontal="center" vertical="center"/>
      <protection locked="0" hidden="1"/>
    </xf>
    <xf numFmtId="0" fontId="2" fillId="3" borderId="1" xfId="0" applyFont="1" applyFill="1" applyBorder="1" applyAlignment="1" applyProtection="1">
      <alignment horizontal="left" vertical="center" wrapText="1"/>
      <protection hidden="1"/>
    </xf>
    <xf numFmtId="0" fontId="39" fillId="3" borderId="29" xfId="0" applyFont="1" applyFill="1" applyBorder="1" applyAlignment="1" applyProtection="1">
      <alignment horizontal="left" vertical="center" wrapText="1"/>
      <protection hidden="1"/>
    </xf>
    <xf numFmtId="0" fontId="39" fillId="3" borderId="28" xfId="0" applyFont="1" applyFill="1" applyBorder="1" applyAlignment="1" applyProtection="1">
      <alignment horizontal="left" vertical="center" wrapText="1"/>
      <protection hidden="1"/>
    </xf>
    <xf numFmtId="0" fontId="9" fillId="0" borderId="27" xfId="0" applyFont="1" applyBorder="1" applyAlignment="1" applyProtection="1">
      <alignment horizontal="left" vertical="center" wrapText="1"/>
      <protection hidden="1"/>
    </xf>
    <xf numFmtId="0" fontId="41" fillId="0" borderId="29" xfId="0" applyFont="1" applyBorder="1" applyAlignment="1" applyProtection="1">
      <alignment horizontal="left" vertical="center" wrapText="1"/>
      <protection hidden="1"/>
    </xf>
    <xf numFmtId="0" fontId="41" fillId="0" borderId="28" xfId="0" applyFont="1" applyBorder="1" applyAlignment="1" applyProtection="1">
      <alignment horizontal="left" vertical="center" wrapText="1"/>
      <protection hidden="1"/>
    </xf>
    <xf numFmtId="1" fontId="6" fillId="2" borderId="33" xfId="0" applyNumberFormat="1" applyFont="1" applyFill="1" applyBorder="1" applyAlignment="1" applyProtection="1">
      <alignment horizontal="center" vertical="center" wrapText="1"/>
      <protection hidden="1"/>
    </xf>
    <xf numFmtId="1" fontId="41" fillId="2" borderId="30" xfId="0" applyNumberFormat="1" applyFont="1" applyFill="1" applyBorder="1" applyAlignment="1" applyProtection="1">
      <alignment horizontal="center" vertical="center" wrapText="1"/>
      <protection hidden="1"/>
    </xf>
    <xf numFmtId="1" fontId="41" fillId="2" borderId="35" xfId="0" applyNumberFormat="1" applyFont="1" applyFill="1" applyBorder="1" applyAlignment="1" applyProtection="1">
      <alignment horizontal="center" vertical="center" wrapText="1"/>
      <protection hidden="1"/>
    </xf>
    <xf numFmtId="164" fontId="43" fillId="3" borderId="26" xfId="0" applyNumberFormat="1" applyFont="1" applyFill="1" applyBorder="1" applyAlignment="1" applyProtection="1">
      <alignment horizontal="center" vertical="center" wrapText="1"/>
      <protection locked="0"/>
    </xf>
    <xf numFmtId="164" fontId="43" fillId="3" borderId="39" xfId="0" applyNumberFormat="1" applyFont="1" applyFill="1" applyBorder="1" applyAlignment="1" applyProtection="1">
      <alignment horizontal="center" vertical="center" wrapText="1"/>
      <protection locked="0"/>
    </xf>
    <xf numFmtId="164" fontId="43" fillId="3" borderId="38" xfId="0" applyNumberFormat="1" applyFont="1" applyFill="1" applyBorder="1" applyAlignment="1" applyProtection="1">
      <alignment horizontal="center" vertical="center" wrapText="1"/>
      <protection locked="0"/>
    </xf>
    <xf numFmtId="0" fontId="9" fillId="0" borderId="30" xfId="0" applyFont="1" applyBorder="1" applyAlignment="1" applyProtection="1">
      <alignment horizontal="left" vertical="center" wrapText="1"/>
      <protection hidden="1"/>
    </xf>
    <xf numFmtId="0" fontId="42" fillId="0" borderId="32" xfId="0" applyFont="1" applyBorder="1" applyAlignment="1" applyProtection="1">
      <alignment horizontal="center"/>
      <protection locked="0"/>
    </xf>
    <xf numFmtId="0" fontId="42" fillId="0" borderId="34" xfId="0" applyFont="1" applyBorder="1" applyAlignment="1" applyProtection="1">
      <alignment horizontal="center"/>
      <protection locked="0"/>
    </xf>
    <xf numFmtId="0" fontId="42" fillId="0" borderId="29" xfId="0" applyFont="1" applyBorder="1" applyAlignment="1" applyProtection="1">
      <alignment horizontal="center"/>
      <protection locked="0"/>
    </xf>
    <xf numFmtId="0" fontId="42" fillId="0" borderId="28" xfId="0" applyFont="1" applyBorder="1" applyAlignment="1" applyProtection="1">
      <alignment horizontal="center"/>
      <protection locked="0"/>
    </xf>
    <xf numFmtId="0" fontId="41" fillId="0" borderId="27" xfId="0" applyFont="1" applyBorder="1" applyAlignment="1" applyProtection="1">
      <alignment horizontal="left" vertical="center"/>
      <protection hidden="1"/>
    </xf>
    <xf numFmtId="0" fontId="41" fillId="0" borderId="29" xfId="0" applyFont="1" applyBorder="1" applyAlignment="1" applyProtection="1">
      <alignment horizontal="left" vertical="center"/>
      <protection hidden="1"/>
    </xf>
    <xf numFmtId="0" fontId="41" fillId="0" borderId="28" xfId="0" applyFont="1" applyBorder="1" applyAlignment="1" applyProtection="1">
      <alignment horizontal="left" vertical="center"/>
      <protection hidden="1"/>
    </xf>
    <xf numFmtId="0" fontId="41" fillId="0" borderId="35" xfId="0" applyFont="1" applyBorder="1" applyAlignment="1" applyProtection="1">
      <alignment horizontal="left" vertical="center"/>
      <protection hidden="1"/>
    </xf>
    <xf numFmtId="0" fontId="41" fillId="0" borderId="31" xfId="0" applyFont="1" applyBorder="1" applyAlignment="1" applyProtection="1">
      <alignment horizontal="left" vertical="center"/>
      <protection hidden="1"/>
    </xf>
    <xf numFmtId="0" fontId="41" fillId="0" borderId="37" xfId="0" applyFont="1" applyBorder="1" applyAlignment="1" applyProtection="1">
      <alignment horizontal="left" vertical="center"/>
      <protection hidden="1"/>
    </xf>
    <xf numFmtId="164" fontId="5" fillId="3" borderId="0" xfId="0" applyNumberFormat="1" applyFont="1" applyFill="1" applyAlignment="1" applyProtection="1">
      <alignment horizontal="center" vertical="center" wrapText="1"/>
      <protection locked="0"/>
    </xf>
    <xf numFmtId="164" fontId="5" fillId="3" borderId="16" xfId="0" applyNumberFormat="1" applyFont="1" applyFill="1" applyBorder="1" applyAlignment="1" applyProtection="1">
      <alignment horizontal="center" vertical="center" wrapText="1"/>
      <protection locked="0"/>
    </xf>
    <xf numFmtId="0" fontId="11" fillId="3" borderId="4" xfId="0" applyFont="1" applyFill="1" applyBorder="1" applyAlignment="1" applyProtection="1">
      <alignment horizontal="left" vertical="center" wrapText="1"/>
      <protection hidden="1"/>
    </xf>
    <xf numFmtId="0" fontId="25" fillId="3" borderId="3" xfId="0" applyFont="1" applyFill="1" applyBorder="1" applyAlignment="1" applyProtection="1">
      <alignment horizontal="left" vertical="center" wrapText="1"/>
      <protection hidden="1"/>
    </xf>
    <xf numFmtId="0" fontId="25" fillId="3" borderId="2" xfId="0" applyFont="1" applyFill="1" applyBorder="1" applyAlignment="1" applyProtection="1">
      <alignment horizontal="left" vertical="center" wrapText="1"/>
      <protection hidden="1"/>
    </xf>
    <xf numFmtId="0" fontId="37" fillId="3" borderId="4" xfId="0" applyFont="1" applyFill="1" applyBorder="1" applyAlignment="1" applyProtection="1">
      <alignment vertical="center" wrapText="1"/>
      <protection hidden="1"/>
    </xf>
    <xf numFmtId="0" fontId="32" fillId="3" borderId="3" xfId="0" applyFont="1" applyFill="1" applyBorder="1" applyAlignment="1" applyProtection="1">
      <alignment vertical="center" wrapText="1"/>
      <protection hidden="1"/>
    </xf>
    <xf numFmtId="0" fontId="32" fillId="3" borderId="2" xfId="0" applyFont="1" applyFill="1" applyBorder="1" applyAlignment="1" applyProtection="1">
      <alignment vertical="center" wrapText="1"/>
      <protection hidden="1"/>
    </xf>
    <xf numFmtId="164" fontId="5" fillId="3" borderId="4" xfId="0" applyNumberFormat="1" applyFont="1" applyFill="1" applyBorder="1" applyAlignment="1" applyProtection="1">
      <alignment horizontal="center" vertical="center" wrapText="1"/>
      <protection hidden="1"/>
    </xf>
    <xf numFmtId="164" fontId="5" fillId="3" borderId="3" xfId="0" applyNumberFormat="1" applyFont="1" applyFill="1" applyBorder="1" applyAlignment="1" applyProtection="1">
      <alignment horizontal="center" vertical="center" wrapText="1"/>
      <protection hidden="1"/>
    </xf>
    <xf numFmtId="164" fontId="5" fillId="3" borderId="2" xfId="0" applyNumberFormat="1" applyFont="1" applyFill="1" applyBorder="1" applyAlignment="1" applyProtection="1">
      <alignment horizontal="center" vertical="center" wrapText="1"/>
      <protection hidden="1"/>
    </xf>
    <xf numFmtId="164" fontId="20" fillId="3" borderId="1" xfId="0" applyNumberFormat="1" applyFont="1" applyFill="1" applyBorder="1" applyAlignment="1" applyProtection="1">
      <alignment horizontal="center" vertical="center" wrapText="1"/>
      <protection hidden="1"/>
    </xf>
    <xf numFmtId="164" fontId="5" fillId="3" borderId="4" xfId="0" applyNumberFormat="1" applyFont="1" applyFill="1" applyBorder="1" applyAlignment="1" applyProtection="1">
      <alignment horizontal="center" vertical="center" wrapText="1"/>
      <protection locked="0"/>
    </xf>
    <xf numFmtId="164" fontId="5" fillId="3" borderId="2" xfId="0" applyNumberFormat="1" applyFont="1" applyFill="1" applyBorder="1" applyAlignment="1" applyProtection="1">
      <alignment horizontal="center" vertical="center" wrapText="1"/>
      <protection locked="0"/>
    </xf>
    <xf numFmtId="9" fontId="4" fillId="5" borderId="4" xfId="0" applyNumberFormat="1" applyFont="1" applyFill="1" applyBorder="1" applyAlignment="1" applyProtection="1">
      <alignment horizontal="center" vertical="center" wrapText="1"/>
      <protection hidden="1"/>
    </xf>
    <xf numFmtId="9" fontId="4" fillId="5" borderId="3" xfId="0" applyNumberFormat="1" applyFont="1" applyFill="1" applyBorder="1" applyAlignment="1" applyProtection="1">
      <alignment horizontal="center" vertical="center" wrapText="1"/>
      <protection hidden="1"/>
    </xf>
    <xf numFmtId="9" fontId="4" fillId="5" borderId="2" xfId="0" applyNumberFormat="1" applyFont="1" applyFill="1" applyBorder="1" applyAlignment="1" applyProtection="1">
      <alignment horizontal="center" vertical="center" wrapText="1"/>
      <protection hidden="1"/>
    </xf>
    <xf numFmtId="0" fontId="7" fillId="2" borderId="7" xfId="0" applyFont="1" applyFill="1" applyBorder="1" applyAlignment="1" applyProtection="1">
      <alignment horizontal="center" vertical="center"/>
      <protection hidden="1"/>
    </xf>
    <xf numFmtId="1" fontId="5" fillId="3" borderId="4" xfId="0" applyNumberFormat="1" applyFont="1" applyFill="1" applyBorder="1" applyAlignment="1" applyProtection="1">
      <alignment horizontal="center" vertical="center" wrapText="1"/>
      <protection hidden="1"/>
    </xf>
    <xf numFmtId="1" fontId="5" fillId="3" borderId="3" xfId="0" applyNumberFormat="1" applyFont="1" applyFill="1" applyBorder="1" applyAlignment="1" applyProtection="1">
      <alignment horizontal="center" vertical="center" wrapText="1"/>
      <protection hidden="1"/>
    </xf>
    <xf numFmtId="1" fontId="5" fillId="3" borderId="2" xfId="0" applyNumberFormat="1" applyFont="1" applyFill="1" applyBorder="1" applyAlignment="1" applyProtection="1">
      <alignment horizontal="center" vertical="center" wrapText="1"/>
      <protection hidden="1"/>
    </xf>
    <xf numFmtId="0" fontId="40" fillId="4" borderId="4" xfId="0" applyFont="1" applyFill="1" applyBorder="1" applyAlignment="1" applyProtection="1">
      <alignment horizontal="center" vertical="center" wrapText="1"/>
      <protection hidden="1"/>
    </xf>
    <xf numFmtId="0" fontId="24" fillId="4" borderId="3" xfId="0" applyFont="1" applyFill="1" applyBorder="1" applyAlignment="1" applyProtection="1">
      <alignment horizontal="center" vertical="center" wrapText="1"/>
      <protection hidden="1"/>
    </xf>
    <xf numFmtId="0" fontId="24" fillId="4" borderId="2" xfId="0" applyFont="1" applyFill="1" applyBorder="1" applyAlignment="1" applyProtection="1">
      <alignment horizontal="center" vertical="center" wrapText="1"/>
      <protection hidden="1"/>
    </xf>
    <xf numFmtId="0" fontId="41" fillId="2" borderId="28" xfId="0" applyFont="1" applyFill="1" applyBorder="1" applyAlignment="1" applyProtection="1">
      <alignment horizontal="center" vertical="center" wrapText="1"/>
      <protection locked="0"/>
    </xf>
    <xf numFmtId="0" fontId="41" fillId="2" borderId="17" xfId="0" applyFont="1" applyFill="1" applyBorder="1" applyAlignment="1" applyProtection="1">
      <alignment horizontal="center" vertical="center" wrapText="1"/>
      <protection locked="0"/>
    </xf>
    <xf numFmtId="0" fontId="6" fillId="0" borderId="1" xfId="0" applyFont="1" applyBorder="1" applyAlignment="1" applyProtection="1">
      <alignment horizontal="left" vertical="center"/>
      <protection hidden="1"/>
    </xf>
    <xf numFmtId="0" fontId="2" fillId="0" borderId="4" xfId="0" applyFont="1" applyBorder="1" applyAlignment="1" applyProtection="1">
      <alignment horizontal="left" vertical="center"/>
      <protection locked="0" hidden="1"/>
    </xf>
    <xf numFmtId="0" fontId="2" fillId="0" borderId="2" xfId="0" applyFont="1" applyBorder="1" applyAlignment="1" applyProtection="1">
      <alignment horizontal="left" vertical="center"/>
      <protection locked="0" hidden="1"/>
    </xf>
    <xf numFmtId="14" fontId="2" fillId="0" borderId="4" xfId="0" applyNumberFormat="1" applyFont="1" applyBorder="1" applyAlignment="1" applyProtection="1">
      <alignment horizontal="left" vertical="center"/>
      <protection locked="0" hidden="1"/>
    </xf>
    <xf numFmtId="14" fontId="2" fillId="0" borderId="2" xfId="0" applyNumberFormat="1" applyFont="1" applyBorder="1" applyAlignment="1" applyProtection="1">
      <alignment horizontal="left" vertical="center"/>
      <protection locked="0" hidden="1"/>
    </xf>
    <xf numFmtId="0" fontId="36" fillId="0" borderId="1" xfId="0" applyFont="1" applyBorder="1" applyAlignment="1" applyProtection="1">
      <alignment horizontal="left" vertical="top" wrapText="1"/>
      <protection hidden="1"/>
    </xf>
    <xf numFmtId="0" fontId="9" fillId="0" borderId="1" xfId="0" applyFont="1" applyBorder="1" applyAlignment="1" applyProtection="1">
      <alignment horizontal="left" vertical="top" wrapText="1"/>
      <protection hidden="1"/>
    </xf>
    <xf numFmtId="0" fontId="10" fillId="0" borderId="0" xfId="0" applyFont="1" applyProtection="1">
      <protection hidden="1"/>
    </xf>
    <xf numFmtId="0" fontId="22" fillId="0" borderId="0" xfId="0" applyFont="1" applyProtection="1">
      <protection hidden="1"/>
    </xf>
    <xf numFmtId="0" fontId="10" fillId="7" borderId="4" xfId="0" applyFont="1" applyFill="1" applyBorder="1" applyAlignment="1" applyProtection="1">
      <alignment horizontal="center" vertical="center" wrapText="1"/>
      <protection hidden="1"/>
    </xf>
    <xf numFmtId="0" fontId="10" fillId="7" borderId="3" xfId="0" applyFont="1" applyFill="1" applyBorder="1" applyAlignment="1" applyProtection="1">
      <alignment horizontal="center" vertical="center" wrapText="1"/>
      <protection hidden="1"/>
    </xf>
    <xf numFmtId="0" fontId="10" fillId="7" borderId="2" xfId="0" applyFont="1" applyFill="1" applyBorder="1" applyAlignment="1" applyProtection="1">
      <alignment horizontal="center" vertical="center" wrapText="1"/>
      <protection hidden="1"/>
    </xf>
    <xf numFmtId="0" fontId="13" fillId="3" borderId="18" xfId="0" applyFont="1" applyFill="1" applyBorder="1" applyAlignment="1" applyProtection="1">
      <alignment horizontal="left" vertical="top" wrapText="1"/>
      <protection hidden="1"/>
    </xf>
    <xf numFmtId="0" fontId="13" fillId="3" borderId="19" xfId="0" applyFont="1" applyFill="1" applyBorder="1" applyAlignment="1" applyProtection="1">
      <alignment horizontal="left" vertical="top" wrapText="1"/>
      <protection hidden="1"/>
    </xf>
    <xf numFmtId="0" fontId="13" fillId="3" borderId="20" xfId="0" applyFont="1" applyFill="1" applyBorder="1" applyAlignment="1" applyProtection="1">
      <alignment horizontal="left" vertical="top" wrapText="1"/>
      <protection hidden="1"/>
    </xf>
    <xf numFmtId="0" fontId="13" fillId="3" borderId="21" xfId="0" applyFont="1" applyFill="1" applyBorder="1" applyAlignment="1" applyProtection="1">
      <alignment horizontal="left" vertical="top" wrapText="1"/>
      <protection hidden="1"/>
    </xf>
    <xf numFmtId="0" fontId="13" fillId="3" borderId="0" xfId="0" applyFont="1" applyFill="1" applyAlignment="1" applyProtection="1">
      <alignment horizontal="left" vertical="top" wrapText="1"/>
      <protection hidden="1"/>
    </xf>
    <xf numFmtId="0" fontId="13" fillId="3" borderId="22" xfId="0" applyFont="1" applyFill="1" applyBorder="1" applyAlignment="1" applyProtection="1">
      <alignment horizontal="left" vertical="top" wrapText="1"/>
      <protection hidden="1"/>
    </xf>
    <xf numFmtId="0" fontId="13" fillId="3" borderId="23" xfId="0" applyFont="1" applyFill="1" applyBorder="1" applyAlignment="1" applyProtection="1">
      <alignment horizontal="left" vertical="top" wrapText="1"/>
      <protection hidden="1"/>
    </xf>
    <xf numFmtId="0" fontId="13" fillId="3" borderId="24" xfId="0" applyFont="1" applyFill="1" applyBorder="1" applyAlignment="1" applyProtection="1">
      <alignment horizontal="left" vertical="top" wrapText="1"/>
      <protection hidden="1"/>
    </xf>
    <xf numFmtId="0" fontId="13" fillId="3" borderId="25" xfId="0" applyFont="1" applyFill="1" applyBorder="1" applyAlignment="1" applyProtection="1">
      <alignment horizontal="left" vertical="top" wrapText="1"/>
      <protection hidden="1"/>
    </xf>
  </cellXfs>
  <cellStyles count="2">
    <cellStyle name="Normal" xfId="0" builtinId="0"/>
    <cellStyle name="Percent" xfId="1" builtinId="5"/>
  </cellStyles>
  <dxfs count="49">
    <dxf>
      <fill>
        <patternFill>
          <bgColor theme="7" tint="0.79998168889431442"/>
        </patternFill>
      </fill>
    </dxf>
    <dxf>
      <fill>
        <patternFill>
          <bgColor theme="7" tint="0.79998168889431442"/>
        </patternFill>
      </fill>
    </dxf>
    <dxf>
      <font>
        <color rgb="FF9C0006"/>
      </font>
      <fill>
        <patternFill>
          <bgColor rgb="FFFFC7CE"/>
        </patternFill>
      </fill>
    </dxf>
    <dxf>
      <fill>
        <patternFill>
          <bgColor theme="7" tint="0.79998168889431442"/>
        </patternFill>
      </fill>
    </dxf>
    <dxf>
      <font>
        <color rgb="FF9C0006"/>
      </font>
      <fill>
        <patternFill>
          <bgColor rgb="FFFFC7CE"/>
        </patternFill>
      </fill>
    </dxf>
    <dxf>
      <font>
        <color rgb="FF006100"/>
      </font>
      <fill>
        <patternFill>
          <bgColor rgb="FFC6EFCE"/>
        </patternFill>
      </fill>
    </dxf>
    <dxf>
      <fill>
        <patternFill>
          <bgColor rgb="FF33CCFF"/>
        </patternFill>
      </fill>
    </dxf>
    <dxf>
      <fill>
        <patternFill>
          <bgColor rgb="FFCC99FF"/>
        </patternFill>
      </fill>
    </dxf>
    <dxf>
      <fill>
        <patternFill>
          <bgColor theme="0" tint="-0.24994659260841701"/>
        </patternFill>
      </fill>
    </dxf>
    <dxf>
      <font>
        <color rgb="FF9C0006"/>
      </font>
      <fill>
        <patternFill>
          <bgColor rgb="FFFFC7CE"/>
        </patternFill>
      </fill>
    </dxf>
    <dxf>
      <font>
        <color rgb="FF006100"/>
      </font>
      <fill>
        <patternFill>
          <bgColor rgb="FFC6EFCE"/>
        </patternFill>
      </fill>
    </dxf>
    <dxf>
      <fill>
        <patternFill>
          <bgColor theme="7" tint="0.79998168889431442"/>
        </patternFill>
      </fill>
    </dxf>
    <dxf>
      <fill>
        <patternFill>
          <bgColor theme="7" tint="0.79998168889431442"/>
        </patternFill>
      </fill>
    </dxf>
    <dxf>
      <font>
        <color rgb="FF9C0006"/>
      </font>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patternType="solid">
          <bgColor rgb="FFFFF2CC"/>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ont>
        <color rgb="FF9C0006"/>
      </font>
      <fill>
        <patternFill>
          <bgColor rgb="FFFFC7CE"/>
        </patternFill>
      </fill>
    </dxf>
    <dxf>
      <fill>
        <patternFill>
          <bgColor theme="0" tint="-4.9989318521683403E-2"/>
        </patternFill>
      </fill>
    </dxf>
    <dxf>
      <fill>
        <patternFill patternType="solid">
          <bgColor theme="0" tint="-4.9989318521683403E-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ont>
        <color rgb="FF9C0006"/>
      </font>
      <fill>
        <patternFill>
          <bgColor rgb="FFFFC7CE"/>
        </patternFill>
      </fill>
    </dxf>
    <dxf>
      <font>
        <color rgb="FF9C0006"/>
      </font>
      <fill>
        <patternFill>
          <bgColor rgb="FFFFC7CE"/>
        </patternFill>
      </fill>
    </dxf>
    <dxf>
      <fill>
        <patternFill>
          <bgColor theme="7" tint="0.79998168889431442"/>
        </patternFill>
      </fill>
    </dxf>
    <dxf>
      <font>
        <b val="0"/>
        <i val="0"/>
        <strike val="0"/>
        <condense val="0"/>
        <extend val="0"/>
        <outline val="0"/>
        <shadow val="0"/>
        <u val="none"/>
        <vertAlign val="baseline"/>
        <sz val="12"/>
        <color rgb="FF000000"/>
        <name val="Verdana"/>
        <family val="2"/>
        <scheme val="none"/>
      </font>
      <numFmt numFmtId="13" formatCode="0%"/>
      <fill>
        <patternFill patternType="solid">
          <fgColor indexed="64"/>
          <bgColor theme="0" tint="-0.1499984740745262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2"/>
        <color rgb="FF000000"/>
        <name val="Verdana"/>
        <family val="2"/>
        <scheme val="none"/>
      </font>
      <numFmt numFmtId="19" formatCode="dd/mm/yyyy"/>
      <fill>
        <patternFill patternType="solid">
          <fgColor indexed="64"/>
          <bgColor theme="0" tint="-0.1499984740745262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2"/>
        <color rgb="FF000000"/>
        <name val="Verdana"/>
        <family val="2"/>
        <scheme val="none"/>
      </font>
      <fill>
        <patternFill patternType="solid">
          <fgColor indexed="64"/>
          <bgColor theme="0" tint="-0.1499984740745262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2"/>
        <color rgb="FF000000"/>
        <name val="Verdana"/>
        <family val="2"/>
        <scheme val="none"/>
      </font>
      <fill>
        <patternFill patternType="solid">
          <fgColor indexed="64"/>
          <bgColor theme="0" tint="-0.1499984740745262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2"/>
        <color rgb="FF000000"/>
        <name val="Verdana"/>
        <family val="2"/>
        <scheme val="none"/>
      </font>
      <fill>
        <patternFill patternType="solid">
          <fgColor indexed="64"/>
          <bgColor theme="0" tint="-0.1499984740745262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2"/>
        <color rgb="FF000000"/>
        <name val="Verdana"/>
        <family val="2"/>
        <scheme val="none"/>
      </font>
      <fill>
        <patternFill patternType="solid">
          <fgColor indexed="64"/>
          <bgColor theme="0" tint="-0.1499984740745262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2"/>
        <color rgb="FF000000"/>
        <name val="Verdana"/>
        <family val="2"/>
        <scheme val="none"/>
      </font>
      <fill>
        <patternFill patternType="solid">
          <fgColor indexed="64"/>
          <bgColor theme="0" tint="-0.1499984740745262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2"/>
        <color rgb="FF000000"/>
        <name val="Verdana"/>
        <family val="2"/>
        <scheme val="none"/>
      </font>
      <numFmt numFmtId="3" formatCode="#,##0"/>
      <fill>
        <patternFill patternType="solid">
          <fgColor indexed="64"/>
          <bgColor theme="0" tint="-4.9989318521683403E-2"/>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2"/>
        <color rgb="FF000000"/>
        <name val="Verdana"/>
        <family val="2"/>
        <scheme val="none"/>
      </font>
      <fill>
        <patternFill patternType="solid">
          <fgColor indexed="64"/>
          <bgColor theme="0" tint="-4.9989318521683403E-2"/>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rgb="FF000000"/>
        <name val="Verdana"/>
        <family val="2"/>
        <scheme val="none"/>
      </font>
      <fill>
        <patternFill patternType="solid">
          <fgColor indexed="64"/>
          <bgColor theme="0" tint="-0.14999847407452621"/>
        </patternFill>
      </fill>
      <alignment horizontal="center" vertical="center" textRotation="0" wrapText="1" indent="0" justifyLastLine="0" shrinkToFit="0" readingOrder="0"/>
      <protection locked="1" hidden="1"/>
    </dxf>
    <dxf>
      <border outline="0">
        <bottom style="thin">
          <color indexed="64"/>
        </bottom>
      </border>
    </dxf>
    <dxf>
      <font>
        <b/>
        <i val="0"/>
        <strike val="0"/>
        <condense val="0"/>
        <extend val="0"/>
        <outline val="0"/>
        <shadow val="0"/>
        <u val="none"/>
        <vertAlign val="baseline"/>
        <sz val="11"/>
        <color rgb="FF000000"/>
        <name val="Verdana"/>
        <family val="2"/>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bottom/>
      </border>
      <protection locked="1" hidden="1"/>
    </dxf>
  </dxfs>
  <tableStyles count="0" defaultTableStyle="TableStyleMedium2" defaultPivotStyle="PivotStyleLight16"/>
  <colors>
    <mruColors>
      <color rgb="FFFFCCCC"/>
      <color rgb="FFFFF2CC"/>
      <color rgb="FFCC99FF"/>
      <color rgb="FF33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4.xml"/><Relationship Id="rId18" Type="http://schemas.microsoft.com/office/2017/10/relationships/person" Target="persons/person.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externalLink" Target="externalLinks/externalLink3.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externalLink" Target="externalLinks/externalLink1.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5.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4.png"/></Relationships>
</file>

<file path=xl/drawings/_rels/drawing6.xml.rels><?xml version="1.0" encoding="UTF-8" standalone="yes"?>
<Relationships xmlns="http://schemas.openxmlformats.org/package/2006/relationships"><Relationship Id="rId1" Type="http://schemas.openxmlformats.org/officeDocument/2006/relationships/image" Target="../media/image5.jpe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4</xdr:col>
      <xdr:colOff>965200</xdr:colOff>
      <xdr:row>0</xdr:row>
      <xdr:rowOff>25400</xdr:rowOff>
    </xdr:from>
    <xdr:to>
      <xdr:col>5</xdr:col>
      <xdr:colOff>212483</xdr:colOff>
      <xdr:row>0</xdr:row>
      <xdr:rowOff>836238</xdr:rowOff>
    </xdr:to>
    <xdr:pic>
      <xdr:nvPicPr>
        <xdr:cNvPr id="3" name="Picture 2">
          <a:extLst>
            <a:ext uri="{FF2B5EF4-FFF2-40B4-BE49-F238E27FC236}">
              <a16:creationId xmlns:a16="http://schemas.microsoft.com/office/drawing/2014/main" id="{4EF8CEC2-C518-C276-C449-081C4D507E31}"/>
            </a:ext>
          </a:extLst>
        </xdr:cNvPr>
        <xdr:cNvPicPr>
          <a:picLocks noChangeAspect="1"/>
        </xdr:cNvPicPr>
      </xdr:nvPicPr>
      <xdr:blipFill>
        <a:blip xmlns:r="http://schemas.openxmlformats.org/officeDocument/2006/relationships" r:embed="rId1"/>
        <a:stretch>
          <a:fillRect/>
        </a:stretch>
      </xdr:blipFill>
      <xdr:spPr>
        <a:xfrm>
          <a:off x="8718550" y="25400"/>
          <a:ext cx="1609483" cy="81083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2</xdr:col>
      <xdr:colOff>304800</xdr:colOff>
      <xdr:row>18</xdr:row>
      <xdr:rowOff>0</xdr:rowOff>
    </xdr:from>
    <xdr:ext cx="184731" cy="264560"/>
    <xdr:sp macro="" textlink="">
      <xdr:nvSpPr>
        <xdr:cNvPr id="4" name="TextBox 1">
          <a:extLst>
            <a:ext uri="{FF2B5EF4-FFF2-40B4-BE49-F238E27FC236}">
              <a16:creationId xmlns:a16="http://schemas.microsoft.com/office/drawing/2014/main" id="{28D54371-3645-43C4-A01D-1F9F10D7074F}"/>
            </a:ext>
          </a:extLst>
        </xdr:cNvPr>
        <xdr:cNvSpPr txBox="1"/>
      </xdr:nvSpPr>
      <xdr:spPr>
        <a:xfrm>
          <a:off x="2978150" y="14179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twoCellAnchor editAs="oneCell">
    <xdr:from>
      <xdr:col>5</xdr:col>
      <xdr:colOff>470647</xdr:colOff>
      <xdr:row>0</xdr:row>
      <xdr:rowOff>112059</xdr:rowOff>
    </xdr:from>
    <xdr:to>
      <xdr:col>7</xdr:col>
      <xdr:colOff>2988</xdr:colOff>
      <xdr:row>2</xdr:row>
      <xdr:rowOff>334309</xdr:rowOff>
    </xdr:to>
    <xdr:pic>
      <xdr:nvPicPr>
        <xdr:cNvPr id="2" name="Picture 7">
          <a:extLst>
            <a:ext uri="{FF2B5EF4-FFF2-40B4-BE49-F238E27FC236}">
              <a16:creationId xmlns:a16="http://schemas.microsoft.com/office/drawing/2014/main" id="{883E8790-CF6B-4E30-B8A8-89FA140E92C3}"/>
            </a:ext>
            <a:ext uri="{147F2762-F138-4A5C-976F-8EAC2B608ADB}">
              <a16:predDERef xmlns:a16="http://schemas.microsoft.com/office/drawing/2014/main" pred="{28D54371-3645-43C4-A01D-1F9F10D7074F}"/>
            </a:ext>
          </a:extLst>
        </xdr:cNvPr>
        <xdr:cNvPicPr>
          <a:picLocks noChangeAspect="1"/>
        </xdr:cNvPicPr>
      </xdr:nvPicPr>
      <xdr:blipFill>
        <a:blip xmlns:r="http://schemas.openxmlformats.org/officeDocument/2006/relationships" r:embed="rId1"/>
        <a:stretch>
          <a:fillRect/>
        </a:stretch>
      </xdr:blipFill>
      <xdr:spPr>
        <a:xfrm>
          <a:off x="7575176" y="112059"/>
          <a:ext cx="1662766" cy="8255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342900</xdr:colOff>
      <xdr:row>0</xdr:row>
      <xdr:rowOff>0</xdr:rowOff>
    </xdr:from>
    <xdr:to>
      <xdr:col>8</xdr:col>
      <xdr:colOff>29716</xdr:colOff>
      <xdr:row>1</xdr:row>
      <xdr:rowOff>401073</xdr:rowOff>
    </xdr:to>
    <xdr:pic>
      <xdr:nvPicPr>
        <xdr:cNvPr id="2" name="Picture 3">
          <a:extLst>
            <a:ext uri="{FF2B5EF4-FFF2-40B4-BE49-F238E27FC236}">
              <a16:creationId xmlns:a16="http://schemas.microsoft.com/office/drawing/2014/main" id="{898970B6-58AE-250E-4C32-D50E99FA5F07}"/>
            </a:ext>
          </a:extLst>
        </xdr:cNvPr>
        <xdr:cNvPicPr>
          <a:picLocks noChangeAspect="1"/>
        </xdr:cNvPicPr>
      </xdr:nvPicPr>
      <xdr:blipFill>
        <a:blip xmlns:r="http://schemas.openxmlformats.org/officeDocument/2006/relationships" r:embed="rId1"/>
        <a:stretch>
          <a:fillRect/>
        </a:stretch>
      </xdr:blipFill>
      <xdr:spPr>
        <a:xfrm>
          <a:off x="11563350" y="0"/>
          <a:ext cx="1676634" cy="82561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10</xdr:col>
      <xdr:colOff>107156</xdr:colOff>
      <xdr:row>0</xdr:row>
      <xdr:rowOff>11906</xdr:rowOff>
    </xdr:from>
    <xdr:to>
      <xdr:col>10</xdr:col>
      <xdr:colOff>1827444</xdr:colOff>
      <xdr:row>1</xdr:row>
      <xdr:rowOff>450445</xdr:rowOff>
    </xdr:to>
    <xdr:pic>
      <xdr:nvPicPr>
        <xdr:cNvPr id="7" name="Picture 1">
          <a:extLst>
            <a:ext uri="{FF2B5EF4-FFF2-40B4-BE49-F238E27FC236}">
              <a16:creationId xmlns:a16="http://schemas.microsoft.com/office/drawing/2014/main" id="{F0D1FC11-6F42-4DB6-96A2-D0F86DFAFC78}"/>
            </a:ext>
          </a:extLst>
        </xdr:cNvPr>
        <xdr:cNvPicPr>
          <a:picLocks noChangeAspect="1"/>
        </xdr:cNvPicPr>
      </xdr:nvPicPr>
      <xdr:blipFill>
        <a:blip xmlns:r="http://schemas.openxmlformats.org/officeDocument/2006/relationships" r:embed="rId1"/>
        <a:stretch>
          <a:fillRect/>
        </a:stretch>
      </xdr:blipFill>
      <xdr:spPr>
        <a:xfrm>
          <a:off x="12858750" y="11906"/>
          <a:ext cx="1732988" cy="86398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3</xdr:col>
      <xdr:colOff>1291851</xdr:colOff>
      <xdr:row>0</xdr:row>
      <xdr:rowOff>16061</xdr:rowOff>
    </xdr:from>
    <xdr:to>
      <xdr:col>4</xdr:col>
      <xdr:colOff>39218</xdr:colOff>
      <xdr:row>2</xdr:row>
      <xdr:rowOff>283230</xdr:rowOff>
    </xdr:to>
    <xdr:pic>
      <xdr:nvPicPr>
        <xdr:cNvPr id="2" name="Picture 1">
          <a:extLst>
            <a:ext uri="{FF2B5EF4-FFF2-40B4-BE49-F238E27FC236}">
              <a16:creationId xmlns:a16="http://schemas.microsoft.com/office/drawing/2014/main" id="{28B52274-5B06-4260-88E8-FE22152E7DEC}"/>
            </a:ext>
          </a:extLst>
        </xdr:cNvPr>
        <xdr:cNvPicPr>
          <a:picLocks noChangeAspect="1"/>
        </xdr:cNvPicPr>
      </xdr:nvPicPr>
      <xdr:blipFill>
        <a:blip xmlns:r="http://schemas.openxmlformats.org/officeDocument/2006/relationships" r:embed="rId1"/>
        <a:stretch>
          <a:fillRect/>
        </a:stretch>
      </xdr:blipFill>
      <xdr:spPr>
        <a:xfrm>
          <a:off x="7455086" y="16061"/>
          <a:ext cx="1739338" cy="883493"/>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1</xdr:col>
      <xdr:colOff>57150</xdr:colOff>
      <xdr:row>3</xdr:row>
      <xdr:rowOff>76200</xdr:rowOff>
    </xdr:from>
    <xdr:to>
      <xdr:col>12</xdr:col>
      <xdr:colOff>19050</xdr:colOff>
      <xdr:row>4</xdr:row>
      <xdr:rowOff>161925</xdr:rowOff>
    </xdr:to>
    <xdr:sp macro="" textlink="">
      <xdr:nvSpPr>
        <xdr:cNvPr id="2" name="TextBox 4">
          <a:extLst>
            <a:ext uri="{FF2B5EF4-FFF2-40B4-BE49-F238E27FC236}">
              <a16:creationId xmlns:a16="http://schemas.microsoft.com/office/drawing/2014/main" id="{2028E5F5-68E8-4B98-A00F-9F923316FCF7}"/>
            </a:ext>
          </a:extLst>
        </xdr:cNvPr>
        <xdr:cNvSpPr txBox="1"/>
      </xdr:nvSpPr>
      <xdr:spPr>
        <a:xfrm>
          <a:off x="228600" y="952500"/>
          <a:ext cx="13249275" cy="638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r>
            <a:rPr lang="en-US" sz="1100">
              <a:solidFill>
                <a:schemeClr val="dk1"/>
              </a:solidFill>
              <a:latin typeface="Verdana" panose="020B0604030504040204" pitchFamily="34" charset="0"/>
              <a:ea typeface="Verdana" panose="020B0604030504040204" pitchFamily="34" charset="0"/>
            </a:rPr>
            <a:t>Please use this worksheet as a guide to species names and codes to support your application. This sheet is for information and supplementary to your application - you cannot edit this sheet.</a:t>
          </a:r>
        </a:p>
        <a:p>
          <a:pPr marL="0" indent="0"/>
          <a:endParaRPr lang="en-US" sz="1100">
            <a:solidFill>
              <a:schemeClr val="dk1"/>
            </a:solidFill>
            <a:latin typeface="Verdana" panose="020B0604030504040204" pitchFamily="34" charset="0"/>
            <a:ea typeface="Verdana" panose="020B0604030504040204" pitchFamily="34" charset="0"/>
          </a:endParaRPr>
        </a:p>
        <a:p>
          <a:pPr marL="0" indent="0"/>
          <a:r>
            <a:rPr lang="en-US" sz="1100">
              <a:solidFill>
                <a:schemeClr val="dk1"/>
              </a:solidFill>
              <a:latin typeface="Verdana" panose="020B0604030504040204" pitchFamily="34" charset="0"/>
              <a:ea typeface="Verdana" panose="020B0604030504040204" pitchFamily="34" charset="0"/>
            </a:rPr>
            <a:t>Please note: Due to tree health issues, funding for the planting of ash (Fraxinus excelsior) or larch (Larix spp) is not available under EWCO. Ash will be permitted through natural colonisation and is listed for reporting purposes, but ash is not eligible for planting. No single species can form more than 70% of the overall planting mix.</a:t>
          </a:r>
        </a:p>
        <a:p>
          <a:pPr marL="0" indent="0"/>
          <a:endParaRPr lang="en-US" sz="1100">
            <a:solidFill>
              <a:schemeClr val="dk1"/>
            </a:solidFill>
            <a:latin typeface="Verdana" panose="020B0604030504040204" pitchFamily="34" charset="0"/>
            <a:ea typeface="Verdana" panose="020B0604030504040204" pitchFamily="34" charset="0"/>
          </a:endParaRPr>
        </a:p>
        <a:p>
          <a:pPr marL="0" indent="0"/>
          <a:r>
            <a:rPr lang="en-US" sz="1100">
              <a:solidFill>
                <a:schemeClr val="dk1"/>
              </a:solidFill>
              <a:latin typeface="Verdana" panose="020B0604030504040204" pitchFamily="34" charset="0"/>
              <a:ea typeface="Verdana" panose="020B0604030504040204" pitchFamily="34" charset="0"/>
            </a:rPr>
            <a:t>Additionally, controls to safeguard woodland mean that spruce species cannot be planted or funded in the Ips typographus demarcated area (DMA) and sweet chestnut species cannot be planted or funded in the Cryphonectria parasitica demarcated area (DMA).</a:t>
          </a:r>
        </a:p>
        <a:p>
          <a:pPr marL="0" indent="0"/>
          <a:endParaRPr lang="en-US" sz="1100">
            <a:solidFill>
              <a:schemeClr val="dk1"/>
            </a:solidFill>
            <a:latin typeface="Verdana" panose="020B0604030504040204" pitchFamily="34" charset="0"/>
            <a:ea typeface="Verdana" panose="020B0604030504040204" pitchFamily="34" charset="0"/>
          </a:endParaRPr>
        </a:p>
      </xdr:txBody>
    </xdr:sp>
    <xdr:clientData/>
  </xdr:twoCellAnchor>
  <xdr:twoCellAnchor>
    <xdr:from>
      <xdr:col>1</xdr:col>
      <xdr:colOff>425450</xdr:colOff>
      <xdr:row>5</xdr:row>
      <xdr:rowOff>143933</xdr:rowOff>
    </xdr:from>
    <xdr:to>
      <xdr:col>4</xdr:col>
      <xdr:colOff>64557</xdr:colOff>
      <xdr:row>6</xdr:row>
      <xdr:rowOff>138642</xdr:rowOff>
    </xdr:to>
    <xdr:sp macro="" textlink="">
      <xdr:nvSpPr>
        <xdr:cNvPr id="3" name="TextBox 5">
          <a:extLst>
            <a:ext uri="{FF2B5EF4-FFF2-40B4-BE49-F238E27FC236}">
              <a16:creationId xmlns:a16="http://schemas.microsoft.com/office/drawing/2014/main" id="{AE47961B-CDC0-4B3F-BDED-F72786809946}"/>
            </a:ext>
          </a:extLst>
        </xdr:cNvPr>
        <xdr:cNvSpPr txBox="1"/>
      </xdr:nvSpPr>
      <xdr:spPr>
        <a:xfrm>
          <a:off x="603250" y="2455333"/>
          <a:ext cx="4730750" cy="17885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tx1"/>
              </a:solidFill>
              <a:latin typeface="Verdana" panose="020B0604030504040204" pitchFamily="34" charset="0"/>
              <a:ea typeface="Verdana" panose="020B0604030504040204" pitchFamily="34" charset="0"/>
            </a:rPr>
            <a:t>Native</a:t>
          </a:r>
          <a:r>
            <a:rPr lang="en-GB" sz="1400" b="1" baseline="0">
              <a:solidFill>
                <a:schemeClr val="tx1"/>
              </a:solidFill>
              <a:latin typeface="Verdana" panose="020B0604030504040204" pitchFamily="34" charset="0"/>
              <a:ea typeface="Verdana" panose="020B0604030504040204" pitchFamily="34" charset="0"/>
            </a:rPr>
            <a:t> Broadleaf Species List</a:t>
          </a:r>
          <a:endParaRPr lang="en-GB" sz="1400" b="1">
            <a:solidFill>
              <a:schemeClr val="tx1"/>
            </a:solidFill>
            <a:latin typeface="Verdana" panose="020B0604030504040204" pitchFamily="34" charset="0"/>
            <a:ea typeface="Verdana" panose="020B0604030504040204" pitchFamily="34" charset="0"/>
          </a:endParaRPr>
        </a:p>
      </xdr:txBody>
    </xdr:sp>
    <xdr:clientData/>
  </xdr:twoCellAnchor>
  <xdr:twoCellAnchor>
    <xdr:from>
      <xdr:col>7</xdr:col>
      <xdr:colOff>214312</xdr:colOff>
      <xdr:row>5</xdr:row>
      <xdr:rowOff>61912</xdr:rowOff>
    </xdr:from>
    <xdr:to>
      <xdr:col>11</xdr:col>
      <xdr:colOff>214312</xdr:colOff>
      <xdr:row>6</xdr:row>
      <xdr:rowOff>157162</xdr:rowOff>
    </xdr:to>
    <xdr:sp macro="" textlink="">
      <xdr:nvSpPr>
        <xdr:cNvPr id="4" name="TextBox 7">
          <a:extLst>
            <a:ext uri="{FF2B5EF4-FFF2-40B4-BE49-F238E27FC236}">
              <a16:creationId xmlns:a16="http://schemas.microsoft.com/office/drawing/2014/main" id="{4B51A5D1-BBA1-4415-B65C-D062F07E32DD}"/>
            </a:ext>
          </a:extLst>
        </xdr:cNvPr>
        <xdr:cNvSpPr txBox="1"/>
      </xdr:nvSpPr>
      <xdr:spPr>
        <a:xfrm>
          <a:off x="7207250" y="1744662"/>
          <a:ext cx="4405312" cy="27781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latin typeface="Verdana" panose="020B0604030504040204" pitchFamily="34" charset="0"/>
              <a:ea typeface="Verdana" panose="020B0604030504040204" pitchFamily="34" charset="0"/>
            </a:rPr>
            <a:t>Native</a:t>
          </a:r>
          <a:r>
            <a:rPr lang="en-GB" sz="1400" b="1" baseline="0">
              <a:latin typeface="Verdana" panose="020B0604030504040204" pitchFamily="34" charset="0"/>
              <a:ea typeface="Verdana" panose="020B0604030504040204" pitchFamily="34" charset="0"/>
            </a:rPr>
            <a:t> Conifer Species List</a:t>
          </a:r>
          <a:endParaRPr lang="en-GB" sz="1400" b="1">
            <a:latin typeface="Verdana" panose="020B0604030504040204" pitchFamily="34" charset="0"/>
            <a:ea typeface="Verdana" panose="020B0604030504040204" pitchFamily="34" charset="0"/>
          </a:endParaRPr>
        </a:p>
      </xdr:txBody>
    </xdr:sp>
    <xdr:clientData/>
  </xdr:twoCellAnchor>
  <xdr:twoCellAnchor>
    <xdr:from>
      <xdr:col>7</xdr:col>
      <xdr:colOff>201613</xdr:colOff>
      <xdr:row>11</xdr:row>
      <xdr:rowOff>111654</xdr:rowOff>
    </xdr:from>
    <xdr:to>
      <xdr:col>11</xdr:col>
      <xdr:colOff>182563</xdr:colOff>
      <xdr:row>13</xdr:row>
      <xdr:rowOff>11111</xdr:rowOff>
    </xdr:to>
    <xdr:sp macro="" textlink="">
      <xdr:nvSpPr>
        <xdr:cNvPr id="5" name="TextBox 8">
          <a:extLst>
            <a:ext uri="{FF2B5EF4-FFF2-40B4-BE49-F238E27FC236}">
              <a16:creationId xmlns:a16="http://schemas.microsoft.com/office/drawing/2014/main" id="{5EA5F1EA-2416-459A-8CD0-10D0AC948E29}"/>
            </a:ext>
          </a:extLst>
        </xdr:cNvPr>
        <xdr:cNvSpPr txBox="1"/>
      </xdr:nvSpPr>
      <xdr:spPr>
        <a:xfrm>
          <a:off x="7194551" y="2889779"/>
          <a:ext cx="4386262" cy="2645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latin typeface="Verdana" panose="020B0604030504040204" pitchFamily="34" charset="0"/>
              <a:ea typeface="Verdana" panose="020B0604030504040204" pitchFamily="34" charset="0"/>
            </a:rPr>
            <a:t>Non-Native</a:t>
          </a:r>
          <a:r>
            <a:rPr lang="en-GB" sz="1400" b="1" baseline="0">
              <a:latin typeface="Verdana" panose="020B0604030504040204" pitchFamily="34" charset="0"/>
              <a:ea typeface="Verdana" panose="020B0604030504040204" pitchFamily="34" charset="0"/>
            </a:rPr>
            <a:t> Conifer Species List</a:t>
          </a:r>
          <a:endParaRPr lang="en-GB" sz="1400" b="1">
            <a:latin typeface="Verdana" panose="020B0604030504040204" pitchFamily="34" charset="0"/>
            <a:ea typeface="Verdana" panose="020B0604030504040204" pitchFamily="34" charset="0"/>
          </a:endParaRPr>
        </a:p>
      </xdr:txBody>
    </xdr:sp>
    <xdr:clientData/>
  </xdr:twoCellAnchor>
  <xdr:twoCellAnchor>
    <xdr:from>
      <xdr:col>6</xdr:col>
      <xdr:colOff>373591</xdr:colOff>
      <xdr:row>60</xdr:row>
      <xdr:rowOff>167217</xdr:rowOff>
    </xdr:from>
    <xdr:to>
      <xdr:col>11</xdr:col>
      <xdr:colOff>733425</xdr:colOff>
      <xdr:row>63</xdr:row>
      <xdr:rowOff>129117</xdr:rowOff>
    </xdr:to>
    <xdr:sp macro="" textlink="">
      <xdr:nvSpPr>
        <xdr:cNvPr id="6" name="TextBox 7">
          <a:extLst>
            <a:ext uri="{FF2B5EF4-FFF2-40B4-BE49-F238E27FC236}">
              <a16:creationId xmlns:a16="http://schemas.microsoft.com/office/drawing/2014/main" id="{9B4C754C-CE23-4A52-B8E0-093888312106}"/>
            </a:ext>
          </a:extLst>
        </xdr:cNvPr>
        <xdr:cNvSpPr txBox="1"/>
      </xdr:nvSpPr>
      <xdr:spPr>
        <a:xfrm>
          <a:off x="6774391" y="12232217"/>
          <a:ext cx="5363634" cy="514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latin typeface="Verdana" panose="020B0604030504040204" pitchFamily="34" charset="0"/>
              <a:ea typeface="Verdana" panose="020B0604030504040204" pitchFamily="34" charset="0"/>
            </a:rPr>
            <a:t>Naturalised Conifer</a:t>
          </a:r>
          <a:r>
            <a:rPr lang="en-GB" sz="1400" b="1" baseline="0">
              <a:latin typeface="Verdana" panose="020B0604030504040204" pitchFamily="34" charset="0"/>
              <a:ea typeface="Verdana" panose="020B0604030504040204" pitchFamily="34" charset="0"/>
            </a:rPr>
            <a:t> Species List</a:t>
          </a:r>
          <a:endParaRPr lang="en-GB" sz="1400" b="1">
            <a:latin typeface="Verdana" panose="020B0604030504040204" pitchFamily="34" charset="0"/>
            <a:ea typeface="Verdana" panose="020B0604030504040204" pitchFamily="34" charset="0"/>
          </a:endParaRPr>
        </a:p>
      </xdr:txBody>
    </xdr:sp>
    <xdr:clientData/>
  </xdr:twoCellAnchor>
  <xdr:twoCellAnchor>
    <xdr:from>
      <xdr:col>0</xdr:col>
      <xdr:colOff>0</xdr:colOff>
      <xdr:row>45</xdr:row>
      <xdr:rowOff>91017</xdr:rowOff>
    </xdr:from>
    <xdr:to>
      <xdr:col>6</xdr:col>
      <xdr:colOff>0</xdr:colOff>
      <xdr:row>47</xdr:row>
      <xdr:rowOff>11642</xdr:rowOff>
    </xdr:to>
    <xdr:sp macro="" textlink="">
      <xdr:nvSpPr>
        <xdr:cNvPr id="7" name="TextBox 5">
          <a:extLst>
            <a:ext uri="{FF2B5EF4-FFF2-40B4-BE49-F238E27FC236}">
              <a16:creationId xmlns:a16="http://schemas.microsoft.com/office/drawing/2014/main" id="{06B44229-B818-45B1-8552-91FD6AD48CCF}"/>
            </a:ext>
          </a:extLst>
        </xdr:cNvPr>
        <xdr:cNvSpPr txBox="1"/>
      </xdr:nvSpPr>
      <xdr:spPr>
        <a:xfrm>
          <a:off x="0" y="8838142"/>
          <a:ext cx="7151688" cy="285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tx1"/>
              </a:solidFill>
              <a:latin typeface="Verdana" panose="020B0604030504040204" pitchFamily="34" charset="0"/>
              <a:ea typeface="Verdana" panose="020B0604030504040204" pitchFamily="34" charset="0"/>
            </a:rPr>
            <a:t>Non-Native</a:t>
          </a:r>
          <a:r>
            <a:rPr lang="en-GB" sz="1400" b="1" baseline="0">
              <a:solidFill>
                <a:schemeClr val="tx1"/>
              </a:solidFill>
              <a:latin typeface="Verdana" panose="020B0604030504040204" pitchFamily="34" charset="0"/>
              <a:ea typeface="Verdana" panose="020B0604030504040204" pitchFamily="34" charset="0"/>
            </a:rPr>
            <a:t> Broadleaf Species List</a:t>
          </a:r>
          <a:endParaRPr lang="en-GB" sz="1400" b="1">
            <a:solidFill>
              <a:schemeClr val="tx1"/>
            </a:solidFill>
            <a:latin typeface="Verdana" panose="020B0604030504040204" pitchFamily="34" charset="0"/>
            <a:ea typeface="Verdana" panose="020B0604030504040204" pitchFamily="34" charset="0"/>
          </a:endParaRPr>
        </a:p>
      </xdr:txBody>
    </xdr:sp>
    <xdr:clientData/>
  </xdr:twoCellAnchor>
  <xdr:twoCellAnchor>
    <xdr:from>
      <xdr:col>0</xdr:col>
      <xdr:colOff>101023</xdr:colOff>
      <xdr:row>88</xdr:row>
      <xdr:rowOff>58882</xdr:rowOff>
    </xdr:from>
    <xdr:to>
      <xdr:col>6</xdr:col>
      <xdr:colOff>101023</xdr:colOff>
      <xdr:row>89</xdr:row>
      <xdr:rowOff>163658</xdr:rowOff>
    </xdr:to>
    <xdr:sp macro="" textlink="">
      <xdr:nvSpPr>
        <xdr:cNvPr id="8" name="TextBox 7">
          <a:extLst>
            <a:ext uri="{FF2B5EF4-FFF2-40B4-BE49-F238E27FC236}">
              <a16:creationId xmlns:a16="http://schemas.microsoft.com/office/drawing/2014/main" id="{97C22CE3-508D-426E-AF97-C8252428C41B}"/>
            </a:ext>
          </a:extLst>
        </xdr:cNvPr>
        <xdr:cNvSpPr txBox="1"/>
      </xdr:nvSpPr>
      <xdr:spPr>
        <a:xfrm>
          <a:off x="101023" y="17280082"/>
          <a:ext cx="5334000" cy="2889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tx1"/>
              </a:solidFill>
              <a:latin typeface="Verdana" panose="020B0604030504040204" pitchFamily="34" charset="0"/>
              <a:ea typeface="Verdana" panose="020B0604030504040204" pitchFamily="34" charset="0"/>
            </a:rPr>
            <a:t>Naturalised</a:t>
          </a:r>
          <a:r>
            <a:rPr lang="en-GB" sz="1400" b="1" baseline="0">
              <a:solidFill>
                <a:schemeClr val="tx1"/>
              </a:solidFill>
              <a:latin typeface="Verdana" panose="020B0604030504040204" pitchFamily="34" charset="0"/>
              <a:ea typeface="Verdana" panose="020B0604030504040204" pitchFamily="34" charset="0"/>
            </a:rPr>
            <a:t> Broadleaf Species List</a:t>
          </a:r>
          <a:endParaRPr lang="en-GB" sz="1400" b="1">
            <a:solidFill>
              <a:schemeClr val="tx1"/>
            </a:solidFill>
            <a:latin typeface="Verdana" panose="020B0604030504040204" pitchFamily="34" charset="0"/>
            <a:ea typeface="Verdana" panose="020B0604030504040204" pitchFamily="34" charset="0"/>
          </a:endParaRPr>
        </a:p>
      </xdr:txBody>
    </xdr:sp>
    <xdr:clientData/>
  </xdr:twoCellAnchor>
  <xdr:twoCellAnchor>
    <xdr:from>
      <xdr:col>6</xdr:col>
      <xdr:colOff>67380</xdr:colOff>
      <xdr:row>66</xdr:row>
      <xdr:rowOff>77964</xdr:rowOff>
    </xdr:from>
    <xdr:to>
      <xdr:col>11</xdr:col>
      <xdr:colOff>901700</xdr:colOff>
      <xdr:row>67</xdr:row>
      <xdr:rowOff>173920</xdr:rowOff>
    </xdr:to>
    <xdr:sp macro="" textlink="">
      <xdr:nvSpPr>
        <xdr:cNvPr id="9" name="TextBox 5">
          <a:extLst>
            <a:ext uri="{FF2B5EF4-FFF2-40B4-BE49-F238E27FC236}">
              <a16:creationId xmlns:a16="http://schemas.microsoft.com/office/drawing/2014/main" id="{8AA1E050-E245-4C98-AEF5-0D0C6C0BD903}"/>
            </a:ext>
          </a:extLst>
        </xdr:cNvPr>
        <xdr:cNvSpPr txBox="1"/>
      </xdr:nvSpPr>
      <xdr:spPr>
        <a:xfrm>
          <a:off x="6468180" y="13247864"/>
          <a:ext cx="5838120" cy="2801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baseline="0">
              <a:solidFill>
                <a:schemeClr val="tx1"/>
              </a:solidFill>
              <a:latin typeface="Verdana" panose="020B0604030504040204" pitchFamily="34" charset="0"/>
              <a:ea typeface="Verdana" panose="020B0604030504040204" pitchFamily="34" charset="0"/>
            </a:rPr>
            <a:t>Native Woody Shrubs Species List</a:t>
          </a:r>
          <a:endParaRPr lang="en-GB" sz="1400" b="1">
            <a:solidFill>
              <a:schemeClr val="tx1"/>
            </a:solidFill>
            <a:latin typeface="Verdana" panose="020B0604030504040204" pitchFamily="34" charset="0"/>
            <a:ea typeface="Verdana" panose="020B0604030504040204" pitchFamily="34" charset="0"/>
          </a:endParaRPr>
        </a:p>
      </xdr:txBody>
    </xdr:sp>
    <xdr:clientData/>
  </xdr:twoCellAnchor>
  <xdr:twoCellAnchor editAs="oneCell">
    <xdr:from>
      <xdr:col>8</xdr:col>
      <xdr:colOff>1253549</xdr:colOff>
      <xdr:row>0</xdr:row>
      <xdr:rowOff>177800</xdr:rowOff>
    </xdr:from>
    <xdr:to>
      <xdr:col>11</xdr:col>
      <xdr:colOff>1411289</xdr:colOff>
      <xdr:row>2</xdr:row>
      <xdr:rowOff>28409</xdr:rowOff>
    </xdr:to>
    <xdr:pic>
      <xdr:nvPicPr>
        <xdr:cNvPr id="10" name="Picture 9">
          <a:extLst>
            <a:ext uri="{FF2B5EF4-FFF2-40B4-BE49-F238E27FC236}">
              <a16:creationId xmlns:a16="http://schemas.microsoft.com/office/drawing/2014/main" id="{7AB6F155-9FFD-4939-9DF9-FA9BC0BCF7C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707112" y="177800"/>
          <a:ext cx="3151764" cy="54593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9</xdr:col>
      <xdr:colOff>2038350</xdr:colOff>
      <xdr:row>0</xdr:row>
      <xdr:rowOff>0</xdr:rowOff>
    </xdr:from>
    <xdr:to>
      <xdr:col>10</xdr:col>
      <xdr:colOff>1877</xdr:colOff>
      <xdr:row>3</xdr:row>
      <xdr:rowOff>170403</xdr:rowOff>
    </xdr:to>
    <xdr:pic>
      <xdr:nvPicPr>
        <xdr:cNvPr id="2" name="Picture 1">
          <a:extLst>
            <a:ext uri="{FF2B5EF4-FFF2-40B4-BE49-F238E27FC236}">
              <a16:creationId xmlns:a16="http://schemas.microsoft.com/office/drawing/2014/main" id="{D83D794A-6398-4DA0-901A-4D7031EC7970}"/>
            </a:ext>
          </a:extLst>
        </xdr:cNvPr>
        <xdr:cNvPicPr>
          <a:picLocks noChangeAspect="1"/>
        </xdr:cNvPicPr>
      </xdr:nvPicPr>
      <xdr:blipFill>
        <a:blip xmlns:r="http://schemas.openxmlformats.org/officeDocument/2006/relationships" r:embed="rId1"/>
        <a:stretch>
          <a:fillRect/>
        </a:stretch>
      </xdr:blipFill>
      <xdr:spPr>
        <a:xfrm>
          <a:off x="7524750" y="0"/>
          <a:ext cx="1525877" cy="760953"/>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microsoft.com/office/2019/04/relationships/externalLinkLongPath" Target="https://forestryengland.sharepoint.com/sites/fs-SustainableForestManagement/IncentivesDevelopment/07%20England%20Woodland%20Creation%20Offer/01%20Scheme%20Documentation/02%20External/02%20Working%20Versions/EWCO%20Application%20Form%20Part%20B%20v1.8%20WORKING.xlsm?26E58DC5" TargetMode="External"/><Relationship Id="rId1" Type="http://schemas.openxmlformats.org/officeDocument/2006/relationships/externalLinkPath" Target="file:///\\26E58DC5\EWCO%20Application%20Form%20Part%20B%20v1.8%20WORKING.xlsm" TargetMode="External"/></Relationships>
</file>

<file path=xl/externalLinks/_rels/externalLink2.xml.rels><?xml version="1.0" encoding="UTF-8" standalone="yes"?>
<Relationships xmlns="http://schemas.openxmlformats.org/package/2006/relationships"><Relationship Id="rId2" Type="http://schemas.microsoft.com/office/2019/04/relationships/externalLinkLongPath" Target="https://forestryengland.sharepoint.com/sites/fs-SustainableForestManagement/IncentivesDevelopment/07%20England%20Woodland%20Creation%20Offer/03%20Stakeholder%20Engagement/Agreement%20Holder%20Comms/September%2022/EPREC/Documents%20to%20attach/20220830%20EWCO%20205%2022_23%20Application%20Form%20Part%20B%20v1.7.xlsm?397E2DBA" TargetMode="External"/><Relationship Id="rId1" Type="http://schemas.openxmlformats.org/officeDocument/2006/relationships/externalLinkPath" Target="file:///\\397E2DBA\20220830%20EWCO%20205%2022_23%20Application%20Form%20Part%20B%20v1.7.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forestryengland.sharepoint.com/sites/CS-EWCO/Shared%20Documents/EWCG%20(late%20spring%202021)/Rachels%20%20and%20%20Ava%20Working%20docs/Ava/UNLOCKED%20CS%20WCM%20application%20form%20annex%20(CS03c)%20v5.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forestryengland.sharepoint.com/Users/helen.humphries/Downloads/UTCF_Application_annex_April_2021.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2vmfil001\group\CS\2017%20Development\Woodland\HT%20Negotiation%20Schedule%20Template%20(Annex%202)%202017%20DRAFT%20220217%20v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RT HERE"/>
      <sheetName val="Land Summary"/>
      <sheetName val="WCP 1 - Outline"/>
      <sheetName val="WCP 2 - Objectives &amp; Threats"/>
      <sheetName val="WCP 3 - Constraints"/>
      <sheetName val="WCP 4 - Contacts"/>
      <sheetName val="WCP 5 - Envt Checks"/>
      <sheetName val="Species List"/>
      <sheetName val="Species Breakdown"/>
      <sheetName val="Composition &amp; Add Contributions"/>
      <sheetName val="Standard Cost Items"/>
      <sheetName val="Operational Plan"/>
      <sheetName val="Woodland Infrastructure"/>
      <sheetName val="Rec Infrastructure"/>
      <sheetName val="Scoring"/>
      <sheetName val="Summary"/>
      <sheetName val="Final Details"/>
      <sheetName val="WCC Summary"/>
      <sheetName val="Tree Procurement Summary "/>
      <sheetName val="Capital Items and ACs"/>
      <sheetName val="Capital Items 2"/>
      <sheetName val="EWCO Application Form Part B v1"/>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sheetData sheetId="21" refreshError="1"/>
      <sheetData sheetId="2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RT HERE"/>
      <sheetName val="Land Summary"/>
      <sheetName val="WCP 1 - Outline"/>
      <sheetName val="WCP 2 - Objectives &amp; Threats"/>
      <sheetName val="WCP 3 - Constraints"/>
      <sheetName val="WCP 4 - Contacts"/>
      <sheetName val="WCP 5 - Envt Checks"/>
      <sheetName val="Species List"/>
      <sheetName val="Species Breakdown"/>
      <sheetName val="Composition &amp; Add Contributions"/>
      <sheetName val="Standard Cost Items"/>
      <sheetName val="Operational Plan"/>
      <sheetName val="Woodland Infrastructure"/>
      <sheetName val="Rec Infrastructure"/>
      <sheetName val="Scoring"/>
      <sheetName val="Summary"/>
      <sheetName val="Final Details"/>
      <sheetName val="WCC Summary"/>
      <sheetName val="Tree Procurement Summary "/>
      <sheetName val="Capital Items and ACs"/>
      <sheetName val="Capital Items 2"/>
      <sheetName val="20220830 EWCO 205 22_23 Applica"/>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sheetData sheetId="21" refreshError="1"/>
      <sheetData sheetId="2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RT HERE"/>
      <sheetName val="a. Land Summary"/>
      <sheetName val="b. WCP Outline"/>
      <sheetName val="c. WCP Objectives"/>
      <sheetName val="d. WCP Constraints"/>
      <sheetName val="e. WCP Contacts"/>
      <sheetName val="f. WCP - Envt Checks"/>
      <sheetName val="Species List"/>
      <sheetName val="j. Scoring"/>
      <sheetName val="g. WCP Item Detail"/>
      <sheetName val="h. Creation Items"/>
      <sheetName val="i. Capital item FY2"/>
      <sheetName val="Summary"/>
      <sheetName val="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1 - Project Details and Scoring"/>
      <sheetName val="2 - Planting Details"/>
      <sheetName val="3 - Summary"/>
      <sheetName val="Species List"/>
      <sheetName val="Spacing Matrix"/>
      <sheetName val="Costs Hidden"/>
      <sheetName val="Sheet2"/>
    </sheetNames>
    <sheetDataSet>
      <sheetData sheetId="0"/>
      <sheetData sheetId="1"/>
      <sheetData sheetId="2"/>
      <sheetData sheetId="3"/>
      <sheetData sheetId="4"/>
      <sheetData sheetId="5"/>
      <sheetData sheetId="6"/>
      <sheetData sheetId="7"/>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RT HERE"/>
      <sheetName val="Annex 2a Land summary"/>
      <sheetName val="Annex 2b Option WD2"/>
      <sheetName val="Annex 2c Capital excluding FY2"/>
      <sheetName val="Annex 2d Capital item FY2"/>
      <sheetName val="Annex 2e Capital item SB2"/>
      <sheetName val="Annex 2f Scoring"/>
      <sheetName val="Grant Totals &amp; Evidence"/>
      <sheetName val="Summary"/>
      <sheetName val="DataGeneral"/>
      <sheetName val="DataCapitalEvidence"/>
      <sheetName val="2 Agreement Land"/>
      <sheetName val="3.1 Total Agreement Value"/>
      <sheetName val="4 Summary of Multi-Year Options"/>
      <sheetName val="5 Multi-Year Option Payments"/>
      <sheetName val="LISTS"/>
      <sheetName val="7 Summary of Capital Items"/>
      <sheetName val="8 Capital Completion Dates"/>
      <sheetName val="Cpt Lists"/>
      <sheetName val="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sheetData sheetId="19" refreshError="1"/>
    </sheetDataSet>
  </externalBook>
</externalLink>
</file>

<file path=xl/persons/person.xml><?xml version="1.0" encoding="utf-8"?>
<personList xmlns="http://schemas.microsoft.com/office/spreadsheetml/2018/threadedcomments" xmlns:x="http://schemas.openxmlformats.org/spreadsheetml/2006/main">
  <person displayName="Hart, Katherine" id="{C7C051C4-01CE-48DC-B326-14C4CE75D989}" userId="S::katherine.hart@forestrycommission.gov.uk::898aada0-e9fe-4917-8c85-ad70611451d3" providerId="AD"/>
  <person displayName="Bagnall, Charlotte" id="{022734EC-DE49-4D3C-B325-BBDD466F9C10}" userId="S::charlotte.bagnall@forestrycommission.gov.uk::49ef86c8-f7aa-4c93-84f9-8b7aef4ff045"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133FA39-2404-4252-9CDD-287E06E42179}" name="LATF_Assessment_of_Need" displayName="LATF_Assessment_of_Need" ref="B7:J295" totalsRowShown="0" headerRowDxfId="48" dataDxfId="46" headerRowBorderDxfId="47" tableBorderDxfId="45" totalsRowBorderDxfId="44">
  <autoFilter ref="B7:J295" xr:uid="{A133FA39-2404-4252-9CDD-287E06E4217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DE66FBA6-EDF3-4D3B-8616-2A0EA31B148F}" name="Planting site (use the name/ID as used in LATF Agreement)" dataDxfId="43"/>
    <tableColumn id="3" xr3:uid="{6AB0B78A-15B5-4580-B89C-25E9E5875C06}" name="Number of standards planted at this site in 25/26" dataDxfId="42"/>
    <tableColumn id="4" xr3:uid="{305EBB7E-63A2-4C15-A90C-4F1526D68FA6}" name="Number of failed standards at this site" dataDxfId="41"/>
    <tableColumn id="11" xr3:uid="{59012B4C-5BF4-4802-8774-0792E2B00027}" name="Number of feathers planted at this site in 25/26" dataDxfId="40"/>
    <tableColumn id="10" xr3:uid="{A0CB73B6-2D63-40F7-BF79-98B4BB9217D8}" name="Number of failed feathers at this site" dataDxfId="39"/>
    <tableColumn id="9" xr3:uid="{E0FCA5D0-BD79-4558-8F02-23F6465F3512}" name="Number of whips planted at this site in 25/26" dataDxfId="38"/>
    <tableColumn id="8" xr3:uid="{076FA48C-D42F-48A5-8758-AB4022343F69}" name="Number of failed whips at this site" dataDxfId="37"/>
    <tableColumn id="2" xr3:uid="{22F5D91D-4AA0-4527-933C-C097B0670193}" name="Date losses assessed (dd/mm/yyyy)" dataDxfId="36"/>
    <tableColumn id="5" xr3:uid="{0B471484-213F-4028-9F68-99F50E6F8CDE}" name="Percentage of trees that have failed (all types)" dataDxfId="35">
      <calculatedColumnFormula>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G10" dT="2026-10-02T14:47:23.25" personId="{022734EC-DE49-4D3C-B325-BBDD466F9C10}" id="{084DB772-9CBA-4C0A-9303-BC53D02B60BC}" done="1">
    <text>Need to update data validation to correct dates</text>
  </threadedComment>
  <threadedComment ref="G10" dT="2026-10-06T15:41:20.86" personId="{C7C051C4-01CE-48DC-B326-14C4CE75D989}" id="{4121D7D9-DCD5-437E-9967-87FE8F5414FA}" parentId="{084DB772-9CBA-4C0A-9303-BC53D02B60BC}">
    <text>Updated</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4.xml"/><Relationship Id="rId1" Type="http://schemas.openxmlformats.org/officeDocument/2006/relationships/printerSettings" Target="../printerSettings/printerSettings5.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ED61B8-351D-4403-930C-752E5278C4C5}">
  <sheetPr>
    <tabColor rgb="FFFFFF00"/>
    <pageSetUpPr fitToPage="1"/>
  </sheetPr>
  <dimension ref="A1:F22"/>
  <sheetViews>
    <sheetView showRowColHeaders="0" tabSelected="1" zoomScaleNormal="100" workbookViewId="0">
      <selection activeCell="B3" sqref="B3:C3"/>
    </sheetView>
  </sheetViews>
  <sheetFormatPr defaultColWidth="0" defaultRowHeight="14.25" zeroHeight="1" x14ac:dyDescent="0.2"/>
  <cols>
    <col min="1" max="1" width="3.28515625" style="61" customWidth="1"/>
    <col min="2" max="2" width="11.140625" style="61" customWidth="1"/>
    <col min="3" max="3" width="55" style="61" customWidth="1"/>
    <col min="4" max="4" width="41.5703125" style="61" customWidth="1"/>
    <col min="5" max="5" width="33.85546875" style="61" customWidth="1"/>
    <col min="6" max="6" width="3.5703125" style="61" customWidth="1"/>
    <col min="7" max="16384" width="8.7109375" style="61" hidden="1"/>
  </cols>
  <sheetData>
    <row r="1" spans="1:6" ht="88.5" customHeight="1" x14ac:dyDescent="0.2">
      <c r="A1" s="60"/>
      <c r="B1" s="177" t="s">
        <v>581</v>
      </c>
      <c r="C1" s="178"/>
      <c r="D1" s="178"/>
      <c r="E1" s="60"/>
      <c r="F1" s="60"/>
    </row>
    <row r="2" spans="1:6" ht="12.95" customHeight="1" x14ac:dyDescent="0.2">
      <c r="A2" s="60"/>
      <c r="B2" s="62"/>
      <c r="C2" s="62"/>
      <c r="D2" s="60"/>
      <c r="E2" s="60"/>
      <c r="F2" s="60"/>
    </row>
    <row r="3" spans="1:6" ht="35.1" customHeight="1" x14ac:dyDescent="0.2">
      <c r="A3" s="60"/>
      <c r="B3" s="179" t="s">
        <v>0</v>
      </c>
      <c r="C3" s="179"/>
      <c r="D3" s="60"/>
      <c r="E3" s="60"/>
      <c r="F3" s="60"/>
    </row>
    <row r="4" spans="1:6" ht="19.5" customHeight="1" x14ac:dyDescent="0.2">
      <c r="A4" s="60"/>
      <c r="B4" s="63"/>
      <c r="C4" s="63"/>
      <c r="D4" s="60"/>
      <c r="E4" s="60"/>
      <c r="F4" s="60"/>
    </row>
    <row r="5" spans="1:6" ht="36" customHeight="1" x14ac:dyDescent="0.2">
      <c r="A5" s="60"/>
      <c r="B5" s="173" t="s">
        <v>1</v>
      </c>
      <c r="C5" s="174"/>
      <c r="D5" s="174"/>
      <c r="E5" s="174"/>
      <c r="F5" s="60"/>
    </row>
    <row r="6" spans="1:6" ht="21" customHeight="1" x14ac:dyDescent="0.2">
      <c r="A6" s="60"/>
      <c r="B6" s="174"/>
      <c r="C6" s="174"/>
      <c r="D6" s="174"/>
      <c r="E6" s="174"/>
      <c r="F6" s="60"/>
    </row>
    <row r="7" spans="1:6" ht="21" customHeight="1" x14ac:dyDescent="0.2">
      <c r="A7" s="60"/>
      <c r="B7" s="174"/>
      <c r="C7" s="174"/>
      <c r="D7" s="174"/>
      <c r="E7" s="174"/>
      <c r="F7" s="60"/>
    </row>
    <row r="8" spans="1:6" ht="21" customHeight="1" x14ac:dyDescent="0.2">
      <c r="A8" s="60"/>
      <c r="B8" s="174"/>
      <c r="C8" s="174"/>
      <c r="D8" s="174"/>
      <c r="E8" s="174"/>
      <c r="F8" s="60"/>
    </row>
    <row r="9" spans="1:6" ht="15.6" customHeight="1" x14ac:dyDescent="0.2">
      <c r="A9" s="60"/>
      <c r="B9" s="174"/>
      <c r="C9" s="174"/>
      <c r="D9" s="174"/>
      <c r="E9" s="174"/>
      <c r="F9" s="60"/>
    </row>
    <row r="10" spans="1:6" ht="21" customHeight="1" x14ac:dyDescent="0.2">
      <c r="A10" s="60"/>
      <c r="B10" s="174"/>
      <c r="C10" s="174"/>
      <c r="D10" s="174"/>
      <c r="E10" s="174"/>
      <c r="F10" s="60"/>
    </row>
    <row r="11" spans="1:6" ht="21" customHeight="1" x14ac:dyDescent="0.2">
      <c r="A11" s="60"/>
      <c r="B11" s="174"/>
      <c r="C11" s="174"/>
      <c r="D11" s="174"/>
      <c r="E11" s="174"/>
      <c r="F11" s="60"/>
    </row>
    <row r="12" spans="1:6" ht="21" customHeight="1" x14ac:dyDescent="0.2">
      <c r="A12" s="60"/>
      <c r="B12" s="174"/>
      <c r="C12" s="174"/>
      <c r="D12" s="174"/>
      <c r="E12" s="174"/>
      <c r="F12" s="60"/>
    </row>
    <row r="13" spans="1:6" ht="109.5" customHeight="1" x14ac:dyDescent="0.2">
      <c r="A13" s="60"/>
      <c r="B13" s="174"/>
      <c r="C13" s="174"/>
      <c r="D13" s="174"/>
      <c r="E13" s="174"/>
      <c r="F13" s="60"/>
    </row>
    <row r="14" spans="1:6" ht="21.95" customHeight="1" x14ac:dyDescent="0.2">
      <c r="A14" s="60"/>
      <c r="B14" s="63"/>
      <c r="C14" s="63"/>
      <c r="D14" s="60"/>
      <c r="E14" s="60"/>
      <c r="F14" s="60"/>
    </row>
    <row r="15" spans="1:6" ht="10.5" customHeight="1" x14ac:dyDescent="0.2">
      <c r="A15" s="60"/>
      <c r="B15" s="63"/>
      <c r="C15" s="63"/>
      <c r="D15" s="60"/>
      <c r="E15" s="60"/>
      <c r="F15" s="60"/>
    </row>
    <row r="16" spans="1:6" ht="15" x14ac:dyDescent="0.2">
      <c r="A16" s="60"/>
      <c r="B16" s="60"/>
      <c r="C16" s="64" t="s">
        <v>2</v>
      </c>
      <c r="D16" s="64" t="s">
        <v>3</v>
      </c>
      <c r="E16" s="60"/>
      <c r="F16" s="60"/>
    </row>
    <row r="17" spans="1:6" s="66" customFormat="1" ht="24" customHeight="1" x14ac:dyDescent="0.2">
      <c r="A17" s="65"/>
      <c r="B17" s="60"/>
      <c r="C17" s="170" t="s">
        <v>4</v>
      </c>
      <c r="D17" s="170" t="s">
        <v>5</v>
      </c>
      <c r="E17" s="65"/>
      <c r="F17" s="65"/>
    </row>
    <row r="18" spans="1:6" s="66" customFormat="1" ht="24" customHeight="1" x14ac:dyDescent="0.2">
      <c r="A18" s="65"/>
      <c r="B18" s="60"/>
      <c r="C18" s="175"/>
      <c r="D18" s="171"/>
      <c r="E18" s="65"/>
      <c r="F18" s="65"/>
    </row>
    <row r="19" spans="1:6" s="66" customFormat="1" ht="24" customHeight="1" x14ac:dyDescent="0.2">
      <c r="A19" s="65"/>
      <c r="B19" s="60"/>
      <c r="C19" s="175"/>
      <c r="D19" s="171"/>
      <c r="E19" s="65"/>
      <c r="F19" s="65"/>
    </row>
    <row r="20" spans="1:6" s="66" customFormat="1" ht="24" customHeight="1" x14ac:dyDescent="0.2">
      <c r="A20" s="65"/>
      <c r="B20" s="60"/>
      <c r="C20" s="175"/>
      <c r="D20" s="171"/>
      <c r="E20" s="65"/>
      <c r="F20" s="65"/>
    </row>
    <row r="21" spans="1:6" s="66" customFormat="1" ht="24" customHeight="1" x14ac:dyDescent="0.2">
      <c r="A21" s="65"/>
      <c r="B21" s="60"/>
      <c r="C21" s="176"/>
      <c r="D21" s="172"/>
      <c r="E21" s="65"/>
      <c r="F21" s="65"/>
    </row>
    <row r="22" spans="1:6" x14ac:dyDescent="0.2">
      <c r="A22" s="60"/>
      <c r="B22" s="60"/>
      <c r="C22" s="60"/>
      <c r="D22" s="60"/>
      <c r="E22" s="60"/>
      <c r="F22" s="60"/>
    </row>
  </sheetData>
  <sheetProtection algorithmName="SHA-512" hashValue="XFgtHO95jetBpEgBg9DrvzKhwv9auZpCqbW/3K3m9yILVO9GUhM3MjkAjg2J5j63Uof7rjto1MBEFvHUznpUlg==" saltValue="PCmAPj5fhBe8b3XeXD/yQg==" spinCount="100000" sheet="1" objects="1" scenarios="1" selectLockedCells="1" selectUnlockedCells="1"/>
  <mergeCells count="5">
    <mergeCell ref="D17:D21"/>
    <mergeCell ref="B5:E13"/>
    <mergeCell ref="C17:C21"/>
    <mergeCell ref="B1:D1"/>
    <mergeCell ref="B3:C3"/>
  </mergeCells>
  <pageMargins left="0.25" right="0.25" top="0.75" bottom="0.75" header="0.3" footer="0.3"/>
  <pageSetup paperSize="9" scale="66"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8452B4-AE34-4AC5-A0DF-5CC8D9BDEDD6}">
  <sheetPr>
    <tabColor theme="9" tint="0.79998168889431442"/>
  </sheetPr>
  <dimension ref="A1:BO18"/>
  <sheetViews>
    <sheetView showGridLines="0" showRowColHeaders="0" zoomScaleNormal="100" workbookViewId="0">
      <selection activeCell="G12" sqref="G12"/>
    </sheetView>
  </sheetViews>
  <sheetFormatPr defaultColWidth="0" defaultRowHeight="14.25" zeroHeight="1" x14ac:dyDescent="0.2"/>
  <cols>
    <col min="1" max="1" width="4.140625" style="57" customWidth="1"/>
    <col min="2" max="2" width="38.28515625" style="57" customWidth="1"/>
    <col min="3" max="3" width="29.85546875" style="57" customWidth="1"/>
    <col min="4" max="4" width="11.5703125" style="57" customWidth="1"/>
    <col min="5" max="5" width="18.5703125" style="57" customWidth="1"/>
    <col min="6" max="6" width="12.140625" style="57" customWidth="1"/>
    <col min="7" max="7" width="20.42578125" style="57" customWidth="1"/>
    <col min="8" max="8" width="5.140625" style="57" customWidth="1"/>
    <col min="9" max="9" width="2.85546875" style="57" customWidth="1"/>
    <col min="10" max="10" width="8.7109375" style="57" hidden="1" customWidth="1"/>
    <col min="11" max="67" width="0" style="57" hidden="1" customWidth="1"/>
    <col min="68" max="16384" width="8.7109375" style="57" hidden="1"/>
  </cols>
  <sheetData>
    <row r="1" spans="2:63" s="69" customFormat="1" ht="30.6" customHeight="1" x14ac:dyDescent="0.25">
      <c r="B1" s="67" t="s">
        <v>6</v>
      </c>
      <c r="C1" s="68"/>
    </row>
    <row r="2" spans="2:63" ht="17.45" customHeight="1" x14ac:dyDescent="0.25">
      <c r="B2" s="67" t="s">
        <v>7</v>
      </c>
      <c r="C2" s="70"/>
    </row>
    <row r="3" spans="2:63" ht="36.75" customHeight="1" x14ac:dyDescent="0.2">
      <c r="B3" s="70"/>
      <c r="C3" s="70"/>
    </row>
    <row r="4" spans="2:63" ht="24.95" customHeight="1" x14ac:dyDescent="0.2">
      <c r="B4" s="188" t="s">
        <v>8</v>
      </c>
      <c r="C4" s="188"/>
      <c r="D4" s="188"/>
      <c r="E4" s="188"/>
      <c r="F4" s="188"/>
      <c r="G4" s="188"/>
    </row>
    <row r="5" spans="2:63" x14ac:dyDescent="0.2"/>
    <row r="6" spans="2:63" ht="171.75" customHeight="1" x14ac:dyDescent="0.2">
      <c r="B6" s="191" t="s">
        <v>9</v>
      </c>
      <c r="C6" s="192"/>
      <c r="D6" s="192"/>
      <c r="E6" s="192"/>
      <c r="F6" s="192"/>
      <c r="G6" s="193"/>
    </row>
    <row r="7" spans="2:63" ht="14.1" customHeight="1" x14ac:dyDescent="0.2"/>
    <row r="8" spans="2:63" s="70" customFormat="1" ht="11.25" customHeight="1" x14ac:dyDescent="0.2">
      <c r="B8" s="57"/>
      <c r="C8" s="57"/>
      <c r="D8" s="57"/>
      <c r="E8" s="57"/>
      <c r="F8" s="57"/>
      <c r="G8" s="57"/>
      <c r="H8" s="57"/>
      <c r="I8" s="57"/>
      <c r="J8" s="57"/>
      <c r="K8" s="57"/>
      <c r="L8" s="57"/>
      <c r="M8" s="57"/>
      <c r="N8" s="57"/>
      <c r="O8" s="57"/>
      <c r="P8" s="57"/>
      <c r="Q8" s="57"/>
      <c r="R8" s="57"/>
      <c r="S8" s="57"/>
      <c r="T8" s="57"/>
      <c r="U8" s="57"/>
      <c r="V8" s="57"/>
      <c r="W8" s="57"/>
      <c r="X8" s="57"/>
      <c r="Y8" s="57"/>
      <c r="Z8" s="57"/>
      <c r="AA8" s="57"/>
      <c r="AB8" s="57"/>
      <c r="AC8" s="57"/>
      <c r="AD8" s="57"/>
      <c r="AE8" s="57"/>
      <c r="AF8" s="57"/>
      <c r="AG8" s="57"/>
      <c r="AH8" s="57"/>
      <c r="AI8" s="57"/>
      <c r="AJ8" s="57"/>
      <c r="AK8" s="57"/>
      <c r="AL8" s="57"/>
      <c r="AM8" s="57"/>
      <c r="AN8" s="57"/>
      <c r="AO8" s="57"/>
      <c r="AP8" s="57"/>
      <c r="AQ8" s="57"/>
      <c r="AR8" s="57"/>
      <c r="AS8" s="57"/>
      <c r="AT8" s="57"/>
      <c r="AU8" s="57"/>
      <c r="AV8" s="57"/>
      <c r="AW8" s="57"/>
      <c r="AX8" s="57"/>
      <c r="AY8" s="57"/>
      <c r="AZ8" s="57"/>
      <c r="BA8" s="57"/>
      <c r="BB8" s="57"/>
      <c r="BC8" s="57"/>
      <c r="BD8" s="57"/>
      <c r="BE8" s="57"/>
      <c r="BF8" s="57"/>
      <c r="BG8" s="57"/>
      <c r="BH8" s="57"/>
      <c r="BI8" s="57"/>
      <c r="BJ8" s="57"/>
      <c r="BK8" s="57"/>
    </row>
    <row r="9" spans="2:63" s="71" customFormat="1" ht="26.45" customHeight="1" x14ac:dyDescent="0.25">
      <c r="B9" s="189" t="s">
        <v>10</v>
      </c>
      <c r="C9" s="190"/>
      <c r="D9" s="190"/>
      <c r="E9" s="190"/>
    </row>
    <row r="10" spans="2:63" s="71" customFormat="1" ht="26.45" customHeight="1" x14ac:dyDescent="0.25">
      <c r="B10" s="72" t="s">
        <v>11</v>
      </c>
      <c r="C10" s="185"/>
      <c r="D10" s="186"/>
      <c r="E10" s="187"/>
    </row>
    <row r="11" spans="2:63" s="71" customFormat="1" ht="33.950000000000003" customHeight="1" x14ac:dyDescent="0.25">
      <c r="B11" s="72" t="s">
        <v>12</v>
      </c>
      <c r="C11" s="194"/>
      <c r="D11" s="194"/>
      <c r="E11" s="194"/>
    </row>
    <row r="12" spans="2:63" s="71" customFormat="1" ht="33.950000000000003" customHeight="1" x14ac:dyDescent="0.25">
      <c r="B12" s="98" t="s">
        <v>13</v>
      </c>
      <c r="C12" s="195"/>
      <c r="D12" s="195"/>
      <c r="E12" s="196"/>
    </row>
    <row r="13" spans="2:63" s="71" customFormat="1" ht="33.950000000000003" customHeight="1" x14ac:dyDescent="0.25">
      <c r="B13" s="98" t="s">
        <v>14</v>
      </c>
      <c r="C13" s="195"/>
      <c r="D13" s="195"/>
      <c r="E13" s="196"/>
    </row>
    <row r="14" spans="2:63" s="71" customFormat="1" ht="26.45" customHeight="1" x14ac:dyDescent="0.25">
      <c r="B14" s="98" t="s">
        <v>15</v>
      </c>
      <c r="C14" s="195"/>
      <c r="D14" s="195"/>
      <c r="E14" s="196"/>
    </row>
    <row r="15" spans="2:63" s="71" customFormat="1" ht="38.25" customHeight="1" x14ac:dyDescent="0.25">
      <c r="B15" s="98" t="s">
        <v>16</v>
      </c>
      <c r="C15" s="183"/>
      <c r="D15" s="183"/>
      <c r="E15" s="184"/>
    </row>
    <row r="16" spans="2:63" s="73" customFormat="1" x14ac:dyDescent="0.25">
      <c r="B16" s="102"/>
    </row>
    <row r="17" spans="2:8" ht="40.5" customHeight="1" x14ac:dyDescent="0.2">
      <c r="B17" s="180" t="s">
        <v>17</v>
      </c>
      <c r="C17" s="181"/>
      <c r="D17" s="181"/>
      <c r="E17" s="181"/>
      <c r="F17" s="181"/>
      <c r="G17" s="182"/>
      <c r="H17" s="144"/>
    </row>
    <row r="18" spans="2:8" s="69" customFormat="1" ht="15" x14ac:dyDescent="0.25">
      <c r="B18" s="74"/>
      <c r="C18" s="74"/>
      <c r="D18" s="75"/>
      <c r="E18" s="75"/>
      <c r="F18" s="75"/>
      <c r="G18" s="75"/>
      <c r="H18" s="75"/>
    </row>
  </sheetData>
  <sheetProtection algorithmName="SHA-512" hashValue="vdpEFM/AQBVLiS/IU5YVj3lSaVbrsZCpGIBdNSFFScmAOprAfd2G6ZwJnkUHWO0rJK2JILh8NhXZPpHPgAORmQ==" saltValue="ncM7gkRA823rwc3Rkx9yAQ==" spinCount="100000" sheet="1" selectLockedCells="1"/>
  <mergeCells count="10">
    <mergeCell ref="B17:G17"/>
    <mergeCell ref="C15:E15"/>
    <mergeCell ref="C10:E10"/>
    <mergeCell ref="B4:G4"/>
    <mergeCell ref="B9:E9"/>
    <mergeCell ref="B6:G6"/>
    <mergeCell ref="C11:E11"/>
    <mergeCell ref="C14:E14"/>
    <mergeCell ref="C12:E12"/>
    <mergeCell ref="C13:E13"/>
  </mergeCells>
  <conditionalFormatting sqref="C10:C15">
    <cfRule type="expression" dxfId="34" priority="2">
      <formula>ISBLANK(C10)</formula>
    </cfRule>
  </conditionalFormatting>
  <conditionalFormatting sqref="C15:E15">
    <cfRule type="cellIs" dxfId="33" priority="3" operator="lessThan">
      <formula>45566</formula>
    </cfRule>
    <cfRule type="cellIs" dxfId="32" priority="20" operator="greaterThan">
      <formula>45717</formula>
    </cfRule>
  </conditionalFormatting>
  <dataValidations count="5">
    <dataValidation allowBlank="1" showInputMessage="1" showErrorMessage="1" prompt="This name should match that on the UTCF, LATF or EWCO agreement referenced above." sqref="C13:E13" xr:uid="{DBAF2C7E-DEB2-416E-AB01-3A8523EDFB0A}"/>
    <dataValidation allowBlank="1" showInputMessage="1" showErrorMessage="1" prompt="Enter the reference for the existing agreement which is eligible for EPREC support. This should be in the format used on your agreement, claim documents and correspondence, for example. EWCO 001 21_22, LATF-24/25-XYZ-001-R4 or UTCF-123456-24-25._x000a_" sqref="C11:E11" xr:uid="{EE2DB278-1928-469B-8123-F7A06032B6BD}"/>
    <dataValidation allowBlank="1" showInputMessage="1" showErrorMessage="1" prompt="Enter the Agreement Holder for the grant you are applying under. For example, EWCO will have an individual or business name, UTCF will normally have a business or Lead Local Authority and LATF will only have a Lead Local Authority." sqref="C12:E12" xr:uid="{7CEDD421-C61A-457D-86F7-A352CD11BAEA}"/>
    <dataValidation type="date" allowBlank="1" showInputMessage="1" showErrorMessage="1" error="Please enter the average month and year of your planting." prompt="Please enter the average month and year of your planting." sqref="C15:E15" xr:uid="{26568255-6EDB-4828-8B69-07AB1CA77719}">
      <formula1>1</formula1>
      <formula2>401769</formula2>
    </dataValidation>
    <dataValidation type="list" allowBlank="1" showInputMessage="1" showErrorMessage="1" prompt="Please select an option from the drop down menu." sqref="C10:E10" xr:uid="{0BA5DB0D-3A6C-4897-A1F6-E312983CADA9}">
      <formula1>"UTCF,LATF,EWCO"</formula1>
    </dataValidation>
  </dataValidations>
  <pageMargins left="0.43307086614173229" right="0.23622047244094491" top="0.35433070866141736" bottom="0.15748031496062992" header="0.31496062992125984" footer="0.31496062992125984"/>
  <pageSetup paperSize="9" scale="90"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A0E5EE-A5B0-45B2-9551-998B0D1F3E57}">
  <sheetPr>
    <tabColor theme="9" tint="0.79998168889431442"/>
    <pageSetUpPr fitToPage="1"/>
  </sheetPr>
  <dimension ref="A1:N312"/>
  <sheetViews>
    <sheetView showGridLines="0" showRowColHeaders="0" zoomScale="90" zoomScaleNormal="90" zoomScalePageLayoutView="62" workbookViewId="0">
      <selection activeCell="E304" sqref="E304:I304"/>
    </sheetView>
  </sheetViews>
  <sheetFormatPr defaultColWidth="0" defaultRowHeight="13.5" customHeight="1" zeroHeight="1" x14ac:dyDescent="0.2"/>
  <cols>
    <col min="1" max="1" width="3.85546875" style="57" customWidth="1"/>
    <col min="2" max="2" width="34.140625" style="57" customWidth="1"/>
    <col min="3" max="3" width="29.28515625" style="57" customWidth="1"/>
    <col min="4" max="4" width="23.42578125" style="57" customWidth="1"/>
    <col min="5" max="5" width="20.5703125" style="57" customWidth="1"/>
    <col min="6" max="6" width="18.140625" style="96" customWidth="1"/>
    <col min="7" max="7" width="21.85546875" style="96" customWidth="1"/>
    <col min="8" max="8" width="28.42578125" style="96" customWidth="1"/>
    <col min="9" max="9" width="21.7109375" style="96" customWidth="1"/>
    <col min="10" max="10" width="9.140625" style="96" customWidth="1"/>
    <col min="11" max="11" width="8.42578125" style="96" hidden="1" customWidth="1"/>
    <col min="12" max="12" width="23.140625" style="96" hidden="1" customWidth="1"/>
    <col min="13" max="13" width="27.5703125" style="96" hidden="1" customWidth="1"/>
    <col min="14" max="14" width="6.42578125" style="57" hidden="1" customWidth="1"/>
    <col min="15" max="16384" width="8.7109375" style="57" hidden="1"/>
  </cols>
  <sheetData>
    <row r="1" spans="2:14" ht="33.6" customHeight="1" x14ac:dyDescent="0.25">
      <c r="B1" s="138" t="s">
        <v>6</v>
      </c>
      <c r="C1" s="76"/>
      <c r="D1" s="77"/>
      <c r="E1" s="77"/>
      <c r="F1" s="77"/>
      <c r="G1" s="77"/>
      <c r="H1" s="77"/>
      <c r="I1" s="77"/>
      <c r="J1" s="77"/>
      <c r="K1" s="77"/>
      <c r="L1" s="78"/>
      <c r="M1" s="79"/>
    </row>
    <row r="2" spans="2:14" ht="32.25" customHeight="1" x14ac:dyDescent="0.2">
      <c r="B2" s="139" t="s">
        <v>18</v>
      </c>
      <c r="C2" s="76"/>
      <c r="D2" s="77"/>
      <c r="E2" s="77"/>
      <c r="F2" s="77"/>
      <c r="G2" s="77"/>
      <c r="H2" s="77"/>
      <c r="I2" s="77"/>
      <c r="J2" s="77"/>
      <c r="K2" s="77"/>
      <c r="L2" s="78"/>
      <c r="M2" s="79"/>
    </row>
    <row r="3" spans="2:14" ht="197.25" customHeight="1" x14ac:dyDescent="0.2">
      <c r="B3" s="211" t="s">
        <v>19</v>
      </c>
      <c r="C3" s="212"/>
      <c r="D3" s="212"/>
      <c r="E3" s="212"/>
      <c r="F3" s="212"/>
      <c r="G3" s="212"/>
      <c r="H3" s="212"/>
      <c r="I3" s="213"/>
      <c r="J3" s="80"/>
      <c r="K3" s="80"/>
      <c r="L3" s="80"/>
      <c r="M3" s="79"/>
    </row>
    <row r="4" spans="2:14" ht="15" customHeight="1" x14ac:dyDescent="0.2">
      <c r="B4" s="81"/>
      <c r="C4" s="82"/>
      <c r="D4" s="82"/>
      <c r="E4" s="82"/>
      <c r="F4" s="83"/>
      <c r="G4" s="83"/>
      <c r="H4" s="83"/>
      <c r="I4" s="83"/>
      <c r="J4" s="83"/>
      <c r="K4" s="83"/>
      <c r="L4" s="84"/>
      <c r="M4" s="84"/>
      <c r="N4" s="79"/>
    </row>
    <row r="5" spans="2:14" ht="13.5" customHeight="1" x14ac:dyDescent="0.2"/>
    <row r="6" spans="2:14" ht="28.5" customHeight="1" x14ac:dyDescent="0.2">
      <c r="B6" s="200" t="s">
        <v>20</v>
      </c>
      <c r="C6" s="201"/>
      <c r="D6" s="201"/>
      <c r="E6" s="201"/>
      <c r="F6" s="201"/>
      <c r="G6" s="201"/>
      <c r="H6" s="202"/>
      <c r="I6" s="80"/>
      <c r="J6" s="80"/>
      <c r="K6" s="80"/>
      <c r="L6" s="122"/>
      <c r="M6" s="123"/>
    </row>
    <row r="7" spans="2:14" ht="43.5" customHeight="1" x14ac:dyDescent="0.2">
      <c r="B7" s="203" t="s">
        <v>21</v>
      </c>
      <c r="C7" s="204"/>
      <c r="D7" s="204"/>
      <c r="E7" s="204"/>
      <c r="F7" s="204"/>
      <c r="G7" s="204"/>
      <c r="H7" s="205"/>
      <c r="I7" s="126"/>
      <c r="J7" s="126"/>
      <c r="K7" s="126"/>
      <c r="L7" s="124"/>
      <c r="M7" s="125"/>
    </row>
    <row r="8" spans="2:14" ht="46.5" customHeight="1" x14ac:dyDescent="0.2">
      <c r="B8" s="91" t="s">
        <v>22</v>
      </c>
      <c r="C8" s="91" t="s">
        <v>23</v>
      </c>
      <c r="D8" s="91" t="s">
        <v>24</v>
      </c>
      <c r="E8" s="91" t="s">
        <v>25</v>
      </c>
      <c r="F8" s="91" t="s">
        <v>26</v>
      </c>
      <c r="G8" s="91" t="s">
        <v>27</v>
      </c>
      <c r="H8" s="113" t="s">
        <v>28</v>
      </c>
      <c r="I8" s="57"/>
      <c r="J8" s="57"/>
      <c r="K8" s="57"/>
      <c r="L8" s="57"/>
      <c r="M8" s="57"/>
    </row>
    <row r="9" spans="2:14" ht="13.5" customHeight="1" x14ac:dyDescent="0.2">
      <c r="B9" s="11"/>
      <c r="C9" s="142"/>
      <c r="D9" s="142"/>
      <c r="E9" s="142"/>
      <c r="F9" s="133">
        <f t="shared" ref="F9:F72" si="0">SUM(D9:E9)</f>
        <v>0</v>
      </c>
      <c r="G9" s="127"/>
      <c r="H9" s="109" t="str">
        <f>IFERROR(F9/C9,"")</f>
        <v/>
      </c>
      <c r="I9" s="57"/>
      <c r="J9" s="57"/>
      <c r="K9" s="57"/>
      <c r="L9" s="57"/>
      <c r="M9" s="57"/>
    </row>
    <row r="10" spans="2:14" ht="13.5" customHeight="1" x14ac:dyDescent="0.2">
      <c r="B10" s="11"/>
      <c r="C10" s="142"/>
      <c r="D10" s="142"/>
      <c r="E10" s="142"/>
      <c r="F10" s="133">
        <f t="shared" si="0"/>
        <v>0</v>
      </c>
      <c r="G10" s="127"/>
      <c r="H10" s="109" t="str">
        <f t="shared" ref="H10:H73" si="1">IFERROR(F10/C10,"")</f>
        <v/>
      </c>
      <c r="I10" s="57"/>
      <c r="J10" s="57"/>
      <c r="K10" s="57"/>
      <c r="L10" s="57"/>
      <c r="M10" s="57"/>
    </row>
    <row r="11" spans="2:14" ht="13.5" customHeight="1" x14ac:dyDescent="0.2">
      <c r="B11" s="11"/>
      <c r="C11" s="142"/>
      <c r="D11" s="142"/>
      <c r="E11" s="142"/>
      <c r="F11" s="133">
        <f t="shared" si="0"/>
        <v>0</v>
      </c>
      <c r="G11" s="127"/>
      <c r="H11" s="109" t="str">
        <f t="shared" si="1"/>
        <v/>
      </c>
      <c r="I11" s="57"/>
      <c r="J11" s="57"/>
      <c r="K11" s="57"/>
      <c r="L11" s="57"/>
      <c r="M11" s="57"/>
    </row>
    <row r="12" spans="2:14" ht="13.5" customHeight="1" x14ac:dyDescent="0.2">
      <c r="B12" s="11"/>
      <c r="C12" s="142"/>
      <c r="D12" s="142"/>
      <c r="E12" s="142"/>
      <c r="F12" s="133">
        <f t="shared" si="0"/>
        <v>0</v>
      </c>
      <c r="G12" s="127"/>
      <c r="H12" s="109" t="str">
        <f t="shared" si="1"/>
        <v/>
      </c>
      <c r="I12" s="57"/>
      <c r="J12" s="57"/>
      <c r="K12" s="57"/>
      <c r="L12" s="57"/>
      <c r="M12" s="57"/>
    </row>
    <row r="13" spans="2:14" ht="13.5" customHeight="1" x14ac:dyDescent="0.2">
      <c r="B13" s="11"/>
      <c r="C13" s="142"/>
      <c r="D13" s="142"/>
      <c r="E13" s="142"/>
      <c r="F13" s="133">
        <f t="shared" si="0"/>
        <v>0</v>
      </c>
      <c r="G13" s="127"/>
      <c r="H13" s="109" t="str">
        <f t="shared" si="1"/>
        <v/>
      </c>
      <c r="I13" s="57"/>
      <c r="J13" s="57"/>
      <c r="K13" s="57"/>
      <c r="L13" s="57"/>
      <c r="M13" s="57"/>
    </row>
    <row r="14" spans="2:14" ht="13.5" customHeight="1" x14ac:dyDescent="0.2">
      <c r="B14" s="11"/>
      <c r="C14" s="142"/>
      <c r="D14" s="142"/>
      <c r="E14" s="142"/>
      <c r="F14" s="133">
        <f t="shared" si="0"/>
        <v>0</v>
      </c>
      <c r="G14" s="127"/>
      <c r="H14" s="109" t="str">
        <f t="shared" si="1"/>
        <v/>
      </c>
      <c r="I14" s="57"/>
      <c r="J14" s="57"/>
      <c r="K14" s="57"/>
      <c r="L14" s="57"/>
      <c r="M14" s="57"/>
    </row>
    <row r="15" spans="2:14" ht="13.5" customHeight="1" x14ac:dyDescent="0.2">
      <c r="B15" s="11"/>
      <c r="C15" s="142"/>
      <c r="D15" s="142"/>
      <c r="E15" s="142"/>
      <c r="F15" s="133">
        <f t="shared" si="0"/>
        <v>0</v>
      </c>
      <c r="G15" s="127"/>
      <c r="H15" s="109" t="str">
        <f t="shared" si="1"/>
        <v/>
      </c>
      <c r="I15" s="57"/>
      <c r="J15" s="57"/>
      <c r="K15" s="57"/>
      <c r="L15" s="57"/>
      <c r="M15" s="57"/>
    </row>
    <row r="16" spans="2:14" ht="15" x14ac:dyDescent="0.2">
      <c r="B16" s="11"/>
      <c r="C16" s="142"/>
      <c r="D16" s="142"/>
      <c r="E16" s="142"/>
      <c r="F16" s="133">
        <f t="shared" si="0"/>
        <v>0</v>
      </c>
      <c r="G16" s="127"/>
      <c r="H16" s="109" t="str">
        <f t="shared" si="1"/>
        <v/>
      </c>
      <c r="I16" s="57"/>
      <c r="J16" s="57"/>
      <c r="K16" s="57"/>
      <c r="L16" s="57"/>
      <c r="M16" s="57"/>
    </row>
    <row r="17" spans="2:13" ht="13.5" customHeight="1" x14ac:dyDescent="0.2">
      <c r="B17" s="11"/>
      <c r="C17" s="142"/>
      <c r="D17" s="142"/>
      <c r="E17" s="142"/>
      <c r="F17" s="133">
        <f t="shared" si="0"/>
        <v>0</v>
      </c>
      <c r="G17" s="127"/>
      <c r="H17" s="109" t="str">
        <f t="shared" si="1"/>
        <v/>
      </c>
      <c r="I17" s="57"/>
      <c r="J17" s="57"/>
      <c r="K17" s="57"/>
      <c r="L17" s="57"/>
      <c r="M17" s="57"/>
    </row>
    <row r="18" spans="2:13" ht="13.5" customHeight="1" x14ac:dyDescent="0.2">
      <c r="B18" s="11"/>
      <c r="C18" s="142"/>
      <c r="D18" s="142"/>
      <c r="E18" s="142"/>
      <c r="F18" s="133">
        <f t="shared" si="0"/>
        <v>0</v>
      </c>
      <c r="G18" s="127"/>
      <c r="H18" s="109" t="str">
        <f t="shared" si="1"/>
        <v/>
      </c>
      <c r="I18" s="57"/>
      <c r="J18" s="57"/>
      <c r="K18" s="57"/>
      <c r="L18" s="57"/>
      <c r="M18" s="57"/>
    </row>
    <row r="19" spans="2:13" ht="13.5" customHeight="1" x14ac:dyDescent="0.2">
      <c r="B19" s="11"/>
      <c r="C19" s="142"/>
      <c r="D19" s="142"/>
      <c r="E19" s="142"/>
      <c r="F19" s="133">
        <f t="shared" si="0"/>
        <v>0</v>
      </c>
      <c r="G19" s="127"/>
      <c r="H19" s="109" t="str">
        <f t="shared" si="1"/>
        <v/>
      </c>
      <c r="I19" s="57"/>
      <c r="J19" s="57"/>
      <c r="K19" s="57"/>
      <c r="L19" s="57"/>
      <c r="M19" s="57"/>
    </row>
    <row r="20" spans="2:13" ht="13.5" customHeight="1" x14ac:dyDescent="0.2">
      <c r="B20" s="11"/>
      <c r="C20" s="142"/>
      <c r="D20" s="142"/>
      <c r="E20" s="142"/>
      <c r="F20" s="133">
        <f t="shared" si="0"/>
        <v>0</v>
      </c>
      <c r="G20" s="127"/>
      <c r="H20" s="109" t="str">
        <f t="shared" si="1"/>
        <v/>
      </c>
      <c r="I20" s="57"/>
      <c r="J20" s="57"/>
      <c r="K20" s="57"/>
      <c r="L20" s="57"/>
      <c r="M20" s="57"/>
    </row>
    <row r="21" spans="2:13" ht="13.5" customHeight="1" x14ac:dyDescent="0.2">
      <c r="B21" s="11"/>
      <c r="C21" s="142"/>
      <c r="D21" s="142"/>
      <c r="E21" s="142"/>
      <c r="F21" s="133">
        <f t="shared" si="0"/>
        <v>0</v>
      </c>
      <c r="G21" s="127"/>
      <c r="H21" s="109" t="str">
        <f t="shared" si="1"/>
        <v/>
      </c>
      <c r="I21" s="57"/>
      <c r="J21" s="57"/>
      <c r="K21" s="57"/>
      <c r="L21" s="57"/>
      <c r="M21" s="57"/>
    </row>
    <row r="22" spans="2:13" ht="13.5" customHeight="1" x14ac:dyDescent="0.2">
      <c r="B22" s="11"/>
      <c r="C22" s="142"/>
      <c r="D22" s="142"/>
      <c r="E22" s="142"/>
      <c r="F22" s="133">
        <f t="shared" si="0"/>
        <v>0</v>
      </c>
      <c r="G22" s="127"/>
      <c r="H22" s="109" t="str">
        <f t="shared" si="1"/>
        <v/>
      </c>
      <c r="I22" s="57"/>
      <c r="J22" s="57"/>
      <c r="K22" s="57"/>
      <c r="L22" s="57"/>
      <c r="M22" s="57"/>
    </row>
    <row r="23" spans="2:13" ht="13.5" customHeight="1" x14ac:dyDescent="0.2">
      <c r="B23" s="11"/>
      <c r="C23" s="142"/>
      <c r="D23" s="142"/>
      <c r="E23" s="142"/>
      <c r="F23" s="133">
        <f t="shared" si="0"/>
        <v>0</v>
      </c>
      <c r="G23" s="127"/>
      <c r="H23" s="109" t="str">
        <f t="shared" si="1"/>
        <v/>
      </c>
      <c r="I23" s="57"/>
      <c r="J23" s="57"/>
      <c r="K23" s="57"/>
      <c r="L23" s="57"/>
      <c r="M23" s="57"/>
    </row>
    <row r="24" spans="2:13" ht="13.5" customHeight="1" x14ac:dyDescent="0.2">
      <c r="B24" s="11"/>
      <c r="C24" s="142"/>
      <c r="D24" s="142"/>
      <c r="E24" s="142"/>
      <c r="F24" s="133">
        <f t="shared" si="0"/>
        <v>0</v>
      </c>
      <c r="G24" s="127"/>
      <c r="H24" s="109" t="str">
        <f t="shared" si="1"/>
        <v/>
      </c>
      <c r="I24" s="57"/>
      <c r="J24" s="57"/>
      <c r="K24" s="57"/>
      <c r="L24" s="57"/>
      <c r="M24" s="57"/>
    </row>
    <row r="25" spans="2:13" ht="13.5" customHeight="1" x14ac:dyDescent="0.2">
      <c r="B25" s="11"/>
      <c r="C25" s="142"/>
      <c r="D25" s="142"/>
      <c r="E25" s="142"/>
      <c r="F25" s="133">
        <f t="shared" si="0"/>
        <v>0</v>
      </c>
      <c r="G25" s="127"/>
      <c r="H25" s="109" t="str">
        <f t="shared" si="1"/>
        <v/>
      </c>
      <c r="I25" s="57"/>
      <c r="J25" s="57"/>
      <c r="K25" s="57"/>
      <c r="L25" s="57"/>
      <c r="M25" s="57"/>
    </row>
    <row r="26" spans="2:13" ht="13.5" customHeight="1" x14ac:dyDescent="0.2">
      <c r="B26" s="11"/>
      <c r="C26" s="142"/>
      <c r="D26" s="142"/>
      <c r="E26" s="142"/>
      <c r="F26" s="133">
        <f t="shared" si="0"/>
        <v>0</v>
      </c>
      <c r="G26" s="127"/>
      <c r="H26" s="109" t="str">
        <f t="shared" si="1"/>
        <v/>
      </c>
      <c r="I26" s="57"/>
      <c r="J26" s="57"/>
      <c r="K26" s="57"/>
      <c r="L26" s="57"/>
      <c r="M26" s="57"/>
    </row>
    <row r="27" spans="2:13" ht="13.5" customHeight="1" x14ac:dyDescent="0.2">
      <c r="B27" s="11"/>
      <c r="C27" s="142"/>
      <c r="D27" s="142"/>
      <c r="E27" s="142"/>
      <c r="F27" s="133">
        <f t="shared" si="0"/>
        <v>0</v>
      </c>
      <c r="G27" s="127"/>
      <c r="H27" s="109" t="str">
        <f t="shared" si="1"/>
        <v/>
      </c>
      <c r="I27" s="57"/>
      <c r="J27" s="57"/>
      <c r="K27" s="57"/>
      <c r="L27" s="57"/>
      <c r="M27" s="57"/>
    </row>
    <row r="28" spans="2:13" ht="13.5" customHeight="1" x14ac:dyDescent="0.2">
      <c r="B28" s="11"/>
      <c r="C28" s="142"/>
      <c r="D28" s="142"/>
      <c r="E28" s="142"/>
      <c r="F28" s="133">
        <f t="shared" si="0"/>
        <v>0</v>
      </c>
      <c r="G28" s="127"/>
      <c r="H28" s="109" t="str">
        <f t="shared" si="1"/>
        <v/>
      </c>
      <c r="I28" s="57"/>
      <c r="J28" s="57"/>
      <c r="K28" s="57"/>
      <c r="L28" s="57"/>
      <c r="M28" s="57"/>
    </row>
    <row r="29" spans="2:13" ht="13.5" customHeight="1" x14ac:dyDescent="0.2">
      <c r="B29" s="11"/>
      <c r="C29" s="142"/>
      <c r="D29" s="142"/>
      <c r="E29" s="142"/>
      <c r="F29" s="133">
        <f t="shared" si="0"/>
        <v>0</v>
      </c>
      <c r="G29" s="127"/>
      <c r="H29" s="109" t="str">
        <f t="shared" si="1"/>
        <v/>
      </c>
      <c r="I29" s="57"/>
      <c r="J29" s="57"/>
      <c r="K29" s="57"/>
      <c r="L29" s="57"/>
      <c r="M29" s="57"/>
    </row>
    <row r="30" spans="2:13" ht="13.5" customHeight="1" x14ac:dyDescent="0.2">
      <c r="B30" s="11"/>
      <c r="C30" s="142"/>
      <c r="D30" s="142"/>
      <c r="E30" s="142"/>
      <c r="F30" s="133">
        <f t="shared" si="0"/>
        <v>0</v>
      </c>
      <c r="G30" s="127"/>
      <c r="H30" s="109" t="str">
        <f t="shared" si="1"/>
        <v/>
      </c>
      <c r="I30" s="57"/>
      <c r="J30" s="57"/>
      <c r="K30" s="57"/>
      <c r="L30" s="57"/>
      <c r="M30" s="57"/>
    </row>
    <row r="31" spans="2:13" ht="13.5" customHeight="1" x14ac:dyDescent="0.2">
      <c r="B31" s="11"/>
      <c r="C31" s="142"/>
      <c r="D31" s="142"/>
      <c r="E31" s="142"/>
      <c r="F31" s="133">
        <f t="shared" si="0"/>
        <v>0</v>
      </c>
      <c r="G31" s="127"/>
      <c r="H31" s="109" t="str">
        <f t="shared" si="1"/>
        <v/>
      </c>
      <c r="I31" s="57"/>
      <c r="J31" s="57"/>
      <c r="K31" s="57"/>
      <c r="L31" s="57"/>
      <c r="M31" s="57"/>
    </row>
    <row r="32" spans="2:13" ht="13.5" customHeight="1" x14ac:dyDescent="0.2">
      <c r="B32" s="11"/>
      <c r="C32" s="142"/>
      <c r="D32" s="142"/>
      <c r="E32" s="142"/>
      <c r="F32" s="133">
        <f t="shared" si="0"/>
        <v>0</v>
      </c>
      <c r="G32" s="127"/>
      <c r="H32" s="109" t="str">
        <f t="shared" si="1"/>
        <v/>
      </c>
      <c r="I32" s="57"/>
      <c r="J32" s="57"/>
      <c r="K32" s="57"/>
      <c r="L32" s="57"/>
      <c r="M32" s="57"/>
    </row>
    <row r="33" spans="2:13" ht="13.5" customHeight="1" x14ac:dyDescent="0.2">
      <c r="B33" s="11"/>
      <c r="C33" s="142"/>
      <c r="D33" s="142"/>
      <c r="E33" s="142"/>
      <c r="F33" s="133">
        <f t="shared" si="0"/>
        <v>0</v>
      </c>
      <c r="G33" s="127"/>
      <c r="H33" s="109" t="str">
        <f t="shared" si="1"/>
        <v/>
      </c>
      <c r="I33" s="57"/>
      <c r="J33" s="57"/>
      <c r="K33" s="57"/>
      <c r="L33" s="57"/>
      <c r="M33" s="57"/>
    </row>
    <row r="34" spans="2:13" ht="13.5" customHeight="1" x14ac:dyDescent="0.2">
      <c r="B34" s="11"/>
      <c r="C34" s="142"/>
      <c r="D34" s="142"/>
      <c r="E34" s="142"/>
      <c r="F34" s="133">
        <f t="shared" si="0"/>
        <v>0</v>
      </c>
      <c r="G34" s="127"/>
      <c r="H34" s="109" t="str">
        <f t="shared" si="1"/>
        <v/>
      </c>
      <c r="I34" s="57"/>
      <c r="J34" s="57"/>
      <c r="K34" s="57"/>
      <c r="L34" s="57"/>
      <c r="M34" s="57"/>
    </row>
    <row r="35" spans="2:13" ht="13.5" customHeight="1" x14ac:dyDescent="0.2">
      <c r="B35" s="11"/>
      <c r="C35" s="142"/>
      <c r="D35" s="142"/>
      <c r="E35" s="142"/>
      <c r="F35" s="133">
        <f t="shared" si="0"/>
        <v>0</v>
      </c>
      <c r="G35" s="127"/>
      <c r="H35" s="109" t="str">
        <f t="shared" si="1"/>
        <v/>
      </c>
      <c r="I35" s="57"/>
      <c r="J35" s="57"/>
      <c r="K35" s="57"/>
      <c r="L35" s="57"/>
      <c r="M35" s="57"/>
    </row>
    <row r="36" spans="2:13" ht="13.5" customHeight="1" x14ac:dyDescent="0.2">
      <c r="B36" s="11"/>
      <c r="C36" s="142"/>
      <c r="D36" s="142"/>
      <c r="E36" s="142"/>
      <c r="F36" s="133">
        <f t="shared" si="0"/>
        <v>0</v>
      </c>
      <c r="G36" s="127"/>
      <c r="H36" s="109" t="str">
        <f t="shared" si="1"/>
        <v/>
      </c>
      <c r="I36" s="57"/>
      <c r="J36" s="57"/>
      <c r="K36" s="57"/>
      <c r="L36" s="57"/>
      <c r="M36" s="57"/>
    </row>
    <row r="37" spans="2:13" ht="13.5" customHeight="1" x14ac:dyDescent="0.2">
      <c r="B37" s="11"/>
      <c r="C37" s="142"/>
      <c r="D37" s="142"/>
      <c r="E37" s="142"/>
      <c r="F37" s="133">
        <f t="shared" si="0"/>
        <v>0</v>
      </c>
      <c r="G37" s="127"/>
      <c r="H37" s="109" t="str">
        <f t="shared" si="1"/>
        <v/>
      </c>
      <c r="I37" s="57"/>
      <c r="J37" s="57"/>
      <c r="K37" s="57"/>
      <c r="L37" s="57"/>
      <c r="M37" s="57"/>
    </row>
    <row r="38" spans="2:13" ht="13.5" customHeight="1" x14ac:dyDescent="0.2">
      <c r="B38" s="11"/>
      <c r="C38" s="142"/>
      <c r="D38" s="142"/>
      <c r="E38" s="142"/>
      <c r="F38" s="133">
        <f t="shared" si="0"/>
        <v>0</v>
      </c>
      <c r="G38" s="127"/>
      <c r="H38" s="109" t="str">
        <f t="shared" si="1"/>
        <v/>
      </c>
      <c r="I38" s="57"/>
      <c r="J38" s="57"/>
      <c r="K38" s="57"/>
      <c r="L38" s="57"/>
      <c r="M38" s="57"/>
    </row>
    <row r="39" spans="2:13" ht="13.5" customHeight="1" x14ac:dyDescent="0.2">
      <c r="B39" s="11"/>
      <c r="C39" s="142"/>
      <c r="D39" s="142"/>
      <c r="E39" s="142"/>
      <c r="F39" s="133">
        <f t="shared" si="0"/>
        <v>0</v>
      </c>
      <c r="G39" s="127"/>
      <c r="H39" s="109" t="str">
        <f t="shared" si="1"/>
        <v/>
      </c>
      <c r="I39" s="57"/>
      <c r="J39" s="57"/>
      <c r="K39" s="57"/>
      <c r="L39" s="57"/>
      <c r="M39" s="57"/>
    </row>
    <row r="40" spans="2:13" ht="13.5" customHeight="1" x14ac:dyDescent="0.2">
      <c r="B40" s="11"/>
      <c r="C40" s="142"/>
      <c r="D40" s="142"/>
      <c r="E40" s="142"/>
      <c r="F40" s="133">
        <f t="shared" si="0"/>
        <v>0</v>
      </c>
      <c r="G40" s="127"/>
      <c r="H40" s="109" t="str">
        <f t="shared" si="1"/>
        <v/>
      </c>
      <c r="I40" s="57"/>
      <c r="J40" s="57"/>
      <c r="K40" s="57"/>
      <c r="L40" s="57"/>
      <c r="M40" s="57"/>
    </row>
    <row r="41" spans="2:13" ht="13.5" customHeight="1" x14ac:dyDescent="0.2">
      <c r="B41" s="11"/>
      <c r="C41" s="142"/>
      <c r="D41" s="142"/>
      <c r="E41" s="142"/>
      <c r="F41" s="133">
        <f t="shared" si="0"/>
        <v>0</v>
      </c>
      <c r="G41" s="127"/>
      <c r="H41" s="109" t="str">
        <f t="shared" si="1"/>
        <v/>
      </c>
      <c r="I41" s="57"/>
      <c r="J41" s="57"/>
      <c r="K41" s="57"/>
      <c r="L41" s="57"/>
      <c r="M41" s="57"/>
    </row>
    <row r="42" spans="2:13" ht="13.5" customHeight="1" x14ac:dyDescent="0.2">
      <c r="B42" s="11"/>
      <c r="C42" s="142"/>
      <c r="D42" s="142"/>
      <c r="E42" s="142"/>
      <c r="F42" s="133">
        <f t="shared" si="0"/>
        <v>0</v>
      </c>
      <c r="G42" s="127"/>
      <c r="H42" s="109" t="str">
        <f t="shared" si="1"/>
        <v/>
      </c>
      <c r="I42" s="57"/>
      <c r="J42" s="57"/>
      <c r="K42" s="57"/>
      <c r="L42" s="57"/>
      <c r="M42" s="57"/>
    </row>
    <row r="43" spans="2:13" ht="13.5" customHeight="1" x14ac:dyDescent="0.2">
      <c r="B43" s="11"/>
      <c r="C43" s="142"/>
      <c r="D43" s="142"/>
      <c r="E43" s="142"/>
      <c r="F43" s="133">
        <f t="shared" si="0"/>
        <v>0</v>
      </c>
      <c r="G43" s="127"/>
      <c r="H43" s="109" t="str">
        <f t="shared" si="1"/>
        <v/>
      </c>
      <c r="I43" s="57"/>
      <c r="J43" s="57"/>
      <c r="K43" s="57"/>
      <c r="L43" s="57"/>
      <c r="M43" s="57"/>
    </row>
    <row r="44" spans="2:13" ht="13.5" customHeight="1" x14ac:dyDescent="0.2">
      <c r="B44" s="11"/>
      <c r="C44" s="142"/>
      <c r="D44" s="142"/>
      <c r="E44" s="142"/>
      <c r="F44" s="133">
        <f t="shared" si="0"/>
        <v>0</v>
      </c>
      <c r="G44" s="127"/>
      <c r="H44" s="109" t="str">
        <f t="shared" si="1"/>
        <v/>
      </c>
      <c r="I44" s="57"/>
      <c r="J44" s="57"/>
      <c r="K44" s="57"/>
      <c r="L44" s="57"/>
      <c r="M44" s="57"/>
    </row>
    <row r="45" spans="2:13" ht="13.5" customHeight="1" x14ac:dyDescent="0.2">
      <c r="B45" s="11"/>
      <c r="C45" s="142"/>
      <c r="D45" s="142"/>
      <c r="E45" s="142"/>
      <c r="F45" s="133">
        <f t="shared" si="0"/>
        <v>0</v>
      </c>
      <c r="G45" s="127"/>
      <c r="H45" s="109" t="str">
        <f t="shared" si="1"/>
        <v/>
      </c>
      <c r="I45" s="57"/>
      <c r="J45" s="57"/>
      <c r="K45" s="57"/>
      <c r="L45" s="57"/>
      <c r="M45" s="57"/>
    </row>
    <row r="46" spans="2:13" ht="13.5" customHeight="1" x14ac:dyDescent="0.2">
      <c r="B46" s="11"/>
      <c r="C46" s="142"/>
      <c r="D46" s="142"/>
      <c r="E46" s="142"/>
      <c r="F46" s="133">
        <f t="shared" si="0"/>
        <v>0</v>
      </c>
      <c r="G46" s="127"/>
      <c r="H46" s="109" t="str">
        <f t="shared" si="1"/>
        <v/>
      </c>
      <c r="I46" s="57"/>
      <c r="J46" s="57"/>
      <c r="K46" s="57"/>
      <c r="L46" s="57"/>
      <c r="M46" s="57"/>
    </row>
    <row r="47" spans="2:13" ht="13.5" customHeight="1" x14ac:dyDescent="0.2">
      <c r="B47" s="11"/>
      <c r="C47" s="142"/>
      <c r="D47" s="142"/>
      <c r="E47" s="142"/>
      <c r="F47" s="133">
        <f t="shared" si="0"/>
        <v>0</v>
      </c>
      <c r="G47" s="127"/>
      <c r="H47" s="109" t="str">
        <f t="shared" si="1"/>
        <v/>
      </c>
      <c r="I47" s="57"/>
      <c r="J47" s="57"/>
      <c r="K47" s="57"/>
      <c r="L47" s="57"/>
      <c r="M47" s="57"/>
    </row>
    <row r="48" spans="2:13" ht="13.5" customHeight="1" x14ac:dyDescent="0.2">
      <c r="B48" s="11"/>
      <c r="C48" s="142"/>
      <c r="D48" s="142"/>
      <c r="E48" s="142"/>
      <c r="F48" s="133">
        <f t="shared" si="0"/>
        <v>0</v>
      </c>
      <c r="G48" s="127"/>
      <c r="H48" s="109" t="str">
        <f t="shared" si="1"/>
        <v/>
      </c>
      <c r="I48" s="57"/>
      <c r="J48" s="57"/>
      <c r="K48" s="57"/>
      <c r="L48" s="57"/>
      <c r="M48" s="57"/>
    </row>
    <row r="49" spans="2:13" ht="13.5" customHeight="1" x14ac:dyDescent="0.2">
      <c r="B49" s="11"/>
      <c r="C49" s="142"/>
      <c r="D49" s="142"/>
      <c r="E49" s="142"/>
      <c r="F49" s="133">
        <f t="shared" si="0"/>
        <v>0</v>
      </c>
      <c r="G49" s="127"/>
      <c r="H49" s="109" t="str">
        <f t="shared" si="1"/>
        <v/>
      </c>
      <c r="I49" s="57"/>
      <c r="J49" s="57"/>
      <c r="K49" s="57"/>
      <c r="L49" s="57"/>
      <c r="M49" s="57"/>
    </row>
    <row r="50" spans="2:13" ht="13.5" customHeight="1" x14ac:dyDescent="0.2">
      <c r="B50" s="11"/>
      <c r="C50" s="142"/>
      <c r="D50" s="142"/>
      <c r="E50" s="142"/>
      <c r="F50" s="133">
        <f t="shared" si="0"/>
        <v>0</v>
      </c>
      <c r="G50" s="127"/>
      <c r="H50" s="109" t="str">
        <f t="shared" si="1"/>
        <v/>
      </c>
      <c r="I50" s="57"/>
      <c r="J50" s="57"/>
      <c r="K50" s="57"/>
      <c r="L50" s="57"/>
      <c r="M50" s="57"/>
    </row>
    <row r="51" spans="2:13" ht="13.5" customHeight="1" x14ac:dyDescent="0.2">
      <c r="B51" s="11"/>
      <c r="C51" s="142"/>
      <c r="D51" s="142"/>
      <c r="E51" s="142"/>
      <c r="F51" s="133">
        <f t="shared" si="0"/>
        <v>0</v>
      </c>
      <c r="G51" s="127"/>
      <c r="H51" s="109" t="str">
        <f t="shared" si="1"/>
        <v/>
      </c>
      <c r="I51" s="57"/>
      <c r="J51" s="57"/>
      <c r="K51" s="57"/>
      <c r="L51" s="57"/>
      <c r="M51" s="57"/>
    </row>
    <row r="52" spans="2:13" ht="13.5" customHeight="1" x14ac:dyDescent="0.2">
      <c r="B52" s="11"/>
      <c r="C52" s="142"/>
      <c r="D52" s="142"/>
      <c r="E52" s="142"/>
      <c r="F52" s="133">
        <f t="shared" si="0"/>
        <v>0</v>
      </c>
      <c r="G52" s="127"/>
      <c r="H52" s="109" t="str">
        <f t="shared" si="1"/>
        <v/>
      </c>
      <c r="I52" s="57"/>
      <c r="J52" s="57"/>
      <c r="K52" s="57"/>
      <c r="L52" s="57"/>
      <c r="M52" s="57"/>
    </row>
    <row r="53" spans="2:13" ht="13.5" customHeight="1" x14ac:dyDescent="0.2">
      <c r="B53" s="11"/>
      <c r="C53" s="142"/>
      <c r="D53" s="142"/>
      <c r="E53" s="142"/>
      <c r="F53" s="133">
        <f t="shared" si="0"/>
        <v>0</v>
      </c>
      <c r="G53" s="127"/>
      <c r="H53" s="109" t="str">
        <f t="shared" si="1"/>
        <v/>
      </c>
      <c r="I53" s="57"/>
      <c r="J53" s="57"/>
      <c r="K53" s="57"/>
      <c r="L53" s="57"/>
      <c r="M53" s="57"/>
    </row>
    <row r="54" spans="2:13" ht="13.5" customHeight="1" x14ac:dyDescent="0.2">
      <c r="B54" s="11"/>
      <c r="C54" s="142"/>
      <c r="D54" s="142"/>
      <c r="E54" s="142"/>
      <c r="F54" s="133">
        <f t="shared" si="0"/>
        <v>0</v>
      </c>
      <c r="G54" s="127"/>
      <c r="H54" s="109" t="str">
        <f t="shared" si="1"/>
        <v/>
      </c>
      <c r="I54" s="57"/>
      <c r="J54" s="57"/>
      <c r="K54" s="57"/>
      <c r="L54" s="57"/>
      <c r="M54" s="57"/>
    </row>
    <row r="55" spans="2:13" ht="13.5" customHeight="1" x14ac:dyDescent="0.2">
      <c r="B55" s="11"/>
      <c r="C55" s="142"/>
      <c r="D55" s="142"/>
      <c r="E55" s="142"/>
      <c r="F55" s="133">
        <f t="shared" si="0"/>
        <v>0</v>
      </c>
      <c r="G55" s="127"/>
      <c r="H55" s="109" t="str">
        <f t="shared" si="1"/>
        <v/>
      </c>
      <c r="I55" s="57"/>
      <c r="J55" s="57"/>
      <c r="K55" s="57"/>
      <c r="L55" s="57"/>
      <c r="M55" s="57"/>
    </row>
    <row r="56" spans="2:13" ht="13.5" customHeight="1" x14ac:dyDescent="0.2">
      <c r="B56" s="11"/>
      <c r="C56" s="142"/>
      <c r="D56" s="142"/>
      <c r="E56" s="142"/>
      <c r="F56" s="133">
        <f t="shared" si="0"/>
        <v>0</v>
      </c>
      <c r="G56" s="127"/>
      <c r="H56" s="109" t="str">
        <f t="shared" si="1"/>
        <v/>
      </c>
      <c r="I56" s="57"/>
      <c r="J56" s="57"/>
      <c r="K56" s="57"/>
      <c r="L56" s="57"/>
      <c r="M56" s="57"/>
    </row>
    <row r="57" spans="2:13" ht="13.5" customHeight="1" x14ac:dyDescent="0.2">
      <c r="B57" s="11"/>
      <c r="C57" s="142"/>
      <c r="D57" s="142"/>
      <c r="E57" s="142"/>
      <c r="F57" s="133">
        <f t="shared" si="0"/>
        <v>0</v>
      </c>
      <c r="G57" s="127"/>
      <c r="H57" s="109" t="str">
        <f t="shared" si="1"/>
        <v/>
      </c>
      <c r="I57" s="57"/>
      <c r="J57" s="57"/>
      <c r="K57" s="57"/>
      <c r="L57" s="57"/>
      <c r="M57" s="57"/>
    </row>
    <row r="58" spans="2:13" ht="13.5" customHeight="1" x14ac:dyDescent="0.2">
      <c r="B58" s="11"/>
      <c r="C58" s="142"/>
      <c r="D58" s="142"/>
      <c r="E58" s="142"/>
      <c r="F58" s="133">
        <f t="shared" si="0"/>
        <v>0</v>
      </c>
      <c r="G58" s="127"/>
      <c r="H58" s="109" t="str">
        <f t="shared" si="1"/>
        <v/>
      </c>
      <c r="I58" s="57"/>
      <c r="J58" s="57"/>
      <c r="K58" s="57"/>
      <c r="L58" s="57"/>
      <c r="M58" s="57"/>
    </row>
    <row r="59" spans="2:13" ht="13.5" customHeight="1" x14ac:dyDescent="0.2">
      <c r="B59" s="11"/>
      <c r="C59" s="142"/>
      <c r="D59" s="142"/>
      <c r="E59" s="142"/>
      <c r="F59" s="133">
        <f t="shared" si="0"/>
        <v>0</v>
      </c>
      <c r="G59" s="127"/>
      <c r="H59" s="109" t="str">
        <f t="shared" si="1"/>
        <v/>
      </c>
      <c r="I59" s="57"/>
      <c r="J59" s="57"/>
      <c r="K59" s="57"/>
      <c r="L59" s="57"/>
      <c r="M59" s="57"/>
    </row>
    <row r="60" spans="2:13" ht="13.5" customHeight="1" x14ac:dyDescent="0.2">
      <c r="B60" s="11"/>
      <c r="C60" s="142"/>
      <c r="D60" s="142"/>
      <c r="E60" s="142"/>
      <c r="F60" s="133">
        <f t="shared" si="0"/>
        <v>0</v>
      </c>
      <c r="G60" s="127"/>
      <c r="H60" s="109" t="str">
        <f t="shared" si="1"/>
        <v/>
      </c>
      <c r="I60" s="57"/>
      <c r="J60" s="57"/>
      <c r="K60" s="57"/>
      <c r="L60" s="57"/>
      <c r="M60" s="57"/>
    </row>
    <row r="61" spans="2:13" ht="13.5" customHeight="1" x14ac:dyDescent="0.2">
      <c r="B61" s="11"/>
      <c r="C61" s="142"/>
      <c r="D61" s="142"/>
      <c r="E61" s="142"/>
      <c r="F61" s="133">
        <f t="shared" si="0"/>
        <v>0</v>
      </c>
      <c r="G61" s="127"/>
      <c r="H61" s="109" t="str">
        <f t="shared" si="1"/>
        <v/>
      </c>
      <c r="I61" s="57"/>
      <c r="J61" s="57"/>
      <c r="K61" s="57"/>
      <c r="L61" s="57"/>
      <c r="M61" s="57"/>
    </row>
    <row r="62" spans="2:13" ht="13.5" customHeight="1" x14ac:dyDescent="0.2">
      <c r="B62" s="11"/>
      <c r="C62" s="142"/>
      <c r="D62" s="142"/>
      <c r="E62" s="142"/>
      <c r="F62" s="133">
        <f t="shared" si="0"/>
        <v>0</v>
      </c>
      <c r="G62" s="127"/>
      <c r="H62" s="109" t="str">
        <f t="shared" si="1"/>
        <v/>
      </c>
      <c r="I62" s="57"/>
      <c r="J62" s="57"/>
      <c r="K62" s="57"/>
      <c r="L62" s="57"/>
      <c r="M62" s="57"/>
    </row>
    <row r="63" spans="2:13" ht="13.5" customHeight="1" x14ac:dyDescent="0.2">
      <c r="B63" s="11"/>
      <c r="C63" s="142"/>
      <c r="D63" s="142"/>
      <c r="E63" s="142"/>
      <c r="F63" s="133">
        <f t="shared" si="0"/>
        <v>0</v>
      </c>
      <c r="G63" s="127"/>
      <c r="H63" s="109" t="str">
        <f t="shared" si="1"/>
        <v/>
      </c>
      <c r="I63" s="57"/>
      <c r="J63" s="57"/>
      <c r="K63" s="57"/>
      <c r="L63" s="57"/>
      <c r="M63" s="57"/>
    </row>
    <row r="64" spans="2:13" ht="13.5" customHeight="1" x14ac:dyDescent="0.2">
      <c r="B64" s="11"/>
      <c r="C64" s="142"/>
      <c r="D64" s="142"/>
      <c r="E64" s="142"/>
      <c r="F64" s="133">
        <f t="shared" si="0"/>
        <v>0</v>
      </c>
      <c r="G64" s="127"/>
      <c r="H64" s="109" t="str">
        <f t="shared" si="1"/>
        <v/>
      </c>
      <c r="I64" s="57"/>
      <c r="J64" s="57"/>
      <c r="K64" s="57"/>
      <c r="L64" s="57"/>
      <c r="M64" s="57"/>
    </row>
    <row r="65" spans="2:13" ht="13.5" customHeight="1" x14ac:dyDescent="0.2">
      <c r="B65" s="11"/>
      <c r="C65" s="142"/>
      <c r="D65" s="142"/>
      <c r="E65" s="142"/>
      <c r="F65" s="133">
        <f t="shared" si="0"/>
        <v>0</v>
      </c>
      <c r="G65" s="127"/>
      <c r="H65" s="109" t="str">
        <f t="shared" si="1"/>
        <v/>
      </c>
      <c r="I65" s="57"/>
      <c r="J65" s="57"/>
      <c r="K65" s="57"/>
      <c r="L65" s="57"/>
      <c r="M65" s="57"/>
    </row>
    <row r="66" spans="2:13" ht="13.5" customHeight="1" x14ac:dyDescent="0.2">
      <c r="B66" s="11"/>
      <c r="C66" s="142"/>
      <c r="D66" s="142"/>
      <c r="E66" s="142"/>
      <c r="F66" s="133">
        <f t="shared" si="0"/>
        <v>0</v>
      </c>
      <c r="G66" s="127"/>
      <c r="H66" s="109" t="str">
        <f t="shared" si="1"/>
        <v/>
      </c>
      <c r="I66" s="57"/>
      <c r="J66" s="57"/>
      <c r="K66" s="57"/>
      <c r="L66" s="57"/>
      <c r="M66" s="57"/>
    </row>
    <row r="67" spans="2:13" ht="13.5" customHeight="1" x14ac:dyDescent="0.2">
      <c r="B67" s="11"/>
      <c r="C67" s="142"/>
      <c r="D67" s="142"/>
      <c r="E67" s="142"/>
      <c r="F67" s="133">
        <f t="shared" si="0"/>
        <v>0</v>
      </c>
      <c r="G67" s="127"/>
      <c r="H67" s="109" t="str">
        <f t="shared" si="1"/>
        <v/>
      </c>
      <c r="I67" s="57"/>
      <c r="J67" s="57"/>
      <c r="K67" s="57"/>
      <c r="L67" s="57"/>
      <c r="M67" s="57"/>
    </row>
    <row r="68" spans="2:13" ht="13.5" customHeight="1" x14ac:dyDescent="0.2">
      <c r="B68" s="11"/>
      <c r="C68" s="142"/>
      <c r="D68" s="142"/>
      <c r="E68" s="142"/>
      <c r="F68" s="133">
        <f t="shared" si="0"/>
        <v>0</v>
      </c>
      <c r="G68" s="127"/>
      <c r="H68" s="109" t="str">
        <f t="shared" si="1"/>
        <v/>
      </c>
      <c r="I68" s="57"/>
      <c r="J68" s="57"/>
      <c r="K68" s="57"/>
      <c r="L68" s="57"/>
      <c r="M68" s="57"/>
    </row>
    <row r="69" spans="2:13" ht="13.5" customHeight="1" x14ac:dyDescent="0.2">
      <c r="B69" s="11"/>
      <c r="C69" s="142"/>
      <c r="D69" s="142"/>
      <c r="E69" s="142"/>
      <c r="F69" s="133">
        <f t="shared" si="0"/>
        <v>0</v>
      </c>
      <c r="G69" s="127"/>
      <c r="H69" s="109" t="str">
        <f t="shared" si="1"/>
        <v/>
      </c>
      <c r="I69" s="57"/>
      <c r="J69" s="57"/>
      <c r="K69" s="57"/>
      <c r="L69" s="57"/>
      <c r="M69" s="57"/>
    </row>
    <row r="70" spans="2:13" ht="13.5" customHeight="1" x14ac:dyDescent="0.2">
      <c r="B70" s="11"/>
      <c r="C70" s="142"/>
      <c r="D70" s="142"/>
      <c r="E70" s="142"/>
      <c r="F70" s="133">
        <f t="shared" si="0"/>
        <v>0</v>
      </c>
      <c r="G70" s="127"/>
      <c r="H70" s="109" t="str">
        <f t="shared" si="1"/>
        <v/>
      </c>
      <c r="I70" s="57"/>
      <c r="J70" s="57"/>
      <c r="K70" s="57"/>
      <c r="L70" s="57"/>
      <c r="M70" s="57"/>
    </row>
    <row r="71" spans="2:13" ht="13.5" customHeight="1" x14ac:dyDescent="0.2">
      <c r="B71" s="11"/>
      <c r="C71" s="142"/>
      <c r="D71" s="142"/>
      <c r="E71" s="142"/>
      <c r="F71" s="133">
        <f t="shared" si="0"/>
        <v>0</v>
      </c>
      <c r="G71" s="127"/>
      <c r="H71" s="109" t="str">
        <f t="shared" si="1"/>
        <v/>
      </c>
      <c r="I71" s="57"/>
      <c r="J71" s="57"/>
      <c r="K71" s="57"/>
      <c r="L71" s="57"/>
      <c r="M71" s="57"/>
    </row>
    <row r="72" spans="2:13" ht="13.5" customHeight="1" x14ac:dyDescent="0.2">
      <c r="B72" s="11"/>
      <c r="C72" s="142"/>
      <c r="D72" s="142"/>
      <c r="E72" s="142"/>
      <c r="F72" s="133">
        <f t="shared" si="0"/>
        <v>0</v>
      </c>
      <c r="G72" s="127"/>
      <c r="H72" s="109" t="str">
        <f t="shared" si="1"/>
        <v/>
      </c>
      <c r="I72" s="57"/>
      <c r="J72" s="57"/>
      <c r="K72" s="57"/>
      <c r="L72" s="57"/>
      <c r="M72" s="57"/>
    </row>
    <row r="73" spans="2:13" ht="13.5" customHeight="1" x14ac:dyDescent="0.2">
      <c r="B73" s="11"/>
      <c r="C73" s="142"/>
      <c r="D73" s="142"/>
      <c r="E73" s="142"/>
      <c r="F73" s="133">
        <f t="shared" ref="F73:F136" si="2">SUM(D73:E73)</f>
        <v>0</v>
      </c>
      <c r="G73" s="127"/>
      <c r="H73" s="109" t="str">
        <f t="shared" si="1"/>
        <v/>
      </c>
      <c r="I73" s="57"/>
      <c r="J73" s="57"/>
      <c r="K73" s="57"/>
      <c r="L73" s="57"/>
      <c r="M73" s="57"/>
    </row>
    <row r="74" spans="2:13" ht="13.5" customHeight="1" x14ac:dyDescent="0.2">
      <c r="B74" s="11"/>
      <c r="C74" s="142"/>
      <c r="D74" s="142"/>
      <c r="E74" s="142"/>
      <c r="F74" s="133">
        <f t="shared" si="2"/>
        <v>0</v>
      </c>
      <c r="G74" s="127"/>
      <c r="H74" s="109" t="str">
        <f t="shared" ref="H74:H137" si="3">IFERROR(F74/C74,"")</f>
        <v/>
      </c>
      <c r="I74" s="57"/>
      <c r="J74" s="57"/>
      <c r="K74" s="57"/>
      <c r="L74" s="57"/>
      <c r="M74" s="57"/>
    </row>
    <row r="75" spans="2:13" ht="13.5" hidden="1" customHeight="1" x14ac:dyDescent="0.2">
      <c r="B75" s="11"/>
      <c r="C75" s="134"/>
      <c r="D75" s="134"/>
      <c r="E75" s="134"/>
      <c r="F75" s="133">
        <f t="shared" si="2"/>
        <v>0</v>
      </c>
      <c r="G75" s="127"/>
      <c r="H75" s="109" t="str">
        <f t="shared" si="3"/>
        <v/>
      </c>
      <c r="I75" s="57"/>
      <c r="J75" s="57"/>
      <c r="K75" s="57"/>
      <c r="L75" s="57"/>
      <c r="M75" s="57"/>
    </row>
    <row r="76" spans="2:13" ht="13.5" hidden="1" customHeight="1" x14ac:dyDescent="0.2">
      <c r="B76" s="11"/>
      <c r="C76" s="134"/>
      <c r="D76" s="134"/>
      <c r="E76" s="134"/>
      <c r="F76" s="133">
        <f t="shared" si="2"/>
        <v>0</v>
      </c>
      <c r="G76" s="127"/>
      <c r="H76" s="109" t="str">
        <f t="shared" si="3"/>
        <v/>
      </c>
      <c r="I76" s="57"/>
      <c r="J76" s="57"/>
      <c r="K76" s="57"/>
      <c r="L76" s="57"/>
      <c r="M76" s="57"/>
    </row>
    <row r="77" spans="2:13" ht="13.5" hidden="1" customHeight="1" x14ac:dyDescent="0.2">
      <c r="B77" s="11"/>
      <c r="C77" s="134"/>
      <c r="D77" s="134"/>
      <c r="E77" s="134"/>
      <c r="F77" s="133">
        <f t="shared" si="2"/>
        <v>0</v>
      </c>
      <c r="G77" s="127"/>
      <c r="H77" s="109" t="str">
        <f t="shared" si="3"/>
        <v/>
      </c>
      <c r="I77" s="57"/>
      <c r="J77" s="57"/>
      <c r="K77" s="57"/>
      <c r="L77" s="57"/>
      <c r="M77" s="57"/>
    </row>
    <row r="78" spans="2:13" ht="13.5" hidden="1" customHeight="1" x14ac:dyDescent="0.2">
      <c r="B78" s="11"/>
      <c r="C78" s="134"/>
      <c r="D78" s="134"/>
      <c r="E78" s="134"/>
      <c r="F78" s="133">
        <f t="shared" si="2"/>
        <v>0</v>
      </c>
      <c r="G78" s="127"/>
      <c r="H78" s="109" t="str">
        <f t="shared" si="3"/>
        <v/>
      </c>
      <c r="I78" s="57"/>
      <c r="J78" s="57"/>
      <c r="K78" s="57"/>
      <c r="L78" s="57"/>
      <c r="M78" s="57"/>
    </row>
    <row r="79" spans="2:13" ht="13.5" hidden="1" customHeight="1" x14ac:dyDescent="0.2">
      <c r="B79" s="11"/>
      <c r="C79" s="134"/>
      <c r="D79" s="134"/>
      <c r="E79" s="134"/>
      <c r="F79" s="133">
        <f t="shared" si="2"/>
        <v>0</v>
      </c>
      <c r="G79" s="127"/>
      <c r="H79" s="109" t="str">
        <f t="shared" si="3"/>
        <v/>
      </c>
      <c r="I79" s="57"/>
      <c r="J79" s="57"/>
      <c r="K79" s="57"/>
      <c r="L79" s="57"/>
      <c r="M79" s="57"/>
    </row>
    <row r="80" spans="2:13" ht="13.5" hidden="1" customHeight="1" x14ac:dyDescent="0.2">
      <c r="B80" s="11"/>
      <c r="C80" s="134"/>
      <c r="D80" s="134"/>
      <c r="E80" s="134"/>
      <c r="F80" s="133">
        <f t="shared" si="2"/>
        <v>0</v>
      </c>
      <c r="G80" s="127"/>
      <c r="H80" s="109" t="str">
        <f t="shared" si="3"/>
        <v/>
      </c>
      <c r="I80" s="57"/>
      <c r="J80" s="57"/>
      <c r="K80" s="57"/>
      <c r="L80" s="57"/>
      <c r="M80" s="57"/>
    </row>
    <row r="81" spans="2:13" ht="13.5" hidden="1" customHeight="1" x14ac:dyDescent="0.2">
      <c r="B81" s="11"/>
      <c r="C81" s="134"/>
      <c r="D81" s="134"/>
      <c r="E81" s="134"/>
      <c r="F81" s="133">
        <f t="shared" si="2"/>
        <v>0</v>
      </c>
      <c r="G81" s="127"/>
      <c r="H81" s="109" t="str">
        <f t="shared" si="3"/>
        <v/>
      </c>
      <c r="I81" s="57"/>
      <c r="J81" s="57"/>
      <c r="K81" s="57"/>
      <c r="L81" s="57"/>
      <c r="M81" s="57"/>
    </row>
    <row r="82" spans="2:13" ht="13.5" hidden="1" customHeight="1" x14ac:dyDescent="0.2">
      <c r="B82" s="11"/>
      <c r="C82" s="134"/>
      <c r="D82" s="134"/>
      <c r="E82" s="134"/>
      <c r="F82" s="133">
        <f t="shared" si="2"/>
        <v>0</v>
      </c>
      <c r="G82" s="127"/>
      <c r="H82" s="109" t="str">
        <f t="shared" si="3"/>
        <v/>
      </c>
      <c r="I82" s="57"/>
      <c r="J82" s="57"/>
      <c r="K82" s="57"/>
      <c r="L82" s="57"/>
      <c r="M82" s="57"/>
    </row>
    <row r="83" spans="2:13" ht="13.5" hidden="1" customHeight="1" x14ac:dyDescent="0.2">
      <c r="B83" s="11"/>
      <c r="C83" s="134"/>
      <c r="D83" s="134"/>
      <c r="E83" s="134"/>
      <c r="F83" s="133">
        <f t="shared" si="2"/>
        <v>0</v>
      </c>
      <c r="G83" s="127"/>
      <c r="H83" s="109" t="str">
        <f t="shared" si="3"/>
        <v/>
      </c>
      <c r="I83" s="57"/>
      <c r="J83" s="57"/>
      <c r="K83" s="57"/>
      <c r="L83" s="57"/>
      <c r="M83" s="57"/>
    </row>
    <row r="84" spans="2:13" ht="13.5" hidden="1" customHeight="1" x14ac:dyDescent="0.2">
      <c r="B84" s="11"/>
      <c r="C84" s="134"/>
      <c r="D84" s="134"/>
      <c r="E84" s="134"/>
      <c r="F84" s="133">
        <f t="shared" si="2"/>
        <v>0</v>
      </c>
      <c r="G84" s="127"/>
      <c r="H84" s="109" t="str">
        <f t="shared" si="3"/>
        <v/>
      </c>
      <c r="I84" s="57"/>
      <c r="J84" s="57"/>
      <c r="K84" s="57"/>
      <c r="L84" s="57"/>
      <c r="M84" s="57"/>
    </row>
    <row r="85" spans="2:13" ht="13.5" hidden="1" customHeight="1" x14ac:dyDescent="0.2">
      <c r="B85" s="11"/>
      <c r="C85" s="134"/>
      <c r="D85" s="134"/>
      <c r="E85" s="134"/>
      <c r="F85" s="133">
        <f t="shared" si="2"/>
        <v>0</v>
      </c>
      <c r="G85" s="127"/>
      <c r="H85" s="109" t="str">
        <f t="shared" si="3"/>
        <v/>
      </c>
      <c r="I85" s="57"/>
      <c r="J85" s="57"/>
      <c r="K85" s="57"/>
      <c r="L85" s="57"/>
      <c r="M85" s="57"/>
    </row>
    <row r="86" spans="2:13" ht="13.5" hidden="1" customHeight="1" x14ac:dyDescent="0.2">
      <c r="B86" s="11"/>
      <c r="C86" s="134"/>
      <c r="D86" s="134"/>
      <c r="E86" s="134"/>
      <c r="F86" s="133">
        <f t="shared" si="2"/>
        <v>0</v>
      </c>
      <c r="G86" s="127"/>
      <c r="H86" s="109" t="str">
        <f t="shared" si="3"/>
        <v/>
      </c>
      <c r="I86" s="57"/>
      <c r="J86" s="57"/>
      <c r="K86" s="57"/>
      <c r="L86" s="57"/>
      <c r="M86" s="57"/>
    </row>
    <row r="87" spans="2:13" ht="13.5" hidden="1" customHeight="1" x14ac:dyDescent="0.2">
      <c r="B87" s="11"/>
      <c r="C87" s="134"/>
      <c r="D87" s="134"/>
      <c r="E87" s="134"/>
      <c r="F87" s="133">
        <f t="shared" si="2"/>
        <v>0</v>
      </c>
      <c r="G87" s="127"/>
      <c r="H87" s="109" t="str">
        <f t="shared" si="3"/>
        <v/>
      </c>
      <c r="I87" s="57"/>
      <c r="J87" s="57"/>
      <c r="K87" s="57"/>
      <c r="L87" s="57"/>
      <c r="M87" s="57"/>
    </row>
    <row r="88" spans="2:13" ht="13.5" hidden="1" customHeight="1" x14ac:dyDescent="0.2">
      <c r="B88" s="11"/>
      <c r="C88" s="134"/>
      <c r="D88" s="134"/>
      <c r="E88" s="134"/>
      <c r="F88" s="133">
        <f t="shared" si="2"/>
        <v>0</v>
      </c>
      <c r="G88" s="127"/>
      <c r="H88" s="109" t="str">
        <f t="shared" si="3"/>
        <v/>
      </c>
      <c r="I88" s="57"/>
      <c r="J88" s="57"/>
      <c r="K88" s="57"/>
      <c r="L88" s="57"/>
      <c r="M88" s="57"/>
    </row>
    <row r="89" spans="2:13" ht="13.5" hidden="1" customHeight="1" x14ac:dyDescent="0.2">
      <c r="B89" s="11"/>
      <c r="C89" s="134"/>
      <c r="D89" s="134"/>
      <c r="E89" s="134"/>
      <c r="F89" s="133">
        <f t="shared" si="2"/>
        <v>0</v>
      </c>
      <c r="G89" s="127"/>
      <c r="H89" s="109" t="str">
        <f t="shared" si="3"/>
        <v/>
      </c>
      <c r="I89" s="57"/>
      <c r="J89" s="57"/>
      <c r="K89" s="57"/>
      <c r="L89" s="57"/>
      <c r="M89" s="57"/>
    </row>
    <row r="90" spans="2:13" ht="13.5" hidden="1" customHeight="1" x14ac:dyDescent="0.2">
      <c r="B90" s="11"/>
      <c r="C90" s="134"/>
      <c r="D90" s="134"/>
      <c r="E90" s="134"/>
      <c r="F90" s="133">
        <f t="shared" si="2"/>
        <v>0</v>
      </c>
      <c r="G90" s="127"/>
      <c r="H90" s="109" t="str">
        <f t="shared" si="3"/>
        <v/>
      </c>
      <c r="I90" s="57"/>
      <c r="J90" s="57"/>
      <c r="K90" s="57"/>
      <c r="L90" s="57"/>
      <c r="M90" s="57"/>
    </row>
    <row r="91" spans="2:13" ht="13.5" hidden="1" customHeight="1" x14ac:dyDescent="0.2">
      <c r="B91" s="11"/>
      <c r="C91" s="134"/>
      <c r="D91" s="134"/>
      <c r="E91" s="134"/>
      <c r="F91" s="133">
        <f t="shared" si="2"/>
        <v>0</v>
      </c>
      <c r="G91" s="127"/>
      <c r="H91" s="109" t="str">
        <f t="shared" si="3"/>
        <v/>
      </c>
      <c r="I91" s="57"/>
      <c r="J91" s="57"/>
      <c r="K91" s="57"/>
      <c r="L91" s="57"/>
      <c r="M91" s="57"/>
    </row>
    <row r="92" spans="2:13" ht="13.5" hidden="1" customHeight="1" x14ac:dyDescent="0.2">
      <c r="B92" s="11"/>
      <c r="C92" s="134"/>
      <c r="D92" s="134"/>
      <c r="E92" s="134"/>
      <c r="F92" s="133">
        <f t="shared" si="2"/>
        <v>0</v>
      </c>
      <c r="G92" s="127"/>
      <c r="H92" s="109" t="str">
        <f t="shared" si="3"/>
        <v/>
      </c>
      <c r="I92" s="57"/>
      <c r="J92" s="57"/>
      <c r="K92" s="57"/>
      <c r="L92" s="57"/>
      <c r="M92" s="57"/>
    </row>
    <row r="93" spans="2:13" ht="13.5" hidden="1" customHeight="1" x14ac:dyDescent="0.2">
      <c r="B93" s="11"/>
      <c r="C93" s="134"/>
      <c r="D93" s="134"/>
      <c r="E93" s="134"/>
      <c r="F93" s="133">
        <f t="shared" si="2"/>
        <v>0</v>
      </c>
      <c r="G93" s="127"/>
      <c r="H93" s="109" t="str">
        <f t="shared" si="3"/>
        <v/>
      </c>
      <c r="I93" s="57"/>
      <c r="J93" s="57"/>
      <c r="K93" s="57"/>
      <c r="L93" s="57"/>
      <c r="M93" s="57"/>
    </row>
    <row r="94" spans="2:13" ht="13.5" hidden="1" customHeight="1" x14ac:dyDescent="0.2">
      <c r="B94" s="11"/>
      <c r="C94" s="134"/>
      <c r="D94" s="134"/>
      <c r="E94" s="134"/>
      <c r="F94" s="133">
        <f t="shared" si="2"/>
        <v>0</v>
      </c>
      <c r="G94" s="127"/>
      <c r="H94" s="109" t="str">
        <f t="shared" si="3"/>
        <v/>
      </c>
      <c r="I94" s="57"/>
      <c r="J94" s="57"/>
      <c r="K94" s="57"/>
      <c r="L94" s="57"/>
      <c r="M94" s="57"/>
    </row>
    <row r="95" spans="2:13" ht="13.5" hidden="1" customHeight="1" x14ac:dyDescent="0.2">
      <c r="B95" s="11"/>
      <c r="C95" s="134"/>
      <c r="D95" s="134"/>
      <c r="E95" s="134"/>
      <c r="F95" s="133">
        <f t="shared" si="2"/>
        <v>0</v>
      </c>
      <c r="G95" s="127"/>
      <c r="H95" s="109" t="str">
        <f t="shared" si="3"/>
        <v/>
      </c>
      <c r="I95" s="57"/>
      <c r="J95" s="57"/>
      <c r="K95" s="57"/>
      <c r="L95" s="57"/>
      <c r="M95" s="57"/>
    </row>
    <row r="96" spans="2:13" ht="13.5" hidden="1" customHeight="1" x14ac:dyDescent="0.2">
      <c r="B96" s="11"/>
      <c r="C96" s="134"/>
      <c r="D96" s="134"/>
      <c r="E96" s="134"/>
      <c r="F96" s="133">
        <f t="shared" si="2"/>
        <v>0</v>
      </c>
      <c r="G96" s="127"/>
      <c r="H96" s="109" t="str">
        <f t="shared" si="3"/>
        <v/>
      </c>
      <c r="I96" s="57"/>
      <c r="J96" s="57"/>
      <c r="K96" s="57"/>
      <c r="L96" s="57"/>
      <c r="M96" s="57"/>
    </row>
    <row r="97" spans="2:13" ht="13.5" hidden="1" customHeight="1" x14ac:dyDescent="0.2">
      <c r="B97" s="11"/>
      <c r="C97" s="134"/>
      <c r="D97" s="134"/>
      <c r="E97" s="134"/>
      <c r="F97" s="133">
        <f t="shared" si="2"/>
        <v>0</v>
      </c>
      <c r="G97" s="127"/>
      <c r="H97" s="109" t="str">
        <f t="shared" si="3"/>
        <v/>
      </c>
      <c r="I97" s="57"/>
      <c r="J97" s="57"/>
      <c r="K97" s="57"/>
      <c r="L97" s="57"/>
      <c r="M97" s="57"/>
    </row>
    <row r="98" spans="2:13" ht="13.5" hidden="1" customHeight="1" x14ac:dyDescent="0.2">
      <c r="B98" s="11"/>
      <c r="C98" s="134"/>
      <c r="D98" s="134"/>
      <c r="E98" s="134"/>
      <c r="F98" s="133">
        <f t="shared" si="2"/>
        <v>0</v>
      </c>
      <c r="G98" s="127"/>
      <c r="H98" s="109" t="str">
        <f t="shared" si="3"/>
        <v/>
      </c>
      <c r="I98" s="57"/>
      <c r="J98" s="57"/>
      <c r="K98" s="57"/>
      <c r="L98" s="57"/>
      <c r="M98" s="57"/>
    </row>
    <row r="99" spans="2:13" ht="13.5" hidden="1" customHeight="1" x14ac:dyDescent="0.2">
      <c r="B99" s="11"/>
      <c r="C99" s="134"/>
      <c r="D99" s="134"/>
      <c r="E99" s="134"/>
      <c r="F99" s="133">
        <f t="shared" si="2"/>
        <v>0</v>
      </c>
      <c r="G99" s="127"/>
      <c r="H99" s="109" t="str">
        <f t="shared" si="3"/>
        <v/>
      </c>
      <c r="I99" s="57"/>
      <c r="J99" s="57"/>
      <c r="K99" s="57"/>
      <c r="L99" s="57"/>
      <c r="M99" s="57"/>
    </row>
    <row r="100" spans="2:13" ht="13.5" hidden="1" customHeight="1" x14ac:dyDescent="0.2">
      <c r="B100" s="11"/>
      <c r="C100" s="134"/>
      <c r="D100" s="134"/>
      <c r="E100" s="134"/>
      <c r="F100" s="133">
        <f t="shared" si="2"/>
        <v>0</v>
      </c>
      <c r="G100" s="127"/>
      <c r="H100" s="109" t="str">
        <f t="shared" si="3"/>
        <v/>
      </c>
      <c r="I100" s="57"/>
      <c r="J100" s="57"/>
      <c r="K100" s="57"/>
      <c r="L100" s="57"/>
      <c r="M100" s="57"/>
    </row>
    <row r="101" spans="2:13" ht="13.5" hidden="1" customHeight="1" x14ac:dyDescent="0.2">
      <c r="B101" s="11"/>
      <c r="C101" s="134"/>
      <c r="D101" s="134"/>
      <c r="E101" s="134"/>
      <c r="F101" s="133">
        <f t="shared" si="2"/>
        <v>0</v>
      </c>
      <c r="G101" s="127"/>
      <c r="H101" s="109" t="str">
        <f t="shared" si="3"/>
        <v/>
      </c>
      <c r="I101" s="57"/>
      <c r="J101" s="57"/>
      <c r="K101" s="57"/>
      <c r="L101" s="57"/>
      <c r="M101" s="57"/>
    </row>
    <row r="102" spans="2:13" ht="13.5" hidden="1" customHeight="1" x14ac:dyDescent="0.2">
      <c r="B102" s="11"/>
      <c r="C102" s="134"/>
      <c r="D102" s="134"/>
      <c r="E102" s="134"/>
      <c r="F102" s="133">
        <f t="shared" si="2"/>
        <v>0</v>
      </c>
      <c r="G102" s="127"/>
      <c r="H102" s="109" t="str">
        <f t="shared" si="3"/>
        <v/>
      </c>
      <c r="I102" s="57"/>
      <c r="J102" s="57"/>
      <c r="K102" s="57"/>
      <c r="L102" s="57"/>
      <c r="M102" s="57"/>
    </row>
    <row r="103" spans="2:13" ht="13.5" hidden="1" customHeight="1" x14ac:dyDescent="0.2">
      <c r="B103" s="11"/>
      <c r="C103" s="134"/>
      <c r="D103" s="134"/>
      <c r="E103" s="134"/>
      <c r="F103" s="133">
        <f t="shared" si="2"/>
        <v>0</v>
      </c>
      <c r="G103" s="127"/>
      <c r="H103" s="109" t="str">
        <f t="shared" si="3"/>
        <v/>
      </c>
      <c r="I103" s="57"/>
      <c r="J103" s="57"/>
      <c r="K103" s="57"/>
      <c r="L103" s="57"/>
      <c r="M103" s="57"/>
    </row>
    <row r="104" spans="2:13" ht="13.5" hidden="1" customHeight="1" x14ac:dyDescent="0.2">
      <c r="B104" s="11"/>
      <c r="C104" s="134"/>
      <c r="D104" s="134"/>
      <c r="E104" s="134"/>
      <c r="F104" s="133">
        <f t="shared" si="2"/>
        <v>0</v>
      </c>
      <c r="G104" s="127"/>
      <c r="H104" s="109" t="str">
        <f t="shared" si="3"/>
        <v/>
      </c>
      <c r="I104" s="57"/>
      <c r="J104" s="57"/>
      <c r="K104" s="57"/>
      <c r="L104" s="57"/>
      <c r="M104" s="57"/>
    </row>
    <row r="105" spans="2:13" ht="13.5" hidden="1" customHeight="1" x14ac:dyDescent="0.2">
      <c r="B105" s="11"/>
      <c r="C105" s="134"/>
      <c r="D105" s="134"/>
      <c r="E105" s="134"/>
      <c r="F105" s="133">
        <f t="shared" si="2"/>
        <v>0</v>
      </c>
      <c r="G105" s="127"/>
      <c r="H105" s="109" t="str">
        <f t="shared" si="3"/>
        <v/>
      </c>
      <c r="I105" s="57"/>
      <c r="J105" s="57"/>
      <c r="K105" s="57"/>
      <c r="L105" s="57"/>
      <c r="M105" s="57"/>
    </row>
    <row r="106" spans="2:13" ht="13.5" hidden="1" customHeight="1" x14ac:dyDescent="0.2">
      <c r="B106" s="11"/>
      <c r="C106" s="134"/>
      <c r="D106" s="134"/>
      <c r="E106" s="134"/>
      <c r="F106" s="133">
        <f t="shared" si="2"/>
        <v>0</v>
      </c>
      <c r="G106" s="127"/>
      <c r="H106" s="109" t="str">
        <f t="shared" si="3"/>
        <v/>
      </c>
      <c r="I106" s="57"/>
      <c r="J106" s="57"/>
      <c r="K106" s="57"/>
      <c r="L106" s="57"/>
      <c r="M106" s="57"/>
    </row>
    <row r="107" spans="2:13" ht="13.5" hidden="1" customHeight="1" x14ac:dyDescent="0.2">
      <c r="B107" s="11"/>
      <c r="C107" s="134"/>
      <c r="D107" s="134"/>
      <c r="E107" s="134"/>
      <c r="F107" s="133">
        <f t="shared" si="2"/>
        <v>0</v>
      </c>
      <c r="G107" s="127"/>
      <c r="H107" s="109" t="str">
        <f t="shared" si="3"/>
        <v/>
      </c>
      <c r="I107" s="57"/>
      <c r="J107" s="57"/>
      <c r="K107" s="57"/>
      <c r="L107" s="57"/>
      <c r="M107" s="57"/>
    </row>
    <row r="108" spans="2:13" ht="13.5" hidden="1" customHeight="1" x14ac:dyDescent="0.2">
      <c r="B108" s="11"/>
      <c r="C108" s="134"/>
      <c r="D108" s="134"/>
      <c r="E108" s="134"/>
      <c r="F108" s="133">
        <f t="shared" si="2"/>
        <v>0</v>
      </c>
      <c r="G108" s="127"/>
      <c r="H108" s="109" t="str">
        <f t="shared" si="3"/>
        <v/>
      </c>
      <c r="I108" s="57"/>
      <c r="J108" s="57"/>
      <c r="K108" s="57"/>
      <c r="L108" s="57"/>
      <c r="M108" s="57"/>
    </row>
    <row r="109" spans="2:13" ht="13.5" hidden="1" customHeight="1" x14ac:dyDescent="0.2">
      <c r="B109" s="11"/>
      <c r="C109" s="134"/>
      <c r="D109" s="134"/>
      <c r="E109" s="134"/>
      <c r="F109" s="133">
        <f t="shared" si="2"/>
        <v>0</v>
      </c>
      <c r="G109" s="127"/>
      <c r="H109" s="109" t="str">
        <f t="shared" si="3"/>
        <v/>
      </c>
      <c r="I109" s="57"/>
      <c r="J109" s="57"/>
      <c r="K109" s="57"/>
      <c r="L109" s="57"/>
      <c r="M109" s="57"/>
    </row>
    <row r="110" spans="2:13" ht="13.5" hidden="1" customHeight="1" x14ac:dyDescent="0.2">
      <c r="B110" s="11"/>
      <c r="C110" s="134"/>
      <c r="D110" s="134"/>
      <c r="E110" s="134"/>
      <c r="F110" s="133">
        <f t="shared" si="2"/>
        <v>0</v>
      </c>
      <c r="G110" s="127"/>
      <c r="H110" s="109" t="str">
        <f t="shared" si="3"/>
        <v/>
      </c>
      <c r="I110" s="57"/>
      <c r="J110" s="57"/>
      <c r="K110" s="57"/>
      <c r="L110" s="57"/>
      <c r="M110" s="57"/>
    </row>
    <row r="111" spans="2:13" ht="13.5" hidden="1" customHeight="1" x14ac:dyDescent="0.2">
      <c r="B111" s="11"/>
      <c r="C111" s="134"/>
      <c r="D111" s="134"/>
      <c r="E111" s="134"/>
      <c r="F111" s="133">
        <f t="shared" si="2"/>
        <v>0</v>
      </c>
      <c r="G111" s="127"/>
      <c r="H111" s="109" t="str">
        <f t="shared" si="3"/>
        <v/>
      </c>
      <c r="I111" s="57"/>
      <c r="J111" s="57"/>
      <c r="K111" s="57"/>
      <c r="L111" s="57"/>
      <c r="M111" s="57"/>
    </row>
    <row r="112" spans="2:13" ht="13.5" hidden="1" customHeight="1" x14ac:dyDescent="0.2">
      <c r="B112" s="11"/>
      <c r="C112" s="134"/>
      <c r="D112" s="134"/>
      <c r="E112" s="134"/>
      <c r="F112" s="133">
        <f t="shared" si="2"/>
        <v>0</v>
      </c>
      <c r="G112" s="127"/>
      <c r="H112" s="109" t="str">
        <f t="shared" si="3"/>
        <v/>
      </c>
      <c r="I112" s="57"/>
      <c r="J112" s="57"/>
      <c r="K112" s="57"/>
      <c r="L112" s="57"/>
      <c r="M112" s="57"/>
    </row>
    <row r="113" spans="2:13" ht="13.5" hidden="1" customHeight="1" x14ac:dyDescent="0.2">
      <c r="B113" s="11"/>
      <c r="C113" s="134"/>
      <c r="D113" s="134"/>
      <c r="E113" s="134"/>
      <c r="F113" s="133">
        <f t="shared" si="2"/>
        <v>0</v>
      </c>
      <c r="G113" s="127"/>
      <c r="H113" s="109" t="str">
        <f t="shared" si="3"/>
        <v/>
      </c>
      <c r="I113" s="57"/>
      <c r="J113" s="57"/>
      <c r="K113" s="57"/>
      <c r="L113" s="57"/>
      <c r="M113" s="57"/>
    </row>
    <row r="114" spans="2:13" ht="13.5" hidden="1" customHeight="1" x14ac:dyDescent="0.2">
      <c r="B114" s="11"/>
      <c r="C114" s="134"/>
      <c r="D114" s="134"/>
      <c r="E114" s="134"/>
      <c r="F114" s="133">
        <f t="shared" si="2"/>
        <v>0</v>
      </c>
      <c r="G114" s="127"/>
      <c r="H114" s="109" t="str">
        <f t="shared" si="3"/>
        <v/>
      </c>
      <c r="I114" s="57"/>
      <c r="J114" s="57"/>
      <c r="K114" s="57"/>
      <c r="L114" s="57"/>
      <c r="M114" s="57"/>
    </row>
    <row r="115" spans="2:13" ht="13.5" hidden="1" customHeight="1" x14ac:dyDescent="0.2">
      <c r="B115" s="11"/>
      <c r="C115" s="134"/>
      <c r="D115" s="134"/>
      <c r="E115" s="134"/>
      <c r="F115" s="133">
        <f t="shared" si="2"/>
        <v>0</v>
      </c>
      <c r="G115" s="127"/>
      <c r="H115" s="109" t="str">
        <f t="shared" si="3"/>
        <v/>
      </c>
      <c r="I115" s="57"/>
      <c r="J115" s="57"/>
      <c r="K115" s="57"/>
      <c r="L115" s="57"/>
      <c r="M115" s="57"/>
    </row>
    <row r="116" spans="2:13" ht="13.5" hidden="1" customHeight="1" x14ac:dyDescent="0.2">
      <c r="B116" s="11"/>
      <c r="C116" s="134"/>
      <c r="D116" s="134"/>
      <c r="E116" s="134"/>
      <c r="F116" s="133">
        <f t="shared" si="2"/>
        <v>0</v>
      </c>
      <c r="G116" s="127"/>
      <c r="H116" s="109" t="str">
        <f t="shared" si="3"/>
        <v/>
      </c>
      <c r="I116" s="57"/>
      <c r="J116" s="57"/>
      <c r="K116" s="57"/>
      <c r="L116" s="57"/>
      <c r="M116" s="57"/>
    </row>
    <row r="117" spans="2:13" ht="13.5" hidden="1" customHeight="1" x14ac:dyDescent="0.2">
      <c r="B117" s="11"/>
      <c r="C117" s="134"/>
      <c r="D117" s="134"/>
      <c r="E117" s="134"/>
      <c r="F117" s="133">
        <f t="shared" si="2"/>
        <v>0</v>
      </c>
      <c r="G117" s="127"/>
      <c r="H117" s="109" t="str">
        <f t="shared" si="3"/>
        <v/>
      </c>
      <c r="I117" s="57"/>
      <c r="J117" s="57"/>
      <c r="K117" s="57"/>
      <c r="L117" s="57"/>
      <c r="M117" s="57"/>
    </row>
    <row r="118" spans="2:13" ht="13.5" hidden="1" customHeight="1" x14ac:dyDescent="0.2">
      <c r="B118" s="11"/>
      <c r="C118" s="134"/>
      <c r="D118" s="134"/>
      <c r="E118" s="134"/>
      <c r="F118" s="133">
        <f t="shared" si="2"/>
        <v>0</v>
      </c>
      <c r="G118" s="127"/>
      <c r="H118" s="109" t="str">
        <f t="shared" si="3"/>
        <v/>
      </c>
      <c r="I118" s="57"/>
      <c r="J118" s="57"/>
      <c r="K118" s="57"/>
      <c r="L118" s="57"/>
      <c r="M118" s="57"/>
    </row>
    <row r="119" spans="2:13" ht="13.5" hidden="1" customHeight="1" x14ac:dyDescent="0.2">
      <c r="B119" s="11"/>
      <c r="C119" s="134"/>
      <c r="D119" s="134"/>
      <c r="E119" s="134"/>
      <c r="F119" s="133">
        <f t="shared" si="2"/>
        <v>0</v>
      </c>
      <c r="G119" s="127"/>
      <c r="H119" s="109" t="str">
        <f t="shared" si="3"/>
        <v/>
      </c>
      <c r="I119" s="57"/>
      <c r="J119" s="57"/>
      <c r="K119" s="57"/>
      <c r="L119" s="57"/>
      <c r="M119" s="57"/>
    </row>
    <row r="120" spans="2:13" ht="13.5" hidden="1" customHeight="1" x14ac:dyDescent="0.2">
      <c r="B120" s="11"/>
      <c r="C120" s="134"/>
      <c r="D120" s="134"/>
      <c r="E120" s="134"/>
      <c r="F120" s="133">
        <f t="shared" si="2"/>
        <v>0</v>
      </c>
      <c r="G120" s="127"/>
      <c r="H120" s="109" t="str">
        <f t="shared" si="3"/>
        <v/>
      </c>
      <c r="I120" s="57"/>
      <c r="J120" s="57"/>
      <c r="K120" s="57"/>
      <c r="L120" s="57"/>
      <c r="M120" s="57"/>
    </row>
    <row r="121" spans="2:13" ht="13.5" hidden="1" customHeight="1" x14ac:dyDescent="0.2">
      <c r="B121" s="11"/>
      <c r="C121" s="134"/>
      <c r="D121" s="134"/>
      <c r="E121" s="134"/>
      <c r="F121" s="133">
        <f t="shared" si="2"/>
        <v>0</v>
      </c>
      <c r="G121" s="127"/>
      <c r="H121" s="109" t="str">
        <f t="shared" si="3"/>
        <v/>
      </c>
      <c r="I121" s="57"/>
      <c r="J121" s="57"/>
      <c r="K121" s="57"/>
      <c r="L121" s="57"/>
      <c r="M121" s="57"/>
    </row>
    <row r="122" spans="2:13" ht="13.5" hidden="1" customHeight="1" x14ac:dyDescent="0.2">
      <c r="B122" s="11"/>
      <c r="C122" s="134"/>
      <c r="D122" s="134"/>
      <c r="E122" s="134"/>
      <c r="F122" s="133">
        <f t="shared" si="2"/>
        <v>0</v>
      </c>
      <c r="G122" s="127"/>
      <c r="H122" s="109" t="str">
        <f t="shared" si="3"/>
        <v/>
      </c>
      <c r="I122" s="57"/>
      <c r="J122" s="57"/>
      <c r="K122" s="57"/>
      <c r="L122" s="57"/>
      <c r="M122" s="57"/>
    </row>
    <row r="123" spans="2:13" ht="13.5" hidden="1" customHeight="1" x14ac:dyDescent="0.2">
      <c r="B123" s="11"/>
      <c r="C123" s="134"/>
      <c r="D123" s="134"/>
      <c r="E123" s="134"/>
      <c r="F123" s="133">
        <f t="shared" si="2"/>
        <v>0</v>
      </c>
      <c r="G123" s="127"/>
      <c r="H123" s="109" t="str">
        <f t="shared" si="3"/>
        <v/>
      </c>
      <c r="I123" s="57"/>
      <c r="J123" s="57"/>
      <c r="K123" s="57"/>
      <c r="L123" s="57"/>
      <c r="M123" s="57"/>
    </row>
    <row r="124" spans="2:13" ht="13.5" hidden="1" customHeight="1" x14ac:dyDescent="0.2">
      <c r="B124" s="11"/>
      <c r="C124" s="134"/>
      <c r="D124" s="134"/>
      <c r="E124" s="134"/>
      <c r="F124" s="133">
        <f t="shared" si="2"/>
        <v>0</v>
      </c>
      <c r="G124" s="127"/>
      <c r="H124" s="109" t="str">
        <f t="shared" si="3"/>
        <v/>
      </c>
      <c r="I124" s="57"/>
      <c r="J124" s="57"/>
      <c r="K124" s="57"/>
      <c r="L124" s="57"/>
      <c r="M124" s="57"/>
    </row>
    <row r="125" spans="2:13" ht="13.5" hidden="1" customHeight="1" x14ac:dyDescent="0.2">
      <c r="B125" s="11"/>
      <c r="C125" s="134"/>
      <c r="D125" s="134"/>
      <c r="E125" s="134"/>
      <c r="F125" s="133">
        <f t="shared" si="2"/>
        <v>0</v>
      </c>
      <c r="G125" s="127"/>
      <c r="H125" s="109" t="str">
        <f t="shared" si="3"/>
        <v/>
      </c>
      <c r="I125" s="57"/>
      <c r="J125" s="57"/>
      <c r="K125" s="57"/>
      <c r="L125" s="57"/>
      <c r="M125" s="57"/>
    </row>
    <row r="126" spans="2:13" ht="13.5" hidden="1" customHeight="1" x14ac:dyDescent="0.2">
      <c r="B126" s="11"/>
      <c r="C126" s="134"/>
      <c r="D126" s="134"/>
      <c r="E126" s="134"/>
      <c r="F126" s="133">
        <f t="shared" si="2"/>
        <v>0</v>
      </c>
      <c r="G126" s="127"/>
      <c r="H126" s="109" t="str">
        <f t="shared" si="3"/>
        <v/>
      </c>
      <c r="I126" s="57"/>
      <c r="J126" s="57"/>
      <c r="K126" s="57"/>
      <c r="L126" s="57"/>
      <c r="M126" s="57"/>
    </row>
    <row r="127" spans="2:13" ht="13.5" hidden="1" customHeight="1" x14ac:dyDescent="0.2">
      <c r="B127" s="11"/>
      <c r="C127" s="134"/>
      <c r="D127" s="134"/>
      <c r="E127" s="134"/>
      <c r="F127" s="133">
        <f t="shared" si="2"/>
        <v>0</v>
      </c>
      <c r="G127" s="127"/>
      <c r="H127" s="109" t="str">
        <f t="shared" si="3"/>
        <v/>
      </c>
      <c r="I127" s="57"/>
      <c r="J127" s="57"/>
      <c r="K127" s="57"/>
      <c r="L127" s="57"/>
      <c r="M127" s="57"/>
    </row>
    <row r="128" spans="2:13" ht="13.5" hidden="1" customHeight="1" x14ac:dyDescent="0.2">
      <c r="B128" s="11"/>
      <c r="C128" s="134"/>
      <c r="D128" s="134"/>
      <c r="E128" s="134"/>
      <c r="F128" s="133">
        <f t="shared" si="2"/>
        <v>0</v>
      </c>
      <c r="G128" s="127"/>
      <c r="H128" s="109" t="str">
        <f t="shared" si="3"/>
        <v/>
      </c>
      <c r="I128" s="57"/>
      <c r="J128" s="57"/>
      <c r="K128" s="57"/>
      <c r="L128" s="57"/>
      <c r="M128" s="57"/>
    </row>
    <row r="129" spans="2:13" ht="13.5" hidden="1" customHeight="1" x14ac:dyDescent="0.2">
      <c r="B129" s="11"/>
      <c r="C129" s="134"/>
      <c r="D129" s="134"/>
      <c r="E129" s="134"/>
      <c r="F129" s="133">
        <f t="shared" si="2"/>
        <v>0</v>
      </c>
      <c r="G129" s="127"/>
      <c r="H129" s="109" t="str">
        <f t="shared" si="3"/>
        <v/>
      </c>
      <c r="I129" s="57"/>
      <c r="J129" s="57"/>
      <c r="K129" s="57"/>
      <c r="L129" s="57"/>
      <c r="M129" s="57"/>
    </row>
    <row r="130" spans="2:13" ht="13.5" hidden="1" customHeight="1" x14ac:dyDescent="0.2">
      <c r="B130" s="11"/>
      <c r="C130" s="134"/>
      <c r="D130" s="134"/>
      <c r="E130" s="134"/>
      <c r="F130" s="133">
        <f t="shared" si="2"/>
        <v>0</v>
      </c>
      <c r="G130" s="127"/>
      <c r="H130" s="109" t="str">
        <f t="shared" si="3"/>
        <v/>
      </c>
      <c r="I130" s="57"/>
      <c r="J130" s="57"/>
      <c r="K130" s="57"/>
      <c r="L130" s="57"/>
      <c r="M130" s="57"/>
    </row>
    <row r="131" spans="2:13" ht="13.5" hidden="1" customHeight="1" x14ac:dyDescent="0.2">
      <c r="B131" s="11"/>
      <c r="C131" s="134"/>
      <c r="D131" s="134"/>
      <c r="E131" s="134"/>
      <c r="F131" s="133">
        <f t="shared" si="2"/>
        <v>0</v>
      </c>
      <c r="G131" s="127"/>
      <c r="H131" s="109" t="str">
        <f t="shared" si="3"/>
        <v/>
      </c>
      <c r="I131" s="57"/>
      <c r="J131" s="57"/>
      <c r="K131" s="57"/>
      <c r="L131" s="57"/>
      <c r="M131" s="57"/>
    </row>
    <row r="132" spans="2:13" ht="13.5" hidden="1" customHeight="1" x14ac:dyDescent="0.2">
      <c r="B132" s="11"/>
      <c r="C132" s="134"/>
      <c r="D132" s="134"/>
      <c r="E132" s="134"/>
      <c r="F132" s="133">
        <f t="shared" si="2"/>
        <v>0</v>
      </c>
      <c r="G132" s="127"/>
      <c r="H132" s="109" t="str">
        <f t="shared" si="3"/>
        <v/>
      </c>
      <c r="I132" s="57"/>
      <c r="J132" s="57"/>
      <c r="K132" s="57"/>
      <c r="L132" s="57"/>
      <c r="M132" s="57"/>
    </row>
    <row r="133" spans="2:13" ht="13.5" hidden="1" customHeight="1" x14ac:dyDescent="0.2">
      <c r="B133" s="11"/>
      <c r="C133" s="134"/>
      <c r="D133" s="134"/>
      <c r="E133" s="134"/>
      <c r="F133" s="133">
        <f t="shared" si="2"/>
        <v>0</v>
      </c>
      <c r="G133" s="127"/>
      <c r="H133" s="109" t="str">
        <f t="shared" si="3"/>
        <v/>
      </c>
      <c r="I133" s="57"/>
      <c r="J133" s="57"/>
      <c r="K133" s="57"/>
      <c r="L133" s="57"/>
      <c r="M133" s="57"/>
    </row>
    <row r="134" spans="2:13" ht="13.5" hidden="1" customHeight="1" x14ac:dyDescent="0.2">
      <c r="B134" s="11"/>
      <c r="C134" s="134"/>
      <c r="D134" s="134"/>
      <c r="E134" s="134"/>
      <c r="F134" s="133">
        <f t="shared" si="2"/>
        <v>0</v>
      </c>
      <c r="G134" s="127"/>
      <c r="H134" s="109" t="str">
        <f t="shared" si="3"/>
        <v/>
      </c>
      <c r="I134" s="57"/>
      <c r="J134" s="57"/>
      <c r="K134" s="57"/>
      <c r="L134" s="57"/>
      <c r="M134" s="57"/>
    </row>
    <row r="135" spans="2:13" ht="13.5" hidden="1" customHeight="1" x14ac:dyDescent="0.2">
      <c r="B135" s="11"/>
      <c r="C135" s="134"/>
      <c r="D135" s="134"/>
      <c r="E135" s="134"/>
      <c r="F135" s="133">
        <f t="shared" si="2"/>
        <v>0</v>
      </c>
      <c r="G135" s="127"/>
      <c r="H135" s="109" t="str">
        <f t="shared" si="3"/>
        <v/>
      </c>
      <c r="I135" s="57"/>
      <c r="J135" s="57"/>
      <c r="K135" s="57"/>
      <c r="L135" s="57"/>
      <c r="M135" s="57"/>
    </row>
    <row r="136" spans="2:13" ht="13.5" hidden="1" customHeight="1" x14ac:dyDescent="0.2">
      <c r="B136" s="11"/>
      <c r="C136" s="134"/>
      <c r="D136" s="134"/>
      <c r="E136" s="134"/>
      <c r="F136" s="133">
        <f t="shared" si="2"/>
        <v>0</v>
      </c>
      <c r="G136" s="127"/>
      <c r="H136" s="109" t="str">
        <f t="shared" si="3"/>
        <v/>
      </c>
      <c r="I136" s="57"/>
      <c r="J136" s="57"/>
      <c r="K136" s="57"/>
      <c r="L136" s="57"/>
      <c r="M136" s="57"/>
    </row>
    <row r="137" spans="2:13" ht="13.5" hidden="1" customHeight="1" x14ac:dyDescent="0.2">
      <c r="B137" s="11"/>
      <c r="C137" s="134"/>
      <c r="D137" s="134"/>
      <c r="E137" s="134"/>
      <c r="F137" s="133">
        <f t="shared" ref="F137:F200" si="4">SUM(D137:E137)</f>
        <v>0</v>
      </c>
      <c r="G137" s="127"/>
      <c r="H137" s="109" t="str">
        <f t="shared" si="3"/>
        <v/>
      </c>
      <c r="I137" s="57"/>
      <c r="J137" s="57"/>
      <c r="K137" s="57"/>
      <c r="L137" s="57"/>
      <c r="M137" s="57"/>
    </row>
    <row r="138" spans="2:13" ht="13.5" hidden="1" customHeight="1" x14ac:dyDescent="0.2">
      <c r="B138" s="11"/>
      <c r="C138" s="134"/>
      <c r="D138" s="134"/>
      <c r="E138" s="134"/>
      <c r="F138" s="133">
        <f t="shared" si="4"/>
        <v>0</v>
      </c>
      <c r="G138" s="127"/>
      <c r="H138" s="109" t="str">
        <f t="shared" ref="H138:H201" si="5">IFERROR(F138/C138,"")</f>
        <v/>
      </c>
      <c r="I138" s="57"/>
      <c r="J138" s="57"/>
      <c r="K138" s="57"/>
      <c r="L138" s="57"/>
      <c r="M138" s="57"/>
    </row>
    <row r="139" spans="2:13" ht="13.5" hidden="1" customHeight="1" x14ac:dyDescent="0.2">
      <c r="B139" s="11"/>
      <c r="C139" s="134"/>
      <c r="D139" s="134"/>
      <c r="E139" s="134"/>
      <c r="F139" s="133">
        <f t="shared" si="4"/>
        <v>0</v>
      </c>
      <c r="G139" s="127"/>
      <c r="H139" s="109" t="str">
        <f t="shared" si="5"/>
        <v/>
      </c>
      <c r="I139" s="57"/>
      <c r="J139" s="57"/>
      <c r="K139" s="57"/>
      <c r="L139" s="57"/>
      <c r="M139" s="57"/>
    </row>
    <row r="140" spans="2:13" ht="13.5" hidden="1" customHeight="1" x14ac:dyDescent="0.2">
      <c r="B140" s="11"/>
      <c r="C140" s="134"/>
      <c r="D140" s="134"/>
      <c r="E140" s="134"/>
      <c r="F140" s="133">
        <f t="shared" si="4"/>
        <v>0</v>
      </c>
      <c r="G140" s="127"/>
      <c r="H140" s="109" t="str">
        <f t="shared" si="5"/>
        <v/>
      </c>
      <c r="I140" s="57"/>
      <c r="J140" s="57"/>
      <c r="K140" s="57"/>
      <c r="L140" s="57"/>
      <c r="M140" s="57"/>
    </row>
    <row r="141" spans="2:13" ht="13.5" hidden="1" customHeight="1" x14ac:dyDescent="0.2">
      <c r="B141" s="11"/>
      <c r="C141" s="134"/>
      <c r="D141" s="134"/>
      <c r="E141" s="134"/>
      <c r="F141" s="133">
        <f t="shared" si="4"/>
        <v>0</v>
      </c>
      <c r="G141" s="127"/>
      <c r="H141" s="109" t="str">
        <f t="shared" si="5"/>
        <v/>
      </c>
      <c r="I141" s="57"/>
      <c r="J141" s="57"/>
      <c r="K141" s="57"/>
      <c r="L141" s="57"/>
      <c r="M141" s="57"/>
    </row>
    <row r="142" spans="2:13" ht="13.5" hidden="1" customHeight="1" x14ac:dyDescent="0.2">
      <c r="B142" s="11"/>
      <c r="C142" s="134"/>
      <c r="D142" s="134"/>
      <c r="E142" s="134"/>
      <c r="F142" s="133">
        <f t="shared" si="4"/>
        <v>0</v>
      </c>
      <c r="G142" s="127"/>
      <c r="H142" s="109" t="str">
        <f t="shared" si="5"/>
        <v/>
      </c>
      <c r="I142" s="57"/>
      <c r="J142" s="57"/>
      <c r="K142" s="57"/>
      <c r="L142" s="57"/>
      <c r="M142" s="57"/>
    </row>
    <row r="143" spans="2:13" ht="13.5" hidden="1" customHeight="1" x14ac:dyDescent="0.2">
      <c r="B143" s="11"/>
      <c r="C143" s="134"/>
      <c r="D143" s="134"/>
      <c r="E143" s="134"/>
      <c r="F143" s="133">
        <f t="shared" si="4"/>
        <v>0</v>
      </c>
      <c r="G143" s="127"/>
      <c r="H143" s="109" t="str">
        <f t="shared" si="5"/>
        <v/>
      </c>
      <c r="I143" s="57"/>
      <c r="J143" s="57"/>
      <c r="K143" s="57"/>
      <c r="L143" s="57"/>
      <c r="M143" s="57"/>
    </row>
    <row r="144" spans="2:13" ht="13.5" hidden="1" customHeight="1" x14ac:dyDescent="0.2">
      <c r="B144" s="11"/>
      <c r="C144" s="134"/>
      <c r="D144" s="134"/>
      <c r="E144" s="134"/>
      <c r="F144" s="133">
        <f t="shared" si="4"/>
        <v>0</v>
      </c>
      <c r="G144" s="127"/>
      <c r="H144" s="109" t="str">
        <f t="shared" si="5"/>
        <v/>
      </c>
      <c r="I144" s="57"/>
      <c r="J144" s="57"/>
      <c r="K144" s="57"/>
      <c r="L144" s="57"/>
      <c r="M144" s="57"/>
    </row>
    <row r="145" spans="2:13" ht="13.5" hidden="1" customHeight="1" x14ac:dyDescent="0.2">
      <c r="B145" s="11"/>
      <c r="C145" s="134"/>
      <c r="D145" s="134"/>
      <c r="E145" s="134"/>
      <c r="F145" s="133">
        <f t="shared" si="4"/>
        <v>0</v>
      </c>
      <c r="G145" s="127"/>
      <c r="H145" s="109" t="str">
        <f t="shared" si="5"/>
        <v/>
      </c>
      <c r="I145" s="57"/>
      <c r="J145" s="57"/>
      <c r="K145" s="57"/>
      <c r="L145" s="57"/>
      <c r="M145" s="57"/>
    </row>
    <row r="146" spans="2:13" ht="13.5" hidden="1" customHeight="1" x14ac:dyDescent="0.2">
      <c r="B146" s="11"/>
      <c r="C146" s="134"/>
      <c r="D146" s="134"/>
      <c r="E146" s="134"/>
      <c r="F146" s="133">
        <f t="shared" si="4"/>
        <v>0</v>
      </c>
      <c r="G146" s="127"/>
      <c r="H146" s="109" t="str">
        <f t="shared" si="5"/>
        <v/>
      </c>
      <c r="I146" s="57"/>
      <c r="J146" s="57"/>
      <c r="K146" s="57"/>
      <c r="L146" s="57"/>
      <c r="M146" s="57"/>
    </row>
    <row r="147" spans="2:13" ht="13.5" hidden="1" customHeight="1" x14ac:dyDescent="0.2">
      <c r="B147" s="11"/>
      <c r="C147" s="134"/>
      <c r="D147" s="134"/>
      <c r="E147" s="134"/>
      <c r="F147" s="133">
        <f t="shared" si="4"/>
        <v>0</v>
      </c>
      <c r="G147" s="127"/>
      <c r="H147" s="109" t="str">
        <f t="shared" si="5"/>
        <v/>
      </c>
      <c r="I147" s="57"/>
      <c r="J147" s="57"/>
      <c r="K147" s="57"/>
      <c r="L147" s="57"/>
      <c r="M147" s="57"/>
    </row>
    <row r="148" spans="2:13" ht="13.5" hidden="1" customHeight="1" x14ac:dyDescent="0.2">
      <c r="B148" s="11"/>
      <c r="C148" s="134"/>
      <c r="D148" s="134"/>
      <c r="E148" s="134"/>
      <c r="F148" s="133">
        <f t="shared" si="4"/>
        <v>0</v>
      </c>
      <c r="G148" s="127"/>
      <c r="H148" s="109" t="str">
        <f t="shared" si="5"/>
        <v/>
      </c>
      <c r="I148" s="57"/>
      <c r="J148" s="57"/>
      <c r="K148" s="57"/>
      <c r="L148" s="57"/>
      <c r="M148" s="57"/>
    </row>
    <row r="149" spans="2:13" ht="13.5" hidden="1" customHeight="1" x14ac:dyDescent="0.2">
      <c r="B149" s="11"/>
      <c r="C149" s="134"/>
      <c r="D149" s="134"/>
      <c r="E149" s="134"/>
      <c r="F149" s="133">
        <f t="shared" si="4"/>
        <v>0</v>
      </c>
      <c r="G149" s="127"/>
      <c r="H149" s="109" t="str">
        <f t="shared" si="5"/>
        <v/>
      </c>
      <c r="I149" s="57"/>
      <c r="J149" s="57"/>
      <c r="K149" s="57"/>
      <c r="L149" s="57"/>
      <c r="M149" s="57"/>
    </row>
    <row r="150" spans="2:13" ht="13.5" hidden="1" customHeight="1" x14ac:dyDescent="0.2">
      <c r="B150" s="11"/>
      <c r="C150" s="134"/>
      <c r="D150" s="134"/>
      <c r="E150" s="134"/>
      <c r="F150" s="133">
        <f t="shared" si="4"/>
        <v>0</v>
      </c>
      <c r="G150" s="127"/>
      <c r="H150" s="109" t="str">
        <f t="shared" si="5"/>
        <v/>
      </c>
      <c r="I150" s="57"/>
      <c r="J150" s="57"/>
      <c r="K150" s="57"/>
      <c r="L150" s="57"/>
      <c r="M150" s="57"/>
    </row>
    <row r="151" spans="2:13" ht="13.5" hidden="1" customHeight="1" x14ac:dyDescent="0.2">
      <c r="B151" s="11"/>
      <c r="C151" s="134"/>
      <c r="D151" s="134"/>
      <c r="E151" s="134"/>
      <c r="F151" s="133">
        <f t="shared" si="4"/>
        <v>0</v>
      </c>
      <c r="G151" s="127"/>
      <c r="H151" s="109" t="str">
        <f t="shared" si="5"/>
        <v/>
      </c>
      <c r="I151" s="57"/>
      <c r="J151" s="57"/>
      <c r="K151" s="57"/>
      <c r="L151" s="57"/>
      <c r="M151" s="57"/>
    </row>
    <row r="152" spans="2:13" ht="13.5" hidden="1" customHeight="1" x14ac:dyDescent="0.2">
      <c r="B152" s="11"/>
      <c r="C152" s="134"/>
      <c r="D152" s="134"/>
      <c r="E152" s="134"/>
      <c r="F152" s="133">
        <f t="shared" si="4"/>
        <v>0</v>
      </c>
      <c r="G152" s="127"/>
      <c r="H152" s="109" t="str">
        <f t="shared" si="5"/>
        <v/>
      </c>
      <c r="I152" s="57"/>
      <c r="J152" s="57"/>
      <c r="K152" s="57"/>
      <c r="L152" s="57"/>
      <c r="M152" s="57"/>
    </row>
    <row r="153" spans="2:13" ht="13.5" hidden="1" customHeight="1" x14ac:dyDescent="0.2">
      <c r="B153" s="11"/>
      <c r="C153" s="134"/>
      <c r="D153" s="134"/>
      <c r="E153" s="134"/>
      <c r="F153" s="133">
        <f t="shared" si="4"/>
        <v>0</v>
      </c>
      <c r="G153" s="127"/>
      <c r="H153" s="109" t="str">
        <f t="shared" si="5"/>
        <v/>
      </c>
      <c r="I153" s="57"/>
      <c r="J153" s="57"/>
      <c r="K153" s="57"/>
      <c r="L153" s="57"/>
      <c r="M153" s="57"/>
    </row>
    <row r="154" spans="2:13" ht="13.5" hidden="1" customHeight="1" x14ac:dyDescent="0.2">
      <c r="B154" s="11"/>
      <c r="C154" s="134"/>
      <c r="D154" s="134"/>
      <c r="E154" s="134"/>
      <c r="F154" s="133">
        <f t="shared" si="4"/>
        <v>0</v>
      </c>
      <c r="G154" s="127"/>
      <c r="H154" s="109" t="str">
        <f t="shared" si="5"/>
        <v/>
      </c>
      <c r="I154" s="57"/>
      <c r="J154" s="57"/>
      <c r="K154" s="57"/>
      <c r="L154" s="57"/>
      <c r="M154" s="57"/>
    </row>
    <row r="155" spans="2:13" ht="13.5" hidden="1" customHeight="1" x14ac:dyDescent="0.2">
      <c r="B155" s="11"/>
      <c r="C155" s="134"/>
      <c r="D155" s="134"/>
      <c r="E155" s="134"/>
      <c r="F155" s="133">
        <f t="shared" si="4"/>
        <v>0</v>
      </c>
      <c r="G155" s="127"/>
      <c r="H155" s="109" t="str">
        <f t="shared" si="5"/>
        <v/>
      </c>
      <c r="I155" s="57"/>
      <c r="J155" s="57"/>
      <c r="K155" s="57"/>
      <c r="L155" s="57"/>
      <c r="M155" s="57"/>
    </row>
    <row r="156" spans="2:13" ht="13.5" hidden="1" customHeight="1" x14ac:dyDescent="0.2">
      <c r="B156" s="11"/>
      <c r="C156" s="134"/>
      <c r="D156" s="134"/>
      <c r="E156" s="134"/>
      <c r="F156" s="133">
        <f t="shared" si="4"/>
        <v>0</v>
      </c>
      <c r="G156" s="127"/>
      <c r="H156" s="109" t="str">
        <f t="shared" si="5"/>
        <v/>
      </c>
      <c r="I156" s="57"/>
      <c r="J156" s="57"/>
      <c r="K156" s="57"/>
      <c r="L156" s="57"/>
      <c r="M156" s="57"/>
    </row>
    <row r="157" spans="2:13" ht="13.5" hidden="1" customHeight="1" x14ac:dyDescent="0.2">
      <c r="B157" s="11"/>
      <c r="C157" s="134"/>
      <c r="D157" s="134"/>
      <c r="E157" s="134"/>
      <c r="F157" s="133">
        <f t="shared" si="4"/>
        <v>0</v>
      </c>
      <c r="G157" s="127"/>
      <c r="H157" s="109" t="str">
        <f t="shared" si="5"/>
        <v/>
      </c>
      <c r="I157" s="57"/>
      <c r="J157" s="57"/>
      <c r="K157" s="57"/>
      <c r="L157" s="57"/>
      <c r="M157" s="57"/>
    </row>
    <row r="158" spans="2:13" ht="13.5" hidden="1" customHeight="1" x14ac:dyDescent="0.2">
      <c r="B158" s="11"/>
      <c r="C158" s="134"/>
      <c r="D158" s="134"/>
      <c r="E158" s="134"/>
      <c r="F158" s="133">
        <f t="shared" si="4"/>
        <v>0</v>
      </c>
      <c r="G158" s="127"/>
      <c r="H158" s="109" t="str">
        <f t="shared" si="5"/>
        <v/>
      </c>
      <c r="I158" s="57"/>
      <c r="J158" s="57"/>
      <c r="K158" s="57"/>
      <c r="L158" s="57"/>
      <c r="M158" s="57"/>
    </row>
    <row r="159" spans="2:13" ht="13.5" hidden="1" customHeight="1" x14ac:dyDescent="0.2">
      <c r="B159" s="11"/>
      <c r="C159" s="134"/>
      <c r="D159" s="134"/>
      <c r="E159" s="134"/>
      <c r="F159" s="133">
        <f t="shared" si="4"/>
        <v>0</v>
      </c>
      <c r="G159" s="127"/>
      <c r="H159" s="109" t="str">
        <f t="shared" si="5"/>
        <v/>
      </c>
      <c r="I159" s="57"/>
      <c r="J159" s="57"/>
      <c r="K159" s="57"/>
      <c r="L159" s="57"/>
      <c r="M159" s="57"/>
    </row>
    <row r="160" spans="2:13" ht="13.5" hidden="1" customHeight="1" x14ac:dyDescent="0.2">
      <c r="B160" s="11"/>
      <c r="C160" s="134"/>
      <c r="D160" s="134"/>
      <c r="E160" s="134"/>
      <c r="F160" s="133">
        <f t="shared" si="4"/>
        <v>0</v>
      </c>
      <c r="G160" s="127"/>
      <c r="H160" s="109" t="str">
        <f t="shared" si="5"/>
        <v/>
      </c>
      <c r="I160" s="57"/>
      <c r="J160" s="57"/>
      <c r="K160" s="57"/>
      <c r="L160" s="57"/>
      <c r="M160" s="57"/>
    </row>
    <row r="161" spans="2:13" ht="13.5" hidden="1" customHeight="1" x14ac:dyDescent="0.2">
      <c r="B161" s="11"/>
      <c r="C161" s="134"/>
      <c r="D161" s="134"/>
      <c r="E161" s="134"/>
      <c r="F161" s="133">
        <f t="shared" si="4"/>
        <v>0</v>
      </c>
      <c r="G161" s="127"/>
      <c r="H161" s="109" t="str">
        <f t="shared" si="5"/>
        <v/>
      </c>
      <c r="I161" s="57"/>
      <c r="J161" s="57"/>
      <c r="K161" s="57"/>
      <c r="L161" s="57"/>
      <c r="M161" s="57"/>
    </row>
    <row r="162" spans="2:13" ht="13.5" hidden="1" customHeight="1" x14ac:dyDescent="0.2">
      <c r="B162" s="11"/>
      <c r="C162" s="134"/>
      <c r="D162" s="134"/>
      <c r="E162" s="134"/>
      <c r="F162" s="133">
        <f t="shared" si="4"/>
        <v>0</v>
      </c>
      <c r="G162" s="127"/>
      <c r="H162" s="109" t="str">
        <f t="shared" si="5"/>
        <v/>
      </c>
      <c r="I162" s="57"/>
      <c r="J162" s="57"/>
      <c r="K162" s="57"/>
      <c r="L162" s="57"/>
      <c r="M162" s="57"/>
    </row>
    <row r="163" spans="2:13" ht="13.5" hidden="1" customHeight="1" x14ac:dyDescent="0.2">
      <c r="B163" s="11"/>
      <c r="C163" s="134"/>
      <c r="D163" s="134"/>
      <c r="E163" s="134"/>
      <c r="F163" s="133">
        <f t="shared" si="4"/>
        <v>0</v>
      </c>
      <c r="G163" s="127"/>
      <c r="H163" s="109" t="str">
        <f t="shared" si="5"/>
        <v/>
      </c>
      <c r="I163" s="57"/>
      <c r="J163" s="57"/>
      <c r="K163" s="57"/>
      <c r="L163" s="57"/>
      <c r="M163" s="57"/>
    </row>
    <row r="164" spans="2:13" ht="13.5" hidden="1" customHeight="1" x14ac:dyDescent="0.2">
      <c r="B164" s="11"/>
      <c r="C164" s="134"/>
      <c r="D164" s="134"/>
      <c r="E164" s="134"/>
      <c r="F164" s="133">
        <f t="shared" si="4"/>
        <v>0</v>
      </c>
      <c r="G164" s="127"/>
      <c r="H164" s="109" t="str">
        <f t="shared" si="5"/>
        <v/>
      </c>
      <c r="I164" s="57"/>
      <c r="J164" s="57"/>
      <c r="K164" s="57"/>
      <c r="L164" s="57"/>
      <c r="M164" s="57"/>
    </row>
    <row r="165" spans="2:13" ht="13.5" hidden="1" customHeight="1" x14ac:dyDescent="0.2">
      <c r="B165" s="11"/>
      <c r="C165" s="134"/>
      <c r="D165" s="134"/>
      <c r="E165" s="134"/>
      <c r="F165" s="133">
        <f t="shared" si="4"/>
        <v>0</v>
      </c>
      <c r="G165" s="127"/>
      <c r="H165" s="109" t="str">
        <f t="shared" si="5"/>
        <v/>
      </c>
      <c r="I165" s="57"/>
      <c r="J165" s="57"/>
      <c r="K165" s="57"/>
      <c r="L165" s="57"/>
      <c r="M165" s="57"/>
    </row>
    <row r="166" spans="2:13" ht="13.5" hidden="1" customHeight="1" x14ac:dyDescent="0.2">
      <c r="B166" s="11"/>
      <c r="C166" s="134"/>
      <c r="D166" s="134"/>
      <c r="E166" s="134"/>
      <c r="F166" s="133">
        <f t="shared" si="4"/>
        <v>0</v>
      </c>
      <c r="G166" s="127"/>
      <c r="H166" s="109" t="str">
        <f t="shared" si="5"/>
        <v/>
      </c>
      <c r="I166" s="57"/>
      <c r="J166" s="57"/>
      <c r="K166" s="57"/>
      <c r="L166" s="57"/>
      <c r="M166" s="57"/>
    </row>
    <row r="167" spans="2:13" ht="13.5" hidden="1" customHeight="1" x14ac:dyDescent="0.2">
      <c r="B167" s="11"/>
      <c r="C167" s="134"/>
      <c r="D167" s="134"/>
      <c r="E167" s="134"/>
      <c r="F167" s="133">
        <f t="shared" si="4"/>
        <v>0</v>
      </c>
      <c r="G167" s="127"/>
      <c r="H167" s="109" t="str">
        <f t="shared" si="5"/>
        <v/>
      </c>
      <c r="I167" s="57"/>
      <c r="J167" s="57"/>
      <c r="K167" s="57"/>
      <c r="L167" s="57"/>
      <c r="M167" s="57"/>
    </row>
    <row r="168" spans="2:13" ht="13.5" hidden="1" customHeight="1" x14ac:dyDescent="0.2">
      <c r="B168" s="11"/>
      <c r="C168" s="134"/>
      <c r="D168" s="134"/>
      <c r="E168" s="134"/>
      <c r="F168" s="133">
        <f t="shared" si="4"/>
        <v>0</v>
      </c>
      <c r="G168" s="127"/>
      <c r="H168" s="109" t="str">
        <f t="shared" si="5"/>
        <v/>
      </c>
      <c r="I168" s="57"/>
      <c r="J168" s="57"/>
      <c r="K168" s="57"/>
      <c r="L168" s="57"/>
      <c r="M168" s="57"/>
    </row>
    <row r="169" spans="2:13" ht="13.5" hidden="1" customHeight="1" x14ac:dyDescent="0.2">
      <c r="B169" s="11"/>
      <c r="C169" s="134"/>
      <c r="D169" s="134"/>
      <c r="E169" s="134"/>
      <c r="F169" s="133">
        <f t="shared" si="4"/>
        <v>0</v>
      </c>
      <c r="G169" s="127"/>
      <c r="H169" s="109" t="str">
        <f t="shared" si="5"/>
        <v/>
      </c>
      <c r="I169" s="57"/>
      <c r="J169" s="57"/>
      <c r="K169" s="57"/>
      <c r="L169" s="57"/>
      <c r="M169" s="57"/>
    </row>
    <row r="170" spans="2:13" ht="13.5" hidden="1" customHeight="1" x14ac:dyDescent="0.2">
      <c r="B170" s="11"/>
      <c r="C170" s="134"/>
      <c r="D170" s="134"/>
      <c r="E170" s="134"/>
      <c r="F170" s="133">
        <f t="shared" si="4"/>
        <v>0</v>
      </c>
      <c r="G170" s="127"/>
      <c r="H170" s="109" t="str">
        <f t="shared" si="5"/>
        <v/>
      </c>
      <c r="I170" s="57"/>
      <c r="J170" s="57"/>
      <c r="K170" s="57"/>
      <c r="L170" s="57"/>
      <c r="M170" s="57"/>
    </row>
    <row r="171" spans="2:13" ht="13.5" hidden="1" customHeight="1" x14ac:dyDescent="0.2">
      <c r="B171" s="11"/>
      <c r="C171" s="134"/>
      <c r="D171" s="134"/>
      <c r="E171" s="134"/>
      <c r="F171" s="133">
        <f t="shared" si="4"/>
        <v>0</v>
      </c>
      <c r="G171" s="127"/>
      <c r="H171" s="109" t="str">
        <f t="shared" si="5"/>
        <v/>
      </c>
      <c r="I171" s="57"/>
      <c r="J171" s="57"/>
      <c r="K171" s="57"/>
      <c r="L171" s="57"/>
      <c r="M171" s="57"/>
    </row>
    <row r="172" spans="2:13" ht="13.5" hidden="1" customHeight="1" x14ac:dyDescent="0.2">
      <c r="B172" s="11"/>
      <c r="C172" s="134"/>
      <c r="D172" s="134"/>
      <c r="E172" s="134"/>
      <c r="F172" s="133">
        <f t="shared" si="4"/>
        <v>0</v>
      </c>
      <c r="G172" s="127"/>
      <c r="H172" s="109" t="str">
        <f t="shared" si="5"/>
        <v/>
      </c>
      <c r="I172" s="57"/>
      <c r="J172" s="57"/>
      <c r="K172" s="57"/>
      <c r="L172" s="57"/>
      <c r="M172" s="57"/>
    </row>
    <row r="173" spans="2:13" ht="13.5" hidden="1" customHeight="1" x14ac:dyDescent="0.2">
      <c r="B173" s="11"/>
      <c r="C173" s="134"/>
      <c r="D173" s="134"/>
      <c r="E173" s="134"/>
      <c r="F173" s="133">
        <f t="shared" si="4"/>
        <v>0</v>
      </c>
      <c r="G173" s="127"/>
      <c r="H173" s="109" t="str">
        <f t="shared" si="5"/>
        <v/>
      </c>
      <c r="I173" s="57"/>
      <c r="J173" s="57"/>
      <c r="K173" s="57"/>
      <c r="L173" s="57"/>
      <c r="M173" s="57"/>
    </row>
    <row r="174" spans="2:13" ht="13.5" hidden="1" customHeight="1" x14ac:dyDescent="0.2">
      <c r="B174" s="11"/>
      <c r="C174" s="134"/>
      <c r="D174" s="134"/>
      <c r="E174" s="134"/>
      <c r="F174" s="133">
        <f t="shared" si="4"/>
        <v>0</v>
      </c>
      <c r="G174" s="127"/>
      <c r="H174" s="109" t="str">
        <f t="shared" si="5"/>
        <v/>
      </c>
      <c r="I174" s="57"/>
      <c r="J174" s="57"/>
      <c r="K174" s="57"/>
      <c r="L174" s="57"/>
      <c r="M174" s="57"/>
    </row>
    <row r="175" spans="2:13" ht="13.5" hidden="1" customHeight="1" x14ac:dyDescent="0.2">
      <c r="B175" s="11"/>
      <c r="C175" s="134"/>
      <c r="D175" s="134"/>
      <c r="E175" s="134"/>
      <c r="F175" s="133">
        <f t="shared" si="4"/>
        <v>0</v>
      </c>
      <c r="G175" s="127"/>
      <c r="H175" s="109" t="str">
        <f t="shared" si="5"/>
        <v/>
      </c>
      <c r="I175" s="57"/>
      <c r="J175" s="57"/>
      <c r="K175" s="57"/>
      <c r="L175" s="57"/>
      <c r="M175" s="57"/>
    </row>
    <row r="176" spans="2:13" ht="13.5" hidden="1" customHeight="1" x14ac:dyDescent="0.2">
      <c r="B176" s="11"/>
      <c r="C176" s="134"/>
      <c r="D176" s="134"/>
      <c r="E176" s="134"/>
      <c r="F176" s="133">
        <f t="shared" si="4"/>
        <v>0</v>
      </c>
      <c r="G176" s="127"/>
      <c r="H176" s="109" t="str">
        <f t="shared" si="5"/>
        <v/>
      </c>
      <c r="I176" s="57"/>
      <c r="J176" s="57"/>
      <c r="K176" s="57"/>
      <c r="L176" s="57"/>
      <c r="M176" s="57"/>
    </row>
    <row r="177" spans="2:13" ht="13.5" hidden="1" customHeight="1" x14ac:dyDescent="0.2">
      <c r="B177" s="11"/>
      <c r="C177" s="134"/>
      <c r="D177" s="134"/>
      <c r="E177" s="134"/>
      <c r="F177" s="133">
        <f t="shared" si="4"/>
        <v>0</v>
      </c>
      <c r="G177" s="127"/>
      <c r="H177" s="109" t="str">
        <f t="shared" si="5"/>
        <v/>
      </c>
      <c r="I177" s="57"/>
      <c r="J177" s="57"/>
      <c r="K177" s="57"/>
      <c r="L177" s="57"/>
      <c r="M177" s="57"/>
    </row>
    <row r="178" spans="2:13" ht="13.5" hidden="1" customHeight="1" x14ac:dyDescent="0.2">
      <c r="B178" s="11"/>
      <c r="C178" s="134"/>
      <c r="D178" s="134"/>
      <c r="E178" s="134"/>
      <c r="F178" s="133">
        <f t="shared" si="4"/>
        <v>0</v>
      </c>
      <c r="G178" s="127"/>
      <c r="H178" s="109" t="str">
        <f t="shared" si="5"/>
        <v/>
      </c>
      <c r="I178" s="57"/>
      <c r="J178" s="57"/>
      <c r="K178" s="57"/>
      <c r="L178" s="57"/>
      <c r="M178" s="57"/>
    </row>
    <row r="179" spans="2:13" ht="13.5" hidden="1" customHeight="1" x14ac:dyDescent="0.2">
      <c r="B179" s="11"/>
      <c r="C179" s="134"/>
      <c r="D179" s="134"/>
      <c r="E179" s="134"/>
      <c r="F179" s="133">
        <f t="shared" si="4"/>
        <v>0</v>
      </c>
      <c r="G179" s="127"/>
      <c r="H179" s="109" t="str">
        <f t="shared" si="5"/>
        <v/>
      </c>
      <c r="I179" s="57"/>
      <c r="J179" s="57"/>
      <c r="K179" s="57"/>
      <c r="L179" s="57"/>
      <c r="M179" s="57"/>
    </row>
    <row r="180" spans="2:13" ht="13.5" hidden="1" customHeight="1" x14ac:dyDescent="0.2">
      <c r="B180" s="11"/>
      <c r="C180" s="134"/>
      <c r="D180" s="134"/>
      <c r="E180" s="134"/>
      <c r="F180" s="133">
        <f t="shared" si="4"/>
        <v>0</v>
      </c>
      <c r="G180" s="127"/>
      <c r="H180" s="109" t="str">
        <f t="shared" si="5"/>
        <v/>
      </c>
      <c r="I180" s="57"/>
      <c r="J180" s="57"/>
      <c r="K180" s="57"/>
      <c r="L180" s="57"/>
      <c r="M180" s="57"/>
    </row>
    <row r="181" spans="2:13" ht="13.5" hidden="1" customHeight="1" x14ac:dyDescent="0.2">
      <c r="B181" s="11"/>
      <c r="C181" s="134"/>
      <c r="D181" s="134"/>
      <c r="E181" s="134"/>
      <c r="F181" s="133">
        <f t="shared" si="4"/>
        <v>0</v>
      </c>
      <c r="G181" s="127"/>
      <c r="H181" s="109" t="str">
        <f t="shared" si="5"/>
        <v/>
      </c>
      <c r="I181" s="57"/>
      <c r="J181" s="57"/>
      <c r="K181" s="57"/>
      <c r="L181" s="57"/>
      <c r="M181" s="57"/>
    </row>
    <row r="182" spans="2:13" ht="13.5" hidden="1" customHeight="1" x14ac:dyDescent="0.2">
      <c r="B182" s="11"/>
      <c r="C182" s="134"/>
      <c r="D182" s="134"/>
      <c r="E182" s="134"/>
      <c r="F182" s="133">
        <f t="shared" si="4"/>
        <v>0</v>
      </c>
      <c r="G182" s="127"/>
      <c r="H182" s="109" t="str">
        <f t="shared" si="5"/>
        <v/>
      </c>
      <c r="I182" s="57"/>
      <c r="J182" s="57"/>
      <c r="K182" s="57"/>
      <c r="L182" s="57"/>
      <c r="M182" s="57"/>
    </row>
    <row r="183" spans="2:13" ht="13.5" hidden="1" customHeight="1" x14ac:dyDescent="0.2">
      <c r="B183" s="11"/>
      <c r="C183" s="134"/>
      <c r="D183" s="134"/>
      <c r="E183" s="134"/>
      <c r="F183" s="133">
        <f t="shared" si="4"/>
        <v>0</v>
      </c>
      <c r="G183" s="127"/>
      <c r="H183" s="109" t="str">
        <f t="shared" si="5"/>
        <v/>
      </c>
      <c r="I183" s="57"/>
      <c r="J183" s="57"/>
      <c r="K183" s="57"/>
      <c r="L183" s="57"/>
      <c r="M183" s="57"/>
    </row>
    <row r="184" spans="2:13" ht="13.5" hidden="1" customHeight="1" x14ac:dyDescent="0.2">
      <c r="B184" s="11"/>
      <c r="C184" s="134"/>
      <c r="D184" s="134"/>
      <c r="E184" s="134"/>
      <c r="F184" s="133">
        <f t="shared" si="4"/>
        <v>0</v>
      </c>
      <c r="G184" s="127"/>
      <c r="H184" s="109" t="str">
        <f t="shared" si="5"/>
        <v/>
      </c>
      <c r="I184" s="57"/>
      <c r="J184" s="57"/>
      <c r="K184" s="57"/>
      <c r="L184" s="57"/>
      <c r="M184" s="57"/>
    </row>
    <row r="185" spans="2:13" ht="13.5" hidden="1" customHeight="1" x14ac:dyDescent="0.2">
      <c r="B185" s="11"/>
      <c r="C185" s="134"/>
      <c r="D185" s="134"/>
      <c r="E185" s="134"/>
      <c r="F185" s="133">
        <f t="shared" si="4"/>
        <v>0</v>
      </c>
      <c r="G185" s="127"/>
      <c r="H185" s="109" t="str">
        <f t="shared" si="5"/>
        <v/>
      </c>
      <c r="I185" s="57"/>
      <c r="J185" s="57"/>
      <c r="K185" s="57"/>
      <c r="L185" s="57"/>
      <c r="M185" s="57"/>
    </row>
    <row r="186" spans="2:13" ht="13.5" hidden="1" customHeight="1" x14ac:dyDescent="0.2">
      <c r="B186" s="11"/>
      <c r="C186" s="134"/>
      <c r="D186" s="134"/>
      <c r="E186" s="134"/>
      <c r="F186" s="133">
        <f t="shared" si="4"/>
        <v>0</v>
      </c>
      <c r="G186" s="127"/>
      <c r="H186" s="109" t="str">
        <f t="shared" si="5"/>
        <v/>
      </c>
      <c r="I186" s="57"/>
      <c r="J186" s="57"/>
      <c r="K186" s="57"/>
      <c r="L186" s="57"/>
      <c r="M186" s="57"/>
    </row>
    <row r="187" spans="2:13" ht="13.5" hidden="1" customHeight="1" x14ac:dyDescent="0.2">
      <c r="B187" s="11"/>
      <c r="C187" s="134"/>
      <c r="D187" s="134"/>
      <c r="E187" s="134"/>
      <c r="F187" s="133">
        <f t="shared" si="4"/>
        <v>0</v>
      </c>
      <c r="G187" s="127"/>
      <c r="H187" s="109" t="str">
        <f t="shared" si="5"/>
        <v/>
      </c>
      <c r="I187" s="57"/>
      <c r="J187" s="57"/>
      <c r="K187" s="57"/>
      <c r="L187" s="57"/>
      <c r="M187" s="57"/>
    </row>
    <row r="188" spans="2:13" ht="13.5" hidden="1" customHeight="1" x14ac:dyDescent="0.2">
      <c r="B188" s="11"/>
      <c r="C188" s="134"/>
      <c r="D188" s="134"/>
      <c r="E188" s="134"/>
      <c r="F188" s="133">
        <f t="shared" si="4"/>
        <v>0</v>
      </c>
      <c r="G188" s="127"/>
      <c r="H188" s="109" t="str">
        <f t="shared" si="5"/>
        <v/>
      </c>
      <c r="I188" s="57"/>
      <c r="J188" s="57"/>
      <c r="K188" s="57"/>
      <c r="L188" s="57"/>
      <c r="M188" s="57"/>
    </row>
    <row r="189" spans="2:13" ht="13.5" hidden="1" customHeight="1" x14ac:dyDescent="0.2">
      <c r="B189" s="11"/>
      <c r="C189" s="134"/>
      <c r="D189" s="134"/>
      <c r="E189" s="134"/>
      <c r="F189" s="133">
        <f t="shared" si="4"/>
        <v>0</v>
      </c>
      <c r="G189" s="127"/>
      <c r="H189" s="109" t="str">
        <f t="shared" si="5"/>
        <v/>
      </c>
      <c r="I189" s="57"/>
      <c r="J189" s="57"/>
      <c r="K189" s="57"/>
      <c r="L189" s="57"/>
      <c r="M189" s="57"/>
    </row>
    <row r="190" spans="2:13" ht="13.5" hidden="1" customHeight="1" x14ac:dyDescent="0.2">
      <c r="B190" s="11"/>
      <c r="C190" s="134"/>
      <c r="D190" s="134"/>
      <c r="E190" s="134"/>
      <c r="F190" s="133">
        <f t="shared" si="4"/>
        <v>0</v>
      </c>
      <c r="G190" s="127"/>
      <c r="H190" s="109" t="str">
        <f t="shared" si="5"/>
        <v/>
      </c>
      <c r="I190" s="57"/>
      <c r="J190" s="57"/>
      <c r="K190" s="57"/>
      <c r="L190" s="57"/>
      <c r="M190" s="57"/>
    </row>
    <row r="191" spans="2:13" ht="13.5" hidden="1" customHeight="1" x14ac:dyDescent="0.2">
      <c r="B191" s="11"/>
      <c r="C191" s="134"/>
      <c r="D191" s="134"/>
      <c r="E191" s="134"/>
      <c r="F191" s="133">
        <f t="shared" si="4"/>
        <v>0</v>
      </c>
      <c r="G191" s="127"/>
      <c r="H191" s="109" t="str">
        <f t="shared" si="5"/>
        <v/>
      </c>
      <c r="I191" s="57"/>
      <c r="J191" s="57"/>
      <c r="K191" s="57"/>
      <c r="L191" s="57"/>
      <c r="M191" s="57"/>
    </row>
    <row r="192" spans="2:13" ht="13.5" hidden="1" customHeight="1" x14ac:dyDescent="0.2">
      <c r="B192" s="11"/>
      <c r="C192" s="134"/>
      <c r="D192" s="134"/>
      <c r="E192" s="134"/>
      <c r="F192" s="133">
        <f t="shared" si="4"/>
        <v>0</v>
      </c>
      <c r="G192" s="127"/>
      <c r="H192" s="109" t="str">
        <f t="shared" si="5"/>
        <v/>
      </c>
      <c r="I192" s="57"/>
      <c r="J192" s="57"/>
      <c r="K192" s="57"/>
      <c r="L192" s="57"/>
      <c r="M192" s="57"/>
    </row>
    <row r="193" spans="2:13" ht="13.5" hidden="1" customHeight="1" x14ac:dyDescent="0.2">
      <c r="B193" s="11"/>
      <c r="C193" s="134"/>
      <c r="D193" s="134"/>
      <c r="E193" s="134"/>
      <c r="F193" s="133">
        <f t="shared" si="4"/>
        <v>0</v>
      </c>
      <c r="G193" s="127"/>
      <c r="H193" s="109" t="str">
        <f t="shared" si="5"/>
        <v/>
      </c>
      <c r="I193" s="57"/>
      <c r="J193" s="57"/>
      <c r="K193" s="57"/>
      <c r="L193" s="57"/>
      <c r="M193" s="57"/>
    </row>
    <row r="194" spans="2:13" ht="13.5" hidden="1" customHeight="1" x14ac:dyDescent="0.2">
      <c r="B194" s="11"/>
      <c r="C194" s="134"/>
      <c r="D194" s="134"/>
      <c r="E194" s="134"/>
      <c r="F194" s="133">
        <f t="shared" si="4"/>
        <v>0</v>
      </c>
      <c r="G194" s="127"/>
      <c r="H194" s="109" t="str">
        <f t="shared" si="5"/>
        <v/>
      </c>
      <c r="I194" s="57"/>
      <c r="J194" s="57"/>
      <c r="K194" s="57"/>
      <c r="L194" s="57"/>
      <c r="M194" s="57"/>
    </row>
    <row r="195" spans="2:13" ht="13.5" hidden="1" customHeight="1" x14ac:dyDescent="0.2">
      <c r="B195" s="11"/>
      <c r="C195" s="134"/>
      <c r="D195" s="134"/>
      <c r="E195" s="134"/>
      <c r="F195" s="133">
        <f t="shared" si="4"/>
        <v>0</v>
      </c>
      <c r="G195" s="127"/>
      <c r="H195" s="109" t="str">
        <f t="shared" si="5"/>
        <v/>
      </c>
      <c r="I195" s="57"/>
      <c r="J195" s="57"/>
      <c r="K195" s="57"/>
      <c r="L195" s="57"/>
      <c r="M195" s="57"/>
    </row>
    <row r="196" spans="2:13" ht="13.5" hidden="1" customHeight="1" x14ac:dyDescent="0.2">
      <c r="B196" s="11"/>
      <c r="C196" s="134"/>
      <c r="D196" s="134"/>
      <c r="E196" s="134"/>
      <c r="F196" s="133">
        <f t="shared" si="4"/>
        <v>0</v>
      </c>
      <c r="G196" s="127"/>
      <c r="H196" s="109" t="str">
        <f t="shared" si="5"/>
        <v/>
      </c>
      <c r="I196" s="57"/>
      <c r="J196" s="57"/>
      <c r="K196" s="57"/>
      <c r="L196" s="57"/>
      <c r="M196" s="57"/>
    </row>
    <row r="197" spans="2:13" ht="13.5" hidden="1" customHeight="1" x14ac:dyDescent="0.2">
      <c r="B197" s="11"/>
      <c r="C197" s="134"/>
      <c r="D197" s="134"/>
      <c r="E197" s="134"/>
      <c r="F197" s="133">
        <f t="shared" si="4"/>
        <v>0</v>
      </c>
      <c r="G197" s="127"/>
      <c r="H197" s="109" t="str">
        <f t="shared" si="5"/>
        <v/>
      </c>
      <c r="I197" s="57"/>
      <c r="J197" s="57"/>
      <c r="K197" s="57"/>
      <c r="L197" s="57"/>
      <c r="M197" s="57"/>
    </row>
    <row r="198" spans="2:13" ht="13.5" hidden="1" customHeight="1" x14ac:dyDescent="0.2">
      <c r="B198" s="11"/>
      <c r="C198" s="134"/>
      <c r="D198" s="134"/>
      <c r="E198" s="134"/>
      <c r="F198" s="133">
        <f t="shared" si="4"/>
        <v>0</v>
      </c>
      <c r="G198" s="127"/>
      <c r="H198" s="109" t="str">
        <f t="shared" si="5"/>
        <v/>
      </c>
      <c r="I198" s="57"/>
      <c r="J198" s="57"/>
      <c r="K198" s="57"/>
      <c r="L198" s="57"/>
      <c r="M198" s="57"/>
    </row>
    <row r="199" spans="2:13" ht="13.5" hidden="1" customHeight="1" x14ac:dyDescent="0.2">
      <c r="B199" s="11"/>
      <c r="C199" s="134"/>
      <c r="D199" s="134"/>
      <c r="E199" s="134"/>
      <c r="F199" s="133">
        <f t="shared" si="4"/>
        <v>0</v>
      </c>
      <c r="G199" s="127"/>
      <c r="H199" s="109" t="str">
        <f t="shared" si="5"/>
        <v/>
      </c>
      <c r="I199" s="57"/>
      <c r="J199" s="57"/>
      <c r="K199" s="57"/>
      <c r="L199" s="57"/>
      <c r="M199" s="57"/>
    </row>
    <row r="200" spans="2:13" ht="13.5" hidden="1" customHeight="1" x14ac:dyDescent="0.2">
      <c r="B200" s="11"/>
      <c r="C200" s="134"/>
      <c r="D200" s="134"/>
      <c r="E200" s="134"/>
      <c r="F200" s="133">
        <f t="shared" si="4"/>
        <v>0</v>
      </c>
      <c r="G200" s="127"/>
      <c r="H200" s="109" t="str">
        <f t="shared" si="5"/>
        <v/>
      </c>
      <c r="I200" s="57"/>
      <c r="J200" s="57"/>
      <c r="K200" s="57"/>
      <c r="L200" s="57"/>
      <c r="M200" s="57"/>
    </row>
    <row r="201" spans="2:13" ht="13.5" hidden="1" customHeight="1" x14ac:dyDescent="0.2">
      <c r="B201" s="11"/>
      <c r="C201" s="134"/>
      <c r="D201" s="134"/>
      <c r="E201" s="134"/>
      <c r="F201" s="133">
        <f t="shared" ref="F201:F264" si="6">SUM(D201:E201)</f>
        <v>0</v>
      </c>
      <c r="G201" s="127"/>
      <c r="H201" s="109" t="str">
        <f t="shared" si="5"/>
        <v/>
      </c>
      <c r="I201" s="57"/>
      <c r="J201" s="57"/>
      <c r="K201" s="57"/>
      <c r="L201" s="57"/>
      <c r="M201" s="57"/>
    </row>
    <row r="202" spans="2:13" ht="13.5" hidden="1" customHeight="1" x14ac:dyDescent="0.2">
      <c r="B202" s="11"/>
      <c r="C202" s="134"/>
      <c r="D202" s="134"/>
      <c r="E202" s="134"/>
      <c r="F202" s="133">
        <f t="shared" si="6"/>
        <v>0</v>
      </c>
      <c r="G202" s="127"/>
      <c r="H202" s="109" t="str">
        <f t="shared" ref="H202:H265" si="7">IFERROR(F202/C202,"")</f>
        <v/>
      </c>
      <c r="I202" s="57"/>
      <c r="J202" s="57"/>
      <c r="K202" s="57"/>
      <c r="L202" s="57"/>
      <c r="M202" s="57"/>
    </row>
    <row r="203" spans="2:13" ht="13.5" hidden="1" customHeight="1" x14ac:dyDescent="0.2">
      <c r="B203" s="11"/>
      <c r="C203" s="134"/>
      <c r="D203" s="134"/>
      <c r="E203" s="134"/>
      <c r="F203" s="133">
        <f t="shared" si="6"/>
        <v>0</v>
      </c>
      <c r="G203" s="127"/>
      <c r="H203" s="109" t="str">
        <f t="shared" si="7"/>
        <v/>
      </c>
      <c r="I203" s="57"/>
      <c r="J203" s="57"/>
      <c r="K203" s="57"/>
      <c r="L203" s="57"/>
      <c r="M203" s="57"/>
    </row>
    <row r="204" spans="2:13" ht="13.5" hidden="1" customHeight="1" x14ac:dyDescent="0.2">
      <c r="B204" s="11"/>
      <c r="C204" s="134"/>
      <c r="D204" s="134"/>
      <c r="E204" s="134"/>
      <c r="F204" s="133">
        <f t="shared" si="6"/>
        <v>0</v>
      </c>
      <c r="G204" s="127"/>
      <c r="H204" s="109" t="str">
        <f t="shared" si="7"/>
        <v/>
      </c>
      <c r="I204" s="57"/>
      <c r="J204" s="57"/>
      <c r="K204" s="57"/>
      <c r="L204" s="57"/>
      <c r="M204" s="57"/>
    </row>
    <row r="205" spans="2:13" ht="13.5" hidden="1" customHeight="1" x14ac:dyDescent="0.2">
      <c r="B205" s="11"/>
      <c r="C205" s="134"/>
      <c r="D205" s="134"/>
      <c r="E205" s="134"/>
      <c r="F205" s="133">
        <f t="shared" si="6"/>
        <v>0</v>
      </c>
      <c r="G205" s="127"/>
      <c r="H205" s="109" t="str">
        <f t="shared" si="7"/>
        <v/>
      </c>
      <c r="I205" s="57"/>
      <c r="J205" s="57"/>
      <c r="K205" s="57"/>
      <c r="L205" s="57"/>
      <c r="M205" s="57"/>
    </row>
    <row r="206" spans="2:13" ht="13.5" hidden="1" customHeight="1" x14ac:dyDescent="0.2">
      <c r="B206" s="11"/>
      <c r="C206" s="134"/>
      <c r="D206" s="134"/>
      <c r="E206" s="134"/>
      <c r="F206" s="133">
        <f t="shared" si="6"/>
        <v>0</v>
      </c>
      <c r="G206" s="127"/>
      <c r="H206" s="109" t="str">
        <f t="shared" si="7"/>
        <v/>
      </c>
      <c r="I206" s="57"/>
      <c r="J206" s="57"/>
      <c r="K206" s="57"/>
      <c r="L206" s="57"/>
      <c r="M206" s="57"/>
    </row>
    <row r="207" spans="2:13" ht="13.5" hidden="1" customHeight="1" x14ac:dyDescent="0.2">
      <c r="B207" s="11"/>
      <c r="C207" s="134"/>
      <c r="D207" s="134"/>
      <c r="E207" s="134"/>
      <c r="F207" s="133">
        <f t="shared" si="6"/>
        <v>0</v>
      </c>
      <c r="G207" s="127"/>
      <c r="H207" s="109" t="str">
        <f t="shared" si="7"/>
        <v/>
      </c>
      <c r="I207" s="57"/>
      <c r="J207" s="57"/>
      <c r="K207" s="57"/>
      <c r="L207" s="57"/>
      <c r="M207" s="57"/>
    </row>
    <row r="208" spans="2:13" ht="13.5" hidden="1" customHeight="1" x14ac:dyDescent="0.2">
      <c r="B208" s="11"/>
      <c r="C208" s="134"/>
      <c r="D208" s="134"/>
      <c r="E208" s="134"/>
      <c r="F208" s="133">
        <f t="shared" si="6"/>
        <v>0</v>
      </c>
      <c r="G208" s="127"/>
      <c r="H208" s="109" t="str">
        <f t="shared" si="7"/>
        <v/>
      </c>
      <c r="I208" s="57"/>
      <c r="J208" s="57"/>
      <c r="K208" s="57"/>
      <c r="L208" s="57"/>
      <c r="M208" s="57"/>
    </row>
    <row r="209" spans="2:13" ht="13.5" hidden="1" customHeight="1" x14ac:dyDescent="0.2">
      <c r="B209" s="11"/>
      <c r="C209" s="134"/>
      <c r="D209" s="134"/>
      <c r="E209" s="134"/>
      <c r="F209" s="133">
        <f t="shared" si="6"/>
        <v>0</v>
      </c>
      <c r="G209" s="127"/>
      <c r="H209" s="109" t="str">
        <f t="shared" si="7"/>
        <v/>
      </c>
      <c r="I209" s="57"/>
      <c r="J209" s="57"/>
      <c r="K209" s="57"/>
      <c r="L209" s="57"/>
      <c r="M209" s="57"/>
    </row>
    <row r="210" spans="2:13" ht="13.5" hidden="1" customHeight="1" x14ac:dyDescent="0.2">
      <c r="B210" s="11"/>
      <c r="C210" s="134"/>
      <c r="D210" s="134"/>
      <c r="E210" s="134"/>
      <c r="F210" s="133">
        <f t="shared" si="6"/>
        <v>0</v>
      </c>
      <c r="G210" s="127"/>
      <c r="H210" s="109" t="str">
        <f t="shared" si="7"/>
        <v/>
      </c>
      <c r="I210" s="57"/>
      <c r="J210" s="57"/>
      <c r="K210" s="57"/>
      <c r="L210" s="57"/>
      <c r="M210" s="57"/>
    </row>
    <row r="211" spans="2:13" ht="13.5" hidden="1" customHeight="1" x14ac:dyDescent="0.2">
      <c r="B211" s="11"/>
      <c r="C211" s="134"/>
      <c r="D211" s="134"/>
      <c r="E211" s="134"/>
      <c r="F211" s="133">
        <f t="shared" si="6"/>
        <v>0</v>
      </c>
      <c r="G211" s="127"/>
      <c r="H211" s="109" t="str">
        <f t="shared" si="7"/>
        <v/>
      </c>
      <c r="I211" s="57"/>
      <c r="J211" s="57"/>
      <c r="K211" s="57"/>
      <c r="L211" s="57"/>
      <c r="M211" s="57"/>
    </row>
    <row r="212" spans="2:13" ht="13.5" hidden="1" customHeight="1" x14ac:dyDescent="0.2">
      <c r="B212" s="11"/>
      <c r="C212" s="134"/>
      <c r="D212" s="134"/>
      <c r="E212" s="134"/>
      <c r="F212" s="133">
        <f t="shared" si="6"/>
        <v>0</v>
      </c>
      <c r="G212" s="127"/>
      <c r="H212" s="109" t="str">
        <f t="shared" si="7"/>
        <v/>
      </c>
      <c r="I212" s="57"/>
      <c r="J212" s="57"/>
      <c r="K212" s="57"/>
      <c r="L212" s="57"/>
      <c r="M212" s="57"/>
    </row>
    <row r="213" spans="2:13" ht="13.5" hidden="1" customHeight="1" x14ac:dyDescent="0.2">
      <c r="B213" s="11"/>
      <c r="C213" s="134"/>
      <c r="D213" s="134"/>
      <c r="E213" s="134"/>
      <c r="F213" s="133">
        <f t="shared" si="6"/>
        <v>0</v>
      </c>
      <c r="G213" s="127"/>
      <c r="H213" s="109" t="str">
        <f t="shared" si="7"/>
        <v/>
      </c>
      <c r="I213" s="57"/>
      <c r="J213" s="57"/>
      <c r="K213" s="57"/>
      <c r="L213" s="57"/>
      <c r="M213" s="57"/>
    </row>
    <row r="214" spans="2:13" ht="13.5" hidden="1" customHeight="1" x14ac:dyDescent="0.2">
      <c r="B214" s="11"/>
      <c r="C214" s="134"/>
      <c r="D214" s="134"/>
      <c r="E214" s="134"/>
      <c r="F214" s="133">
        <f t="shared" si="6"/>
        <v>0</v>
      </c>
      <c r="G214" s="127"/>
      <c r="H214" s="109" t="str">
        <f t="shared" si="7"/>
        <v/>
      </c>
      <c r="I214" s="57"/>
      <c r="J214" s="57"/>
      <c r="K214" s="57"/>
      <c r="L214" s="57"/>
      <c r="M214" s="57"/>
    </row>
    <row r="215" spans="2:13" ht="13.5" hidden="1" customHeight="1" x14ac:dyDescent="0.2">
      <c r="B215" s="11"/>
      <c r="C215" s="134"/>
      <c r="D215" s="134"/>
      <c r="E215" s="134"/>
      <c r="F215" s="133">
        <f t="shared" si="6"/>
        <v>0</v>
      </c>
      <c r="G215" s="127"/>
      <c r="H215" s="109" t="str">
        <f t="shared" si="7"/>
        <v/>
      </c>
      <c r="I215" s="57"/>
      <c r="J215" s="57"/>
      <c r="K215" s="57"/>
      <c r="L215" s="57"/>
      <c r="M215" s="57"/>
    </row>
    <row r="216" spans="2:13" ht="13.5" hidden="1" customHeight="1" x14ac:dyDescent="0.2">
      <c r="B216" s="11"/>
      <c r="C216" s="134"/>
      <c r="D216" s="134"/>
      <c r="E216" s="134"/>
      <c r="F216" s="133">
        <f t="shared" si="6"/>
        <v>0</v>
      </c>
      <c r="G216" s="127"/>
      <c r="H216" s="109" t="str">
        <f t="shared" si="7"/>
        <v/>
      </c>
      <c r="I216" s="57"/>
      <c r="J216" s="57"/>
      <c r="K216" s="57"/>
      <c r="L216" s="57"/>
      <c r="M216" s="57"/>
    </row>
    <row r="217" spans="2:13" ht="13.5" hidden="1" customHeight="1" x14ac:dyDescent="0.2">
      <c r="B217" s="11"/>
      <c r="C217" s="134"/>
      <c r="D217" s="134"/>
      <c r="E217" s="134"/>
      <c r="F217" s="133">
        <f t="shared" si="6"/>
        <v>0</v>
      </c>
      <c r="G217" s="127"/>
      <c r="H217" s="109" t="str">
        <f t="shared" si="7"/>
        <v/>
      </c>
      <c r="I217" s="57"/>
      <c r="J217" s="57"/>
      <c r="K217" s="57"/>
      <c r="L217" s="57"/>
      <c r="M217" s="57"/>
    </row>
    <row r="218" spans="2:13" ht="13.5" hidden="1" customHeight="1" x14ac:dyDescent="0.2">
      <c r="B218" s="11"/>
      <c r="C218" s="134"/>
      <c r="D218" s="134"/>
      <c r="E218" s="134"/>
      <c r="F218" s="133">
        <f t="shared" si="6"/>
        <v>0</v>
      </c>
      <c r="G218" s="127"/>
      <c r="H218" s="109" t="str">
        <f t="shared" si="7"/>
        <v/>
      </c>
      <c r="I218" s="57"/>
      <c r="J218" s="57"/>
      <c r="K218" s="57"/>
      <c r="L218" s="57"/>
      <c r="M218" s="57"/>
    </row>
    <row r="219" spans="2:13" ht="13.5" hidden="1" customHeight="1" x14ac:dyDescent="0.2">
      <c r="B219" s="11"/>
      <c r="C219" s="134"/>
      <c r="D219" s="134"/>
      <c r="E219" s="134"/>
      <c r="F219" s="133">
        <f t="shared" si="6"/>
        <v>0</v>
      </c>
      <c r="G219" s="127"/>
      <c r="H219" s="109" t="str">
        <f t="shared" si="7"/>
        <v/>
      </c>
      <c r="I219" s="57"/>
      <c r="J219" s="57"/>
      <c r="K219" s="57"/>
      <c r="L219" s="57"/>
      <c r="M219" s="57"/>
    </row>
    <row r="220" spans="2:13" ht="13.5" hidden="1" customHeight="1" x14ac:dyDescent="0.2">
      <c r="B220" s="11"/>
      <c r="C220" s="134"/>
      <c r="D220" s="134"/>
      <c r="E220" s="134"/>
      <c r="F220" s="133">
        <f t="shared" si="6"/>
        <v>0</v>
      </c>
      <c r="G220" s="127"/>
      <c r="H220" s="109" t="str">
        <f t="shared" si="7"/>
        <v/>
      </c>
      <c r="I220" s="57"/>
      <c r="J220" s="57"/>
      <c r="K220" s="57"/>
      <c r="L220" s="57"/>
      <c r="M220" s="57"/>
    </row>
    <row r="221" spans="2:13" ht="13.5" hidden="1" customHeight="1" x14ac:dyDescent="0.2">
      <c r="B221" s="11"/>
      <c r="C221" s="134"/>
      <c r="D221" s="134"/>
      <c r="E221" s="134"/>
      <c r="F221" s="133">
        <f t="shared" si="6"/>
        <v>0</v>
      </c>
      <c r="G221" s="127"/>
      <c r="H221" s="109" t="str">
        <f t="shared" si="7"/>
        <v/>
      </c>
      <c r="I221" s="57"/>
      <c r="J221" s="57"/>
      <c r="K221" s="57"/>
      <c r="L221" s="57"/>
      <c r="M221" s="57"/>
    </row>
    <row r="222" spans="2:13" ht="13.5" hidden="1" customHeight="1" x14ac:dyDescent="0.2">
      <c r="B222" s="11"/>
      <c r="C222" s="134"/>
      <c r="D222" s="134"/>
      <c r="E222" s="134"/>
      <c r="F222" s="133">
        <f t="shared" si="6"/>
        <v>0</v>
      </c>
      <c r="G222" s="127"/>
      <c r="H222" s="109" t="str">
        <f t="shared" si="7"/>
        <v/>
      </c>
      <c r="I222" s="57"/>
      <c r="J222" s="57"/>
      <c r="K222" s="57"/>
      <c r="L222" s="57"/>
      <c r="M222" s="57"/>
    </row>
    <row r="223" spans="2:13" ht="13.5" hidden="1" customHeight="1" x14ac:dyDescent="0.2">
      <c r="B223" s="11"/>
      <c r="C223" s="134"/>
      <c r="D223" s="134"/>
      <c r="E223" s="134"/>
      <c r="F223" s="133">
        <f t="shared" si="6"/>
        <v>0</v>
      </c>
      <c r="G223" s="127"/>
      <c r="H223" s="109" t="str">
        <f t="shared" si="7"/>
        <v/>
      </c>
      <c r="I223" s="57"/>
      <c r="J223" s="57"/>
      <c r="K223" s="57"/>
      <c r="L223" s="57"/>
      <c r="M223" s="57"/>
    </row>
    <row r="224" spans="2:13" ht="13.5" hidden="1" customHeight="1" x14ac:dyDescent="0.2">
      <c r="B224" s="11"/>
      <c r="C224" s="134"/>
      <c r="D224" s="134"/>
      <c r="E224" s="134"/>
      <c r="F224" s="133">
        <f t="shared" si="6"/>
        <v>0</v>
      </c>
      <c r="G224" s="127"/>
      <c r="H224" s="109" t="str">
        <f t="shared" si="7"/>
        <v/>
      </c>
      <c r="I224" s="57"/>
      <c r="J224" s="57"/>
      <c r="K224" s="57"/>
      <c r="L224" s="57"/>
      <c r="M224" s="57"/>
    </row>
    <row r="225" spans="2:13" ht="13.5" hidden="1" customHeight="1" x14ac:dyDescent="0.2">
      <c r="B225" s="11"/>
      <c r="C225" s="134"/>
      <c r="D225" s="134"/>
      <c r="E225" s="134"/>
      <c r="F225" s="133">
        <f t="shared" si="6"/>
        <v>0</v>
      </c>
      <c r="G225" s="127"/>
      <c r="H225" s="109" t="str">
        <f t="shared" si="7"/>
        <v/>
      </c>
      <c r="I225" s="57"/>
      <c r="J225" s="57"/>
      <c r="K225" s="57"/>
      <c r="L225" s="57"/>
      <c r="M225" s="57"/>
    </row>
    <row r="226" spans="2:13" ht="13.5" hidden="1" customHeight="1" x14ac:dyDescent="0.2">
      <c r="B226" s="11"/>
      <c r="C226" s="134"/>
      <c r="D226" s="134"/>
      <c r="E226" s="134"/>
      <c r="F226" s="133">
        <f t="shared" si="6"/>
        <v>0</v>
      </c>
      <c r="G226" s="127"/>
      <c r="H226" s="109" t="str">
        <f t="shared" si="7"/>
        <v/>
      </c>
      <c r="I226" s="57"/>
      <c r="J226" s="57"/>
      <c r="K226" s="57"/>
      <c r="L226" s="57"/>
      <c r="M226" s="57"/>
    </row>
    <row r="227" spans="2:13" ht="13.5" hidden="1" customHeight="1" x14ac:dyDescent="0.2">
      <c r="B227" s="11"/>
      <c r="C227" s="134"/>
      <c r="D227" s="134"/>
      <c r="E227" s="134"/>
      <c r="F227" s="133">
        <f t="shared" si="6"/>
        <v>0</v>
      </c>
      <c r="G227" s="127"/>
      <c r="H227" s="109" t="str">
        <f t="shared" si="7"/>
        <v/>
      </c>
      <c r="I227" s="57"/>
      <c r="J227" s="57"/>
      <c r="K227" s="57"/>
      <c r="L227" s="57"/>
      <c r="M227" s="57"/>
    </row>
    <row r="228" spans="2:13" ht="13.5" hidden="1" customHeight="1" x14ac:dyDescent="0.2">
      <c r="B228" s="11"/>
      <c r="C228" s="134"/>
      <c r="D228" s="134"/>
      <c r="E228" s="134"/>
      <c r="F228" s="133">
        <f t="shared" si="6"/>
        <v>0</v>
      </c>
      <c r="G228" s="127"/>
      <c r="H228" s="109" t="str">
        <f t="shared" si="7"/>
        <v/>
      </c>
      <c r="I228" s="57"/>
      <c r="J228" s="57"/>
      <c r="K228" s="57"/>
      <c r="L228" s="57"/>
      <c r="M228" s="57"/>
    </row>
    <row r="229" spans="2:13" ht="13.5" hidden="1" customHeight="1" x14ac:dyDescent="0.2">
      <c r="B229" s="11"/>
      <c r="C229" s="134"/>
      <c r="D229" s="134"/>
      <c r="E229" s="134"/>
      <c r="F229" s="133">
        <f t="shared" si="6"/>
        <v>0</v>
      </c>
      <c r="G229" s="127"/>
      <c r="H229" s="109" t="str">
        <f t="shared" si="7"/>
        <v/>
      </c>
      <c r="I229" s="57"/>
      <c r="J229" s="57"/>
      <c r="K229" s="57"/>
      <c r="L229" s="57"/>
      <c r="M229" s="57"/>
    </row>
    <row r="230" spans="2:13" ht="13.5" hidden="1" customHeight="1" x14ac:dyDescent="0.2">
      <c r="B230" s="11"/>
      <c r="C230" s="134"/>
      <c r="D230" s="134"/>
      <c r="E230" s="134"/>
      <c r="F230" s="133">
        <f t="shared" si="6"/>
        <v>0</v>
      </c>
      <c r="G230" s="127"/>
      <c r="H230" s="109" t="str">
        <f t="shared" si="7"/>
        <v/>
      </c>
      <c r="I230" s="57"/>
      <c r="J230" s="57"/>
      <c r="K230" s="57"/>
      <c r="L230" s="57"/>
      <c r="M230" s="57"/>
    </row>
    <row r="231" spans="2:13" ht="13.5" hidden="1" customHeight="1" x14ac:dyDescent="0.2">
      <c r="B231" s="11"/>
      <c r="C231" s="134"/>
      <c r="D231" s="134"/>
      <c r="E231" s="134"/>
      <c r="F231" s="133">
        <f t="shared" si="6"/>
        <v>0</v>
      </c>
      <c r="G231" s="127"/>
      <c r="H231" s="109" t="str">
        <f t="shared" si="7"/>
        <v/>
      </c>
      <c r="I231" s="57"/>
      <c r="J231" s="57"/>
      <c r="K231" s="57"/>
      <c r="L231" s="57"/>
      <c r="M231" s="57"/>
    </row>
    <row r="232" spans="2:13" ht="13.5" hidden="1" customHeight="1" x14ac:dyDescent="0.2">
      <c r="B232" s="11"/>
      <c r="C232" s="134"/>
      <c r="D232" s="134"/>
      <c r="E232" s="134"/>
      <c r="F232" s="133">
        <f t="shared" si="6"/>
        <v>0</v>
      </c>
      <c r="G232" s="127"/>
      <c r="H232" s="109" t="str">
        <f t="shared" si="7"/>
        <v/>
      </c>
      <c r="I232" s="57"/>
      <c r="J232" s="57"/>
      <c r="K232" s="57"/>
      <c r="L232" s="57"/>
      <c r="M232" s="57"/>
    </row>
    <row r="233" spans="2:13" ht="13.5" hidden="1" customHeight="1" x14ac:dyDescent="0.2">
      <c r="B233" s="11"/>
      <c r="C233" s="134"/>
      <c r="D233" s="134"/>
      <c r="E233" s="134"/>
      <c r="F233" s="133">
        <f t="shared" si="6"/>
        <v>0</v>
      </c>
      <c r="G233" s="127"/>
      <c r="H233" s="109" t="str">
        <f t="shared" si="7"/>
        <v/>
      </c>
      <c r="I233" s="57"/>
      <c r="J233" s="57"/>
      <c r="K233" s="57"/>
      <c r="L233" s="57"/>
      <c r="M233" s="57"/>
    </row>
    <row r="234" spans="2:13" ht="13.5" hidden="1" customHeight="1" x14ac:dyDescent="0.2">
      <c r="B234" s="11"/>
      <c r="C234" s="134"/>
      <c r="D234" s="134"/>
      <c r="E234" s="134"/>
      <c r="F234" s="133">
        <f t="shared" si="6"/>
        <v>0</v>
      </c>
      <c r="G234" s="127"/>
      <c r="H234" s="109" t="str">
        <f t="shared" si="7"/>
        <v/>
      </c>
      <c r="I234" s="57"/>
      <c r="J234" s="57"/>
      <c r="K234" s="57"/>
      <c r="L234" s="57"/>
      <c r="M234" s="57"/>
    </row>
    <row r="235" spans="2:13" ht="13.5" hidden="1" customHeight="1" x14ac:dyDescent="0.2">
      <c r="B235" s="11"/>
      <c r="C235" s="134"/>
      <c r="D235" s="134"/>
      <c r="E235" s="134"/>
      <c r="F235" s="133">
        <f t="shared" si="6"/>
        <v>0</v>
      </c>
      <c r="G235" s="127"/>
      <c r="H235" s="109" t="str">
        <f t="shared" si="7"/>
        <v/>
      </c>
      <c r="I235" s="57"/>
      <c r="J235" s="57"/>
      <c r="K235" s="57"/>
      <c r="L235" s="57"/>
      <c r="M235" s="57"/>
    </row>
    <row r="236" spans="2:13" ht="13.5" hidden="1" customHeight="1" x14ac:dyDescent="0.2">
      <c r="B236" s="11"/>
      <c r="C236" s="134"/>
      <c r="D236" s="134"/>
      <c r="E236" s="134"/>
      <c r="F236" s="133">
        <f t="shared" si="6"/>
        <v>0</v>
      </c>
      <c r="G236" s="127"/>
      <c r="H236" s="109" t="str">
        <f t="shared" si="7"/>
        <v/>
      </c>
      <c r="I236" s="57"/>
      <c r="J236" s="57"/>
      <c r="K236" s="57"/>
      <c r="L236" s="57"/>
      <c r="M236" s="57"/>
    </row>
    <row r="237" spans="2:13" ht="13.5" hidden="1" customHeight="1" x14ac:dyDescent="0.2">
      <c r="B237" s="11"/>
      <c r="C237" s="134"/>
      <c r="D237" s="134"/>
      <c r="E237" s="134"/>
      <c r="F237" s="133">
        <f t="shared" si="6"/>
        <v>0</v>
      </c>
      <c r="G237" s="127"/>
      <c r="H237" s="109" t="str">
        <f t="shared" si="7"/>
        <v/>
      </c>
      <c r="I237" s="57"/>
      <c r="J237" s="57"/>
      <c r="K237" s="57"/>
      <c r="L237" s="57"/>
      <c r="M237" s="57"/>
    </row>
    <row r="238" spans="2:13" ht="13.5" hidden="1" customHeight="1" x14ac:dyDescent="0.2">
      <c r="B238" s="11"/>
      <c r="C238" s="134"/>
      <c r="D238" s="134"/>
      <c r="E238" s="134"/>
      <c r="F238" s="133">
        <f t="shared" si="6"/>
        <v>0</v>
      </c>
      <c r="G238" s="127"/>
      <c r="H238" s="109" t="str">
        <f t="shared" si="7"/>
        <v/>
      </c>
      <c r="I238" s="57"/>
      <c r="J238" s="57"/>
      <c r="K238" s="57"/>
      <c r="L238" s="57"/>
      <c r="M238" s="57"/>
    </row>
    <row r="239" spans="2:13" ht="13.5" hidden="1" customHeight="1" x14ac:dyDescent="0.2">
      <c r="B239" s="11"/>
      <c r="C239" s="134"/>
      <c r="D239" s="134"/>
      <c r="E239" s="134"/>
      <c r="F239" s="133">
        <f t="shared" si="6"/>
        <v>0</v>
      </c>
      <c r="G239" s="127"/>
      <c r="H239" s="109" t="str">
        <f t="shared" si="7"/>
        <v/>
      </c>
      <c r="I239" s="57"/>
      <c r="J239" s="57"/>
      <c r="K239" s="57"/>
      <c r="L239" s="57"/>
      <c r="M239" s="57"/>
    </row>
    <row r="240" spans="2:13" ht="13.5" hidden="1" customHeight="1" x14ac:dyDescent="0.2">
      <c r="B240" s="11"/>
      <c r="C240" s="134"/>
      <c r="D240" s="134"/>
      <c r="E240" s="134"/>
      <c r="F240" s="133">
        <f t="shared" si="6"/>
        <v>0</v>
      </c>
      <c r="G240" s="127"/>
      <c r="H240" s="109" t="str">
        <f t="shared" si="7"/>
        <v/>
      </c>
      <c r="I240" s="57"/>
      <c r="J240" s="57"/>
      <c r="K240" s="57"/>
      <c r="L240" s="57"/>
      <c r="M240" s="57"/>
    </row>
    <row r="241" spans="2:13" ht="13.5" hidden="1" customHeight="1" x14ac:dyDescent="0.2">
      <c r="B241" s="11"/>
      <c r="C241" s="134"/>
      <c r="D241" s="134"/>
      <c r="E241" s="134"/>
      <c r="F241" s="133">
        <f t="shared" si="6"/>
        <v>0</v>
      </c>
      <c r="G241" s="127"/>
      <c r="H241" s="109" t="str">
        <f t="shared" si="7"/>
        <v/>
      </c>
      <c r="I241" s="57"/>
      <c r="J241" s="57"/>
      <c r="K241" s="57"/>
      <c r="L241" s="57"/>
      <c r="M241" s="57"/>
    </row>
    <row r="242" spans="2:13" ht="13.5" hidden="1" customHeight="1" x14ac:dyDescent="0.2">
      <c r="B242" s="11"/>
      <c r="C242" s="134"/>
      <c r="D242" s="134"/>
      <c r="E242" s="134"/>
      <c r="F242" s="133">
        <f t="shared" si="6"/>
        <v>0</v>
      </c>
      <c r="G242" s="127"/>
      <c r="H242" s="109" t="str">
        <f t="shared" si="7"/>
        <v/>
      </c>
      <c r="I242" s="57"/>
      <c r="J242" s="57"/>
      <c r="K242" s="57"/>
      <c r="L242" s="57"/>
      <c r="M242" s="57"/>
    </row>
    <row r="243" spans="2:13" ht="13.5" hidden="1" customHeight="1" x14ac:dyDescent="0.2">
      <c r="B243" s="11"/>
      <c r="C243" s="134"/>
      <c r="D243" s="134"/>
      <c r="E243" s="134"/>
      <c r="F243" s="133">
        <f t="shared" si="6"/>
        <v>0</v>
      </c>
      <c r="G243" s="127"/>
      <c r="H243" s="109" t="str">
        <f t="shared" si="7"/>
        <v/>
      </c>
      <c r="I243" s="57"/>
      <c r="J243" s="57"/>
      <c r="K243" s="57"/>
      <c r="L243" s="57"/>
      <c r="M243" s="57"/>
    </row>
    <row r="244" spans="2:13" ht="13.5" hidden="1" customHeight="1" x14ac:dyDescent="0.2">
      <c r="B244" s="11"/>
      <c r="C244" s="134"/>
      <c r="D244" s="134"/>
      <c r="E244" s="134"/>
      <c r="F244" s="133">
        <f t="shared" si="6"/>
        <v>0</v>
      </c>
      <c r="G244" s="127"/>
      <c r="H244" s="109" t="str">
        <f t="shared" si="7"/>
        <v/>
      </c>
      <c r="I244" s="57"/>
      <c r="J244" s="57"/>
      <c r="K244" s="57"/>
      <c r="L244" s="57"/>
      <c r="M244" s="57"/>
    </row>
    <row r="245" spans="2:13" ht="13.5" hidden="1" customHeight="1" x14ac:dyDescent="0.2">
      <c r="B245" s="11"/>
      <c r="C245" s="134"/>
      <c r="D245" s="134"/>
      <c r="E245" s="134"/>
      <c r="F245" s="133">
        <f t="shared" si="6"/>
        <v>0</v>
      </c>
      <c r="G245" s="127"/>
      <c r="H245" s="109" t="str">
        <f t="shared" si="7"/>
        <v/>
      </c>
      <c r="I245" s="57"/>
      <c r="J245" s="57"/>
      <c r="K245" s="57"/>
      <c r="L245" s="57"/>
      <c r="M245" s="57"/>
    </row>
    <row r="246" spans="2:13" ht="13.5" hidden="1" customHeight="1" x14ac:dyDescent="0.2">
      <c r="B246" s="11"/>
      <c r="C246" s="134"/>
      <c r="D246" s="134"/>
      <c r="E246" s="134"/>
      <c r="F246" s="133">
        <f t="shared" si="6"/>
        <v>0</v>
      </c>
      <c r="G246" s="127"/>
      <c r="H246" s="109" t="str">
        <f t="shared" si="7"/>
        <v/>
      </c>
      <c r="I246" s="57"/>
      <c r="J246" s="57"/>
      <c r="K246" s="57"/>
      <c r="L246" s="57"/>
      <c r="M246" s="57"/>
    </row>
    <row r="247" spans="2:13" ht="13.5" hidden="1" customHeight="1" x14ac:dyDescent="0.2">
      <c r="B247" s="11"/>
      <c r="C247" s="134"/>
      <c r="D247" s="134"/>
      <c r="E247" s="134"/>
      <c r="F247" s="133">
        <f t="shared" si="6"/>
        <v>0</v>
      </c>
      <c r="G247" s="127"/>
      <c r="H247" s="109" t="str">
        <f t="shared" si="7"/>
        <v/>
      </c>
      <c r="I247" s="57"/>
      <c r="J247" s="57"/>
      <c r="K247" s="57"/>
      <c r="L247" s="57"/>
      <c r="M247" s="57"/>
    </row>
    <row r="248" spans="2:13" ht="13.5" hidden="1" customHeight="1" x14ac:dyDescent="0.2">
      <c r="B248" s="11"/>
      <c r="C248" s="134"/>
      <c r="D248" s="134"/>
      <c r="E248" s="134"/>
      <c r="F248" s="133">
        <f t="shared" si="6"/>
        <v>0</v>
      </c>
      <c r="G248" s="127"/>
      <c r="H248" s="109" t="str">
        <f t="shared" si="7"/>
        <v/>
      </c>
      <c r="I248" s="57"/>
      <c r="J248" s="57"/>
      <c r="K248" s="57"/>
      <c r="L248" s="57"/>
      <c r="M248" s="57"/>
    </row>
    <row r="249" spans="2:13" ht="13.5" hidden="1" customHeight="1" x14ac:dyDescent="0.2">
      <c r="B249" s="11"/>
      <c r="C249" s="134"/>
      <c r="D249" s="134"/>
      <c r="E249" s="134"/>
      <c r="F249" s="133">
        <f t="shared" si="6"/>
        <v>0</v>
      </c>
      <c r="G249" s="127"/>
      <c r="H249" s="109" t="str">
        <f t="shared" si="7"/>
        <v/>
      </c>
      <c r="I249" s="57"/>
      <c r="J249" s="57"/>
      <c r="K249" s="57"/>
      <c r="L249" s="57"/>
      <c r="M249" s="57"/>
    </row>
    <row r="250" spans="2:13" ht="13.5" hidden="1" customHeight="1" x14ac:dyDescent="0.2">
      <c r="B250" s="11"/>
      <c r="C250" s="134"/>
      <c r="D250" s="134"/>
      <c r="E250" s="134"/>
      <c r="F250" s="133">
        <f t="shared" si="6"/>
        <v>0</v>
      </c>
      <c r="G250" s="127"/>
      <c r="H250" s="109" t="str">
        <f t="shared" si="7"/>
        <v/>
      </c>
      <c r="I250" s="57"/>
      <c r="J250" s="57"/>
      <c r="K250" s="57"/>
      <c r="L250" s="57"/>
      <c r="M250" s="57"/>
    </row>
    <row r="251" spans="2:13" ht="13.5" hidden="1" customHeight="1" x14ac:dyDescent="0.2">
      <c r="B251" s="11"/>
      <c r="C251" s="134"/>
      <c r="D251" s="134"/>
      <c r="E251" s="134"/>
      <c r="F251" s="133">
        <f t="shared" si="6"/>
        <v>0</v>
      </c>
      <c r="G251" s="127"/>
      <c r="H251" s="109" t="str">
        <f t="shared" si="7"/>
        <v/>
      </c>
      <c r="I251" s="57"/>
      <c r="J251" s="57"/>
      <c r="K251" s="57"/>
      <c r="L251" s="57"/>
      <c r="M251" s="57"/>
    </row>
    <row r="252" spans="2:13" ht="13.5" hidden="1" customHeight="1" x14ac:dyDescent="0.2">
      <c r="B252" s="11"/>
      <c r="C252" s="134"/>
      <c r="D252" s="134"/>
      <c r="E252" s="134"/>
      <c r="F252" s="133">
        <f t="shared" si="6"/>
        <v>0</v>
      </c>
      <c r="G252" s="127"/>
      <c r="H252" s="109" t="str">
        <f t="shared" si="7"/>
        <v/>
      </c>
      <c r="I252" s="57"/>
      <c r="J252" s="57"/>
      <c r="K252" s="57"/>
      <c r="L252" s="57"/>
      <c r="M252" s="57"/>
    </row>
    <row r="253" spans="2:13" ht="13.5" hidden="1" customHeight="1" x14ac:dyDescent="0.2">
      <c r="B253" s="11"/>
      <c r="C253" s="134"/>
      <c r="D253" s="134"/>
      <c r="E253" s="134"/>
      <c r="F253" s="133">
        <f t="shared" si="6"/>
        <v>0</v>
      </c>
      <c r="G253" s="127"/>
      <c r="H253" s="109" t="str">
        <f t="shared" si="7"/>
        <v/>
      </c>
      <c r="I253" s="57"/>
      <c r="J253" s="57"/>
      <c r="K253" s="57"/>
      <c r="L253" s="57"/>
      <c r="M253" s="57"/>
    </row>
    <row r="254" spans="2:13" ht="13.5" hidden="1" customHeight="1" x14ac:dyDescent="0.2">
      <c r="B254" s="11"/>
      <c r="C254" s="134"/>
      <c r="D254" s="134"/>
      <c r="E254" s="134"/>
      <c r="F254" s="133">
        <f t="shared" si="6"/>
        <v>0</v>
      </c>
      <c r="G254" s="127"/>
      <c r="H254" s="109" t="str">
        <f t="shared" si="7"/>
        <v/>
      </c>
      <c r="I254" s="57"/>
      <c r="J254" s="57"/>
      <c r="K254" s="57"/>
      <c r="L254" s="57"/>
      <c r="M254" s="57"/>
    </row>
    <row r="255" spans="2:13" ht="13.5" hidden="1" customHeight="1" x14ac:dyDescent="0.2">
      <c r="B255" s="11"/>
      <c r="C255" s="134"/>
      <c r="D255" s="134"/>
      <c r="E255" s="134"/>
      <c r="F255" s="133">
        <f t="shared" si="6"/>
        <v>0</v>
      </c>
      <c r="G255" s="127"/>
      <c r="H255" s="109" t="str">
        <f t="shared" si="7"/>
        <v/>
      </c>
      <c r="I255" s="57"/>
      <c r="J255" s="57"/>
      <c r="K255" s="57"/>
      <c r="L255" s="57"/>
      <c r="M255" s="57"/>
    </row>
    <row r="256" spans="2:13" ht="13.5" hidden="1" customHeight="1" x14ac:dyDescent="0.2">
      <c r="B256" s="11"/>
      <c r="C256" s="134"/>
      <c r="D256" s="134"/>
      <c r="E256" s="134"/>
      <c r="F256" s="133">
        <f t="shared" si="6"/>
        <v>0</v>
      </c>
      <c r="G256" s="127"/>
      <c r="H256" s="109" t="str">
        <f t="shared" si="7"/>
        <v/>
      </c>
      <c r="I256" s="57"/>
      <c r="J256" s="57"/>
      <c r="K256" s="57"/>
      <c r="L256" s="57"/>
      <c r="M256" s="57"/>
    </row>
    <row r="257" spans="2:13" ht="13.5" hidden="1" customHeight="1" x14ac:dyDescent="0.2">
      <c r="B257" s="11"/>
      <c r="C257" s="134"/>
      <c r="D257" s="134"/>
      <c r="E257" s="134"/>
      <c r="F257" s="133">
        <f t="shared" si="6"/>
        <v>0</v>
      </c>
      <c r="G257" s="127"/>
      <c r="H257" s="109" t="str">
        <f t="shared" si="7"/>
        <v/>
      </c>
      <c r="I257" s="57"/>
      <c r="J257" s="57"/>
      <c r="K257" s="57"/>
      <c r="L257" s="57"/>
      <c r="M257" s="57"/>
    </row>
    <row r="258" spans="2:13" ht="13.5" hidden="1" customHeight="1" x14ac:dyDescent="0.2">
      <c r="B258" s="11"/>
      <c r="C258" s="134"/>
      <c r="D258" s="134"/>
      <c r="E258" s="134"/>
      <c r="F258" s="133">
        <f t="shared" si="6"/>
        <v>0</v>
      </c>
      <c r="G258" s="127"/>
      <c r="H258" s="109" t="str">
        <f t="shared" si="7"/>
        <v/>
      </c>
      <c r="I258" s="57"/>
      <c r="J258" s="57"/>
      <c r="K258" s="57"/>
      <c r="L258" s="57"/>
      <c r="M258" s="57"/>
    </row>
    <row r="259" spans="2:13" ht="13.5" hidden="1" customHeight="1" x14ac:dyDescent="0.2">
      <c r="B259" s="11"/>
      <c r="C259" s="134"/>
      <c r="D259" s="134"/>
      <c r="E259" s="134"/>
      <c r="F259" s="133">
        <f t="shared" si="6"/>
        <v>0</v>
      </c>
      <c r="G259" s="127"/>
      <c r="H259" s="109" t="str">
        <f t="shared" si="7"/>
        <v/>
      </c>
      <c r="I259" s="57"/>
      <c r="J259" s="57"/>
      <c r="K259" s="57"/>
      <c r="L259" s="57"/>
      <c r="M259" s="57"/>
    </row>
    <row r="260" spans="2:13" ht="13.5" hidden="1" customHeight="1" x14ac:dyDescent="0.2">
      <c r="B260" s="11"/>
      <c r="C260" s="134"/>
      <c r="D260" s="134"/>
      <c r="E260" s="134"/>
      <c r="F260" s="133">
        <f t="shared" si="6"/>
        <v>0</v>
      </c>
      <c r="G260" s="127"/>
      <c r="H260" s="109" t="str">
        <f t="shared" si="7"/>
        <v/>
      </c>
      <c r="I260" s="57"/>
      <c r="J260" s="57"/>
      <c r="K260" s="57"/>
      <c r="L260" s="57"/>
      <c r="M260" s="57"/>
    </row>
    <row r="261" spans="2:13" ht="13.5" hidden="1" customHeight="1" x14ac:dyDescent="0.2">
      <c r="B261" s="11"/>
      <c r="C261" s="134"/>
      <c r="D261" s="134"/>
      <c r="E261" s="134"/>
      <c r="F261" s="133">
        <f t="shared" si="6"/>
        <v>0</v>
      </c>
      <c r="G261" s="127"/>
      <c r="H261" s="109" t="str">
        <f t="shared" si="7"/>
        <v/>
      </c>
      <c r="I261" s="57"/>
      <c r="J261" s="57"/>
      <c r="K261" s="57"/>
      <c r="L261" s="57"/>
      <c r="M261" s="57"/>
    </row>
    <row r="262" spans="2:13" ht="13.5" hidden="1" customHeight="1" x14ac:dyDescent="0.2">
      <c r="B262" s="11"/>
      <c r="C262" s="134"/>
      <c r="D262" s="134"/>
      <c r="E262" s="134"/>
      <c r="F262" s="133">
        <f t="shared" si="6"/>
        <v>0</v>
      </c>
      <c r="G262" s="127"/>
      <c r="H262" s="109" t="str">
        <f t="shared" si="7"/>
        <v/>
      </c>
      <c r="I262" s="57"/>
      <c r="J262" s="57"/>
      <c r="K262" s="57"/>
      <c r="L262" s="57"/>
      <c r="M262" s="57"/>
    </row>
    <row r="263" spans="2:13" ht="13.5" hidden="1" customHeight="1" x14ac:dyDescent="0.2">
      <c r="B263" s="11"/>
      <c r="C263" s="134"/>
      <c r="D263" s="134"/>
      <c r="E263" s="134"/>
      <c r="F263" s="133">
        <f t="shared" si="6"/>
        <v>0</v>
      </c>
      <c r="G263" s="127"/>
      <c r="H263" s="109" t="str">
        <f t="shared" si="7"/>
        <v/>
      </c>
      <c r="I263" s="57"/>
      <c r="J263" s="57"/>
      <c r="K263" s="57"/>
      <c r="L263" s="57"/>
      <c r="M263" s="57"/>
    </row>
    <row r="264" spans="2:13" ht="13.5" hidden="1" customHeight="1" x14ac:dyDescent="0.2">
      <c r="B264" s="11"/>
      <c r="C264" s="134"/>
      <c r="D264" s="134"/>
      <c r="E264" s="134"/>
      <c r="F264" s="133">
        <f t="shared" si="6"/>
        <v>0</v>
      </c>
      <c r="G264" s="127"/>
      <c r="H264" s="109" t="str">
        <f t="shared" si="7"/>
        <v/>
      </c>
      <c r="I264" s="57"/>
      <c r="J264" s="57"/>
      <c r="K264" s="57"/>
      <c r="L264" s="57"/>
      <c r="M264" s="57"/>
    </row>
    <row r="265" spans="2:13" ht="13.5" hidden="1" customHeight="1" x14ac:dyDescent="0.2">
      <c r="B265" s="11"/>
      <c r="C265" s="134"/>
      <c r="D265" s="134"/>
      <c r="E265" s="134"/>
      <c r="F265" s="133">
        <f t="shared" ref="F265:F296" si="8">SUM(D265:E265)</f>
        <v>0</v>
      </c>
      <c r="G265" s="127"/>
      <c r="H265" s="109" t="str">
        <f t="shared" si="7"/>
        <v/>
      </c>
      <c r="I265" s="57"/>
      <c r="J265" s="57"/>
      <c r="K265" s="57"/>
      <c r="L265" s="57"/>
      <c r="M265" s="57"/>
    </row>
    <row r="266" spans="2:13" ht="13.5" hidden="1" customHeight="1" x14ac:dyDescent="0.2">
      <c r="B266" s="11"/>
      <c r="C266" s="134"/>
      <c r="D266" s="134"/>
      <c r="E266" s="134"/>
      <c r="F266" s="133">
        <f t="shared" si="8"/>
        <v>0</v>
      </c>
      <c r="G266" s="127"/>
      <c r="H266" s="109" t="str">
        <f t="shared" ref="H266:H296" si="9">IFERROR(F266/C266,"")</f>
        <v/>
      </c>
      <c r="I266" s="57"/>
      <c r="J266" s="57"/>
      <c r="K266" s="57"/>
      <c r="L266" s="57"/>
      <c r="M266" s="57"/>
    </row>
    <row r="267" spans="2:13" ht="13.5" hidden="1" customHeight="1" x14ac:dyDescent="0.2">
      <c r="B267" s="11"/>
      <c r="C267" s="134"/>
      <c r="D267" s="134"/>
      <c r="E267" s="134"/>
      <c r="F267" s="133">
        <f t="shared" si="8"/>
        <v>0</v>
      </c>
      <c r="G267" s="127"/>
      <c r="H267" s="109" t="str">
        <f t="shared" si="9"/>
        <v/>
      </c>
      <c r="I267" s="57"/>
      <c r="J267" s="57"/>
      <c r="K267" s="57"/>
      <c r="L267" s="57"/>
      <c r="M267" s="57"/>
    </row>
    <row r="268" spans="2:13" ht="13.5" hidden="1" customHeight="1" x14ac:dyDescent="0.2">
      <c r="B268" s="11"/>
      <c r="C268" s="134"/>
      <c r="D268" s="134"/>
      <c r="E268" s="134"/>
      <c r="F268" s="133">
        <f t="shared" si="8"/>
        <v>0</v>
      </c>
      <c r="G268" s="127"/>
      <c r="H268" s="109" t="str">
        <f t="shared" si="9"/>
        <v/>
      </c>
      <c r="I268" s="57"/>
      <c r="J268" s="57"/>
      <c r="K268" s="57"/>
      <c r="L268" s="57"/>
      <c r="M268" s="57"/>
    </row>
    <row r="269" spans="2:13" ht="13.5" hidden="1" customHeight="1" x14ac:dyDescent="0.2">
      <c r="B269" s="11"/>
      <c r="C269" s="134"/>
      <c r="D269" s="134"/>
      <c r="E269" s="134"/>
      <c r="F269" s="133">
        <f t="shared" si="8"/>
        <v>0</v>
      </c>
      <c r="G269" s="127"/>
      <c r="H269" s="109" t="str">
        <f t="shared" si="9"/>
        <v/>
      </c>
      <c r="I269" s="57"/>
      <c r="J269" s="57"/>
      <c r="K269" s="57"/>
      <c r="L269" s="57"/>
      <c r="M269" s="57"/>
    </row>
    <row r="270" spans="2:13" ht="13.5" hidden="1" customHeight="1" x14ac:dyDescent="0.2">
      <c r="B270" s="11"/>
      <c r="C270" s="134"/>
      <c r="D270" s="134"/>
      <c r="E270" s="134"/>
      <c r="F270" s="133">
        <f t="shared" si="8"/>
        <v>0</v>
      </c>
      <c r="G270" s="127"/>
      <c r="H270" s="109" t="str">
        <f t="shared" si="9"/>
        <v/>
      </c>
      <c r="I270" s="57"/>
      <c r="J270" s="57"/>
      <c r="K270" s="57"/>
      <c r="L270" s="57"/>
      <c r="M270" s="57"/>
    </row>
    <row r="271" spans="2:13" ht="13.5" hidden="1" customHeight="1" x14ac:dyDescent="0.2">
      <c r="B271" s="11"/>
      <c r="C271" s="134"/>
      <c r="D271" s="134"/>
      <c r="E271" s="134"/>
      <c r="F271" s="133">
        <f t="shared" si="8"/>
        <v>0</v>
      </c>
      <c r="G271" s="127"/>
      <c r="H271" s="109" t="str">
        <f t="shared" si="9"/>
        <v/>
      </c>
      <c r="I271" s="57"/>
      <c r="J271" s="57"/>
      <c r="K271" s="57"/>
      <c r="L271" s="57"/>
      <c r="M271" s="57"/>
    </row>
    <row r="272" spans="2:13" ht="13.5" hidden="1" customHeight="1" x14ac:dyDescent="0.2">
      <c r="B272" s="11"/>
      <c r="C272" s="134"/>
      <c r="D272" s="134"/>
      <c r="E272" s="134"/>
      <c r="F272" s="133">
        <f t="shared" si="8"/>
        <v>0</v>
      </c>
      <c r="G272" s="127"/>
      <c r="H272" s="109" t="str">
        <f t="shared" si="9"/>
        <v/>
      </c>
      <c r="I272" s="57"/>
      <c r="J272" s="57"/>
      <c r="K272" s="57"/>
      <c r="L272" s="57"/>
      <c r="M272" s="57"/>
    </row>
    <row r="273" spans="2:13" ht="13.5" hidden="1" customHeight="1" x14ac:dyDescent="0.2">
      <c r="B273" s="11"/>
      <c r="C273" s="134"/>
      <c r="D273" s="134"/>
      <c r="E273" s="134"/>
      <c r="F273" s="133">
        <f t="shared" si="8"/>
        <v>0</v>
      </c>
      <c r="G273" s="127"/>
      <c r="H273" s="109" t="str">
        <f t="shared" si="9"/>
        <v/>
      </c>
      <c r="I273" s="57"/>
      <c r="J273" s="57"/>
      <c r="K273" s="57"/>
      <c r="L273" s="57"/>
      <c r="M273" s="57"/>
    </row>
    <row r="274" spans="2:13" ht="13.5" hidden="1" customHeight="1" x14ac:dyDescent="0.2">
      <c r="B274" s="11"/>
      <c r="C274" s="134"/>
      <c r="D274" s="134"/>
      <c r="E274" s="134"/>
      <c r="F274" s="133">
        <f t="shared" si="8"/>
        <v>0</v>
      </c>
      <c r="G274" s="127"/>
      <c r="H274" s="109" t="str">
        <f t="shared" si="9"/>
        <v/>
      </c>
      <c r="I274" s="57"/>
      <c r="J274" s="57"/>
      <c r="K274" s="57"/>
      <c r="L274" s="57"/>
      <c r="M274" s="57"/>
    </row>
    <row r="275" spans="2:13" ht="13.5" hidden="1" customHeight="1" x14ac:dyDescent="0.2">
      <c r="B275" s="11"/>
      <c r="C275" s="134"/>
      <c r="D275" s="134"/>
      <c r="E275" s="134"/>
      <c r="F275" s="133">
        <f t="shared" si="8"/>
        <v>0</v>
      </c>
      <c r="G275" s="127"/>
      <c r="H275" s="109" t="str">
        <f t="shared" si="9"/>
        <v/>
      </c>
      <c r="I275" s="57"/>
      <c r="J275" s="57"/>
      <c r="K275" s="57"/>
      <c r="L275" s="57"/>
      <c r="M275" s="57"/>
    </row>
    <row r="276" spans="2:13" ht="13.5" hidden="1" customHeight="1" x14ac:dyDescent="0.2">
      <c r="B276" s="11"/>
      <c r="C276" s="134"/>
      <c r="D276" s="134"/>
      <c r="E276" s="134"/>
      <c r="F276" s="133">
        <f t="shared" si="8"/>
        <v>0</v>
      </c>
      <c r="G276" s="127"/>
      <c r="H276" s="109" t="str">
        <f t="shared" si="9"/>
        <v/>
      </c>
      <c r="I276" s="57"/>
      <c r="J276" s="57"/>
      <c r="K276" s="57"/>
      <c r="L276" s="57"/>
      <c r="M276" s="57"/>
    </row>
    <row r="277" spans="2:13" ht="13.5" hidden="1" customHeight="1" x14ac:dyDescent="0.2">
      <c r="B277" s="11"/>
      <c r="C277" s="134"/>
      <c r="D277" s="134"/>
      <c r="E277" s="134"/>
      <c r="F277" s="133">
        <f t="shared" si="8"/>
        <v>0</v>
      </c>
      <c r="G277" s="127"/>
      <c r="H277" s="109" t="str">
        <f t="shared" si="9"/>
        <v/>
      </c>
      <c r="I277" s="57"/>
      <c r="J277" s="57"/>
      <c r="K277" s="57"/>
      <c r="L277" s="57"/>
      <c r="M277" s="57"/>
    </row>
    <row r="278" spans="2:13" ht="13.5" hidden="1" customHeight="1" x14ac:dyDescent="0.2">
      <c r="B278" s="11"/>
      <c r="C278" s="134"/>
      <c r="D278" s="134"/>
      <c r="E278" s="134"/>
      <c r="F278" s="133">
        <f t="shared" si="8"/>
        <v>0</v>
      </c>
      <c r="G278" s="127"/>
      <c r="H278" s="109" t="str">
        <f t="shared" si="9"/>
        <v/>
      </c>
      <c r="I278" s="57"/>
      <c r="J278" s="57"/>
      <c r="K278" s="57"/>
      <c r="L278" s="57"/>
      <c r="M278" s="57"/>
    </row>
    <row r="279" spans="2:13" ht="13.5" hidden="1" customHeight="1" x14ac:dyDescent="0.2">
      <c r="B279" s="11"/>
      <c r="C279" s="134"/>
      <c r="D279" s="134"/>
      <c r="E279" s="134"/>
      <c r="F279" s="133">
        <f t="shared" si="8"/>
        <v>0</v>
      </c>
      <c r="G279" s="127"/>
      <c r="H279" s="109" t="str">
        <f t="shared" si="9"/>
        <v/>
      </c>
      <c r="I279" s="57"/>
      <c r="J279" s="57"/>
      <c r="K279" s="57"/>
      <c r="L279" s="57"/>
      <c r="M279" s="57"/>
    </row>
    <row r="280" spans="2:13" ht="13.5" hidden="1" customHeight="1" x14ac:dyDescent="0.2">
      <c r="B280" s="11"/>
      <c r="C280" s="134"/>
      <c r="D280" s="134"/>
      <c r="E280" s="134"/>
      <c r="F280" s="133">
        <f t="shared" si="8"/>
        <v>0</v>
      </c>
      <c r="G280" s="127"/>
      <c r="H280" s="109" t="str">
        <f t="shared" si="9"/>
        <v/>
      </c>
      <c r="I280" s="57"/>
      <c r="J280" s="57"/>
      <c r="K280" s="57"/>
      <c r="L280" s="57"/>
      <c r="M280" s="57"/>
    </row>
    <row r="281" spans="2:13" ht="13.5" hidden="1" customHeight="1" x14ac:dyDescent="0.2">
      <c r="B281" s="11"/>
      <c r="C281" s="134"/>
      <c r="D281" s="134"/>
      <c r="E281" s="134"/>
      <c r="F281" s="133">
        <f t="shared" si="8"/>
        <v>0</v>
      </c>
      <c r="G281" s="127"/>
      <c r="H281" s="109" t="str">
        <f t="shared" si="9"/>
        <v/>
      </c>
      <c r="I281" s="57"/>
      <c r="J281" s="57"/>
      <c r="K281" s="57"/>
      <c r="L281" s="57"/>
      <c r="M281" s="57"/>
    </row>
    <row r="282" spans="2:13" ht="13.5" hidden="1" customHeight="1" x14ac:dyDescent="0.2">
      <c r="B282" s="11"/>
      <c r="C282" s="134"/>
      <c r="D282" s="134"/>
      <c r="E282" s="134"/>
      <c r="F282" s="133">
        <f t="shared" si="8"/>
        <v>0</v>
      </c>
      <c r="G282" s="127"/>
      <c r="H282" s="109" t="str">
        <f t="shared" si="9"/>
        <v/>
      </c>
      <c r="I282" s="57"/>
      <c r="J282" s="57"/>
      <c r="K282" s="57"/>
      <c r="L282" s="57"/>
      <c r="M282" s="57"/>
    </row>
    <row r="283" spans="2:13" ht="13.5" hidden="1" customHeight="1" x14ac:dyDescent="0.2">
      <c r="B283" s="11"/>
      <c r="C283" s="134"/>
      <c r="D283" s="134"/>
      <c r="E283" s="134"/>
      <c r="F283" s="133">
        <f t="shared" si="8"/>
        <v>0</v>
      </c>
      <c r="G283" s="127"/>
      <c r="H283" s="109" t="str">
        <f t="shared" si="9"/>
        <v/>
      </c>
      <c r="I283" s="57"/>
      <c r="J283" s="57"/>
      <c r="K283" s="57"/>
      <c r="L283" s="57"/>
      <c r="M283" s="57"/>
    </row>
    <row r="284" spans="2:13" ht="13.5" hidden="1" customHeight="1" x14ac:dyDescent="0.2">
      <c r="B284" s="11"/>
      <c r="C284" s="134"/>
      <c r="D284" s="134"/>
      <c r="E284" s="134"/>
      <c r="F284" s="133">
        <f t="shared" si="8"/>
        <v>0</v>
      </c>
      <c r="G284" s="127"/>
      <c r="H284" s="109" t="str">
        <f t="shared" si="9"/>
        <v/>
      </c>
      <c r="I284" s="57"/>
      <c r="J284" s="57"/>
      <c r="K284" s="57"/>
      <c r="L284" s="57"/>
      <c r="M284" s="57"/>
    </row>
    <row r="285" spans="2:13" ht="13.5" hidden="1" customHeight="1" x14ac:dyDescent="0.2">
      <c r="B285" s="11"/>
      <c r="C285" s="134"/>
      <c r="D285" s="134"/>
      <c r="E285" s="134"/>
      <c r="F285" s="133">
        <f t="shared" si="8"/>
        <v>0</v>
      </c>
      <c r="G285" s="127"/>
      <c r="H285" s="109" t="str">
        <f t="shared" si="9"/>
        <v/>
      </c>
      <c r="I285" s="57"/>
      <c r="J285" s="57"/>
      <c r="K285" s="57"/>
      <c r="L285" s="57"/>
      <c r="M285" s="57"/>
    </row>
    <row r="286" spans="2:13" ht="13.5" hidden="1" customHeight="1" x14ac:dyDescent="0.2">
      <c r="B286" s="11"/>
      <c r="C286" s="134"/>
      <c r="D286" s="134"/>
      <c r="E286" s="134"/>
      <c r="F286" s="133">
        <f t="shared" si="8"/>
        <v>0</v>
      </c>
      <c r="G286" s="127"/>
      <c r="H286" s="109" t="str">
        <f t="shared" si="9"/>
        <v/>
      </c>
      <c r="I286" s="57"/>
      <c r="J286" s="57"/>
      <c r="K286" s="57"/>
      <c r="L286" s="57"/>
      <c r="M286" s="57"/>
    </row>
    <row r="287" spans="2:13" ht="13.5" hidden="1" customHeight="1" x14ac:dyDescent="0.2">
      <c r="B287" s="11"/>
      <c r="C287" s="134"/>
      <c r="D287" s="134"/>
      <c r="E287" s="134"/>
      <c r="F287" s="133">
        <f t="shared" si="8"/>
        <v>0</v>
      </c>
      <c r="G287" s="127"/>
      <c r="H287" s="109" t="str">
        <f t="shared" si="9"/>
        <v/>
      </c>
      <c r="I287" s="57"/>
      <c r="J287" s="57"/>
      <c r="K287" s="57"/>
      <c r="L287" s="57"/>
      <c r="M287" s="57"/>
    </row>
    <row r="288" spans="2:13" ht="13.5" hidden="1" customHeight="1" x14ac:dyDescent="0.2">
      <c r="B288" s="11"/>
      <c r="C288" s="134"/>
      <c r="D288" s="134"/>
      <c r="E288" s="134"/>
      <c r="F288" s="133">
        <f t="shared" si="8"/>
        <v>0</v>
      </c>
      <c r="G288" s="127"/>
      <c r="H288" s="109" t="str">
        <f t="shared" si="9"/>
        <v/>
      </c>
      <c r="I288" s="57"/>
      <c r="J288" s="57"/>
      <c r="K288" s="57"/>
      <c r="L288" s="57"/>
      <c r="M288" s="57"/>
    </row>
    <row r="289" spans="2:13" ht="13.5" hidden="1" customHeight="1" x14ac:dyDescent="0.2">
      <c r="B289" s="11"/>
      <c r="C289" s="134"/>
      <c r="D289" s="134"/>
      <c r="E289" s="134"/>
      <c r="F289" s="133">
        <f t="shared" si="8"/>
        <v>0</v>
      </c>
      <c r="G289" s="127"/>
      <c r="H289" s="109" t="str">
        <f t="shared" si="9"/>
        <v/>
      </c>
      <c r="I289" s="57"/>
      <c r="J289" s="57"/>
      <c r="K289" s="57"/>
      <c r="L289" s="57"/>
      <c r="M289" s="57"/>
    </row>
    <row r="290" spans="2:13" ht="13.5" hidden="1" customHeight="1" x14ac:dyDescent="0.2">
      <c r="B290" s="11"/>
      <c r="C290" s="134"/>
      <c r="D290" s="134"/>
      <c r="E290" s="134"/>
      <c r="F290" s="133">
        <f t="shared" si="8"/>
        <v>0</v>
      </c>
      <c r="G290" s="127"/>
      <c r="H290" s="109" t="str">
        <f t="shared" si="9"/>
        <v/>
      </c>
      <c r="I290" s="57"/>
      <c r="J290" s="57"/>
      <c r="K290" s="57"/>
      <c r="L290" s="57"/>
      <c r="M290" s="57"/>
    </row>
    <row r="291" spans="2:13" ht="13.5" hidden="1" customHeight="1" x14ac:dyDescent="0.2">
      <c r="B291" s="11"/>
      <c r="C291" s="134"/>
      <c r="D291" s="134"/>
      <c r="E291" s="134"/>
      <c r="F291" s="133">
        <f t="shared" si="8"/>
        <v>0</v>
      </c>
      <c r="G291" s="127"/>
      <c r="H291" s="109" t="str">
        <f t="shared" si="9"/>
        <v/>
      </c>
      <c r="I291" s="57"/>
      <c r="J291" s="57"/>
      <c r="K291" s="57"/>
      <c r="L291" s="57"/>
      <c r="M291" s="57"/>
    </row>
    <row r="292" spans="2:13" ht="13.5" hidden="1" customHeight="1" x14ac:dyDescent="0.2">
      <c r="B292" s="11"/>
      <c r="C292" s="134"/>
      <c r="D292" s="134"/>
      <c r="E292" s="134"/>
      <c r="F292" s="133">
        <f t="shared" si="8"/>
        <v>0</v>
      </c>
      <c r="G292" s="127"/>
      <c r="H292" s="109" t="str">
        <f t="shared" si="9"/>
        <v/>
      </c>
      <c r="I292" s="57"/>
      <c r="J292" s="57"/>
      <c r="K292" s="57"/>
      <c r="L292" s="57"/>
      <c r="M292" s="57"/>
    </row>
    <row r="293" spans="2:13" ht="13.5" hidden="1" customHeight="1" x14ac:dyDescent="0.2">
      <c r="B293" s="11"/>
      <c r="C293" s="134"/>
      <c r="D293" s="134"/>
      <c r="E293" s="134"/>
      <c r="F293" s="133">
        <f t="shared" si="8"/>
        <v>0</v>
      </c>
      <c r="G293" s="127"/>
      <c r="H293" s="109" t="str">
        <f t="shared" si="9"/>
        <v/>
      </c>
      <c r="I293" s="57"/>
      <c r="J293" s="57"/>
      <c r="K293" s="57"/>
      <c r="L293" s="57"/>
      <c r="M293" s="57"/>
    </row>
    <row r="294" spans="2:13" ht="13.5" hidden="1" customHeight="1" x14ac:dyDescent="0.2">
      <c r="B294" s="11"/>
      <c r="C294" s="134"/>
      <c r="D294" s="134"/>
      <c r="E294" s="134"/>
      <c r="F294" s="133">
        <f t="shared" si="8"/>
        <v>0</v>
      </c>
      <c r="G294" s="127"/>
      <c r="H294" s="109" t="str">
        <f t="shared" si="9"/>
        <v/>
      </c>
      <c r="I294" s="57"/>
      <c r="J294" s="57"/>
      <c r="K294" s="57"/>
      <c r="L294" s="57"/>
      <c r="M294" s="57"/>
    </row>
    <row r="295" spans="2:13" ht="13.5" hidden="1" customHeight="1" x14ac:dyDescent="0.2">
      <c r="B295" s="11"/>
      <c r="C295" s="134"/>
      <c r="D295" s="134"/>
      <c r="E295" s="134"/>
      <c r="F295" s="133">
        <f t="shared" si="8"/>
        <v>0</v>
      </c>
      <c r="G295" s="127"/>
      <c r="H295" s="109" t="str">
        <f t="shared" si="9"/>
        <v/>
      </c>
      <c r="I295" s="57"/>
      <c r="J295" s="57"/>
      <c r="K295" s="57"/>
      <c r="L295" s="57"/>
      <c r="M295" s="57"/>
    </row>
    <row r="296" spans="2:13" ht="13.5" hidden="1" customHeight="1" x14ac:dyDescent="0.2">
      <c r="B296" s="11"/>
      <c r="C296" s="134"/>
      <c r="D296" s="134"/>
      <c r="E296" s="134"/>
      <c r="F296" s="133">
        <f t="shared" si="8"/>
        <v>0</v>
      </c>
      <c r="G296" s="127"/>
      <c r="H296" s="132" t="str">
        <f t="shared" si="9"/>
        <v/>
      </c>
      <c r="I296" s="57"/>
      <c r="J296" s="57"/>
      <c r="K296" s="57"/>
      <c r="L296" s="57"/>
      <c r="M296" s="57"/>
    </row>
    <row r="297" spans="2:13" ht="13.5" customHeight="1" x14ac:dyDescent="0.2">
      <c r="B297" s="104"/>
      <c r="C297" s="105"/>
      <c r="D297" s="105"/>
      <c r="E297" s="105"/>
      <c r="F297" s="106"/>
      <c r="G297" s="106"/>
      <c r="H297" s="57"/>
      <c r="I297" s="57"/>
      <c r="J297" s="57"/>
      <c r="K297" s="57"/>
      <c r="L297" s="57"/>
      <c r="M297" s="57"/>
    </row>
    <row r="298" spans="2:13" ht="97.5" customHeight="1" x14ac:dyDescent="0.2">
      <c r="B298" s="128" t="s">
        <v>29</v>
      </c>
      <c r="C298" s="116">
        <f>SUMIF(H9:H296,"&gt;0.25",D9:D296)</f>
        <v>0</v>
      </c>
      <c r="D298" s="130"/>
      <c r="E298" s="128" t="s">
        <v>30</v>
      </c>
      <c r="F298" s="116">
        <f>SUMIF(H9:H296,"&gt;0.25",E9:E296)</f>
        <v>0</v>
      </c>
      <c r="H298" s="117" t="s">
        <v>31</v>
      </c>
      <c r="I298" s="116">
        <f>SUM(C298+F298)</f>
        <v>0</v>
      </c>
    </row>
    <row r="299" spans="2:13" ht="15" x14ac:dyDescent="0.2">
      <c r="B299" s="120"/>
      <c r="C299" s="120"/>
      <c r="D299" s="120"/>
      <c r="E299" s="130"/>
      <c r="H299" s="119"/>
      <c r="I299" s="121"/>
    </row>
    <row r="300" spans="2:13" ht="40.5" customHeight="1" x14ac:dyDescent="0.2">
      <c r="B300" s="220" t="s">
        <v>32</v>
      </c>
      <c r="C300" s="223"/>
      <c r="D300" s="130"/>
      <c r="E300" s="214" t="s">
        <v>33</v>
      </c>
      <c r="F300" s="217"/>
    </row>
    <row r="301" spans="2:13" ht="23.25" customHeight="1" x14ac:dyDescent="0.2">
      <c r="B301" s="221"/>
      <c r="C301" s="224"/>
      <c r="D301" s="130"/>
      <c r="E301" s="215"/>
      <c r="F301" s="218"/>
    </row>
    <row r="302" spans="2:13" ht="59.25" customHeight="1" x14ac:dyDescent="0.2">
      <c r="B302" s="222"/>
      <c r="C302" s="225"/>
      <c r="D302" s="130"/>
      <c r="E302" s="216"/>
      <c r="F302" s="219"/>
    </row>
    <row r="303" spans="2:13" ht="15" customHeight="1" x14ac:dyDescent="0.2">
      <c r="B303" s="120"/>
      <c r="C303" s="130"/>
      <c r="D303" s="130"/>
      <c r="E303" s="120"/>
      <c r="F303" s="121"/>
    </row>
    <row r="304" spans="2:13" ht="203.25" customHeight="1" x14ac:dyDescent="0.2">
      <c r="B304" s="206" t="s">
        <v>34</v>
      </c>
      <c r="C304" s="207"/>
      <c r="D304" s="208"/>
      <c r="E304" s="209"/>
      <c r="F304" s="209"/>
      <c r="G304" s="209"/>
      <c r="H304" s="209"/>
      <c r="I304" s="210"/>
    </row>
    <row r="305" spans="2:13" ht="13.5" customHeight="1" x14ac:dyDescent="0.2">
      <c r="B305" s="96"/>
      <c r="C305" s="96"/>
      <c r="D305" s="96"/>
      <c r="E305" s="96"/>
      <c r="G305" s="57"/>
      <c r="H305" s="57"/>
      <c r="L305" s="57"/>
      <c r="M305" s="57"/>
    </row>
    <row r="306" spans="2:13" ht="23.45" customHeight="1" x14ac:dyDescent="0.2">
      <c r="B306" s="197" t="s">
        <v>35</v>
      </c>
      <c r="C306" s="198"/>
      <c r="D306" s="198"/>
      <c r="E306" s="198"/>
      <c r="F306" s="198"/>
      <c r="G306" s="198"/>
      <c r="H306" s="198"/>
      <c r="I306" s="199"/>
      <c r="K306" s="57"/>
      <c r="L306" s="57"/>
      <c r="M306" s="57"/>
    </row>
    <row r="307" spans="2:13" ht="182.25" customHeight="1" x14ac:dyDescent="0.2">
      <c r="B307" s="232" t="s">
        <v>36</v>
      </c>
      <c r="C307" s="233"/>
      <c r="D307" s="233"/>
      <c r="E307" s="234"/>
      <c r="F307" s="234"/>
      <c r="G307" s="234"/>
      <c r="H307" s="235"/>
      <c r="I307" s="156"/>
      <c r="K307" s="57"/>
      <c r="L307" s="57"/>
      <c r="M307" s="57"/>
    </row>
    <row r="308" spans="2:13" ht="30.95" customHeight="1" x14ac:dyDescent="0.2">
      <c r="B308" s="226" t="s">
        <v>37</v>
      </c>
      <c r="C308" s="227"/>
      <c r="D308" s="228"/>
      <c r="E308" s="236"/>
      <c r="F308" s="237"/>
      <c r="G308" s="237"/>
      <c r="H308" s="237"/>
      <c r="I308" s="238"/>
      <c r="K308" s="57"/>
      <c r="L308" s="57"/>
      <c r="M308" s="57"/>
    </row>
    <row r="309" spans="2:13" ht="30.95" customHeight="1" x14ac:dyDescent="0.2">
      <c r="B309" s="229" t="s">
        <v>38</v>
      </c>
      <c r="C309" s="230"/>
      <c r="D309" s="231"/>
      <c r="E309" s="239"/>
      <c r="F309" s="239"/>
      <c r="G309" s="239"/>
      <c r="H309" s="239"/>
      <c r="I309" s="240"/>
      <c r="K309" s="57"/>
      <c r="L309" s="57"/>
      <c r="M309" s="57"/>
    </row>
    <row r="310" spans="2:13" ht="13.5" customHeight="1" x14ac:dyDescent="0.2"/>
    <row r="311" spans="2:13" ht="13.5" customHeight="1" x14ac:dyDescent="0.2"/>
    <row r="312" spans="2:13" ht="13.5" customHeight="1" x14ac:dyDescent="0.2"/>
  </sheetData>
  <sheetProtection algorithmName="SHA-512" hashValue="SFLPQRvd6WNruJ/hqab4hxJeZkqlNvEVHVLg03znEB5tCDUli1p82w02W8SEkjRRszntNUUIVW7OM6dTSBgVqQ==" saltValue="M4BLeNYA7VV/yCSKXth4Zw==" spinCount="100000" sheet="1" objects="1" scenarios="1" selectLockedCells="1"/>
  <mergeCells count="15">
    <mergeCell ref="B308:D308"/>
    <mergeCell ref="B309:D309"/>
    <mergeCell ref="B307:H307"/>
    <mergeCell ref="E308:I308"/>
    <mergeCell ref="E309:I309"/>
    <mergeCell ref="B3:I3"/>
    <mergeCell ref="E300:E302"/>
    <mergeCell ref="F300:F302"/>
    <mergeCell ref="B300:B302"/>
    <mergeCell ref="C300:C302"/>
    <mergeCell ref="B306:I306"/>
    <mergeCell ref="B6:H6"/>
    <mergeCell ref="B7:H7"/>
    <mergeCell ref="B304:D304"/>
    <mergeCell ref="E304:I304"/>
  </mergeCells>
  <conditionalFormatting sqref="B9:G296">
    <cfRule type="expression" dxfId="31" priority="26">
      <formula>ISBLANK(B9)</formula>
    </cfRule>
  </conditionalFormatting>
  <conditionalFormatting sqref="C298">
    <cfRule type="expression" dxfId="30" priority="14">
      <formula>ISBLANK(C298)</formula>
    </cfRule>
  </conditionalFormatting>
  <conditionalFormatting sqref="C300">
    <cfRule type="expression" dxfId="29" priority="2">
      <formula>ISBLANK(C300)</formula>
    </cfRule>
  </conditionalFormatting>
  <conditionalFormatting sqref="E304">
    <cfRule type="expression" dxfId="28" priority="1">
      <formula>ISBLANK(E304)</formula>
    </cfRule>
  </conditionalFormatting>
  <conditionalFormatting sqref="E308:E309">
    <cfRule type="expression" dxfId="27" priority="5">
      <formula>ISBLANK($E308:$G309)</formula>
    </cfRule>
  </conditionalFormatting>
  <conditionalFormatting sqref="F298">
    <cfRule type="expression" dxfId="26" priority="13">
      <formula>ISBLANK(F298)</formula>
    </cfRule>
  </conditionalFormatting>
  <conditionalFormatting sqref="F300">
    <cfRule type="expression" dxfId="25" priority="4">
      <formula>ISBLANK(F300)</formula>
    </cfRule>
  </conditionalFormatting>
  <conditionalFormatting sqref="H9:H296">
    <cfRule type="expression" dxfId="24" priority="10">
      <formula>ISBLANK(G1048297)</formula>
    </cfRule>
    <cfRule type="cellIs" dxfId="23" priority="47" operator="lessThanOrEqual">
      <formula>0.25</formula>
    </cfRule>
  </conditionalFormatting>
  <conditionalFormatting sqref="I298">
    <cfRule type="expression" dxfId="22" priority="7">
      <formula>ISBLANK(I298)</formula>
    </cfRule>
  </conditionalFormatting>
  <conditionalFormatting sqref="I307">
    <cfRule type="expression" dxfId="21" priority="3">
      <formula>ISBLANK(I307)</formula>
    </cfRule>
  </conditionalFormatting>
  <dataValidations xWindow="1012" yWindow="329" count="10">
    <dataValidation type="list" allowBlank="1" showInputMessage="1" showErrorMessage="1" sqref="I307 C300" xr:uid="{B243A33A-64D6-4163-A7E6-2CBB81427924}">
      <formula1>"Yes"</formula1>
    </dataValidation>
    <dataValidation type="whole" allowBlank="1" showInputMessage="1" showErrorMessage="1" sqref="C297:E297" xr:uid="{467D43AB-6BD6-48A8-A6BA-47DC45CDFD9D}">
      <formula1>1</formula1>
      <formula2>1000000</formula2>
    </dataValidation>
    <dataValidation type="date" allowBlank="1" showInputMessage="1" showErrorMessage="1" sqref="G9:G296" xr:uid="{FD52FDBF-571D-40FB-9FE0-3D4DF95C569F}">
      <formula1>44927</formula1>
      <formula2>46388</formula2>
    </dataValidation>
    <dataValidation allowBlank="1" showInputMessage="1" showErrorMessage="1" prompt="No entry required. This cell calculates the number of standards eligible for EPREC funding." sqref="C298 E299 F298 C303" xr:uid="{BD0C1CA9-8150-42AC-9BAF-9B4679F67C31}"/>
    <dataValidation allowBlank="1" showInputMessage="1" showErrorMessage="1" prompt="Auto-calculates sum of all eligible trees of all types." sqref="I298" xr:uid="{BA75E50D-A8D9-4653-8623-2A1A8A483869}"/>
    <dataValidation type="whole" allowBlank="1" showInputMessage="1" showErrorMessage="1" sqref="D75:E296" xr:uid="{A3004205-839C-419E-B9B3-2E181D1F2F98}">
      <formula1>1</formula1>
      <formula2>99999999999</formula2>
    </dataValidation>
    <dataValidation type="date" allowBlank="1" showInputMessage="1" showErrorMessage="1" prompt="Enter date on which this form is completed." sqref="E309" xr:uid="{DCC79A06-9C81-420C-A13B-D2AF3DF102E9}">
      <formula1>45954</formula1>
      <formula2>73050</formula2>
    </dataValidation>
    <dataValidation allowBlank="1" showInputMessage="1" showErrorMessage="1" prompt="This should be the lead applicant/named individual entered on Part 1." sqref="E308" xr:uid="{C9484D7E-5754-4E34-86A5-99BA5D569326}"/>
    <dataValidation type="whole" allowBlank="1" showInputMessage="1" showErrorMessage="1" sqref="D9:E74" xr:uid="{6964B153-8FB7-494D-9838-5633B9A07C59}">
      <formula1>0</formula1>
      <formula2>99999999999</formula2>
    </dataValidation>
    <dataValidation type="whole" allowBlank="1" showInputMessage="1" showErrorMessage="1" sqref="C9:C296" xr:uid="{5F3E5EF3-FA57-4DA9-BD57-0AD4DACC1B5E}">
      <formula1>0</formula1>
      <formula2>1000000</formula2>
    </dataValidation>
  </dataValidations>
  <pageMargins left="0.62992125984251968" right="0.23622047244094491" top="0.35433070866141736" bottom="0.35433070866141736" header="0.31496062992125984" footer="0.31496062992125984"/>
  <pageSetup paperSize="9" scale="53"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FAED7F-7D63-4E21-A50C-47F384505074}">
  <sheetPr>
    <tabColor theme="9" tint="0.79998168889431442"/>
    <pageSetUpPr fitToPage="1"/>
  </sheetPr>
  <dimension ref="A1:R316"/>
  <sheetViews>
    <sheetView showGridLines="0" showRowColHeaders="0" zoomScale="90" zoomScaleNormal="90" workbookViewId="0">
      <selection activeCell="E304" sqref="E304:I304"/>
    </sheetView>
  </sheetViews>
  <sheetFormatPr defaultColWidth="0" defaultRowHeight="13.5" customHeight="1" zeroHeight="1" x14ac:dyDescent="0.2"/>
  <cols>
    <col min="1" max="1" width="3.85546875" style="57" customWidth="1"/>
    <col min="2" max="2" width="47.85546875" style="57" customWidth="1"/>
    <col min="3" max="3" width="34.85546875" style="57" customWidth="1"/>
    <col min="4" max="8" width="28.140625" style="96" customWidth="1"/>
    <col min="9" max="9" width="29.5703125" style="96" customWidth="1"/>
    <col min="10" max="10" width="21.42578125" style="96" customWidth="1"/>
    <col min="11" max="11" width="23" style="96" customWidth="1"/>
    <col min="12" max="12" width="7.85546875" style="96" customWidth="1"/>
    <col min="13" max="13" width="5.5703125" style="96" hidden="1" customWidth="1"/>
    <col min="14" max="14" width="27.5703125" style="96" hidden="1" customWidth="1"/>
    <col min="15" max="18" width="6.42578125" style="57" hidden="1" customWidth="1"/>
    <col min="19" max="16384" width="8.7109375" style="57" hidden="1"/>
  </cols>
  <sheetData>
    <row r="1" spans="2:14" ht="33.6" customHeight="1" x14ac:dyDescent="0.25">
      <c r="B1" s="138" t="s">
        <v>6</v>
      </c>
      <c r="C1" s="76"/>
      <c r="D1" s="77"/>
      <c r="E1" s="77"/>
      <c r="F1" s="77"/>
      <c r="G1" s="77"/>
      <c r="H1" s="77"/>
      <c r="I1" s="77"/>
      <c r="J1" s="77"/>
      <c r="K1" s="77"/>
      <c r="L1" s="77"/>
      <c r="M1" s="78"/>
      <c r="N1" s="79"/>
    </row>
    <row r="2" spans="2:14" ht="50.25" customHeight="1" x14ac:dyDescent="0.2">
      <c r="B2" s="139" t="s">
        <v>39</v>
      </c>
      <c r="C2" s="76"/>
      <c r="D2" s="77"/>
      <c r="E2" s="77"/>
      <c r="F2" s="77"/>
      <c r="G2" s="77"/>
      <c r="H2" s="77"/>
      <c r="I2" s="77"/>
      <c r="J2" s="77"/>
      <c r="K2" s="77"/>
      <c r="L2" s="77"/>
      <c r="M2" s="78"/>
      <c r="N2" s="79"/>
    </row>
    <row r="3" spans="2:14" ht="260.25" customHeight="1" x14ac:dyDescent="0.2">
      <c r="B3" s="211" t="s">
        <v>40</v>
      </c>
      <c r="C3" s="242"/>
      <c r="D3" s="242"/>
      <c r="E3" s="242"/>
      <c r="F3" s="242"/>
      <c r="G3" s="242"/>
      <c r="H3" s="242"/>
      <c r="I3" s="242"/>
      <c r="J3" s="243"/>
      <c r="K3" s="155"/>
      <c r="L3" s="131"/>
      <c r="M3" s="80"/>
      <c r="N3" s="79"/>
    </row>
    <row r="4" spans="2:14" ht="13.5" customHeight="1" x14ac:dyDescent="0.2"/>
    <row r="5" spans="2:14" ht="28.5" customHeight="1" x14ac:dyDescent="0.2">
      <c r="B5" s="190" t="s">
        <v>41</v>
      </c>
      <c r="C5" s="190"/>
      <c r="D5" s="190"/>
      <c r="E5" s="190"/>
      <c r="F5" s="190"/>
      <c r="G5" s="190"/>
      <c r="H5" s="190"/>
      <c r="I5" s="190"/>
      <c r="J5" s="190"/>
      <c r="M5" s="57"/>
      <c r="N5" s="57"/>
    </row>
    <row r="6" spans="2:14" ht="43.5" customHeight="1" x14ac:dyDescent="0.2">
      <c r="B6" s="241" t="s">
        <v>42</v>
      </c>
      <c r="C6" s="241"/>
      <c r="D6" s="241"/>
      <c r="E6" s="241"/>
      <c r="F6" s="241"/>
      <c r="G6" s="241"/>
      <c r="H6" s="241"/>
      <c r="I6" s="241"/>
      <c r="J6" s="241"/>
      <c r="M6" s="57"/>
      <c r="N6" s="57"/>
    </row>
    <row r="7" spans="2:14" ht="67.5" customHeight="1" x14ac:dyDescent="0.2">
      <c r="B7" s="112" t="s">
        <v>43</v>
      </c>
      <c r="C7" s="113" t="s">
        <v>44</v>
      </c>
      <c r="D7" s="113" t="s">
        <v>45</v>
      </c>
      <c r="E7" s="113" t="s">
        <v>46</v>
      </c>
      <c r="F7" s="113" t="s">
        <v>47</v>
      </c>
      <c r="G7" s="113" t="s">
        <v>48</v>
      </c>
      <c r="H7" s="113" t="s">
        <v>49</v>
      </c>
      <c r="I7" s="113" t="s">
        <v>27</v>
      </c>
      <c r="J7" s="113" t="s">
        <v>50</v>
      </c>
      <c r="N7" s="57"/>
    </row>
    <row r="8" spans="2:14" ht="13.5" customHeight="1" x14ac:dyDescent="0.2">
      <c r="B8" s="111"/>
      <c r="C8" s="1"/>
      <c r="D8" s="140"/>
      <c r="E8" s="140"/>
      <c r="F8" s="140"/>
      <c r="G8" s="140"/>
      <c r="H8" s="140"/>
      <c r="I8" s="127"/>
      <c r="J8" s="135"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8" s="57"/>
    </row>
    <row r="9" spans="2:14" ht="13.5" customHeight="1" x14ac:dyDescent="0.2">
      <c r="B9" s="111"/>
      <c r="C9" s="1"/>
      <c r="D9" s="140"/>
      <c r="E9" s="140"/>
      <c r="F9" s="140"/>
      <c r="G9" s="140"/>
      <c r="H9" s="140"/>
      <c r="I9" s="127"/>
      <c r="J9"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9" s="57"/>
    </row>
    <row r="10" spans="2:14" ht="13.5" customHeight="1" x14ac:dyDescent="0.2">
      <c r="B10" s="111"/>
      <c r="C10" s="1"/>
      <c r="D10" s="140"/>
      <c r="E10" s="140"/>
      <c r="F10" s="140"/>
      <c r="G10" s="140"/>
      <c r="H10" s="140"/>
      <c r="I10" s="127"/>
      <c r="J10"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10" s="57"/>
    </row>
    <row r="11" spans="2:14" ht="13.5" customHeight="1" x14ac:dyDescent="0.2">
      <c r="B11" s="111"/>
      <c r="C11" s="1"/>
      <c r="D11" s="140"/>
      <c r="E11" s="140"/>
      <c r="F11" s="140"/>
      <c r="G11" s="140"/>
      <c r="H11" s="140"/>
      <c r="I11" s="127"/>
      <c r="J11"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11" s="57"/>
    </row>
    <row r="12" spans="2:14" ht="13.5" customHeight="1" x14ac:dyDescent="0.2">
      <c r="B12" s="111"/>
      <c r="C12" s="1"/>
      <c r="D12" s="140"/>
      <c r="E12" s="140"/>
      <c r="F12" s="140"/>
      <c r="G12" s="140"/>
      <c r="H12" s="140"/>
      <c r="I12" s="127"/>
      <c r="J12"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12" s="57"/>
    </row>
    <row r="13" spans="2:14" ht="13.5" customHeight="1" x14ac:dyDescent="0.2">
      <c r="B13" s="111"/>
      <c r="C13" s="1"/>
      <c r="D13" s="140"/>
      <c r="E13" s="140"/>
      <c r="F13" s="140"/>
      <c r="G13" s="140"/>
      <c r="H13" s="140"/>
      <c r="I13" s="127"/>
      <c r="J13"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13" s="57"/>
    </row>
    <row r="14" spans="2:14" ht="13.5" customHeight="1" x14ac:dyDescent="0.2">
      <c r="B14" s="111"/>
      <c r="C14" s="1"/>
      <c r="D14" s="140"/>
      <c r="E14" s="140"/>
      <c r="F14" s="140"/>
      <c r="G14" s="140"/>
      <c r="H14" s="140"/>
      <c r="I14" s="127"/>
      <c r="J14"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14" s="57"/>
    </row>
    <row r="15" spans="2:14" ht="13.5" customHeight="1" x14ac:dyDescent="0.2">
      <c r="B15" s="111"/>
      <c r="C15" s="1"/>
      <c r="D15" s="140"/>
      <c r="E15" s="140"/>
      <c r="F15" s="140"/>
      <c r="G15" s="140"/>
      <c r="H15" s="140"/>
      <c r="I15" s="127"/>
      <c r="J15"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15" s="57"/>
    </row>
    <row r="16" spans="2:14" ht="13.5" customHeight="1" x14ac:dyDescent="0.2">
      <c r="B16" s="111"/>
      <c r="C16" s="1"/>
      <c r="D16" s="140"/>
      <c r="E16" s="140"/>
      <c r="F16" s="140"/>
      <c r="G16" s="140"/>
      <c r="H16" s="140"/>
      <c r="I16" s="127"/>
      <c r="J16"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16" s="57"/>
    </row>
    <row r="17" spans="2:14" ht="13.5" customHeight="1" x14ac:dyDescent="0.2">
      <c r="B17" s="111"/>
      <c r="C17" s="1"/>
      <c r="D17" s="140"/>
      <c r="E17" s="140"/>
      <c r="F17" s="140"/>
      <c r="G17" s="140"/>
      <c r="H17" s="140"/>
      <c r="I17" s="127"/>
      <c r="J17"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17" s="57"/>
    </row>
    <row r="18" spans="2:14" ht="13.5" customHeight="1" x14ac:dyDescent="0.2">
      <c r="B18" s="111"/>
      <c r="C18" s="1"/>
      <c r="D18" s="140"/>
      <c r="E18" s="140"/>
      <c r="F18" s="140"/>
      <c r="G18" s="140"/>
      <c r="H18" s="140"/>
      <c r="I18" s="127"/>
      <c r="J18"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18" s="57"/>
    </row>
    <row r="19" spans="2:14" ht="13.5" customHeight="1" x14ac:dyDescent="0.2">
      <c r="B19" s="111"/>
      <c r="C19" s="1"/>
      <c r="D19" s="140"/>
      <c r="E19" s="140"/>
      <c r="F19" s="140"/>
      <c r="G19" s="140"/>
      <c r="H19" s="140"/>
      <c r="I19" s="127"/>
      <c r="J19"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19" s="57"/>
    </row>
    <row r="20" spans="2:14" ht="13.5" customHeight="1" x14ac:dyDescent="0.2">
      <c r="B20" s="111"/>
      <c r="C20" s="1"/>
      <c r="D20" s="140"/>
      <c r="E20" s="140"/>
      <c r="F20" s="140"/>
      <c r="G20" s="140"/>
      <c r="H20" s="140"/>
      <c r="I20" s="127"/>
      <c r="J20"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20" s="57"/>
    </row>
    <row r="21" spans="2:14" ht="13.5" customHeight="1" x14ac:dyDescent="0.2">
      <c r="B21" s="111"/>
      <c r="C21" s="1"/>
      <c r="D21" s="140"/>
      <c r="E21" s="140"/>
      <c r="F21" s="140"/>
      <c r="G21" s="140"/>
      <c r="H21" s="140"/>
      <c r="I21" s="127"/>
      <c r="J21"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21" s="57"/>
    </row>
    <row r="22" spans="2:14" ht="13.5" customHeight="1" x14ac:dyDescent="0.2">
      <c r="B22" s="111"/>
      <c r="C22" s="1"/>
      <c r="D22" s="140"/>
      <c r="E22" s="140"/>
      <c r="F22" s="140"/>
      <c r="G22" s="140"/>
      <c r="H22" s="140"/>
      <c r="I22" s="127"/>
      <c r="J22"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22" s="57"/>
    </row>
    <row r="23" spans="2:14" ht="13.5" customHeight="1" x14ac:dyDescent="0.2">
      <c r="B23" s="111"/>
      <c r="C23" s="1"/>
      <c r="D23" s="140"/>
      <c r="E23" s="140"/>
      <c r="F23" s="140"/>
      <c r="G23" s="140"/>
      <c r="H23" s="140"/>
      <c r="I23" s="127"/>
      <c r="J23"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23" s="57"/>
    </row>
    <row r="24" spans="2:14" ht="13.5" customHeight="1" x14ac:dyDescent="0.2">
      <c r="B24" s="111"/>
      <c r="C24" s="1"/>
      <c r="D24" s="140"/>
      <c r="E24" s="140"/>
      <c r="F24" s="140"/>
      <c r="G24" s="140"/>
      <c r="H24" s="140"/>
      <c r="I24" s="127"/>
      <c r="J24"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24" s="57"/>
    </row>
    <row r="25" spans="2:14" ht="13.5" customHeight="1" x14ac:dyDescent="0.2">
      <c r="B25" s="111"/>
      <c r="C25" s="1"/>
      <c r="D25" s="140"/>
      <c r="E25" s="140"/>
      <c r="F25" s="140"/>
      <c r="G25" s="140"/>
      <c r="H25" s="140"/>
      <c r="I25" s="127"/>
      <c r="J25"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25" s="57"/>
    </row>
    <row r="26" spans="2:14" ht="13.5" customHeight="1" x14ac:dyDescent="0.2">
      <c r="B26" s="111"/>
      <c r="C26" s="1"/>
      <c r="D26" s="140"/>
      <c r="E26" s="140"/>
      <c r="F26" s="140"/>
      <c r="G26" s="140"/>
      <c r="H26" s="140"/>
      <c r="I26" s="127"/>
      <c r="J26"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26" s="57"/>
    </row>
    <row r="27" spans="2:14" ht="13.5" customHeight="1" x14ac:dyDescent="0.2">
      <c r="B27" s="111"/>
      <c r="C27" s="1"/>
      <c r="D27" s="140"/>
      <c r="E27" s="140"/>
      <c r="F27" s="140"/>
      <c r="G27" s="140"/>
      <c r="H27" s="140"/>
      <c r="I27" s="127"/>
      <c r="J27"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27" s="57"/>
    </row>
    <row r="28" spans="2:14" ht="13.5" customHeight="1" x14ac:dyDescent="0.2">
      <c r="B28" s="111"/>
      <c r="C28" s="1"/>
      <c r="D28" s="140"/>
      <c r="E28" s="140"/>
      <c r="F28" s="140"/>
      <c r="G28" s="140"/>
      <c r="H28" s="140"/>
      <c r="I28" s="127"/>
      <c r="J28"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28" s="57"/>
    </row>
    <row r="29" spans="2:14" ht="13.5" customHeight="1" x14ac:dyDescent="0.2">
      <c r="B29" s="111"/>
      <c r="C29" s="1"/>
      <c r="D29" s="140"/>
      <c r="E29" s="140"/>
      <c r="F29" s="140"/>
      <c r="G29" s="140"/>
      <c r="H29" s="140"/>
      <c r="I29" s="127"/>
      <c r="J29"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29" s="57"/>
    </row>
    <row r="30" spans="2:14" ht="13.5" customHeight="1" x14ac:dyDescent="0.2">
      <c r="B30" s="111"/>
      <c r="C30" s="1"/>
      <c r="D30" s="140"/>
      <c r="E30" s="140"/>
      <c r="F30" s="140"/>
      <c r="G30" s="140"/>
      <c r="H30" s="140"/>
      <c r="I30" s="127"/>
      <c r="J30"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30" s="57"/>
    </row>
    <row r="31" spans="2:14" ht="13.5" customHeight="1" x14ac:dyDescent="0.2">
      <c r="B31" s="111"/>
      <c r="C31" s="1"/>
      <c r="D31" s="140"/>
      <c r="E31" s="140"/>
      <c r="F31" s="140"/>
      <c r="G31" s="140"/>
      <c r="H31" s="140"/>
      <c r="I31" s="127"/>
      <c r="J31"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31" s="57"/>
    </row>
    <row r="32" spans="2:14" ht="13.5" customHeight="1" x14ac:dyDescent="0.2">
      <c r="B32" s="111"/>
      <c r="C32" s="1"/>
      <c r="D32" s="140"/>
      <c r="E32" s="140"/>
      <c r="F32" s="140"/>
      <c r="G32" s="140"/>
      <c r="H32" s="140"/>
      <c r="I32" s="127"/>
      <c r="J32"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32" s="57"/>
    </row>
    <row r="33" spans="2:14" ht="13.5" customHeight="1" x14ac:dyDescent="0.2">
      <c r="B33" s="111"/>
      <c r="C33" s="1"/>
      <c r="D33" s="140"/>
      <c r="E33" s="140"/>
      <c r="F33" s="140"/>
      <c r="G33" s="140"/>
      <c r="H33" s="140"/>
      <c r="I33" s="127"/>
      <c r="J33"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33" s="57"/>
    </row>
    <row r="34" spans="2:14" ht="13.5" customHeight="1" x14ac:dyDescent="0.2">
      <c r="B34" s="111"/>
      <c r="C34" s="1"/>
      <c r="D34" s="140"/>
      <c r="E34" s="140"/>
      <c r="F34" s="140"/>
      <c r="G34" s="140"/>
      <c r="H34" s="140"/>
      <c r="I34" s="127"/>
      <c r="J34"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34" s="57"/>
    </row>
    <row r="35" spans="2:14" ht="13.5" customHeight="1" x14ac:dyDescent="0.2">
      <c r="B35" s="111"/>
      <c r="C35" s="1"/>
      <c r="D35" s="140"/>
      <c r="E35" s="140"/>
      <c r="F35" s="140"/>
      <c r="G35" s="140"/>
      <c r="H35" s="140"/>
      <c r="I35" s="127"/>
      <c r="J35"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35" s="57"/>
    </row>
    <row r="36" spans="2:14" ht="13.5" customHeight="1" x14ac:dyDescent="0.2">
      <c r="B36" s="111"/>
      <c r="C36" s="1"/>
      <c r="D36" s="140"/>
      <c r="E36" s="140"/>
      <c r="F36" s="140"/>
      <c r="G36" s="140"/>
      <c r="H36" s="140"/>
      <c r="I36" s="127"/>
      <c r="J36"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36" s="57"/>
    </row>
    <row r="37" spans="2:14" ht="13.5" customHeight="1" x14ac:dyDescent="0.2">
      <c r="B37" s="111"/>
      <c r="C37" s="1"/>
      <c r="D37" s="140"/>
      <c r="E37" s="140"/>
      <c r="F37" s="140"/>
      <c r="G37" s="140"/>
      <c r="H37" s="140"/>
      <c r="I37" s="127"/>
      <c r="J37"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37" s="57"/>
    </row>
    <row r="38" spans="2:14" ht="13.5" customHeight="1" x14ac:dyDescent="0.2">
      <c r="B38" s="111"/>
      <c r="C38" s="1"/>
      <c r="D38" s="140"/>
      <c r="E38" s="140"/>
      <c r="F38" s="140"/>
      <c r="G38" s="140"/>
      <c r="H38" s="140"/>
      <c r="I38" s="127"/>
      <c r="J38"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38" s="57"/>
    </row>
    <row r="39" spans="2:14" ht="13.5" customHeight="1" x14ac:dyDescent="0.2">
      <c r="B39" s="111"/>
      <c r="C39" s="1"/>
      <c r="D39" s="140"/>
      <c r="E39" s="140"/>
      <c r="F39" s="140"/>
      <c r="G39" s="140"/>
      <c r="H39" s="140"/>
      <c r="I39" s="127"/>
      <c r="J39"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39" s="57"/>
    </row>
    <row r="40" spans="2:14" ht="13.5" customHeight="1" x14ac:dyDescent="0.2">
      <c r="B40" s="111"/>
      <c r="C40" s="1"/>
      <c r="D40" s="140"/>
      <c r="E40" s="140"/>
      <c r="F40" s="140"/>
      <c r="G40" s="140"/>
      <c r="H40" s="140"/>
      <c r="I40" s="127"/>
      <c r="J40"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40" s="57"/>
    </row>
    <row r="41" spans="2:14" ht="13.5" customHeight="1" x14ac:dyDescent="0.2">
      <c r="B41" s="111"/>
      <c r="C41" s="1"/>
      <c r="D41" s="140"/>
      <c r="E41" s="140"/>
      <c r="F41" s="140"/>
      <c r="G41" s="140"/>
      <c r="H41" s="140"/>
      <c r="I41" s="127"/>
      <c r="J41"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41" s="57"/>
    </row>
    <row r="42" spans="2:14" ht="13.5" customHeight="1" x14ac:dyDescent="0.2">
      <c r="B42" s="111"/>
      <c r="C42" s="1"/>
      <c r="D42" s="140"/>
      <c r="E42" s="140"/>
      <c r="F42" s="140"/>
      <c r="G42" s="140"/>
      <c r="H42" s="140"/>
      <c r="I42" s="127"/>
      <c r="J42"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42" s="57"/>
    </row>
    <row r="43" spans="2:14" ht="13.5" customHeight="1" x14ac:dyDescent="0.2">
      <c r="B43" s="111"/>
      <c r="C43" s="1"/>
      <c r="D43" s="140"/>
      <c r="E43" s="140"/>
      <c r="F43" s="140"/>
      <c r="G43" s="140"/>
      <c r="H43" s="140"/>
      <c r="I43" s="127"/>
      <c r="J43"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43" s="57"/>
    </row>
    <row r="44" spans="2:14" ht="13.5" customHeight="1" x14ac:dyDescent="0.2">
      <c r="B44" s="111"/>
      <c r="C44" s="1"/>
      <c r="D44" s="140"/>
      <c r="E44" s="140"/>
      <c r="F44" s="140"/>
      <c r="G44" s="140"/>
      <c r="H44" s="140"/>
      <c r="I44" s="127"/>
      <c r="J44"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44" s="57"/>
    </row>
    <row r="45" spans="2:14" ht="13.5" customHeight="1" x14ac:dyDescent="0.2">
      <c r="B45" s="111"/>
      <c r="C45" s="1"/>
      <c r="D45" s="140"/>
      <c r="E45" s="140"/>
      <c r="F45" s="140"/>
      <c r="G45" s="140"/>
      <c r="H45" s="140"/>
      <c r="I45" s="127"/>
      <c r="J45"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45" s="57"/>
    </row>
    <row r="46" spans="2:14" ht="13.5" customHeight="1" x14ac:dyDescent="0.2">
      <c r="B46" s="111"/>
      <c r="C46" s="1"/>
      <c r="D46" s="140"/>
      <c r="E46" s="140"/>
      <c r="F46" s="140"/>
      <c r="G46" s="140"/>
      <c r="H46" s="140"/>
      <c r="I46" s="127"/>
      <c r="J46"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46" s="57"/>
    </row>
    <row r="47" spans="2:14" ht="13.5" customHeight="1" x14ac:dyDescent="0.2">
      <c r="B47" s="111"/>
      <c r="C47" s="1"/>
      <c r="D47" s="140"/>
      <c r="E47" s="140"/>
      <c r="F47" s="140"/>
      <c r="G47" s="140"/>
      <c r="H47" s="140"/>
      <c r="I47" s="127"/>
      <c r="J47"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47" s="57"/>
    </row>
    <row r="48" spans="2:14" ht="13.5" customHeight="1" x14ac:dyDescent="0.2">
      <c r="B48" s="111"/>
      <c r="C48" s="1"/>
      <c r="D48" s="140"/>
      <c r="E48" s="140"/>
      <c r="F48" s="140"/>
      <c r="G48" s="140"/>
      <c r="H48" s="140"/>
      <c r="I48" s="127"/>
      <c r="J48"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48" s="57"/>
    </row>
    <row r="49" spans="2:14" ht="13.5" customHeight="1" x14ac:dyDescent="0.2">
      <c r="B49" s="111"/>
      <c r="C49" s="1"/>
      <c r="D49" s="140"/>
      <c r="E49" s="140"/>
      <c r="F49" s="140"/>
      <c r="G49" s="140"/>
      <c r="H49" s="140"/>
      <c r="I49" s="127"/>
      <c r="J49"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49" s="57"/>
    </row>
    <row r="50" spans="2:14" ht="13.5" customHeight="1" x14ac:dyDescent="0.2">
      <c r="B50" s="111"/>
      <c r="C50" s="1"/>
      <c r="D50" s="140"/>
      <c r="E50" s="140"/>
      <c r="F50" s="140"/>
      <c r="G50" s="140"/>
      <c r="H50" s="140"/>
      <c r="I50" s="127"/>
      <c r="J50"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50" s="57"/>
    </row>
    <row r="51" spans="2:14" ht="13.5" customHeight="1" x14ac:dyDescent="0.2">
      <c r="B51" s="111"/>
      <c r="C51" s="1"/>
      <c r="D51" s="140"/>
      <c r="E51" s="140"/>
      <c r="F51" s="140"/>
      <c r="G51" s="140"/>
      <c r="H51" s="140"/>
      <c r="I51" s="127"/>
      <c r="J51"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51" s="57"/>
    </row>
    <row r="52" spans="2:14" ht="13.5" customHeight="1" x14ac:dyDescent="0.2">
      <c r="B52" s="111"/>
      <c r="C52" s="1"/>
      <c r="D52" s="140"/>
      <c r="E52" s="140"/>
      <c r="F52" s="140"/>
      <c r="G52" s="140"/>
      <c r="H52" s="140"/>
      <c r="I52" s="127"/>
      <c r="J52"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52" s="57"/>
    </row>
    <row r="53" spans="2:14" ht="13.5" customHeight="1" x14ac:dyDescent="0.2">
      <c r="B53" s="111"/>
      <c r="C53" s="1"/>
      <c r="D53" s="140"/>
      <c r="E53" s="140"/>
      <c r="F53" s="140"/>
      <c r="G53" s="140"/>
      <c r="H53" s="140"/>
      <c r="I53" s="127"/>
      <c r="J53"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53" s="57"/>
    </row>
    <row r="54" spans="2:14" ht="13.5" customHeight="1" x14ac:dyDescent="0.2">
      <c r="B54" s="111"/>
      <c r="C54" s="1"/>
      <c r="D54" s="140"/>
      <c r="E54" s="140"/>
      <c r="F54" s="140"/>
      <c r="G54" s="140"/>
      <c r="H54" s="140"/>
      <c r="I54" s="127"/>
      <c r="J54"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54" s="57"/>
    </row>
    <row r="55" spans="2:14" ht="13.5" customHeight="1" x14ac:dyDescent="0.2">
      <c r="B55" s="111"/>
      <c r="C55" s="1"/>
      <c r="D55" s="140"/>
      <c r="E55" s="140"/>
      <c r="F55" s="140"/>
      <c r="G55" s="140"/>
      <c r="H55" s="140"/>
      <c r="I55" s="127"/>
      <c r="J55"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55" s="57"/>
    </row>
    <row r="56" spans="2:14" ht="13.5" customHeight="1" x14ac:dyDescent="0.2">
      <c r="B56" s="111"/>
      <c r="C56" s="1"/>
      <c r="D56" s="140"/>
      <c r="E56" s="140"/>
      <c r="F56" s="140"/>
      <c r="G56" s="140"/>
      <c r="H56" s="140"/>
      <c r="I56" s="127"/>
      <c r="J56"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56" s="57"/>
    </row>
    <row r="57" spans="2:14" ht="13.5" customHeight="1" x14ac:dyDescent="0.2">
      <c r="B57" s="111"/>
      <c r="C57" s="1"/>
      <c r="D57" s="140"/>
      <c r="E57" s="140"/>
      <c r="F57" s="140"/>
      <c r="G57" s="140"/>
      <c r="H57" s="140"/>
      <c r="I57" s="127"/>
      <c r="J57"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57" s="57"/>
    </row>
    <row r="58" spans="2:14" ht="13.5" customHeight="1" x14ac:dyDescent="0.2">
      <c r="B58" s="111"/>
      <c r="C58" s="1"/>
      <c r="D58" s="140"/>
      <c r="E58" s="140"/>
      <c r="F58" s="140"/>
      <c r="G58" s="140"/>
      <c r="H58" s="140"/>
      <c r="I58" s="127"/>
      <c r="J58"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58" s="57"/>
    </row>
    <row r="59" spans="2:14" ht="13.5" customHeight="1" x14ac:dyDescent="0.2">
      <c r="B59" s="111"/>
      <c r="C59" s="1"/>
      <c r="D59" s="140"/>
      <c r="E59" s="140"/>
      <c r="F59" s="140"/>
      <c r="G59" s="140"/>
      <c r="H59" s="140"/>
      <c r="I59" s="127"/>
      <c r="J59"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59" s="57"/>
    </row>
    <row r="60" spans="2:14" ht="13.5" customHeight="1" x14ac:dyDescent="0.2">
      <c r="B60" s="111"/>
      <c r="C60" s="1"/>
      <c r="D60" s="140"/>
      <c r="E60" s="140"/>
      <c r="F60" s="140"/>
      <c r="G60" s="140"/>
      <c r="H60" s="140"/>
      <c r="I60" s="127"/>
      <c r="J60"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60" s="57"/>
    </row>
    <row r="61" spans="2:14" ht="13.5" customHeight="1" x14ac:dyDescent="0.2">
      <c r="B61" s="111"/>
      <c r="C61" s="1"/>
      <c r="D61" s="140"/>
      <c r="E61" s="140"/>
      <c r="F61" s="140"/>
      <c r="G61" s="140"/>
      <c r="H61" s="140"/>
      <c r="I61" s="127"/>
      <c r="J61"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61" s="57"/>
    </row>
    <row r="62" spans="2:14" ht="13.5" customHeight="1" x14ac:dyDescent="0.2">
      <c r="B62" s="111"/>
      <c r="C62" s="1"/>
      <c r="D62" s="140"/>
      <c r="E62" s="140"/>
      <c r="F62" s="140"/>
      <c r="G62" s="140"/>
      <c r="H62" s="140"/>
      <c r="I62" s="127"/>
      <c r="J62"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62" s="57"/>
    </row>
    <row r="63" spans="2:14" ht="13.5" customHeight="1" x14ac:dyDescent="0.2">
      <c r="B63" s="111"/>
      <c r="C63" s="1"/>
      <c r="D63" s="140"/>
      <c r="E63" s="140"/>
      <c r="F63" s="140"/>
      <c r="G63" s="140"/>
      <c r="H63" s="140"/>
      <c r="I63" s="127"/>
      <c r="J63"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63" s="57"/>
    </row>
    <row r="64" spans="2:14" ht="13.5" customHeight="1" x14ac:dyDescent="0.2">
      <c r="B64" s="111"/>
      <c r="C64" s="1"/>
      <c r="D64" s="140"/>
      <c r="E64" s="140"/>
      <c r="F64" s="140"/>
      <c r="G64" s="140"/>
      <c r="H64" s="140"/>
      <c r="I64" s="127"/>
      <c r="J64"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64" s="57"/>
    </row>
    <row r="65" spans="2:14" ht="13.5" customHeight="1" x14ac:dyDescent="0.2">
      <c r="B65" s="111"/>
      <c r="C65" s="1"/>
      <c r="D65" s="140"/>
      <c r="E65" s="140"/>
      <c r="F65" s="140"/>
      <c r="G65" s="140"/>
      <c r="H65" s="140"/>
      <c r="I65" s="127"/>
      <c r="J65"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65" s="57"/>
    </row>
    <row r="66" spans="2:14" ht="13.5" customHeight="1" x14ac:dyDescent="0.2">
      <c r="B66" s="111"/>
      <c r="C66" s="1"/>
      <c r="D66" s="140"/>
      <c r="E66" s="140"/>
      <c r="F66" s="140"/>
      <c r="G66" s="140"/>
      <c r="H66" s="140"/>
      <c r="I66" s="127"/>
      <c r="J66"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66" s="57"/>
    </row>
    <row r="67" spans="2:14" ht="13.5" customHeight="1" x14ac:dyDescent="0.2">
      <c r="B67" s="111"/>
      <c r="C67" s="1"/>
      <c r="D67" s="140"/>
      <c r="E67" s="140"/>
      <c r="F67" s="140"/>
      <c r="G67" s="140"/>
      <c r="H67" s="140"/>
      <c r="I67" s="127"/>
      <c r="J67"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67" s="57"/>
    </row>
    <row r="68" spans="2:14" ht="13.5" customHeight="1" x14ac:dyDescent="0.2">
      <c r="B68" s="111"/>
      <c r="C68" s="1"/>
      <c r="D68" s="140"/>
      <c r="E68" s="140"/>
      <c r="F68" s="140"/>
      <c r="G68" s="140"/>
      <c r="H68" s="140"/>
      <c r="I68" s="127"/>
      <c r="J68"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68" s="57"/>
    </row>
    <row r="69" spans="2:14" ht="13.5" customHeight="1" x14ac:dyDescent="0.2">
      <c r="B69" s="111"/>
      <c r="C69" s="1"/>
      <c r="D69" s="140"/>
      <c r="E69" s="140"/>
      <c r="F69" s="140"/>
      <c r="G69" s="140"/>
      <c r="H69" s="140"/>
      <c r="I69" s="127"/>
      <c r="J69"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69" s="57"/>
    </row>
    <row r="70" spans="2:14" ht="13.5" customHeight="1" x14ac:dyDescent="0.2">
      <c r="B70" s="111"/>
      <c r="C70" s="1"/>
      <c r="D70" s="140"/>
      <c r="E70" s="140"/>
      <c r="F70" s="140"/>
      <c r="G70" s="140"/>
      <c r="H70" s="140"/>
      <c r="I70" s="127"/>
      <c r="J70"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70" s="57"/>
    </row>
    <row r="71" spans="2:14" ht="13.5" customHeight="1" x14ac:dyDescent="0.2">
      <c r="B71" s="111"/>
      <c r="C71" s="1"/>
      <c r="D71" s="140"/>
      <c r="E71" s="140"/>
      <c r="F71" s="140"/>
      <c r="G71" s="140"/>
      <c r="H71" s="140"/>
      <c r="I71" s="127"/>
      <c r="J71"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71" s="57"/>
    </row>
    <row r="72" spans="2:14" ht="13.5" customHeight="1" x14ac:dyDescent="0.2">
      <c r="B72" s="111"/>
      <c r="C72" s="1"/>
      <c r="D72" s="140"/>
      <c r="E72" s="140"/>
      <c r="F72" s="140"/>
      <c r="G72" s="140"/>
      <c r="H72" s="140"/>
      <c r="I72" s="127"/>
      <c r="J72"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72" s="57"/>
    </row>
    <row r="73" spans="2:14" ht="13.5" customHeight="1" x14ac:dyDescent="0.2">
      <c r="B73" s="111"/>
      <c r="C73" s="1"/>
      <c r="D73" s="140"/>
      <c r="E73" s="140"/>
      <c r="F73" s="140"/>
      <c r="G73" s="140"/>
      <c r="H73" s="140"/>
      <c r="I73" s="127"/>
      <c r="J73"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73" s="57"/>
    </row>
    <row r="74" spans="2:14" ht="13.5" customHeight="1" x14ac:dyDescent="0.2">
      <c r="B74" s="111"/>
      <c r="C74" s="1"/>
      <c r="D74" s="140"/>
      <c r="E74" s="140"/>
      <c r="F74" s="140"/>
      <c r="G74" s="140"/>
      <c r="H74" s="140"/>
      <c r="I74" s="127"/>
      <c r="J74"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74" s="57"/>
    </row>
    <row r="75" spans="2:14" ht="13.5" hidden="1" customHeight="1" x14ac:dyDescent="0.2">
      <c r="B75" s="111"/>
      <c r="C75" s="1"/>
      <c r="D75" s="140"/>
      <c r="E75" s="140"/>
      <c r="F75" s="140"/>
      <c r="G75" s="140"/>
      <c r="H75" s="140"/>
      <c r="I75" s="127"/>
      <c r="J75"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75" s="57"/>
    </row>
    <row r="76" spans="2:14" ht="13.5" hidden="1" customHeight="1" x14ac:dyDescent="0.2">
      <c r="B76" s="111"/>
      <c r="C76" s="1"/>
      <c r="D76" s="140"/>
      <c r="E76" s="140"/>
      <c r="F76" s="140"/>
      <c r="G76" s="140"/>
      <c r="H76" s="140"/>
      <c r="I76" s="127"/>
      <c r="J76"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76" s="57"/>
    </row>
    <row r="77" spans="2:14" ht="13.5" hidden="1" customHeight="1" x14ac:dyDescent="0.2">
      <c r="B77" s="111"/>
      <c r="C77" s="1"/>
      <c r="D77" s="140"/>
      <c r="E77" s="140"/>
      <c r="F77" s="140"/>
      <c r="G77" s="140"/>
      <c r="H77" s="140"/>
      <c r="I77" s="127"/>
      <c r="J77"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77" s="57"/>
    </row>
    <row r="78" spans="2:14" ht="13.5" hidden="1" customHeight="1" x14ac:dyDescent="0.2">
      <c r="B78" s="111"/>
      <c r="C78" s="1"/>
      <c r="D78" s="140"/>
      <c r="E78" s="140"/>
      <c r="F78" s="140"/>
      <c r="G78" s="140"/>
      <c r="H78" s="140"/>
      <c r="I78" s="127"/>
      <c r="J78"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78" s="57"/>
    </row>
    <row r="79" spans="2:14" ht="13.5" hidden="1" customHeight="1" x14ac:dyDescent="0.2">
      <c r="B79" s="111"/>
      <c r="C79" s="1"/>
      <c r="D79" s="140"/>
      <c r="E79" s="140"/>
      <c r="F79" s="140"/>
      <c r="G79" s="140"/>
      <c r="H79" s="140"/>
      <c r="I79" s="127"/>
      <c r="J79"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79" s="57"/>
    </row>
    <row r="80" spans="2:14" ht="13.5" hidden="1" customHeight="1" x14ac:dyDescent="0.2">
      <c r="B80" s="111"/>
      <c r="C80" s="1"/>
      <c r="D80" s="140"/>
      <c r="E80" s="140"/>
      <c r="F80" s="140"/>
      <c r="G80" s="140"/>
      <c r="H80" s="140"/>
      <c r="I80" s="127"/>
      <c r="J80"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80" s="57"/>
    </row>
    <row r="81" spans="2:14" ht="13.5" hidden="1" customHeight="1" x14ac:dyDescent="0.2">
      <c r="B81" s="111"/>
      <c r="C81" s="1"/>
      <c r="D81" s="140"/>
      <c r="E81" s="140"/>
      <c r="F81" s="140"/>
      <c r="G81" s="140"/>
      <c r="H81" s="140"/>
      <c r="I81" s="127"/>
      <c r="J81"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81" s="57"/>
    </row>
    <row r="82" spans="2:14" ht="13.5" hidden="1" customHeight="1" x14ac:dyDescent="0.2">
      <c r="B82" s="111"/>
      <c r="C82" s="1"/>
      <c r="D82" s="140"/>
      <c r="E82" s="140"/>
      <c r="F82" s="140"/>
      <c r="G82" s="140"/>
      <c r="H82" s="140"/>
      <c r="I82" s="127"/>
      <c r="J82"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82" s="57"/>
    </row>
    <row r="83" spans="2:14" ht="13.5" hidden="1" customHeight="1" x14ac:dyDescent="0.2">
      <c r="B83" s="111"/>
      <c r="C83" s="1"/>
      <c r="D83" s="140"/>
      <c r="E83" s="140"/>
      <c r="F83" s="140"/>
      <c r="G83" s="140"/>
      <c r="H83" s="140"/>
      <c r="I83" s="127"/>
      <c r="J83"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83" s="57"/>
    </row>
    <row r="84" spans="2:14" ht="13.5" hidden="1" customHeight="1" x14ac:dyDescent="0.2">
      <c r="B84" s="111"/>
      <c r="C84" s="1"/>
      <c r="D84" s="140"/>
      <c r="E84" s="140"/>
      <c r="F84" s="140"/>
      <c r="G84" s="140"/>
      <c r="H84" s="140"/>
      <c r="I84" s="127"/>
      <c r="J84"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84" s="57"/>
    </row>
    <row r="85" spans="2:14" ht="13.5" hidden="1" customHeight="1" x14ac:dyDescent="0.2">
      <c r="B85" s="111"/>
      <c r="C85" s="1"/>
      <c r="D85" s="140"/>
      <c r="E85" s="140"/>
      <c r="F85" s="140"/>
      <c r="G85" s="140"/>
      <c r="H85" s="140"/>
      <c r="I85" s="127"/>
      <c r="J85"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85" s="57"/>
    </row>
    <row r="86" spans="2:14" ht="13.5" hidden="1" customHeight="1" x14ac:dyDescent="0.2">
      <c r="B86" s="111"/>
      <c r="C86" s="1"/>
      <c r="D86" s="140"/>
      <c r="E86" s="140"/>
      <c r="F86" s="140"/>
      <c r="G86" s="140"/>
      <c r="H86" s="140"/>
      <c r="I86" s="127"/>
      <c r="J86"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86" s="57"/>
    </row>
    <row r="87" spans="2:14" ht="13.5" hidden="1" customHeight="1" x14ac:dyDescent="0.2">
      <c r="B87" s="111"/>
      <c r="C87" s="1"/>
      <c r="D87" s="140"/>
      <c r="E87" s="140"/>
      <c r="F87" s="140"/>
      <c r="G87" s="140"/>
      <c r="H87" s="140"/>
      <c r="I87" s="127"/>
      <c r="J87"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87" s="57"/>
    </row>
    <row r="88" spans="2:14" ht="13.5" hidden="1" customHeight="1" x14ac:dyDescent="0.2">
      <c r="B88" s="111"/>
      <c r="C88" s="1"/>
      <c r="D88" s="140"/>
      <c r="E88" s="140"/>
      <c r="F88" s="140"/>
      <c r="G88" s="140"/>
      <c r="H88" s="140"/>
      <c r="I88" s="127"/>
      <c r="J88"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88" s="57"/>
    </row>
    <row r="89" spans="2:14" ht="13.5" hidden="1" customHeight="1" x14ac:dyDescent="0.2">
      <c r="B89" s="111"/>
      <c r="C89" s="1"/>
      <c r="D89" s="140"/>
      <c r="E89" s="140"/>
      <c r="F89" s="140"/>
      <c r="G89" s="140"/>
      <c r="H89" s="140"/>
      <c r="I89" s="127"/>
      <c r="J89"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89" s="57"/>
    </row>
    <row r="90" spans="2:14" ht="13.5" hidden="1" customHeight="1" x14ac:dyDescent="0.2">
      <c r="B90" s="111"/>
      <c r="C90" s="1"/>
      <c r="D90" s="140"/>
      <c r="E90" s="140"/>
      <c r="F90" s="140"/>
      <c r="G90" s="140"/>
      <c r="H90" s="140"/>
      <c r="I90" s="127"/>
      <c r="J90"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90" s="57"/>
    </row>
    <row r="91" spans="2:14" ht="13.5" hidden="1" customHeight="1" x14ac:dyDescent="0.2">
      <c r="B91" s="111"/>
      <c r="C91" s="1"/>
      <c r="D91" s="140"/>
      <c r="E91" s="140"/>
      <c r="F91" s="140"/>
      <c r="G91" s="140"/>
      <c r="H91" s="140"/>
      <c r="I91" s="127"/>
      <c r="J91"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91" s="57"/>
    </row>
    <row r="92" spans="2:14" ht="13.5" hidden="1" customHeight="1" x14ac:dyDescent="0.2">
      <c r="B92" s="111"/>
      <c r="C92" s="1"/>
      <c r="D92" s="140"/>
      <c r="E92" s="140"/>
      <c r="F92" s="140"/>
      <c r="G92" s="140"/>
      <c r="H92" s="140"/>
      <c r="I92" s="127"/>
      <c r="J92"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92" s="57"/>
    </row>
    <row r="93" spans="2:14" ht="13.5" hidden="1" customHeight="1" x14ac:dyDescent="0.2">
      <c r="B93" s="111"/>
      <c r="C93" s="1"/>
      <c r="D93" s="140"/>
      <c r="E93" s="140"/>
      <c r="F93" s="140"/>
      <c r="G93" s="140"/>
      <c r="H93" s="140"/>
      <c r="I93" s="127"/>
      <c r="J93"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93" s="57"/>
    </row>
    <row r="94" spans="2:14" ht="13.5" hidden="1" customHeight="1" x14ac:dyDescent="0.2">
      <c r="B94" s="111"/>
      <c r="C94" s="1"/>
      <c r="D94" s="140"/>
      <c r="E94" s="140"/>
      <c r="F94" s="140"/>
      <c r="G94" s="140"/>
      <c r="H94" s="140"/>
      <c r="I94" s="127"/>
      <c r="J94"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94" s="57"/>
    </row>
    <row r="95" spans="2:14" ht="13.5" hidden="1" customHeight="1" x14ac:dyDescent="0.2">
      <c r="B95" s="111"/>
      <c r="C95" s="1"/>
      <c r="D95" s="140"/>
      <c r="E95" s="140"/>
      <c r="F95" s="140"/>
      <c r="G95" s="140"/>
      <c r="H95" s="140"/>
      <c r="I95" s="127"/>
      <c r="J95"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95" s="57"/>
    </row>
    <row r="96" spans="2:14" ht="13.5" hidden="1" customHeight="1" x14ac:dyDescent="0.2">
      <c r="B96" s="111"/>
      <c r="C96" s="1"/>
      <c r="D96" s="140"/>
      <c r="E96" s="140"/>
      <c r="F96" s="140"/>
      <c r="G96" s="140"/>
      <c r="H96" s="140"/>
      <c r="I96" s="127"/>
      <c r="J96"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96" s="57"/>
    </row>
    <row r="97" spans="2:14" ht="13.5" hidden="1" customHeight="1" x14ac:dyDescent="0.2">
      <c r="B97" s="111"/>
      <c r="C97" s="1"/>
      <c r="D97" s="140"/>
      <c r="E97" s="140"/>
      <c r="F97" s="140"/>
      <c r="G97" s="140"/>
      <c r="H97" s="140"/>
      <c r="I97" s="127"/>
      <c r="J97"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97" s="57"/>
    </row>
    <row r="98" spans="2:14" ht="13.5" hidden="1" customHeight="1" x14ac:dyDescent="0.2">
      <c r="B98" s="111"/>
      <c r="C98" s="1"/>
      <c r="D98" s="140"/>
      <c r="E98" s="140"/>
      <c r="F98" s="140"/>
      <c r="G98" s="140"/>
      <c r="H98" s="140"/>
      <c r="I98" s="127"/>
      <c r="J98"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98" s="57"/>
    </row>
    <row r="99" spans="2:14" ht="13.5" hidden="1" customHeight="1" x14ac:dyDescent="0.2">
      <c r="B99" s="111"/>
      <c r="C99" s="1"/>
      <c r="D99" s="140"/>
      <c r="E99" s="140"/>
      <c r="F99" s="140"/>
      <c r="G99" s="140"/>
      <c r="H99" s="140"/>
      <c r="I99" s="127"/>
      <c r="J99"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99" s="57"/>
    </row>
    <row r="100" spans="2:14" ht="13.5" hidden="1" customHeight="1" x14ac:dyDescent="0.2">
      <c r="B100" s="111"/>
      <c r="C100" s="1"/>
      <c r="D100" s="140"/>
      <c r="E100" s="140"/>
      <c r="F100" s="140"/>
      <c r="G100" s="140"/>
      <c r="H100" s="140"/>
      <c r="I100" s="127"/>
      <c r="J100"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100" s="57"/>
    </row>
    <row r="101" spans="2:14" ht="13.5" hidden="1" customHeight="1" x14ac:dyDescent="0.2">
      <c r="B101" s="111"/>
      <c r="C101" s="1"/>
      <c r="D101" s="140"/>
      <c r="E101" s="140"/>
      <c r="F101" s="140"/>
      <c r="G101" s="140"/>
      <c r="H101" s="140"/>
      <c r="I101" s="127"/>
      <c r="J101"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101" s="57"/>
    </row>
    <row r="102" spans="2:14" ht="13.5" hidden="1" customHeight="1" x14ac:dyDescent="0.2">
      <c r="B102" s="111"/>
      <c r="C102" s="1"/>
      <c r="D102" s="140"/>
      <c r="E102" s="140"/>
      <c r="F102" s="140"/>
      <c r="G102" s="140"/>
      <c r="H102" s="140"/>
      <c r="I102" s="127"/>
      <c r="J102"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102" s="57"/>
    </row>
    <row r="103" spans="2:14" ht="13.5" hidden="1" customHeight="1" x14ac:dyDescent="0.2">
      <c r="B103" s="111"/>
      <c r="C103" s="1"/>
      <c r="D103" s="140"/>
      <c r="E103" s="140"/>
      <c r="F103" s="140"/>
      <c r="G103" s="140"/>
      <c r="H103" s="140"/>
      <c r="I103" s="127"/>
      <c r="J103"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103" s="57"/>
    </row>
    <row r="104" spans="2:14" ht="13.5" hidden="1" customHeight="1" x14ac:dyDescent="0.2">
      <c r="B104" s="111"/>
      <c r="C104" s="1"/>
      <c r="D104" s="140"/>
      <c r="E104" s="140"/>
      <c r="F104" s="140"/>
      <c r="G104" s="140"/>
      <c r="H104" s="140"/>
      <c r="I104" s="127"/>
      <c r="J104"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104" s="57"/>
    </row>
    <row r="105" spans="2:14" ht="13.5" hidden="1" customHeight="1" x14ac:dyDescent="0.2">
      <c r="B105" s="111"/>
      <c r="C105" s="1"/>
      <c r="D105" s="140"/>
      <c r="E105" s="140"/>
      <c r="F105" s="140"/>
      <c r="G105" s="140"/>
      <c r="H105" s="140"/>
      <c r="I105" s="127"/>
      <c r="J105"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105" s="57"/>
    </row>
    <row r="106" spans="2:14" ht="13.5" hidden="1" customHeight="1" x14ac:dyDescent="0.2">
      <c r="B106" s="111"/>
      <c r="C106" s="1"/>
      <c r="D106" s="140"/>
      <c r="E106" s="140"/>
      <c r="F106" s="140"/>
      <c r="G106" s="140"/>
      <c r="H106" s="140"/>
      <c r="I106" s="127"/>
      <c r="J106"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106" s="57"/>
    </row>
    <row r="107" spans="2:14" ht="13.5" hidden="1" customHeight="1" x14ac:dyDescent="0.2">
      <c r="B107" s="111"/>
      <c r="C107" s="1"/>
      <c r="D107" s="140"/>
      <c r="E107" s="140"/>
      <c r="F107" s="140"/>
      <c r="G107" s="140"/>
      <c r="H107" s="140"/>
      <c r="I107" s="127"/>
      <c r="J107"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107" s="57"/>
    </row>
    <row r="108" spans="2:14" ht="13.5" hidden="1" customHeight="1" x14ac:dyDescent="0.2">
      <c r="B108" s="111"/>
      <c r="C108" s="1"/>
      <c r="D108" s="140"/>
      <c r="E108" s="140"/>
      <c r="F108" s="140"/>
      <c r="G108" s="140"/>
      <c r="H108" s="140"/>
      <c r="I108" s="127"/>
      <c r="J108"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108" s="57"/>
    </row>
    <row r="109" spans="2:14" ht="13.5" hidden="1" customHeight="1" x14ac:dyDescent="0.2">
      <c r="B109" s="111"/>
      <c r="C109" s="1"/>
      <c r="D109" s="140"/>
      <c r="E109" s="140"/>
      <c r="F109" s="140"/>
      <c r="G109" s="140"/>
      <c r="H109" s="140"/>
      <c r="I109" s="127"/>
      <c r="J109"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109" s="57"/>
    </row>
    <row r="110" spans="2:14" ht="13.5" hidden="1" customHeight="1" x14ac:dyDescent="0.2">
      <c r="B110" s="111"/>
      <c r="C110" s="1"/>
      <c r="D110" s="140"/>
      <c r="E110" s="140"/>
      <c r="F110" s="140"/>
      <c r="G110" s="140"/>
      <c r="H110" s="140"/>
      <c r="I110" s="127"/>
      <c r="J110"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110" s="57"/>
    </row>
    <row r="111" spans="2:14" ht="13.5" hidden="1" customHeight="1" x14ac:dyDescent="0.2">
      <c r="B111" s="111"/>
      <c r="C111" s="1"/>
      <c r="D111" s="140"/>
      <c r="E111" s="140"/>
      <c r="F111" s="140"/>
      <c r="G111" s="140"/>
      <c r="H111" s="140"/>
      <c r="I111" s="127"/>
      <c r="J111"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111" s="57"/>
    </row>
    <row r="112" spans="2:14" ht="13.5" hidden="1" customHeight="1" x14ac:dyDescent="0.2">
      <c r="B112" s="111"/>
      <c r="C112" s="1"/>
      <c r="D112" s="140"/>
      <c r="E112" s="140"/>
      <c r="F112" s="140"/>
      <c r="G112" s="140"/>
      <c r="H112" s="140"/>
      <c r="I112" s="127"/>
      <c r="J112"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112" s="57"/>
    </row>
    <row r="113" spans="2:14" ht="13.5" hidden="1" customHeight="1" x14ac:dyDescent="0.2">
      <c r="B113" s="111"/>
      <c r="C113" s="1"/>
      <c r="D113" s="140"/>
      <c r="E113" s="140"/>
      <c r="F113" s="140"/>
      <c r="G113" s="140"/>
      <c r="H113" s="140"/>
      <c r="I113" s="127"/>
      <c r="J113"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113" s="57"/>
    </row>
    <row r="114" spans="2:14" ht="13.5" hidden="1" customHeight="1" x14ac:dyDescent="0.2">
      <c r="B114" s="111"/>
      <c r="C114" s="1"/>
      <c r="D114" s="140"/>
      <c r="E114" s="140"/>
      <c r="F114" s="140"/>
      <c r="G114" s="140"/>
      <c r="H114" s="140"/>
      <c r="I114" s="127"/>
      <c r="J114"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114" s="57"/>
    </row>
    <row r="115" spans="2:14" ht="13.5" hidden="1" customHeight="1" x14ac:dyDescent="0.2">
      <c r="B115" s="111"/>
      <c r="C115" s="1"/>
      <c r="D115" s="140"/>
      <c r="E115" s="140"/>
      <c r="F115" s="140"/>
      <c r="G115" s="140"/>
      <c r="H115" s="140"/>
      <c r="I115" s="127"/>
      <c r="J115"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115" s="57"/>
    </row>
    <row r="116" spans="2:14" ht="13.5" hidden="1" customHeight="1" x14ac:dyDescent="0.2">
      <c r="B116" s="111"/>
      <c r="C116" s="1"/>
      <c r="D116" s="140"/>
      <c r="E116" s="140"/>
      <c r="F116" s="140"/>
      <c r="G116" s="140"/>
      <c r="H116" s="140"/>
      <c r="I116" s="127"/>
      <c r="J116"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116" s="57"/>
    </row>
    <row r="117" spans="2:14" ht="13.5" hidden="1" customHeight="1" x14ac:dyDescent="0.2">
      <c r="B117" s="111"/>
      <c r="C117" s="1"/>
      <c r="D117" s="140"/>
      <c r="E117" s="140"/>
      <c r="F117" s="140"/>
      <c r="G117" s="140"/>
      <c r="H117" s="140"/>
      <c r="I117" s="127"/>
      <c r="J117"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117" s="57"/>
    </row>
    <row r="118" spans="2:14" ht="13.5" hidden="1" customHeight="1" x14ac:dyDescent="0.2">
      <c r="B118" s="111"/>
      <c r="C118" s="1"/>
      <c r="D118" s="140"/>
      <c r="E118" s="140"/>
      <c r="F118" s="140"/>
      <c r="G118" s="140"/>
      <c r="H118" s="140"/>
      <c r="I118" s="127"/>
      <c r="J118"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118" s="57"/>
    </row>
    <row r="119" spans="2:14" ht="13.5" hidden="1" customHeight="1" x14ac:dyDescent="0.2">
      <c r="B119" s="111"/>
      <c r="C119" s="1"/>
      <c r="D119" s="140"/>
      <c r="E119" s="140"/>
      <c r="F119" s="140"/>
      <c r="G119" s="140"/>
      <c r="H119" s="140"/>
      <c r="I119" s="127"/>
      <c r="J119"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119" s="57"/>
    </row>
    <row r="120" spans="2:14" ht="13.5" hidden="1" customHeight="1" x14ac:dyDescent="0.2">
      <c r="B120" s="111"/>
      <c r="C120" s="1"/>
      <c r="D120" s="140"/>
      <c r="E120" s="140"/>
      <c r="F120" s="140"/>
      <c r="G120" s="140"/>
      <c r="H120" s="140"/>
      <c r="I120" s="127"/>
      <c r="J120"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120" s="57"/>
    </row>
    <row r="121" spans="2:14" ht="13.5" hidden="1" customHeight="1" x14ac:dyDescent="0.2">
      <c r="B121" s="111"/>
      <c r="C121" s="1"/>
      <c r="D121" s="140"/>
      <c r="E121" s="140"/>
      <c r="F121" s="140"/>
      <c r="G121" s="140"/>
      <c r="H121" s="140"/>
      <c r="I121" s="127"/>
      <c r="J121"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121" s="57"/>
    </row>
    <row r="122" spans="2:14" ht="13.5" hidden="1" customHeight="1" x14ac:dyDescent="0.2">
      <c r="B122" s="111"/>
      <c r="C122" s="1"/>
      <c r="D122" s="140"/>
      <c r="E122" s="140"/>
      <c r="F122" s="140"/>
      <c r="G122" s="140"/>
      <c r="H122" s="140"/>
      <c r="I122" s="127"/>
      <c r="J122"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122" s="57"/>
    </row>
    <row r="123" spans="2:14" ht="13.5" hidden="1" customHeight="1" x14ac:dyDescent="0.2">
      <c r="B123" s="111"/>
      <c r="C123" s="1"/>
      <c r="D123" s="140"/>
      <c r="E123" s="140"/>
      <c r="F123" s="140"/>
      <c r="G123" s="140"/>
      <c r="H123" s="140"/>
      <c r="I123" s="127"/>
      <c r="J123"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123" s="57"/>
    </row>
    <row r="124" spans="2:14" ht="13.5" hidden="1" customHeight="1" x14ac:dyDescent="0.2">
      <c r="B124" s="111"/>
      <c r="C124" s="1"/>
      <c r="D124" s="140"/>
      <c r="E124" s="140"/>
      <c r="F124" s="140"/>
      <c r="G124" s="140"/>
      <c r="H124" s="140"/>
      <c r="I124" s="127"/>
      <c r="J124"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124" s="57"/>
    </row>
    <row r="125" spans="2:14" ht="13.5" hidden="1" customHeight="1" x14ac:dyDescent="0.2">
      <c r="B125" s="111"/>
      <c r="C125" s="1"/>
      <c r="D125" s="140"/>
      <c r="E125" s="140"/>
      <c r="F125" s="140"/>
      <c r="G125" s="140"/>
      <c r="H125" s="140"/>
      <c r="I125" s="127"/>
      <c r="J125"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125" s="57"/>
    </row>
    <row r="126" spans="2:14" ht="13.5" hidden="1" customHeight="1" x14ac:dyDescent="0.2">
      <c r="B126" s="111"/>
      <c r="C126" s="1"/>
      <c r="D126" s="140"/>
      <c r="E126" s="140"/>
      <c r="F126" s="140"/>
      <c r="G126" s="140"/>
      <c r="H126" s="140"/>
      <c r="I126" s="127"/>
      <c r="J126"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126" s="57"/>
    </row>
    <row r="127" spans="2:14" ht="13.5" hidden="1" customHeight="1" x14ac:dyDescent="0.2">
      <c r="B127" s="111"/>
      <c r="C127" s="1"/>
      <c r="D127" s="140"/>
      <c r="E127" s="140"/>
      <c r="F127" s="140"/>
      <c r="G127" s="140"/>
      <c r="H127" s="140"/>
      <c r="I127" s="127"/>
      <c r="J127"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127" s="57"/>
    </row>
    <row r="128" spans="2:14" ht="13.5" hidden="1" customHeight="1" x14ac:dyDescent="0.2">
      <c r="B128" s="111"/>
      <c r="C128" s="1"/>
      <c r="D128" s="140"/>
      <c r="E128" s="140"/>
      <c r="F128" s="140"/>
      <c r="G128" s="140"/>
      <c r="H128" s="140"/>
      <c r="I128" s="127"/>
      <c r="J128"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128" s="57"/>
    </row>
    <row r="129" spans="2:14" ht="13.5" hidden="1" customHeight="1" x14ac:dyDescent="0.2">
      <c r="B129" s="111"/>
      <c r="C129" s="1"/>
      <c r="D129" s="140"/>
      <c r="E129" s="140"/>
      <c r="F129" s="140"/>
      <c r="G129" s="140"/>
      <c r="H129" s="140"/>
      <c r="I129" s="127"/>
      <c r="J129"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129" s="57"/>
    </row>
    <row r="130" spans="2:14" ht="13.5" hidden="1" customHeight="1" x14ac:dyDescent="0.2">
      <c r="B130" s="111"/>
      <c r="C130" s="1"/>
      <c r="D130" s="140"/>
      <c r="E130" s="140"/>
      <c r="F130" s="140"/>
      <c r="G130" s="140"/>
      <c r="H130" s="140"/>
      <c r="I130" s="127"/>
      <c r="J130"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130" s="57"/>
    </row>
    <row r="131" spans="2:14" ht="13.5" hidden="1" customHeight="1" x14ac:dyDescent="0.2">
      <c r="B131" s="111"/>
      <c r="C131" s="1"/>
      <c r="D131" s="140"/>
      <c r="E131" s="140"/>
      <c r="F131" s="140"/>
      <c r="G131" s="140"/>
      <c r="H131" s="140"/>
      <c r="I131" s="127"/>
      <c r="J131"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131" s="57"/>
    </row>
    <row r="132" spans="2:14" ht="13.5" hidden="1" customHeight="1" x14ac:dyDescent="0.2">
      <c r="B132" s="111"/>
      <c r="C132" s="1"/>
      <c r="D132" s="140"/>
      <c r="E132" s="140"/>
      <c r="F132" s="140"/>
      <c r="G132" s="140"/>
      <c r="H132" s="140"/>
      <c r="I132" s="127"/>
      <c r="J132"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132" s="57"/>
    </row>
    <row r="133" spans="2:14" ht="13.5" hidden="1" customHeight="1" x14ac:dyDescent="0.2">
      <c r="B133" s="111"/>
      <c r="C133" s="1"/>
      <c r="D133" s="140"/>
      <c r="E133" s="140"/>
      <c r="F133" s="140"/>
      <c r="G133" s="140"/>
      <c r="H133" s="140"/>
      <c r="I133" s="127"/>
      <c r="J133"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133" s="57"/>
    </row>
    <row r="134" spans="2:14" ht="13.5" hidden="1" customHeight="1" x14ac:dyDescent="0.2">
      <c r="B134" s="111"/>
      <c r="C134" s="1"/>
      <c r="D134" s="140"/>
      <c r="E134" s="140"/>
      <c r="F134" s="140"/>
      <c r="G134" s="140"/>
      <c r="H134" s="140"/>
      <c r="I134" s="127"/>
      <c r="J134"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134" s="57"/>
    </row>
    <row r="135" spans="2:14" ht="13.5" hidden="1" customHeight="1" x14ac:dyDescent="0.2">
      <c r="B135" s="111"/>
      <c r="C135" s="1"/>
      <c r="D135" s="140"/>
      <c r="E135" s="140"/>
      <c r="F135" s="140"/>
      <c r="G135" s="140"/>
      <c r="H135" s="140"/>
      <c r="I135" s="127"/>
      <c r="J135"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135" s="57"/>
    </row>
    <row r="136" spans="2:14" ht="13.5" hidden="1" customHeight="1" x14ac:dyDescent="0.2">
      <c r="B136" s="111"/>
      <c r="C136" s="1"/>
      <c r="D136" s="140"/>
      <c r="E136" s="140"/>
      <c r="F136" s="140"/>
      <c r="G136" s="140"/>
      <c r="H136" s="140"/>
      <c r="I136" s="127"/>
      <c r="J136"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136" s="57"/>
    </row>
    <row r="137" spans="2:14" ht="13.5" hidden="1" customHeight="1" x14ac:dyDescent="0.2">
      <c r="B137" s="111"/>
      <c r="C137" s="1"/>
      <c r="D137" s="140"/>
      <c r="E137" s="140"/>
      <c r="F137" s="140"/>
      <c r="G137" s="140"/>
      <c r="H137" s="140"/>
      <c r="I137" s="127"/>
      <c r="J137"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137" s="57"/>
    </row>
    <row r="138" spans="2:14" ht="13.5" hidden="1" customHeight="1" x14ac:dyDescent="0.2">
      <c r="B138" s="111"/>
      <c r="C138" s="1"/>
      <c r="D138" s="140"/>
      <c r="E138" s="140"/>
      <c r="F138" s="140"/>
      <c r="G138" s="140"/>
      <c r="H138" s="140"/>
      <c r="I138" s="127"/>
      <c r="J138"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138" s="57"/>
    </row>
    <row r="139" spans="2:14" ht="13.5" hidden="1" customHeight="1" x14ac:dyDescent="0.2">
      <c r="B139" s="111"/>
      <c r="C139" s="1"/>
      <c r="D139" s="140"/>
      <c r="E139" s="140"/>
      <c r="F139" s="140"/>
      <c r="G139" s="140"/>
      <c r="H139" s="140"/>
      <c r="I139" s="127"/>
      <c r="J139"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139" s="57"/>
    </row>
    <row r="140" spans="2:14" ht="13.5" hidden="1" customHeight="1" x14ac:dyDescent="0.2">
      <c r="B140" s="111"/>
      <c r="C140" s="1"/>
      <c r="D140" s="140"/>
      <c r="E140" s="140"/>
      <c r="F140" s="140"/>
      <c r="G140" s="140"/>
      <c r="H140" s="140"/>
      <c r="I140" s="127"/>
      <c r="J140"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140" s="57"/>
    </row>
    <row r="141" spans="2:14" ht="13.5" hidden="1" customHeight="1" x14ac:dyDescent="0.2">
      <c r="B141" s="111"/>
      <c r="C141" s="1"/>
      <c r="D141" s="140"/>
      <c r="E141" s="140"/>
      <c r="F141" s="140"/>
      <c r="G141" s="140"/>
      <c r="H141" s="140"/>
      <c r="I141" s="127"/>
      <c r="J141"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141" s="57"/>
    </row>
    <row r="142" spans="2:14" ht="13.5" hidden="1" customHeight="1" x14ac:dyDescent="0.2">
      <c r="B142" s="111"/>
      <c r="C142" s="1"/>
      <c r="D142" s="140"/>
      <c r="E142" s="140"/>
      <c r="F142" s="140"/>
      <c r="G142" s="140"/>
      <c r="H142" s="140"/>
      <c r="I142" s="127"/>
      <c r="J142"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142" s="57"/>
    </row>
    <row r="143" spans="2:14" ht="13.5" hidden="1" customHeight="1" x14ac:dyDescent="0.2">
      <c r="B143" s="111"/>
      <c r="C143" s="1"/>
      <c r="D143" s="140"/>
      <c r="E143" s="140"/>
      <c r="F143" s="140"/>
      <c r="G143" s="140"/>
      <c r="H143" s="140"/>
      <c r="I143" s="127"/>
      <c r="J143"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143" s="57"/>
    </row>
    <row r="144" spans="2:14" ht="13.5" hidden="1" customHeight="1" x14ac:dyDescent="0.2">
      <c r="B144" s="111"/>
      <c r="C144" s="1"/>
      <c r="D144" s="140"/>
      <c r="E144" s="140"/>
      <c r="F144" s="140"/>
      <c r="G144" s="140"/>
      <c r="H144" s="140"/>
      <c r="I144" s="127"/>
      <c r="J144"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144" s="57"/>
    </row>
    <row r="145" spans="2:14" ht="13.5" hidden="1" customHeight="1" x14ac:dyDescent="0.2">
      <c r="B145" s="111"/>
      <c r="C145" s="1"/>
      <c r="D145" s="140"/>
      <c r="E145" s="140"/>
      <c r="F145" s="140"/>
      <c r="G145" s="140"/>
      <c r="H145" s="140"/>
      <c r="I145" s="127"/>
      <c r="J145"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145" s="57"/>
    </row>
    <row r="146" spans="2:14" ht="13.5" hidden="1" customHeight="1" x14ac:dyDescent="0.2">
      <c r="B146" s="111"/>
      <c r="C146" s="1"/>
      <c r="D146" s="140"/>
      <c r="E146" s="140"/>
      <c r="F146" s="140"/>
      <c r="G146" s="140"/>
      <c r="H146" s="140"/>
      <c r="I146" s="127"/>
      <c r="J146"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146" s="57"/>
    </row>
    <row r="147" spans="2:14" ht="13.5" hidden="1" customHeight="1" x14ac:dyDescent="0.2">
      <c r="B147" s="111"/>
      <c r="C147" s="1"/>
      <c r="D147" s="140"/>
      <c r="E147" s="140"/>
      <c r="F147" s="140"/>
      <c r="G147" s="140"/>
      <c r="H147" s="140"/>
      <c r="I147" s="127"/>
      <c r="J147"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147" s="57"/>
    </row>
    <row r="148" spans="2:14" ht="13.5" hidden="1" customHeight="1" x14ac:dyDescent="0.2">
      <c r="B148" s="111"/>
      <c r="C148" s="1"/>
      <c r="D148" s="140"/>
      <c r="E148" s="140"/>
      <c r="F148" s="140"/>
      <c r="G148" s="140"/>
      <c r="H148" s="140"/>
      <c r="I148" s="127"/>
      <c r="J148"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148" s="57"/>
    </row>
    <row r="149" spans="2:14" ht="13.5" hidden="1" customHeight="1" x14ac:dyDescent="0.2">
      <c r="B149" s="111"/>
      <c r="C149" s="1"/>
      <c r="D149" s="140"/>
      <c r="E149" s="140"/>
      <c r="F149" s="140"/>
      <c r="G149" s="140"/>
      <c r="H149" s="140"/>
      <c r="I149" s="127"/>
      <c r="J149"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149" s="57"/>
    </row>
    <row r="150" spans="2:14" ht="13.5" hidden="1" customHeight="1" x14ac:dyDescent="0.2">
      <c r="B150" s="111"/>
      <c r="C150" s="1"/>
      <c r="D150" s="140"/>
      <c r="E150" s="140"/>
      <c r="F150" s="140"/>
      <c r="G150" s="140"/>
      <c r="H150" s="140"/>
      <c r="I150" s="127"/>
      <c r="J150"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150" s="57"/>
    </row>
    <row r="151" spans="2:14" ht="13.5" hidden="1" customHeight="1" x14ac:dyDescent="0.2">
      <c r="B151" s="111"/>
      <c r="C151" s="1"/>
      <c r="D151" s="140"/>
      <c r="E151" s="140"/>
      <c r="F151" s="140"/>
      <c r="G151" s="140"/>
      <c r="H151" s="140"/>
      <c r="I151" s="127"/>
      <c r="J151"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151" s="57"/>
    </row>
    <row r="152" spans="2:14" ht="13.5" hidden="1" customHeight="1" x14ac:dyDescent="0.2">
      <c r="B152" s="111"/>
      <c r="C152" s="1"/>
      <c r="D152" s="140"/>
      <c r="E152" s="140"/>
      <c r="F152" s="140"/>
      <c r="G152" s="140"/>
      <c r="H152" s="140"/>
      <c r="I152" s="127"/>
      <c r="J152"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152" s="57"/>
    </row>
    <row r="153" spans="2:14" ht="13.5" hidden="1" customHeight="1" x14ac:dyDescent="0.2">
      <c r="B153" s="111"/>
      <c r="C153" s="1"/>
      <c r="D153" s="140"/>
      <c r="E153" s="140"/>
      <c r="F153" s="140"/>
      <c r="G153" s="140"/>
      <c r="H153" s="140"/>
      <c r="I153" s="127"/>
      <c r="J153"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153" s="57"/>
    </row>
    <row r="154" spans="2:14" ht="13.5" hidden="1" customHeight="1" x14ac:dyDescent="0.2">
      <c r="B154" s="111"/>
      <c r="C154" s="1"/>
      <c r="D154" s="140"/>
      <c r="E154" s="140"/>
      <c r="F154" s="140"/>
      <c r="G154" s="140"/>
      <c r="H154" s="140"/>
      <c r="I154" s="127"/>
      <c r="J154"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154" s="57"/>
    </row>
    <row r="155" spans="2:14" ht="13.5" hidden="1" customHeight="1" x14ac:dyDescent="0.2">
      <c r="B155" s="111"/>
      <c r="C155" s="1"/>
      <c r="D155" s="140"/>
      <c r="E155" s="140"/>
      <c r="F155" s="140"/>
      <c r="G155" s="140"/>
      <c r="H155" s="140"/>
      <c r="I155" s="127"/>
      <c r="J155"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155" s="57"/>
    </row>
    <row r="156" spans="2:14" ht="13.5" hidden="1" customHeight="1" x14ac:dyDescent="0.2">
      <c r="B156" s="111"/>
      <c r="C156" s="1"/>
      <c r="D156" s="140"/>
      <c r="E156" s="140"/>
      <c r="F156" s="140"/>
      <c r="G156" s="140"/>
      <c r="H156" s="140"/>
      <c r="I156" s="127"/>
      <c r="J156"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156" s="57"/>
    </row>
    <row r="157" spans="2:14" ht="13.5" hidden="1" customHeight="1" x14ac:dyDescent="0.2">
      <c r="B157" s="111"/>
      <c r="C157" s="1"/>
      <c r="D157" s="140"/>
      <c r="E157" s="140"/>
      <c r="F157" s="140"/>
      <c r="G157" s="140"/>
      <c r="H157" s="140"/>
      <c r="I157" s="127"/>
      <c r="J157"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157" s="57"/>
    </row>
    <row r="158" spans="2:14" ht="13.5" hidden="1" customHeight="1" x14ac:dyDescent="0.2">
      <c r="B158" s="111"/>
      <c r="C158" s="1"/>
      <c r="D158" s="140"/>
      <c r="E158" s="140"/>
      <c r="F158" s="140"/>
      <c r="G158" s="140"/>
      <c r="H158" s="140"/>
      <c r="I158" s="127"/>
      <c r="J158"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158" s="57"/>
    </row>
    <row r="159" spans="2:14" ht="13.5" hidden="1" customHeight="1" x14ac:dyDescent="0.2">
      <c r="B159" s="111"/>
      <c r="C159" s="1"/>
      <c r="D159" s="140"/>
      <c r="E159" s="140"/>
      <c r="F159" s="140"/>
      <c r="G159" s="140"/>
      <c r="H159" s="140"/>
      <c r="I159" s="127"/>
      <c r="J159"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159" s="57"/>
    </row>
    <row r="160" spans="2:14" ht="13.5" hidden="1" customHeight="1" x14ac:dyDescent="0.2">
      <c r="B160" s="111"/>
      <c r="C160" s="1"/>
      <c r="D160" s="140"/>
      <c r="E160" s="140"/>
      <c r="F160" s="140"/>
      <c r="G160" s="140"/>
      <c r="H160" s="140"/>
      <c r="I160" s="127"/>
      <c r="J160"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160" s="57"/>
    </row>
    <row r="161" spans="2:14" ht="13.5" hidden="1" customHeight="1" x14ac:dyDescent="0.2">
      <c r="B161" s="111"/>
      <c r="C161" s="1"/>
      <c r="D161" s="140"/>
      <c r="E161" s="140"/>
      <c r="F161" s="140"/>
      <c r="G161" s="140"/>
      <c r="H161" s="140"/>
      <c r="I161" s="127"/>
      <c r="J161"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161" s="57"/>
    </row>
    <row r="162" spans="2:14" ht="13.5" hidden="1" customHeight="1" x14ac:dyDescent="0.2">
      <c r="B162" s="111"/>
      <c r="C162" s="1"/>
      <c r="D162" s="140"/>
      <c r="E162" s="140"/>
      <c r="F162" s="140"/>
      <c r="G162" s="140"/>
      <c r="H162" s="140"/>
      <c r="I162" s="127"/>
      <c r="J162"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162" s="57"/>
    </row>
    <row r="163" spans="2:14" ht="13.5" hidden="1" customHeight="1" x14ac:dyDescent="0.2">
      <c r="B163" s="111"/>
      <c r="C163" s="1"/>
      <c r="D163" s="140"/>
      <c r="E163" s="140"/>
      <c r="F163" s="140"/>
      <c r="G163" s="140"/>
      <c r="H163" s="140"/>
      <c r="I163" s="127"/>
      <c r="J163"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163" s="57"/>
    </row>
    <row r="164" spans="2:14" ht="13.5" hidden="1" customHeight="1" x14ac:dyDescent="0.2">
      <c r="B164" s="111"/>
      <c r="C164" s="1"/>
      <c r="D164" s="140"/>
      <c r="E164" s="140"/>
      <c r="F164" s="140"/>
      <c r="G164" s="140"/>
      <c r="H164" s="140"/>
      <c r="I164" s="127"/>
      <c r="J164"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164" s="57"/>
    </row>
    <row r="165" spans="2:14" ht="13.5" hidden="1" customHeight="1" x14ac:dyDescent="0.2">
      <c r="B165" s="111"/>
      <c r="C165" s="1"/>
      <c r="D165" s="140"/>
      <c r="E165" s="140"/>
      <c r="F165" s="140"/>
      <c r="G165" s="140"/>
      <c r="H165" s="140"/>
      <c r="I165" s="127"/>
      <c r="J165"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165" s="57"/>
    </row>
    <row r="166" spans="2:14" ht="13.5" hidden="1" customHeight="1" x14ac:dyDescent="0.2">
      <c r="B166" s="111"/>
      <c r="C166" s="1"/>
      <c r="D166" s="140"/>
      <c r="E166" s="140"/>
      <c r="F166" s="140"/>
      <c r="G166" s="140"/>
      <c r="H166" s="140"/>
      <c r="I166" s="127"/>
      <c r="J166"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166" s="57"/>
    </row>
    <row r="167" spans="2:14" ht="13.5" hidden="1" customHeight="1" x14ac:dyDescent="0.2">
      <c r="B167" s="111"/>
      <c r="C167" s="1"/>
      <c r="D167" s="140"/>
      <c r="E167" s="140"/>
      <c r="F167" s="140"/>
      <c r="G167" s="140"/>
      <c r="H167" s="140"/>
      <c r="I167" s="127"/>
      <c r="J167"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167" s="57"/>
    </row>
    <row r="168" spans="2:14" ht="13.5" hidden="1" customHeight="1" x14ac:dyDescent="0.2">
      <c r="B168" s="111"/>
      <c r="C168" s="1"/>
      <c r="D168" s="140"/>
      <c r="E168" s="140"/>
      <c r="F168" s="140"/>
      <c r="G168" s="140"/>
      <c r="H168" s="140"/>
      <c r="I168" s="127"/>
      <c r="J168"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168" s="57"/>
    </row>
    <row r="169" spans="2:14" ht="13.5" hidden="1" customHeight="1" x14ac:dyDescent="0.2">
      <c r="B169" s="111"/>
      <c r="C169" s="1"/>
      <c r="D169" s="140"/>
      <c r="E169" s="140"/>
      <c r="F169" s="140"/>
      <c r="G169" s="140"/>
      <c r="H169" s="140"/>
      <c r="I169" s="127"/>
      <c r="J169"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169" s="57"/>
    </row>
    <row r="170" spans="2:14" ht="13.5" hidden="1" customHeight="1" x14ac:dyDescent="0.2">
      <c r="B170" s="111"/>
      <c r="C170" s="1"/>
      <c r="D170" s="140"/>
      <c r="E170" s="140"/>
      <c r="F170" s="140"/>
      <c r="G170" s="140"/>
      <c r="H170" s="140"/>
      <c r="I170" s="127"/>
      <c r="J170"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170" s="57"/>
    </row>
    <row r="171" spans="2:14" ht="13.5" hidden="1" customHeight="1" x14ac:dyDescent="0.2">
      <c r="B171" s="111"/>
      <c r="C171" s="1"/>
      <c r="D171" s="140"/>
      <c r="E171" s="140"/>
      <c r="F171" s="140"/>
      <c r="G171" s="140"/>
      <c r="H171" s="140"/>
      <c r="I171" s="127"/>
      <c r="J171"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171" s="57"/>
    </row>
    <row r="172" spans="2:14" ht="13.5" hidden="1" customHeight="1" x14ac:dyDescent="0.2">
      <c r="B172" s="111"/>
      <c r="C172" s="1"/>
      <c r="D172" s="140"/>
      <c r="E172" s="140"/>
      <c r="F172" s="140"/>
      <c r="G172" s="140"/>
      <c r="H172" s="140"/>
      <c r="I172" s="127"/>
      <c r="J172"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172" s="57"/>
    </row>
    <row r="173" spans="2:14" ht="13.5" hidden="1" customHeight="1" x14ac:dyDescent="0.2">
      <c r="B173" s="111"/>
      <c r="C173" s="1"/>
      <c r="D173" s="140"/>
      <c r="E173" s="140"/>
      <c r="F173" s="140"/>
      <c r="G173" s="140"/>
      <c r="H173" s="140"/>
      <c r="I173" s="127"/>
      <c r="J173"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173" s="57"/>
    </row>
    <row r="174" spans="2:14" ht="13.5" hidden="1" customHeight="1" x14ac:dyDescent="0.2">
      <c r="B174" s="111"/>
      <c r="C174" s="1"/>
      <c r="D174" s="140"/>
      <c r="E174" s="140"/>
      <c r="F174" s="140"/>
      <c r="G174" s="140"/>
      <c r="H174" s="140"/>
      <c r="I174" s="127"/>
      <c r="J174"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174" s="57"/>
    </row>
    <row r="175" spans="2:14" ht="13.5" hidden="1" customHeight="1" x14ac:dyDescent="0.2">
      <c r="B175" s="111"/>
      <c r="C175" s="1"/>
      <c r="D175" s="140"/>
      <c r="E175" s="140"/>
      <c r="F175" s="140"/>
      <c r="G175" s="140"/>
      <c r="H175" s="140"/>
      <c r="I175" s="127"/>
      <c r="J175"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175" s="57"/>
    </row>
    <row r="176" spans="2:14" ht="13.5" hidden="1" customHeight="1" x14ac:dyDescent="0.2">
      <c r="B176" s="111"/>
      <c r="C176" s="1"/>
      <c r="D176" s="140"/>
      <c r="E176" s="140"/>
      <c r="F176" s="140"/>
      <c r="G176" s="140"/>
      <c r="H176" s="140"/>
      <c r="I176" s="127"/>
      <c r="J176"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176" s="57"/>
    </row>
    <row r="177" spans="2:14" ht="13.5" hidden="1" customHeight="1" x14ac:dyDescent="0.2">
      <c r="B177" s="111"/>
      <c r="C177" s="1"/>
      <c r="D177" s="140"/>
      <c r="E177" s="140"/>
      <c r="F177" s="140"/>
      <c r="G177" s="140"/>
      <c r="H177" s="140"/>
      <c r="I177" s="127"/>
      <c r="J177"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177" s="57"/>
    </row>
    <row r="178" spans="2:14" ht="13.5" hidden="1" customHeight="1" x14ac:dyDescent="0.2">
      <c r="B178" s="111"/>
      <c r="C178" s="1"/>
      <c r="D178" s="140"/>
      <c r="E178" s="140"/>
      <c r="F178" s="140"/>
      <c r="G178" s="140"/>
      <c r="H178" s="140"/>
      <c r="I178" s="127"/>
      <c r="J178"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178" s="57"/>
    </row>
    <row r="179" spans="2:14" ht="13.5" hidden="1" customHeight="1" x14ac:dyDescent="0.2">
      <c r="B179" s="111"/>
      <c r="C179" s="1"/>
      <c r="D179" s="140"/>
      <c r="E179" s="140"/>
      <c r="F179" s="140"/>
      <c r="G179" s="140"/>
      <c r="H179" s="140"/>
      <c r="I179" s="127"/>
      <c r="J179"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179" s="57"/>
    </row>
    <row r="180" spans="2:14" ht="13.5" hidden="1" customHeight="1" x14ac:dyDescent="0.2">
      <c r="B180" s="111"/>
      <c r="C180" s="1"/>
      <c r="D180" s="140"/>
      <c r="E180" s="140"/>
      <c r="F180" s="140"/>
      <c r="G180" s="140"/>
      <c r="H180" s="140"/>
      <c r="I180" s="127"/>
      <c r="J180"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180" s="57"/>
    </row>
    <row r="181" spans="2:14" ht="13.5" hidden="1" customHeight="1" x14ac:dyDescent="0.2">
      <c r="B181" s="111"/>
      <c r="C181" s="1"/>
      <c r="D181" s="140"/>
      <c r="E181" s="140"/>
      <c r="F181" s="140"/>
      <c r="G181" s="140"/>
      <c r="H181" s="140"/>
      <c r="I181" s="127"/>
      <c r="J181"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181" s="57"/>
    </row>
    <row r="182" spans="2:14" ht="13.5" hidden="1" customHeight="1" x14ac:dyDescent="0.2">
      <c r="B182" s="111"/>
      <c r="C182" s="1"/>
      <c r="D182" s="140"/>
      <c r="E182" s="140"/>
      <c r="F182" s="140"/>
      <c r="G182" s="140"/>
      <c r="H182" s="140"/>
      <c r="I182" s="127"/>
      <c r="J182"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182" s="57"/>
    </row>
    <row r="183" spans="2:14" ht="13.5" hidden="1" customHeight="1" x14ac:dyDescent="0.2">
      <c r="B183" s="111"/>
      <c r="C183" s="1"/>
      <c r="D183" s="140"/>
      <c r="E183" s="140"/>
      <c r="F183" s="140"/>
      <c r="G183" s="140"/>
      <c r="H183" s="140"/>
      <c r="I183" s="127"/>
      <c r="J183"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183" s="57"/>
    </row>
    <row r="184" spans="2:14" ht="13.5" hidden="1" customHeight="1" x14ac:dyDescent="0.2">
      <c r="B184" s="111"/>
      <c r="C184" s="1"/>
      <c r="D184" s="140"/>
      <c r="E184" s="140"/>
      <c r="F184" s="140"/>
      <c r="G184" s="140"/>
      <c r="H184" s="140"/>
      <c r="I184" s="127"/>
      <c r="J184"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184" s="57"/>
    </row>
    <row r="185" spans="2:14" ht="13.5" hidden="1" customHeight="1" x14ac:dyDescent="0.2">
      <c r="B185" s="111"/>
      <c r="C185" s="1"/>
      <c r="D185" s="140"/>
      <c r="E185" s="140"/>
      <c r="F185" s="140"/>
      <c r="G185" s="140"/>
      <c r="H185" s="140"/>
      <c r="I185" s="127"/>
      <c r="J185"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185" s="57"/>
    </row>
    <row r="186" spans="2:14" ht="13.5" hidden="1" customHeight="1" x14ac:dyDescent="0.2">
      <c r="B186" s="111"/>
      <c r="C186" s="1"/>
      <c r="D186" s="140"/>
      <c r="E186" s="140"/>
      <c r="F186" s="140"/>
      <c r="G186" s="140"/>
      <c r="H186" s="140"/>
      <c r="I186" s="127"/>
      <c r="J186"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186" s="57"/>
    </row>
    <row r="187" spans="2:14" ht="13.5" hidden="1" customHeight="1" x14ac:dyDescent="0.2">
      <c r="B187" s="111"/>
      <c r="C187" s="1"/>
      <c r="D187" s="140"/>
      <c r="E187" s="140"/>
      <c r="F187" s="140"/>
      <c r="G187" s="140"/>
      <c r="H187" s="140"/>
      <c r="I187" s="127"/>
      <c r="J187"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187" s="57"/>
    </row>
    <row r="188" spans="2:14" ht="13.5" hidden="1" customHeight="1" x14ac:dyDescent="0.2">
      <c r="B188" s="111"/>
      <c r="C188" s="1"/>
      <c r="D188" s="140"/>
      <c r="E188" s="140"/>
      <c r="F188" s="140"/>
      <c r="G188" s="140"/>
      <c r="H188" s="140"/>
      <c r="I188" s="127"/>
      <c r="J188"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188" s="57"/>
    </row>
    <row r="189" spans="2:14" ht="13.5" hidden="1" customHeight="1" x14ac:dyDescent="0.2">
      <c r="B189" s="111"/>
      <c r="C189" s="1"/>
      <c r="D189" s="140"/>
      <c r="E189" s="140"/>
      <c r="F189" s="140"/>
      <c r="G189" s="140"/>
      <c r="H189" s="140"/>
      <c r="I189" s="127"/>
      <c r="J189"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189" s="57"/>
    </row>
    <row r="190" spans="2:14" ht="13.5" hidden="1" customHeight="1" x14ac:dyDescent="0.2">
      <c r="B190" s="111"/>
      <c r="C190" s="1"/>
      <c r="D190" s="140"/>
      <c r="E190" s="140"/>
      <c r="F190" s="140"/>
      <c r="G190" s="140"/>
      <c r="H190" s="140"/>
      <c r="I190" s="127"/>
      <c r="J190"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190" s="57"/>
    </row>
    <row r="191" spans="2:14" ht="13.5" hidden="1" customHeight="1" x14ac:dyDescent="0.2">
      <c r="B191" s="111"/>
      <c r="C191" s="1"/>
      <c r="D191" s="140"/>
      <c r="E191" s="140"/>
      <c r="F191" s="140"/>
      <c r="G191" s="140"/>
      <c r="H191" s="140"/>
      <c r="I191" s="127"/>
      <c r="J191"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191" s="57"/>
    </row>
    <row r="192" spans="2:14" ht="13.5" hidden="1" customHeight="1" x14ac:dyDescent="0.2">
      <c r="B192" s="111"/>
      <c r="C192" s="1"/>
      <c r="D192" s="140"/>
      <c r="E192" s="140"/>
      <c r="F192" s="140"/>
      <c r="G192" s="140"/>
      <c r="H192" s="140"/>
      <c r="I192" s="127"/>
      <c r="J192"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192" s="57"/>
    </row>
    <row r="193" spans="2:14" ht="13.5" hidden="1" customHeight="1" x14ac:dyDescent="0.2">
      <c r="B193" s="111"/>
      <c r="C193" s="1"/>
      <c r="D193" s="140"/>
      <c r="E193" s="140"/>
      <c r="F193" s="140"/>
      <c r="G193" s="140"/>
      <c r="H193" s="140"/>
      <c r="I193" s="127"/>
      <c r="J193"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193" s="57"/>
    </row>
    <row r="194" spans="2:14" ht="13.5" hidden="1" customHeight="1" x14ac:dyDescent="0.2">
      <c r="B194" s="111"/>
      <c r="C194" s="1"/>
      <c r="D194" s="140"/>
      <c r="E194" s="140"/>
      <c r="F194" s="140"/>
      <c r="G194" s="140"/>
      <c r="H194" s="140"/>
      <c r="I194" s="127"/>
      <c r="J194"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194" s="57"/>
    </row>
    <row r="195" spans="2:14" ht="13.5" hidden="1" customHeight="1" x14ac:dyDescent="0.2">
      <c r="B195" s="111"/>
      <c r="C195" s="1"/>
      <c r="D195" s="140"/>
      <c r="E195" s="140"/>
      <c r="F195" s="140"/>
      <c r="G195" s="140"/>
      <c r="H195" s="140"/>
      <c r="I195" s="127"/>
      <c r="J195"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195" s="57"/>
    </row>
    <row r="196" spans="2:14" ht="13.5" hidden="1" customHeight="1" x14ac:dyDescent="0.2">
      <c r="B196" s="111"/>
      <c r="C196" s="1"/>
      <c r="D196" s="140"/>
      <c r="E196" s="140"/>
      <c r="F196" s="140"/>
      <c r="G196" s="140"/>
      <c r="H196" s="140"/>
      <c r="I196" s="127"/>
      <c r="J196"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196" s="57"/>
    </row>
    <row r="197" spans="2:14" ht="13.5" hidden="1" customHeight="1" x14ac:dyDescent="0.2">
      <c r="B197" s="111"/>
      <c r="C197" s="1"/>
      <c r="D197" s="140"/>
      <c r="E197" s="140"/>
      <c r="F197" s="140"/>
      <c r="G197" s="140"/>
      <c r="H197" s="140"/>
      <c r="I197" s="127"/>
      <c r="J197"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197" s="57"/>
    </row>
    <row r="198" spans="2:14" ht="13.5" hidden="1" customHeight="1" x14ac:dyDescent="0.2">
      <c r="B198" s="111"/>
      <c r="C198" s="1"/>
      <c r="D198" s="140"/>
      <c r="E198" s="140"/>
      <c r="F198" s="140"/>
      <c r="G198" s="140"/>
      <c r="H198" s="140"/>
      <c r="I198" s="127"/>
      <c r="J198"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198" s="57"/>
    </row>
    <row r="199" spans="2:14" ht="13.5" hidden="1" customHeight="1" x14ac:dyDescent="0.2">
      <c r="B199" s="111"/>
      <c r="C199" s="1"/>
      <c r="D199" s="140"/>
      <c r="E199" s="140"/>
      <c r="F199" s="140"/>
      <c r="G199" s="140"/>
      <c r="H199" s="140"/>
      <c r="I199" s="127"/>
      <c r="J199"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199" s="57"/>
    </row>
    <row r="200" spans="2:14" ht="13.5" hidden="1" customHeight="1" x14ac:dyDescent="0.2">
      <c r="B200" s="111"/>
      <c r="C200" s="1"/>
      <c r="D200" s="140"/>
      <c r="E200" s="140"/>
      <c r="F200" s="140"/>
      <c r="G200" s="140"/>
      <c r="H200" s="140"/>
      <c r="I200" s="127"/>
      <c r="J200"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200" s="57"/>
    </row>
    <row r="201" spans="2:14" ht="13.5" hidden="1" customHeight="1" x14ac:dyDescent="0.2">
      <c r="B201" s="111"/>
      <c r="C201" s="1"/>
      <c r="D201" s="140"/>
      <c r="E201" s="140"/>
      <c r="F201" s="140"/>
      <c r="G201" s="140"/>
      <c r="H201" s="140"/>
      <c r="I201" s="127"/>
      <c r="J201"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201" s="57"/>
    </row>
    <row r="202" spans="2:14" ht="13.5" hidden="1" customHeight="1" x14ac:dyDescent="0.2">
      <c r="B202" s="111"/>
      <c r="C202" s="1"/>
      <c r="D202" s="140"/>
      <c r="E202" s="140"/>
      <c r="F202" s="140"/>
      <c r="G202" s="140"/>
      <c r="H202" s="140"/>
      <c r="I202" s="127"/>
      <c r="J202"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202" s="57"/>
    </row>
    <row r="203" spans="2:14" ht="13.5" hidden="1" customHeight="1" x14ac:dyDescent="0.2">
      <c r="B203" s="111"/>
      <c r="C203" s="1"/>
      <c r="D203" s="140"/>
      <c r="E203" s="140"/>
      <c r="F203" s="140"/>
      <c r="G203" s="140"/>
      <c r="H203" s="140"/>
      <c r="I203" s="127"/>
      <c r="J203"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203" s="57"/>
    </row>
    <row r="204" spans="2:14" ht="13.5" hidden="1" customHeight="1" x14ac:dyDescent="0.2">
      <c r="B204" s="111"/>
      <c r="C204" s="1"/>
      <c r="D204" s="140"/>
      <c r="E204" s="140"/>
      <c r="F204" s="140"/>
      <c r="G204" s="140"/>
      <c r="H204" s="140"/>
      <c r="I204" s="127"/>
      <c r="J204"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204" s="57"/>
    </row>
    <row r="205" spans="2:14" ht="13.5" hidden="1" customHeight="1" x14ac:dyDescent="0.2">
      <c r="B205" s="111"/>
      <c r="C205" s="1"/>
      <c r="D205" s="140"/>
      <c r="E205" s="140"/>
      <c r="F205" s="140"/>
      <c r="G205" s="140"/>
      <c r="H205" s="140"/>
      <c r="I205" s="127"/>
      <c r="J205"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205" s="57"/>
    </row>
    <row r="206" spans="2:14" ht="13.5" hidden="1" customHeight="1" x14ac:dyDescent="0.2">
      <c r="B206" s="111"/>
      <c r="C206" s="1"/>
      <c r="D206" s="140"/>
      <c r="E206" s="140"/>
      <c r="F206" s="140"/>
      <c r="G206" s="140"/>
      <c r="H206" s="140"/>
      <c r="I206" s="127"/>
      <c r="J206"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206" s="57"/>
    </row>
    <row r="207" spans="2:14" ht="13.5" hidden="1" customHeight="1" x14ac:dyDescent="0.2">
      <c r="B207" s="111"/>
      <c r="C207" s="1"/>
      <c r="D207" s="140"/>
      <c r="E207" s="140"/>
      <c r="F207" s="140"/>
      <c r="G207" s="140"/>
      <c r="H207" s="140"/>
      <c r="I207" s="127"/>
      <c r="J207"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207" s="57"/>
    </row>
    <row r="208" spans="2:14" ht="13.5" hidden="1" customHeight="1" x14ac:dyDescent="0.2">
      <c r="B208" s="111"/>
      <c r="C208" s="1"/>
      <c r="D208" s="140"/>
      <c r="E208" s="140"/>
      <c r="F208" s="140"/>
      <c r="G208" s="140"/>
      <c r="H208" s="140"/>
      <c r="I208" s="127"/>
      <c r="J208"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208" s="57"/>
    </row>
    <row r="209" spans="2:14" ht="13.5" hidden="1" customHeight="1" x14ac:dyDescent="0.2">
      <c r="B209" s="111"/>
      <c r="C209" s="1"/>
      <c r="D209" s="140"/>
      <c r="E209" s="140"/>
      <c r="F209" s="140"/>
      <c r="G209" s="140"/>
      <c r="H209" s="140"/>
      <c r="I209" s="127"/>
      <c r="J209"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209" s="57"/>
    </row>
    <row r="210" spans="2:14" ht="13.5" hidden="1" customHeight="1" x14ac:dyDescent="0.2">
      <c r="B210" s="111"/>
      <c r="C210" s="1"/>
      <c r="D210" s="140"/>
      <c r="E210" s="140"/>
      <c r="F210" s="140"/>
      <c r="G210" s="140"/>
      <c r="H210" s="140"/>
      <c r="I210" s="127"/>
      <c r="J210"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210" s="57"/>
    </row>
    <row r="211" spans="2:14" ht="13.5" hidden="1" customHeight="1" x14ac:dyDescent="0.2">
      <c r="B211" s="111"/>
      <c r="C211" s="1"/>
      <c r="D211" s="140"/>
      <c r="E211" s="140"/>
      <c r="F211" s="140"/>
      <c r="G211" s="140"/>
      <c r="H211" s="140"/>
      <c r="I211" s="127"/>
      <c r="J211"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211" s="57"/>
    </row>
    <row r="212" spans="2:14" ht="13.5" hidden="1" customHeight="1" x14ac:dyDescent="0.2">
      <c r="B212" s="111"/>
      <c r="C212" s="1"/>
      <c r="D212" s="140"/>
      <c r="E212" s="140"/>
      <c r="F212" s="140"/>
      <c r="G212" s="140"/>
      <c r="H212" s="140"/>
      <c r="I212" s="127"/>
      <c r="J212"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212" s="57"/>
    </row>
    <row r="213" spans="2:14" ht="13.5" hidden="1" customHeight="1" x14ac:dyDescent="0.2">
      <c r="B213" s="111"/>
      <c r="C213" s="1"/>
      <c r="D213" s="140"/>
      <c r="E213" s="140"/>
      <c r="F213" s="140"/>
      <c r="G213" s="140"/>
      <c r="H213" s="140"/>
      <c r="I213" s="127"/>
      <c r="J213"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213" s="57"/>
    </row>
    <row r="214" spans="2:14" ht="13.5" hidden="1" customHeight="1" x14ac:dyDescent="0.2">
      <c r="B214" s="111"/>
      <c r="C214" s="1"/>
      <c r="D214" s="140"/>
      <c r="E214" s="140"/>
      <c r="F214" s="140"/>
      <c r="G214" s="140"/>
      <c r="H214" s="140"/>
      <c r="I214" s="127"/>
      <c r="J214"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214" s="57"/>
    </row>
    <row r="215" spans="2:14" ht="13.5" hidden="1" customHeight="1" x14ac:dyDescent="0.2">
      <c r="B215" s="111"/>
      <c r="C215" s="1"/>
      <c r="D215" s="140"/>
      <c r="E215" s="140"/>
      <c r="F215" s="140"/>
      <c r="G215" s="140"/>
      <c r="H215" s="140"/>
      <c r="I215" s="127"/>
      <c r="J215"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215" s="57"/>
    </row>
    <row r="216" spans="2:14" ht="13.5" hidden="1" customHeight="1" x14ac:dyDescent="0.2">
      <c r="B216" s="111"/>
      <c r="C216" s="1"/>
      <c r="D216" s="140"/>
      <c r="E216" s="140"/>
      <c r="F216" s="140"/>
      <c r="G216" s="140"/>
      <c r="H216" s="140"/>
      <c r="I216" s="127"/>
      <c r="J216"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216" s="57"/>
    </row>
    <row r="217" spans="2:14" ht="13.5" hidden="1" customHeight="1" x14ac:dyDescent="0.2">
      <c r="B217" s="111"/>
      <c r="C217" s="1"/>
      <c r="D217" s="140"/>
      <c r="E217" s="140"/>
      <c r="F217" s="140"/>
      <c r="G217" s="140"/>
      <c r="H217" s="140"/>
      <c r="I217" s="127"/>
      <c r="J217"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217" s="57"/>
    </row>
    <row r="218" spans="2:14" ht="13.5" hidden="1" customHeight="1" x14ac:dyDescent="0.2">
      <c r="B218" s="111"/>
      <c r="C218" s="1"/>
      <c r="D218" s="140"/>
      <c r="E218" s="140"/>
      <c r="F218" s="140"/>
      <c r="G218" s="140"/>
      <c r="H218" s="140"/>
      <c r="I218" s="127"/>
      <c r="J218"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218" s="57"/>
    </row>
    <row r="219" spans="2:14" ht="13.5" hidden="1" customHeight="1" x14ac:dyDescent="0.2">
      <c r="B219" s="111"/>
      <c r="C219" s="1"/>
      <c r="D219" s="140"/>
      <c r="E219" s="140"/>
      <c r="F219" s="140"/>
      <c r="G219" s="140"/>
      <c r="H219" s="140"/>
      <c r="I219" s="127"/>
      <c r="J219"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219" s="57"/>
    </row>
    <row r="220" spans="2:14" ht="13.5" hidden="1" customHeight="1" x14ac:dyDescent="0.2">
      <c r="B220" s="111"/>
      <c r="C220" s="1"/>
      <c r="D220" s="140"/>
      <c r="E220" s="140"/>
      <c r="F220" s="140"/>
      <c r="G220" s="140"/>
      <c r="H220" s="140"/>
      <c r="I220" s="127"/>
      <c r="J220"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220" s="57"/>
    </row>
    <row r="221" spans="2:14" ht="13.5" hidden="1" customHeight="1" x14ac:dyDescent="0.2">
      <c r="B221" s="111"/>
      <c r="C221" s="1"/>
      <c r="D221" s="140"/>
      <c r="E221" s="140"/>
      <c r="F221" s="140"/>
      <c r="G221" s="140"/>
      <c r="H221" s="140"/>
      <c r="I221" s="127"/>
      <c r="J221"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221" s="57"/>
    </row>
    <row r="222" spans="2:14" ht="13.5" hidden="1" customHeight="1" x14ac:dyDescent="0.2">
      <c r="B222" s="111"/>
      <c r="C222" s="1"/>
      <c r="D222" s="140"/>
      <c r="E222" s="140"/>
      <c r="F222" s="140"/>
      <c r="G222" s="140"/>
      <c r="H222" s="140"/>
      <c r="I222" s="127"/>
      <c r="J222"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222" s="57"/>
    </row>
    <row r="223" spans="2:14" ht="13.5" hidden="1" customHeight="1" x14ac:dyDescent="0.2">
      <c r="B223" s="111"/>
      <c r="C223" s="1"/>
      <c r="D223" s="140"/>
      <c r="E223" s="140"/>
      <c r="F223" s="140"/>
      <c r="G223" s="140"/>
      <c r="H223" s="140"/>
      <c r="I223" s="127"/>
      <c r="J223"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223" s="57"/>
    </row>
    <row r="224" spans="2:14" ht="13.5" hidden="1" customHeight="1" x14ac:dyDescent="0.2">
      <c r="B224" s="111"/>
      <c r="C224" s="1"/>
      <c r="D224" s="140"/>
      <c r="E224" s="140"/>
      <c r="F224" s="140"/>
      <c r="G224" s="140"/>
      <c r="H224" s="140"/>
      <c r="I224" s="127"/>
      <c r="J224"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224" s="57"/>
    </row>
    <row r="225" spans="2:14" ht="13.5" hidden="1" customHeight="1" x14ac:dyDescent="0.2">
      <c r="B225" s="111"/>
      <c r="C225" s="1"/>
      <c r="D225" s="140"/>
      <c r="E225" s="140"/>
      <c r="F225" s="140"/>
      <c r="G225" s="140"/>
      <c r="H225" s="140"/>
      <c r="I225" s="127"/>
      <c r="J225"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225" s="57"/>
    </row>
    <row r="226" spans="2:14" ht="13.5" hidden="1" customHeight="1" x14ac:dyDescent="0.2">
      <c r="B226" s="111"/>
      <c r="C226" s="1"/>
      <c r="D226" s="140"/>
      <c r="E226" s="140"/>
      <c r="F226" s="140"/>
      <c r="G226" s="140"/>
      <c r="H226" s="140"/>
      <c r="I226" s="127"/>
      <c r="J226"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226" s="57"/>
    </row>
    <row r="227" spans="2:14" ht="13.5" hidden="1" customHeight="1" x14ac:dyDescent="0.2">
      <c r="B227" s="111"/>
      <c r="C227" s="1"/>
      <c r="D227" s="140"/>
      <c r="E227" s="140"/>
      <c r="F227" s="140"/>
      <c r="G227" s="140"/>
      <c r="H227" s="140"/>
      <c r="I227" s="127"/>
      <c r="J227"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227" s="57"/>
    </row>
    <row r="228" spans="2:14" ht="13.5" hidden="1" customHeight="1" x14ac:dyDescent="0.2">
      <c r="B228" s="111"/>
      <c r="C228" s="1"/>
      <c r="D228" s="140"/>
      <c r="E228" s="140"/>
      <c r="F228" s="140"/>
      <c r="G228" s="140"/>
      <c r="H228" s="140"/>
      <c r="I228" s="127"/>
      <c r="J228"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228" s="57"/>
    </row>
    <row r="229" spans="2:14" ht="13.5" hidden="1" customHeight="1" x14ac:dyDescent="0.2">
      <c r="B229" s="111"/>
      <c r="C229" s="1"/>
      <c r="D229" s="140"/>
      <c r="E229" s="140"/>
      <c r="F229" s="140"/>
      <c r="G229" s="140"/>
      <c r="H229" s="140"/>
      <c r="I229" s="127"/>
      <c r="J229"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229" s="57"/>
    </row>
    <row r="230" spans="2:14" ht="13.5" hidden="1" customHeight="1" x14ac:dyDescent="0.2">
      <c r="B230" s="111"/>
      <c r="C230" s="1"/>
      <c r="D230" s="140"/>
      <c r="E230" s="140"/>
      <c r="F230" s="140"/>
      <c r="G230" s="140"/>
      <c r="H230" s="140"/>
      <c r="I230" s="127"/>
      <c r="J230"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230" s="57"/>
    </row>
    <row r="231" spans="2:14" ht="13.5" hidden="1" customHeight="1" x14ac:dyDescent="0.2">
      <c r="B231" s="111"/>
      <c r="C231" s="1"/>
      <c r="D231" s="140"/>
      <c r="E231" s="140"/>
      <c r="F231" s="140"/>
      <c r="G231" s="140"/>
      <c r="H231" s="140"/>
      <c r="I231" s="127"/>
      <c r="J231"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231" s="57"/>
    </row>
    <row r="232" spans="2:14" ht="13.5" hidden="1" customHeight="1" x14ac:dyDescent="0.2">
      <c r="B232" s="111"/>
      <c r="C232" s="1"/>
      <c r="D232" s="140"/>
      <c r="E232" s="140"/>
      <c r="F232" s="140"/>
      <c r="G232" s="140"/>
      <c r="H232" s="140"/>
      <c r="I232" s="127"/>
      <c r="J232"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232" s="57"/>
    </row>
    <row r="233" spans="2:14" ht="13.5" hidden="1" customHeight="1" x14ac:dyDescent="0.2">
      <c r="B233" s="111"/>
      <c r="C233" s="1"/>
      <c r="D233" s="140"/>
      <c r="E233" s="140"/>
      <c r="F233" s="140"/>
      <c r="G233" s="140"/>
      <c r="H233" s="140"/>
      <c r="I233" s="127"/>
      <c r="J233"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233" s="57"/>
    </row>
    <row r="234" spans="2:14" ht="13.5" hidden="1" customHeight="1" x14ac:dyDescent="0.2">
      <c r="B234" s="111"/>
      <c r="C234" s="1"/>
      <c r="D234" s="140"/>
      <c r="E234" s="140"/>
      <c r="F234" s="140"/>
      <c r="G234" s="140"/>
      <c r="H234" s="140"/>
      <c r="I234" s="127"/>
      <c r="J234"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234" s="57"/>
    </row>
    <row r="235" spans="2:14" ht="13.5" hidden="1" customHeight="1" x14ac:dyDescent="0.2">
      <c r="B235" s="111"/>
      <c r="C235" s="1"/>
      <c r="D235" s="140"/>
      <c r="E235" s="140"/>
      <c r="F235" s="140"/>
      <c r="G235" s="140"/>
      <c r="H235" s="140"/>
      <c r="I235" s="127"/>
      <c r="J235"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235" s="57"/>
    </row>
    <row r="236" spans="2:14" ht="13.5" hidden="1" customHeight="1" x14ac:dyDescent="0.2">
      <c r="B236" s="111"/>
      <c r="C236" s="1"/>
      <c r="D236" s="140"/>
      <c r="E236" s="140"/>
      <c r="F236" s="140"/>
      <c r="G236" s="140"/>
      <c r="H236" s="140"/>
      <c r="I236" s="127"/>
      <c r="J236"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236" s="57"/>
    </row>
    <row r="237" spans="2:14" ht="13.5" hidden="1" customHeight="1" x14ac:dyDescent="0.2">
      <c r="B237" s="111"/>
      <c r="C237" s="1"/>
      <c r="D237" s="140"/>
      <c r="E237" s="140"/>
      <c r="F237" s="140"/>
      <c r="G237" s="140"/>
      <c r="H237" s="140"/>
      <c r="I237" s="127"/>
      <c r="J237"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237" s="57"/>
    </row>
    <row r="238" spans="2:14" ht="13.5" hidden="1" customHeight="1" x14ac:dyDescent="0.2">
      <c r="B238" s="111"/>
      <c r="C238" s="1"/>
      <c r="D238" s="140"/>
      <c r="E238" s="140"/>
      <c r="F238" s="140"/>
      <c r="G238" s="140"/>
      <c r="H238" s="140"/>
      <c r="I238" s="127"/>
      <c r="J238"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238" s="57"/>
    </row>
    <row r="239" spans="2:14" ht="13.5" hidden="1" customHeight="1" x14ac:dyDescent="0.2">
      <c r="B239" s="111"/>
      <c r="C239" s="1"/>
      <c r="D239" s="140"/>
      <c r="E239" s="140"/>
      <c r="F239" s="140"/>
      <c r="G239" s="140"/>
      <c r="H239" s="140"/>
      <c r="I239" s="127"/>
      <c r="J239"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239" s="57"/>
    </row>
    <row r="240" spans="2:14" ht="13.5" hidden="1" customHeight="1" x14ac:dyDescent="0.2">
      <c r="B240" s="111"/>
      <c r="C240" s="1"/>
      <c r="D240" s="140"/>
      <c r="E240" s="140"/>
      <c r="F240" s="140"/>
      <c r="G240" s="140"/>
      <c r="H240" s="140"/>
      <c r="I240" s="127"/>
      <c r="J240"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240" s="57"/>
    </row>
    <row r="241" spans="2:14" ht="13.5" hidden="1" customHeight="1" x14ac:dyDescent="0.2">
      <c r="B241" s="111"/>
      <c r="C241" s="1"/>
      <c r="D241" s="140"/>
      <c r="E241" s="140"/>
      <c r="F241" s="140"/>
      <c r="G241" s="140"/>
      <c r="H241" s="140"/>
      <c r="I241" s="127"/>
      <c r="J241"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241" s="57"/>
    </row>
    <row r="242" spans="2:14" ht="13.5" hidden="1" customHeight="1" x14ac:dyDescent="0.2">
      <c r="B242" s="111"/>
      <c r="C242" s="1"/>
      <c r="D242" s="140"/>
      <c r="E242" s="140"/>
      <c r="F242" s="140"/>
      <c r="G242" s="140"/>
      <c r="H242" s="140"/>
      <c r="I242" s="127"/>
      <c r="J242"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242" s="57"/>
    </row>
    <row r="243" spans="2:14" ht="13.5" hidden="1" customHeight="1" x14ac:dyDescent="0.2">
      <c r="B243" s="111"/>
      <c r="C243" s="1"/>
      <c r="D243" s="140"/>
      <c r="E243" s="140"/>
      <c r="F243" s="140"/>
      <c r="G243" s="140"/>
      <c r="H243" s="140"/>
      <c r="I243" s="127"/>
      <c r="J243"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243" s="57"/>
    </row>
    <row r="244" spans="2:14" ht="13.5" hidden="1" customHeight="1" x14ac:dyDescent="0.2">
      <c r="B244" s="111"/>
      <c r="C244" s="1"/>
      <c r="D244" s="140"/>
      <c r="E244" s="140"/>
      <c r="F244" s="140"/>
      <c r="G244" s="140"/>
      <c r="H244" s="140"/>
      <c r="I244" s="127"/>
      <c r="J244"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244" s="57"/>
    </row>
    <row r="245" spans="2:14" ht="13.5" hidden="1" customHeight="1" x14ac:dyDescent="0.2">
      <c r="B245" s="111"/>
      <c r="C245" s="1"/>
      <c r="D245" s="140"/>
      <c r="E245" s="140"/>
      <c r="F245" s="140"/>
      <c r="G245" s="140"/>
      <c r="H245" s="140"/>
      <c r="I245" s="127"/>
      <c r="J245"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245" s="57"/>
    </row>
    <row r="246" spans="2:14" ht="13.5" hidden="1" customHeight="1" x14ac:dyDescent="0.2">
      <c r="B246" s="111"/>
      <c r="C246" s="1"/>
      <c r="D246" s="140"/>
      <c r="E246" s="140"/>
      <c r="F246" s="140"/>
      <c r="G246" s="140"/>
      <c r="H246" s="140"/>
      <c r="I246" s="127"/>
      <c r="J246"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246" s="57"/>
    </row>
    <row r="247" spans="2:14" ht="13.5" hidden="1" customHeight="1" x14ac:dyDescent="0.2">
      <c r="B247" s="111"/>
      <c r="C247" s="1"/>
      <c r="D247" s="140"/>
      <c r="E247" s="140"/>
      <c r="F247" s="140"/>
      <c r="G247" s="140"/>
      <c r="H247" s="140"/>
      <c r="I247" s="127"/>
      <c r="J247"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247" s="57"/>
    </row>
    <row r="248" spans="2:14" ht="13.5" hidden="1" customHeight="1" x14ac:dyDescent="0.2">
      <c r="B248" s="111"/>
      <c r="C248" s="1"/>
      <c r="D248" s="140"/>
      <c r="E248" s="140"/>
      <c r="F248" s="140"/>
      <c r="G248" s="140"/>
      <c r="H248" s="140"/>
      <c r="I248" s="127"/>
      <c r="J248"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248" s="57"/>
    </row>
    <row r="249" spans="2:14" ht="13.5" hidden="1" customHeight="1" x14ac:dyDescent="0.2">
      <c r="B249" s="111"/>
      <c r="C249" s="1"/>
      <c r="D249" s="140"/>
      <c r="E249" s="140"/>
      <c r="F249" s="140"/>
      <c r="G249" s="140"/>
      <c r="H249" s="140"/>
      <c r="I249" s="127"/>
      <c r="J249"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249" s="57"/>
    </row>
    <row r="250" spans="2:14" ht="13.5" hidden="1" customHeight="1" x14ac:dyDescent="0.2">
      <c r="B250" s="111"/>
      <c r="C250" s="1"/>
      <c r="D250" s="140"/>
      <c r="E250" s="140"/>
      <c r="F250" s="140"/>
      <c r="G250" s="140"/>
      <c r="H250" s="140"/>
      <c r="I250" s="127"/>
      <c r="J250"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250" s="57"/>
    </row>
    <row r="251" spans="2:14" ht="13.5" hidden="1" customHeight="1" x14ac:dyDescent="0.2">
      <c r="B251" s="111"/>
      <c r="C251" s="1"/>
      <c r="D251" s="140"/>
      <c r="E251" s="140"/>
      <c r="F251" s="140"/>
      <c r="G251" s="140"/>
      <c r="H251" s="140"/>
      <c r="I251" s="127"/>
      <c r="J251"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251" s="57"/>
    </row>
    <row r="252" spans="2:14" ht="13.5" hidden="1" customHeight="1" x14ac:dyDescent="0.2">
      <c r="B252" s="111"/>
      <c r="C252" s="1"/>
      <c r="D252" s="140"/>
      <c r="E252" s="140"/>
      <c r="F252" s="140"/>
      <c r="G252" s="140"/>
      <c r="H252" s="140"/>
      <c r="I252" s="127"/>
      <c r="J252"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252" s="57"/>
    </row>
    <row r="253" spans="2:14" ht="13.5" hidden="1" customHeight="1" x14ac:dyDescent="0.2">
      <c r="B253" s="111"/>
      <c r="C253" s="1"/>
      <c r="D253" s="140"/>
      <c r="E253" s="140"/>
      <c r="F253" s="140"/>
      <c r="G253" s="140"/>
      <c r="H253" s="140"/>
      <c r="I253" s="127"/>
      <c r="J253"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253" s="57"/>
    </row>
    <row r="254" spans="2:14" ht="13.5" hidden="1" customHeight="1" x14ac:dyDescent="0.2">
      <c r="B254" s="111"/>
      <c r="C254" s="1"/>
      <c r="D254" s="140"/>
      <c r="E254" s="140"/>
      <c r="F254" s="140"/>
      <c r="G254" s="140"/>
      <c r="H254" s="140"/>
      <c r="I254" s="127"/>
      <c r="J254"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254" s="57"/>
    </row>
    <row r="255" spans="2:14" ht="13.5" hidden="1" customHeight="1" x14ac:dyDescent="0.2">
      <c r="B255" s="111"/>
      <c r="C255" s="1"/>
      <c r="D255" s="140"/>
      <c r="E255" s="140"/>
      <c r="F255" s="140"/>
      <c r="G255" s="140"/>
      <c r="H255" s="140"/>
      <c r="I255" s="127"/>
      <c r="J255"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255" s="57"/>
    </row>
    <row r="256" spans="2:14" ht="13.5" hidden="1" customHeight="1" x14ac:dyDescent="0.2">
      <c r="B256" s="111"/>
      <c r="C256" s="1"/>
      <c r="D256" s="140"/>
      <c r="E256" s="140"/>
      <c r="F256" s="140"/>
      <c r="G256" s="140"/>
      <c r="H256" s="140"/>
      <c r="I256" s="127"/>
      <c r="J256"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256" s="57"/>
    </row>
    <row r="257" spans="2:14" ht="13.5" hidden="1" customHeight="1" x14ac:dyDescent="0.2">
      <c r="B257" s="111"/>
      <c r="C257" s="1"/>
      <c r="D257" s="140"/>
      <c r="E257" s="140"/>
      <c r="F257" s="140"/>
      <c r="G257" s="140"/>
      <c r="H257" s="140"/>
      <c r="I257" s="127"/>
      <c r="J257"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257" s="57"/>
    </row>
    <row r="258" spans="2:14" ht="13.5" hidden="1" customHeight="1" x14ac:dyDescent="0.2">
      <c r="B258" s="111"/>
      <c r="C258" s="1"/>
      <c r="D258" s="140"/>
      <c r="E258" s="140"/>
      <c r="F258" s="140"/>
      <c r="G258" s="140"/>
      <c r="H258" s="140"/>
      <c r="I258" s="127"/>
      <c r="J258"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258" s="57"/>
    </row>
    <row r="259" spans="2:14" ht="13.5" hidden="1" customHeight="1" x14ac:dyDescent="0.2">
      <c r="B259" s="111"/>
      <c r="C259" s="1"/>
      <c r="D259" s="140"/>
      <c r="E259" s="140"/>
      <c r="F259" s="140"/>
      <c r="G259" s="140"/>
      <c r="H259" s="140"/>
      <c r="I259" s="127"/>
      <c r="J259"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259" s="57"/>
    </row>
    <row r="260" spans="2:14" ht="13.5" hidden="1" customHeight="1" x14ac:dyDescent="0.2">
      <c r="B260" s="111"/>
      <c r="C260" s="1"/>
      <c r="D260" s="140"/>
      <c r="E260" s="140"/>
      <c r="F260" s="140"/>
      <c r="G260" s="140"/>
      <c r="H260" s="140"/>
      <c r="I260" s="127"/>
      <c r="J260"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260" s="57"/>
    </row>
    <row r="261" spans="2:14" ht="13.5" hidden="1" customHeight="1" x14ac:dyDescent="0.2">
      <c r="B261" s="111"/>
      <c r="C261" s="1"/>
      <c r="D261" s="140"/>
      <c r="E261" s="140"/>
      <c r="F261" s="140"/>
      <c r="G261" s="140"/>
      <c r="H261" s="140"/>
      <c r="I261" s="127"/>
      <c r="J261"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261" s="57"/>
    </row>
    <row r="262" spans="2:14" ht="13.5" hidden="1" customHeight="1" x14ac:dyDescent="0.2">
      <c r="B262" s="111"/>
      <c r="C262" s="1"/>
      <c r="D262" s="140"/>
      <c r="E262" s="140"/>
      <c r="F262" s="140"/>
      <c r="G262" s="140"/>
      <c r="H262" s="140"/>
      <c r="I262" s="127"/>
      <c r="J262"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262" s="57"/>
    </row>
    <row r="263" spans="2:14" ht="13.5" hidden="1" customHeight="1" x14ac:dyDescent="0.2">
      <c r="B263" s="111"/>
      <c r="C263" s="1"/>
      <c r="D263" s="140"/>
      <c r="E263" s="140"/>
      <c r="F263" s="140"/>
      <c r="G263" s="140"/>
      <c r="H263" s="140"/>
      <c r="I263" s="127"/>
      <c r="J263"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263" s="57"/>
    </row>
    <row r="264" spans="2:14" ht="13.5" hidden="1" customHeight="1" x14ac:dyDescent="0.2">
      <c r="B264" s="111"/>
      <c r="C264" s="1"/>
      <c r="D264" s="140"/>
      <c r="E264" s="140"/>
      <c r="F264" s="140"/>
      <c r="G264" s="140"/>
      <c r="H264" s="140"/>
      <c r="I264" s="127"/>
      <c r="J264"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264" s="57"/>
    </row>
    <row r="265" spans="2:14" ht="13.5" hidden="1" customHeight="1" x14ac:dyDescent="0.2">
      <c r="B265" s="111"/>
      <c r="C265" s="1"/>
      <c r="D265" s="140"/>
      <c r="E265" s="140"/>
      <c r="F265" s="140"/>
      <c r="G265" s="140"/>
      <c r="H265" s="140"/>
      <c r="I265" s="127"/>
      <c r="J265"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265" s="57"/>
    </row>
    <row r="266" spans="2:14" ht="13.5" hidden="1" customHeight="1" x14ac:dyDescent="0.2">
      <c r="B266" s="111"/>
      <c r="C266" s="1"/>
      <c r="D266" s="140"/>
      <c r="E266" s="140"/>
      <c r="F266" s="140"/>
      <c r="G266" s="140"/>
      <c r="H266" s="140"/>
      <c r="I266" s="127"/>
      <c r="J266"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266" s="57"/>
    </row>
    <row r="267" spans="2:14" ht="13.5" hidden="1" customHeight="1" x14ac:dyDescent="0.2">
      <c r="B267" s="111"/>
      <c r="C267" s="1"/>
      <c r="D267" s="140"/>
      <c r="E267" s="140"/>
      <c r="F267" s="140"/>
      <c r="G267" s="140"/>
      <c r="H267" s="140"/>
      <c r="I267" s="127"/>
      <c r="J267"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267" s="57"/>
    </row>
    <row r="268" spans="2:14" ht="13.5" hidden="1" customHeight="1" x14ac:dyDescent="0.2">
      <c r="B268" s="111"/>
      <c r="C268" s="1"/>
      <c r="D268" s="140"/>
      <c r="E268" s="140"/>
      <c r="F268" s="140"/>
      <c r="G268" s="140"/>
      <c r="H268" s="140"/>
      <c r="I268" s="127"/>
      <c r="J268"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268" s="57"/>
    </row>
    <row r="269" spans="2:14" ht="13.5" hidden="1" customHeight="1" x14ac:dyDescent="0.2">
      <c r="B269" s="111"/>
      <c r="C269" s="1"/>
      <c r="D269" s="140"/>
      <c r="E269" s="140"/>
      <c r="F269" s="140"/>
      <c r="G269" s="140"/>
      <c r="H269" s="140"/>
      <c r="I269" s="127"/>
      <c r="J269"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269" s="57"/>
    </row>
    <row r="270" spans="2:14" ht="13.5" hidden="1" customHeight="1" x14ac:dyDescent="0.2">
      <c r="B270" s="111"/>
      <c r="C270" s="1"/>
      <c r="D270" s="140"/>
      <c r="E270" s="140"/>
      <c r="F270" s="140"/>
      <c r="G270" s="140"/>
      <c r="H270" s="140"/>
      <c r="I270" s="127"/>
      <c r="J270"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270" s="57"/>
    </row>
    <row r="271" spans="2:14" ht="13.5" hidden="1" customHeight="1" x14ac:dyDescent="0.2">
      <c r="B271" s="111"/>
      <c r="C271" s="1"/>
      <c r="D271" s="140"/>
      <c r="E271" s="140"/>
      <c r="F271" s="140"/>
      <c r="G271" s="140"/>
      <c r="H271" s="140"/>
      <c r="I271" s="127"/>
      <c r="J271"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271" s="57"/>
    </row>
    <row r="272" spans="2:14" ht="13.5" hidden="1" customHeight="1" x14ac:dyDescent="0.2">
      <c r="B272" s="111"/>
      <c r="C272" s="1"/>
      <c r="D272" s="140"/>
      <c r="E272" s="140"/>
      <c r="F272" s="140"/>
      <c r="G272" s="140"/>
      <c r="H272" s="140"/>
      <c r="I272" s="127"/>
      <c r="J272"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272" s="57"/>
    </row>
    <row r="273" spans="2:14" ht="13.5" hidden="1" customHeight="1" x14ac:dyDescent="0.2">
      <c r="B273" s="111"/>
      <c r="C273" s="1"/>
      <c r="D273" s="140"/>
      <c r="E273" s="140"/>
      <c r="F273" s="140"/>
      <c r="G273" s="140"/>
      <c r="H273" s="140"/>
      <c r="I273" s="127"/>
      <c r="J273"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273" s="57"/>
    </row>
    <row r="274" spans="2:14" ht="13.5" hidden="1" customHeight="1" x14ac:dyDescent="0.2">
      <c r="B274" s="111"/>
      <c r="C274" s="1"/>
      <c r="D274" s="140"/>
      <c r="E274" s="140"/>
      <c r="F274" s="140"/>
      <c r="G274" s="140"/>
      <c r="H274" s="140"/>
      <c r="I274" s="127"/>
      <c r="J274"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274" s="57"/>
    </row>
    <row r="275" spans="2:14" ht="13.5" hidden="1" customHeight="1" x14ac:dyDescent="0.2">
      <c r="B275" s="111"/>
      <c r="C275" s="1"/>
      <c r="D275" s="140"/>
      <c r="E275" s="140"/>
      <c r="F275" s="140"/>
      <c r="G275" s="140"/>
      <c r="H275" s="140"/>
      <c r="I275" s="127"/>
      <c r="J275"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275" s="57"/>
    </row>
    <row r="276" spans="2:14" ht="13.5" hidden="1" customHeight="1" x14ac:dyDescent="0.2">
      <c r="B276" s="111"/>
      <c r="C276" s="1"/>
      <c r="D276" s="140"/>
      <c r="E276" s="140"/>
      <c r="F276" s="140"/>
      <c r="G276" s="140"/>
      <c r="H276" s="140"/>
      <c r="I276" s="127"/>
      <c r="J276"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276" s="57"/>
    </row>
    <row r="277" spans="2:14" ht="13.5" hidden="1" customHeight="1" x14ac:dyDescent="0.2">
      <c r="B277" s="111"/>
      <c r="C277" s="1"/>
      <c r="D277" s="140"/>
      <c r="E277" s="140"/>
      <c r="F277" s="140"/>
      <c r="G277" s="140"/>
      <c r="H277" s="140"/>
      <c r="I277" s="127"/>
      <c r="J277"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277" s="57"/>
    </row>
    <row r="278" spans="2:14" ht="13.5" hidden="1" customHeight="1" x14ac:dyDescent="0.2">
      <c r="B278" s="111"/>
      <c r="C278" s="1"/>
      <c r="D278" s="140"/>
      <c r="E278" s="140"/>
      <c r="F278" s="140"/>
      <c r="G278" s="140"/>
      <c r="H278" s="140"/>
      <c r="I278" s="127"/>
      <c r="J278"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278" s="57"/>
    </row>
    <row r="279" spans="2:14" ht="13.5" hidden="1" customHeight="1" x14ac:dyDescent="0.2">
      <c r="B279" s="111"/>
      <c r="C279" s="1"/>
      <c r="D279" s="140"/>
      <c r="E279" s="140"/>
      <c r="F279" s="140"/>
      <c r="G279" s="140"/>
      <c r="H279" s="140"/>
      <c r="I279" s="127"/>
      <c r="J279"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279" s="57"/>
    </row>
    <row r="280" spans="2:14" ht="13.5" hidden="1" customHeight="1" x14ac:dyDescent="0.2">
      <c r="B280" s="111"/>
      <c r="C280" s="1"/>
      <c r="D280" s="140"/>
      <c r="E280" s="140"/>
      <c r="F280" s="140"/>
      <c r="G280" s="140"/>
      <c r="H280" s="140"/>
      <c r="I280" s="127"/>
      <c r="J280"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280" s="57"/>
    </row>
    <row r="281" spans="2:14" ht="13.5" hidden="1" customHeight="1" x14ac:dyDescent="0.2">
      <c r="B281" s="111"/>
      <c r="C281" s="1"/>
      <c r="D281" s="140"/>
      <c r="E281" s="140"/>
      <c r="F281" s="140"/>
      <c r="G281" s="140"/>
      <c r="H281" s="140"/>
      <c r="I281" s="127"/>
      <c r="J281"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281" s="57"/>
    </row>
    <row r="282" spans="2:14" ht="13.5" hidden="1" customHeight="1" x14ac:dyDescent="0.2">
      <c r="B282" s="111"/>
      <c r="C282" s="1"/>
      <c r="D282" s="140"/>
      <c r="E282" s="140"/>
      <c r="F282" s="140"/>
      <c r="G282" s="140"/>
      <c r="H282" s="140"/>
      <c r="I282" s="127"/>
      <c r="J282"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282" s="57"/>
    </row>
    <row r="283" spans="2:14" ht="13.5" hidden="1" customHeight="1" x14ac:dyDescent="0.2">
      <c r="B283" s="111"/>
      <c r="C283" s="1"/>
      <c r="D283" s="140"/>
      <c r="E283" s="140"/>
      <c r="F283" s="140"/>
      <c r="G283" s="140"/>
      <c r="H283" s="140"/>
      <c r="I283" s="127"/>
      <c r="J283"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283" s="57"/>
    </row>
    <row r="284" spans="2:14" ht="13.5" hidden="1" customHeight="1" x14ac:dyDescent="0.2">
      <c r="B284" s="111"/>
      <c r="C284" s="1"/>
      <c r="D284" s="140"/>
      <c r="E284" s="140"/>
      <c r="F284" s="140"/>
      <c r="G284" s="140"/>
      <c r="H284" s="140"/>
      <c r="I284" s="127"/>
      <c r="J284"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284" s="57"/>
    </row>
    <row r="285" spans="2:14" ht="13.5" hidden="1" customHeight="1" x14ac:dyDescent="0.2">
      <c r="B285" s="111"/>
      <c r="C285" s="1"/>
      <c r="D285" s="140"/>
      <c r="E285" s="140"/>
      <c r="F285" s="140"/>
      <c r="G285" s="140"/>
      <c r="H285" s="140"/>
      <c r="I285" s="127"/>
      <c r="J285"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285" s="57"/>
    </row>
    <row r="286" spans="2:14" ht="13.5" hidden="1" customHeight="1" x14ac:dyDescent="0.2">
      <c r="B286" s="111"/>
      <c r="C286" s="1"/>
      <c r="D286" s="140"/>
      <c r="E286" s="140"/>
      <c r="F286" s="140"/>
      <c r="G286" s="140"/>
      <c r="H286" s="140"/>
      <c r="I286" s="127"/>
      <c r="J286"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286" s="57"/>
    </row>
    <row r="287" spans="2:14" ht="13.5" hidden="1" customHeight="1" x14ac:dyDescent="0.2">
      <c r="B287" s="111"/>
      <c r="C287" s="1"/>
      <c r="D287" s="140"/>
      <c r="E287" s="140"/>
      <c r="F287" s="140"/>
      <c r="G287" s="140"/>
      <c r="H287" s="140"/>
      <c r="I287" s="127"/>
      <c r="J287"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287" s="57"/>
    </row>
    <row r="288" spans="2:14" ht="13.5" hidden="1" customHeight="1" x14ac:dyDescent="0.2">
      <c r="B288" s="111"/>
      <c r="C288" s="1"/>
      <c r="D288" s="140"/>
      <c r="E288" s="140"/>
      <c r="F288" s="140"/>
      <c r="G288" s="140"/>
      <c r="H288" s="140"/>
      <c r="I288" s="127"/>
      <c r="J288"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288" s="57"/>
    </row>
    <row r="289" spans="2:14" ht="13.5" hidden="1" customHeight="1" x14ac:dyDescent="0.2">
      <c r="B289" s="111"/>
      <c r="C289" s="1"/>
      <c r="D289" s="140"/>
      <c r="E289" s="140"/>
      <c r="F289" s="140"/>
      <c r="G289" s="140"/>
      <c r="H289" s="140"/>
      <c r="I289" s="127"/>
      <c r="J289"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289" s="57"/>
    </row>
    <row r="290" spans="2:14" ht="13.5" hidden="1" customHeight="1" x14ac:dyDescent="0.2">
      <c r="B290" s="111"/>
      <c r="C290" s="1"/>
      <c r="D290" s="140"/>
      <c r="E290" s="140"/>
      <c r="F290" s="140"/>
      <c r="G290" s="140"/>
      <c r="H290" s="140"/>
      <c r="I290" s="127"/>
      <c r="J290"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290" s="57"/>
    </row>
    <row r="291" spans="2:14" ht="13.5" hidden="1" customHeight="1" x14ac:dyDescent="0.2">
      <c r="B291" s="111"/>
      <c r="C291" s="1"/>
      <c r="D291" s="140"/>
      <c r="E291" s="140"/>
      <c r="F291" s="140"/>
      <c r="G291" s="140"/>
      <c r="H291" s="140"/>
      <c r="I291" s="127"/>
      <c r="J291"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291" s="57"/>
    </row>
    <row r="292" spans="2:14" ht="13.5" hidden="1" customHeight="1" x14ac:dyDescent="0.2">
      <c r="B292" s="111"/>
      <c r="C292" s="1"/>
      <c r="D292" s="140"/>
      <c r="E292" s="140"/>
      <c r="F292" s="140"/>
      <c r="G292" s="140"/>
      <c r="H292" s="140"/>
      <c r="I292" s="127"/>
      <c r="J292"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292" s="57"/>
    </row>
    <row r="293" spans="2:14" ht="13.5" hidden="1" customHeight="1" x14ac:dyDescent="0.2">
      <c r="B293" s="111"/>
      <c r="C293" s="1"/>
      <c r="D293" s="140"/>
      <c r="E293" s="140"/>
      <c r="F293" s="140"/>
      <c r="G293" s="140"/>
      <c r="H293" s="140"/>
      <c r="I293" s="127"/>
      <c r="J293"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293" s="57"/>
    </row>
    <row r="294" spans="2:14" ht="13.5" hidden="1" customHeight="1" x14ac:dyDescent="0.2">
      <c r="B294" s="111"/>
      <c r="C294" s="1"/>
      <c r="D294" s="140"/>
      <c r="E294" s="140"/>
      <c r="F294" s="140"/>
      <c r="G294" s="140"/>
      <c r="H294" s="140"/>
      <c r="I294" s="127"/>
      <c r="J294" s="136"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294" s="57"/>
    </row>
    <row r="295" spans="2:14" ht="13.5" hidden="1" customHeight="1" x14ac:dyDescent="0.2">
      <c r="B295" s="114"/>
      <c r="C295" s="115"/>
      <c r="D295" s="141"/>
      <c r="E295" s="141"/>
      <c r="F295" s="141"/>
      <c r="G295" s="141"/>
      <c r="H295" s="141"/>
      <c r="I295" s="127"/>
      <c r="J295" s="137" t="str">
        <f>IFERROR(((LATF_Assessment_of_Need[[#This Row],[Number of failed standards at this site]]+LATF_Assessment_of_Need[[#This Row],[Number of failed feathers at this site]]+LATF_Assessment_of_Need[[#This Row],[Number of failed whips at this site]])/(LATF_Assessment_of_Need[[#This Row],[Number of standards planted at this site in 25/26]]+LATF_Assessment_of_Need[[#This Row],[Number of feathers planted at this site in 25/26]]+LATF_Assessment_of_Need[[#This Row],[Number of whips planted at this site in 25/26]])),"")</f>
        <v/>
      </c>
      <c r="N295" s="57"/>
    </row>
    <row r="296" spans="2:14" ht="15" customHeight="1" x14ac:dyDescent="0.2">
      <c r="B296" s="107"/>
      <c r="C296" s="108"/>
      <c r="D296" s="86"/>
      <c r="E296" s="86"/>
      <c r="F296" s="86"/>
      <c r="G296" s="86"/>
      <c r="H296" s="86"/>
      <c r="I296" s="86"/>
      <c r="M296" s="57"/>
      <c r="N296" s="57"/>
    </row>
    <row r="297" spans="2:14" ht="54.95" customHeight="1" x14ac:dyDescent="0.2">
      <c r="B297" s="128" t="s">
        <v>51</v>
      </c>
      <c r="C297" s="116">
        <f>SUMIF(J8:J295,"&gt;0.25",D8:D295)</f>
        <v>0</v>
      </c>
      <c r="E297" s="129" t="s">
        <v>52</v>
      </c>
      <c r="F297" s="116">
        <f>SUMIF(J8:J295,"&gt;0.25",F8:F295)</f>
        <v>0</v>
      </c>
      <c r="H297" s="129" t="s">
        <v>53</v>
      </c>
      <c r="I297" s="118">
        <f>SUMIF(J8:J295,"&gt;0.25",H8:H295)</f>
        <v>0</v>
      </c>
    </row>
    <row r="298" spans="2:14" ht="15" customHeight="1" x14ac:dyDescent="0.2">
      <c r="B298" s="107"/>
      <c r="C298" s="108"/>
      <c r="D298" s="86"/>
      <c r="E298" s="110"/>
      <c r="G298" s="86"/>
      <c r="H298" s="86"/>
      <c r="I298" s="86"/>
      <c r="M298" s="57"/>
      <c r="N298" s="57"/>
    </row>
    <row r="299" spans="2:14" ht="50.25" customHeight="1" x14ac:dyDescent="0.2">
      <c r="B299" s="117" t="s">
        <v>54</v>
      </c>
      <c r="C299" s="116">
        <f>SUM(C297+F297+I297)</f>
        <v>0</v>
      </c>
      <c r="E299" s="247" t="s">
        <v>55</v>
      </c>
      <c r="F299" s="250"/>
      <c r="H299" s="166" t="s">
        <v>56</v>
      </c>
      <c r="I299" s="103"/>
    </row>
    <row r="300" spans="2:14" ht="34.5" customHeight="1" x14ac:dyDescent="0.2">
      <c r="B300" s="160"/>
      <c r="C300" s="130"/>
      <c r="E300" s="248"/>
      <c r="F300" s="251"/>
    </row>
    <row r="301" spans="2:14" ht="43.5" customHeight="1" x14ac:dyDescent="0.2">
      <c r="E301" s="249"/>
      <c r="F301" s="252"/>
    </row>
    <row r="302" spans="2:14" ht="15" customHeight="1" x14ac:dyDescent="0.2">
      <c r="B302" s="107"/>
      <c r="C302" s="108"/>
      <c r="D302" s="86"/>
      <c r="E302" s="110"/>
      <c r="G302" s="86"/>
      <c r="H302" s="86"/>
      <c r="I302" s="86"/>
      <c r="M302" s="57"/>
      <c r="N302" s="57"/>
    </row>
    <row r="303" spans="2:14" ht="192.75" customHeight="1" x14ac:dyDescent="0.2">
      <c r="B303" s="244" t="s">
        <v>57</v>
      </c>
      <c r="C303" s="245"/>
      <c r="D303" s="245"/>
      <c r="E303" s="246"/>
      <c r="F303" s="209"/>
      <c r="G303" s="209"/>
      <c r="H303" s="209"/>
      <c r="I303" s="209"/>
      <c r="J303" s="210"/>
    </row>
    <row r="304" spans="2:14" ht="15" customHeight="1" x14ac:dyDescent="0.2">
      <c r="B304" s="107"/>
      <c r="C304" s="108"/>
      <c r="D304" s="86"/>
      <c r="E304" s="86"/>
      <c r="F304" s="86"/>
      <c r="G304" s="86"/>
      <c r="H304" s="86"/>
      <c r="I304" s="86"/>
    </row>
    <row r="305" spans="2:14" ht="23.25" customHeight="1" x14ac:dyDescent="0.2">
      <c r="B305" s="197" t="s">
        <v>58</v>
      </c>
      <c r="C305" s="198"/>
      <c r="D305" s="198"/>
      <c r="E305" s="198"/>
      <c r="F305" s="198"/>
      <c r="G305" s="198"/>
      <c r="H305" s="198"/>
      <c r="I305" s="198"/>
      <c r="J305" s="199"/>
      <c r="K305" s="57"/>
      <c r="L305" s="57"/>
      <c r="M305" s="57"/>
      <c r="N305" s="57"/>
    </row>
    <row r="306" spans="2:14" ht="207.75" customHeight="1" x14ac:dyDescent="0.2">
      <c r="B306" s="253" t="s">
        <v>59</v>
      </c>
      <c r="C306" s="234"/>
      <c r="D306" s="234"/>
      <c r="E306" s="234"/>
      <c r="F306" s="234"/>
      <c r="G306" s="234"/>
      <c r="H306" s="235"/>
      <c r="I306" s="264"/>
      <c r="J306" s="265"/>
      <c r="K306" s="57"/>
      <c r="L306" s="57"/>
      <c r="M306" s="57"/>
      <c r="N306" s="57"/>
    </row>
    <row r="307" spans="2:14" ht="23.25" customHeight="1" x14ac:dyDescent="0.2">
      <c r="B307" s="258" t="s">
        <v>37</v>
      </c>
      <c r="C307" s="259"/>
      <c r="D307" s="259"/>
      <c r="E307" s="260"/>
      <c r="F307" s="254"/>
      <c r="G307" s="254"/>
      <c r="H307" s="254"/>
      <c r="I307" s="254"/>
      <c r="J307" s="255"/>
      <c r="K307" s="57"/>
      <c r="L307" s="57"/>
      <c r="M307" s="57"/>
      <c r="N307" s="57"/>
    </row>
    <row r="308" spans="2:14" ht="23.25" customHeight="1" x14ac:dyDescent="0.2">
      <c r="B308" s="261" t="s">
        <v>38</v>
      </c>
      <c r="C308" s="262"/>
      <c r="D308" s="262"/>
      <c r="E308" s="263"/>
      <c r="F308" s="256"/>
      <c r="G308" s="256"/>
      <c r="H308" s="256"/>
      <c r="I308" s="256"/>
      <c r="J308" s="257"/>
      <c r="M308" s="57"/>
      <c r="N308" s="57"/>
    </row>
    <row r="309" spans="2:14" ht="30.95" customHeight="1" x14ac:dyDescent="0.2">
      <c r="M309" s="57"/>
      <c r="N309" s="57"/>
    </row>
    <row r="310" spans="2:14" ht="13.5" customHeight="1" x14ac:dyDescent="0.2"/>
    <row r="311" spans="2:14" ht="13.5" customHeight="1" x14ac:dyDescent="0.2"/>
    <row r="312" spans="2:14" ht="13.5" customHeight="1" x14ac:dyDescent="0.2"/>
    <row r="314" spans="2:14" ht="13.5" customHeight="1" x14ac:dyDescent="0.2"/>
    <row r="315" spans="2:14" ht="13.5" customHeight="1" x14ac:dyDescent="0.2"/>
    <row r="316" spans="2:14" ht="13.5" customHeight="1" x14ac:dyDescent="0.2"/>
  </sheetData>
  <sheetProtection algorithmName="SHA-512" hashValue="pmPVau2AZhRlXSTzzDkhdZ73Ep11645Z0u1dN7sBHLRZB/VNMdsXfM+fzVe8+LaxgKnxTY+6qQuExoIVVeAh0w==" saltValue="PDCMWfpW2TA9vbmlMEcLDQ==" spinCount="100000" sheet="1" selectLockedCells="1"/>
  <mergeCells count="14">
    <mergeCell ref="B305:J305"/>
    <mergeCell ref="B306:H306"/>
    <mergeCell ref="F307:J307"/>
    <mergeCell ref="F308:J308"/>
    <mergeCell ref="B307:E307"/>
    <mergeCell ref="B308:E308"/>
    <mergeCell ref="I306:J306"/>
    <mergeCell ref="B5:J5"/>
    <mergeCell ref="B6:J6"/>
    <mergeCell ref="B3:J3"/>
    <mergeCell ref="B303:E303"/>
    <mergeCell ref="F303:J303"/>
    <mergeCell ref="E299:E301"/>
    <mergeCell ref="F299:F301"/>
  </mergeCells>
  <conditionalFormatting sqref="B8:H295 J8:J295">
    <cfRule type="expression" dxfId="20" priority="11">
      <formula>ISBLANK(B8)</formula>
    </cfRule>
  </conditionalFormatting>
  <conditionalFormatting sqref="C297 F297 I297">
    <cfRule type="expression" dxfId="19" priority="34">
      <formula>ISBLANK(C297)</formula>
    </cfRule>
  </conditionalFormatting>
  <conditionalFormatting sqref="F299">
    <cfRule type="expression" dxfId="18" priority="6">
      <formula>ISBLANK(F299)</formula>
    </cfRule>
  </conditionalFormatting>
  <conditionalFormatting sqref="F303">
    <cfRule type="expression" dxfId="17" priority="8">
      <formula>ISBLANK(F303)</formula>
    </cfRule>
  </conditionalFormatting>
  <conditionalFormatting sqref="F307:F308">
    <cfRule type="expression" dxfId="16" priority="4">
      <formula>ISBLANK(F307)</formula>
    </cfRule>
  </conditionalFormatting>
  <conditionalFormatting sqref="I8:I295">
    <cfRule type="expression" dxfId="15" priority="10">
      <formula>ISBLANK(I8)</formula>
    </cfRule>
  </conditionalFormatting>
  <conditionalFormatting sqref="I306">
    <cfRule type="expression" dxfId="14" priority="5">
      <formula>ISBLANK(I306)</formula>
    </cfRule>
  </conditionalFormatting>
  <conditionalFormatting sqref="J8:J295">
    <cfRule type="cellIs" dxfId="13" priority="27" operator="lessThanOrEqual">
      <formula>0.25</formula>
    </cfRule>
  </conditionalFormatting>
  <dataValidations xWindow="309" yWindow="873" count="8">
    <dataValidation type="list" allowBlank="1" showInputMessage="1" showErrorMessage="1" sqref="I306 F299" xr:uid="{C57A7311-94AE-4CA5-8498-8FE1981B581B}">
      <formula1>"Yes"</formula1>
    </dataValidation>
    <dataValidation allowBlank="1" showInputMessage="1" showErrorMessage="1" prompt="No entry required. This cell calculates the number of standards eligible for EPREC funding." sqref="C297" xr:uid="{647A0FA2-93BF-4316-AD5A-E878FE44C2CD}"/>
    <dataValidation allowBlank="1" showInputMessage="1" showErrorMessage="1" prompt="No entry required. This cell calculates the number of feathers eligible for EPREC funding." sqref="F297" xr:uid="{0DC90CE1-C38D-481B-B077-3C5545C728A6}"/>
    <dataValidation type="whole" allowBlank="1" showInputMessage="1" showErrorMessage="1" sqref="C8:H295" xr:uid="{694EBBC3-BE56-4CB9-A329-265F5809CC69}">
      <formula1>0</formula1>
      <formula2>1000000</formula2>
    </dataValidation>
    <dataValidation type="date" allowBlank="1" showInputMessage="1" showErrorMessage="1" sqref="I8:I295" xr:uid="{3AD3DF70-28B3-4F93-843D-D17D28FFD697}">
      <formula1>44927</formula1>
      <formula2>46388</formula2>
    </dataValidation>
    <dataValidation allowBlank="1" showInputMessage="1" showErrorMessage="1" prompt="No entry required. This cell calculates the number of whips eligible for EPREC funding." sqref="I297" xr:uid="{CE28CDE2-4595-4F00-AEC4-859D0D60F427}"/>
    <dataValidation allowBlank="1" showInputMessage="1" showErrorMessage="1" prompt="Auto-calculates value of EPREC funding per tree type: 50% of standard cost per tree type." sqref="I299" xr:uid="{09D0C00A-DCB6-4762-9FD4-182FAD11716E}"/>
    <dataValidation allowBlank="1" showInputMessage="1" showErrorMessage="1" prompt="Auto-calculates sum of all eligible trees of all types." sqref="C299:C300 I299" xr:uid="{5CD210E4-3EB5-4AAD-907E-3C15EC8F17E7}"/>
  </dataValidations>
  <pageMargins left="0.62992125984251968" right="0.23622047244094491" top="0.35433070866141736" bottom="0.35433070866141736" header="0.31496062992125984" footer="0.31496062992125984"/>
  <pageSetup paperSize="9" scale="38" fitToHeight="0"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AD5EB5-E544-484A-BB41-BD07D3931A66}">
  <sheetPr>
    <tabColor theme="9" tint="0.79998168889431442"/>
    <pageSetUpPr fitToPage="1"/>
  </sheetPr>
  <dimension ref="A1:R302"/>
  <sheetViews>
    <sheetView showGridLines="0" showRowColHeaders="0" zoomScale="90" zoomScaleNormal="90" workbookViewId="0">
      <selection activeCell="E12" sqref="E12"/>
    </sheetView>
  </sheetViews>
  <sheetFormatPr defaultColWidth="0" defaultRowHeight="14.25" zeroHeight="1" x14ac:dyDescent="0.2"/>
  <cols>
    <col min="1" max="1" width="3.85546875" style="57" customWidth="1"/>
    <col min="2" max="2" width="36.5703125" style="57" customWidth="1"/>
    <col min="3" max="4" width="27.85546875" style="57" customWidth="1"/>
    <col min="5" max="5" width="21.85546875" style="96" customWidth="1"/>
    <col min="6" max="6" width="28.42578125" style="96" bestFit="1" customWidth="1"/>
    <col min="7" max="7" width="19.7109375" style="96" customWidth="1"/>
    <col min="8" max="8" width="21.42578125" style="96" customWidth="1"/>
    <col min="9" max="10" width="23" style="96" customWidth="1"/>
    <col min="11" max="11" width="27.42578125" style="96" customWidth="1"/>
    <col min="12" max="12" width="9.85546875" style="96" customWidth="1"/>
    <col min="13" max="13" width="10.140625" style="96" hidden="1" customWidth="1"/>
    <col min="14" max="14" width="6.42578125" style="57" hidden="1" customWidth="1"/>
    <col min="15" max="16384" width="8.7109375" style="57" hidden="1"/>
  </cols>
  <sheetData>
    <row r="1" spans="2:18" ht="33.6" customHeight="1" x14ac:dyDescent="0.25">
      <c r="B1" s="138" t="s">
        <v>6</v>
      </c>
      <c r="C1" s="76"/>
      <c r="D1" s="77"/>
      <c r="E1" s="77"/>
      <c r="F1" s="77"/>
      <c r="G1" s="77"/>
      <c r="H1" s="77"/>
      <c r="I1" s="77"/>
      <c r="J1" s="77"/>
      <c r="K1" s="77"/>
      <c r="L1" s="78"/>
      <c r="M1" s="79"/>
    </row>
    <row r="2" spans="2:18" ht="39.950000000000003" customHeight="1" x14ac:dyDescent="0.2">
      <c r="B2" s="139" t="s">
        <v>60</v>
      </c>
      <c r="C2" s="76"/>
      <c r="D2" s="77"/>
      <c r="E2" s="77"/>
      <c r="F2" s="77"/>
      <c r="G2" s="77"/>
      <c r="H2" s="77"/>
      <c r="I2" s="77"/>
      <c r="J2" s="77"/>
      <c r="K2" s="77"/>
      <c r="L2" s="78"/>
      <c r="M2" s="79"/>
    </row>
    <row r="3" spans="2:18" ht="186" customHeight="1" x14ac:dyDescent="0.2">
      <c r="B3" s="269" t="s">
        <v>61</v>
      </c>
      <c r="C3" s="270"/>
      <c r="D3" s="270"/>
      <c r="E3" s="270"/>
      <c r="F3" s="270"/>
      <c r="G3" s="270"/>
      <c r="H3" s="270"/>
      <c r="I3" s="270"/>
      <c r="J3" s="270"/>
      <c r="K3" s="271"/>
      <c r="L3" s="80"/>
      <c r="M3" s="79"/>
    </row>
    <row r="4" spans="2:18" ht="15" customHeight="1" x14ac:dyDescent="0.2">
      <c r="B4" s="81"/>
      <c r="C4" s="82"/>
      <c r="D4" s="82"/>
      <c r="E4" s="83"/>
      <c r="F4" s="83"/>
      <c r="G4" s="83"/>
      <c r="H4" s="83"/>
      <c r="I4" s="83"/>
      <c r="J4" s="83"/>
      <c r="K4" s="83"/>
      <c r="L4" s="84"/>
      <c r="M4" s="84"/>
      <c r="N4" s="79"/>
    </row>
    <row r="5" spans="2:18" ht="71.25" customHeight="1" x14ac:dyDescent="0.2">
      <c r="B5" s="161" t="s">
        <v>62</v>
      </c>
      <c r="C5" s="59"/>
      <c r="D5" s="85"/>
      <c r="E5" s="129" t="s">
        <v>63</v>
      </c>
      <c r="F5" s="165"/>
      <c r="H5" s="129" t="s">
        <v>64</v>
      </c>
      <c r="I5" s="165"/>
      <c r="J5" s="84"/>
      <c r="K5" s="79"/>
      <c r="L5" s="57"/>
      <c r="M5" s="57"/>
    </row>
    <row r="6" spans="2:18" ht="15" customHeight="1" x14ac:dyDescent="0.2">
      <c r="B6" s="81"/>
      <c r="C6" s="82"/>
      <c r="D6" s="82"/>
      <c r="E6" s="83"/>
      <c r="F6" s="83"/>
      <c r="G6" s="83"/>
      <c r="H6" s="83"/>
      <c r="I6" s="83"/>
      <c r="J6" s="83"/>
      <c r="K6" s="83"/>
      <c r="L6" s="84"/>
      <c r="M6" s="84"/>
      <c r="N6" s="79"/>
    </row>
    <row r="7" spans="2:18" ht="27.6" customHeight="1" x14ac:dyDescent="0.2">
      <c r="B7" s="200" t="s">
        <v>65</v>
      </c>
      <c r="C7" s="201"/>
      <c r="D7" s="201"/>
      <c r="E7" s="201"/>
      <c r="F7" s="201"/>
      <c r="G7" s="201"/>
      <c r="H7" s="201"/>
      <c r="I7" s="201"/>
      <c r="J7" s="201"/>
      <c r="K7" s="202"/>
      <c r="L7" s="80"/>
      <c r="M7" s="57"/>
    </row>
    <row r="8" spans="2:18" ht="42.95" customHeight="1" x14ac:dyDescent="0.2">
      <c r="B8" s="266" t="s">
        <v>66</v>
      </c>
      <c r="C8" s="267"/>
      <c r="D8" s="267"/>
      <c r="E8" s="267"/>
      <c r="F8" s="267"/>
      <c r="G8" s="267"/>
      <c r="H8" s="267"/>
      <c r="I8" s="267"/>
      <c r="J8" s="267"/>
      <c r="K8" s="268"/>
      <c r="L8" s="87"/>
      <c r="M8" s="57"/>
    </row>
    <row r="9" spans="2:18" ht="30.6" customHeight="1" x14ac:dyDescent="0.2">
      <c r="B9" s="88" t="s">
        <v>67</v>
      </c>
      <c r="C9" s="89" t="s">
        <v>68</v>
      </c>
      <c r="D9" s="89" t="s">
        <v>68</v>
      </c>
      <c r="E9" s="89">
        <f>SUM(E12:E1001)</f>
        <v>0</v>
      </c>
      <c r="F9" s="90">
        <f>IF(E9=0,0,ROUND((H9/E9),2))</f>
        <v>0</v>
      </c>
      <c r="G9" s="89" t="s">
        <v>68</v>
      </c>
      <c r="H9" s="89">
        <f>SUM(H12:H301)</f>
        <v>0</v>
      </c>
      <c r="I9" s="89" t="s">
        <v>68</v>
      </c>
      <c r="J9" s="89" t="s">
        <v>68</v>
      </c>
      <c r="K9" s="89" t="s">
        <v>68</v>
      </c>
      <c r="L9" s="81"/>
      <c r="M9" s="57" t="s">
        <v>69</v>
      </c>
      <c r="N9" s="57" t="s">
        <v>69</v>
      </c>
    </row>
    <row r="10" spans="2:18" ht="99.75" x14ac:dyDescent="0.2">
      <c r="B10" s="91" t="s">
        <v>70</v>
      </c>
      <c r="C10" s="91" t="s">
        <v>71</v>
      </c>
      <c r="D10" s="91" t="s">
        <v>72</v>
      </c>
      <c r="E10" s="91" t="s">
        <v>73</v>
      </c>
      <c r="F10" s="91" t="s">
        <v>74</v>
      </c>
      <c r="G10" s="91" t="s">
        <v>27</v>
      </c>
      <c r="H10" s="91" t="s">
        <v>75</v>
      </c>
      <c r="I10" s="91" t="s">
        <v>76</v>
      </c>
      <c r="J10" s="91" t="s">
        <v>77</v>
      </c>
      <c r="K10" s="91" t="s">
        <v>78</v>
      </c>
      <c r="L10" s="57"/>
      <c r="M10" s="57" t="str">
        <f>IF(B12="","",MAX(M$9:M9)+1)</f>
        <v/>
      </c>
      <c r="N10" s="57" t="str">
        <f>IFERROR(INDEX(B12:B997,MATCH(ROW()-ROW($N$9),M10:M996,0)),"")</f>
        <v/>
      </c>
    </row>
    <row r="11" spans="2:18" x14ac:dyDescent="0.2">
      <c r="B11" s="163" t="s">
        <v>79</v>
      </c>
      <c r="C11" s="164" t="s">
        <v>80</v>
      </c>
      <c r="D11" s="163" t="s">
        <v>81</v>
      </c>
      <c r="E11" s="163" t="s">
        <v>82</v>
      </c>
      <c r="F11" s="164" t="s">
        <v>83</v>
      </c>
      <c r="G11" s="163" t="s">
        <v>84</v>
      </c>
      <c r="H11" s="163" t="s">
        <v>85</v>
      </c>
      <c r="I11" s="163" t="s">
        <v>86</v>
      </c>
      <c r="J11" s="163" t="s">
        <v>87</v>
      </c>
      <c r="K11" s="163" t="s">
        <v>88</v>
      </c>
      <c r="L11" s="57"/>
      <c r="M11" s="57"/>
    </row>
    <row r="12" spans="2:18" ht="15" x14ac:dyDescent="0.2">
      <c r="B12" s="145"/>
      <c r="C12" s="146"/>
      <c r="D12" s="1"/>
      <c r="E12" s="147"/>
      <c r="F12" s="148"/>
      <c r="G12" s="100"/>
      <c r="H12" s="149">
        <f t="shared" ref="H12:H75" si="0">E12*F12</f>
        <v>0</v>
      </c>
      <c r="I12" s="59"/>
      <c r="J12" s="1"/>
      <c r="K12" s="1"/>
      <c r="L12" s="57"/>
      <c r="M12" s="57" t="str">
        <f>IF(B13="","",MAX(M$9:M10)+1)</f>
        <v/>
      </c>
      <c r="N12" s="57" t="str">
        <f t="shared" ref="N12:N42" si="1">IFERROR(INDEX(B13:B998,MATCH(ROW()-ROW($N$9),M12:M997,0)),"")</f>
        <v/>
      </c>
      <c r="O12" s="57" t="str">
        <f>IFERROR((VLOOKUP(C12,Sheet7!$D$3:$F$147,3,FALSE)),"")</f>
        <v/>
      </c>
      <c r="P12" s="57" t="str">
        <f>IFERROR((VLOOKUP(K12,Sheet7!$D$3:$F$147,3,FALSE)),"")</f>
        <v/>
      </c>
      <c r="Q12" s="57" t="str">
        <f>IF(K12="","",(IF(O12=P12,"Match","No match")))</f>
        <v/>
      </c>
      <c r="R12" s="57" t="str">
        <f>IFERROR((VLOOKUP(K12,Sheet7!$D$3:$G$147,4,FALSE)),"")</f>
        <v/>
      </c>
    </row>
    <row r="13" spans="2:18" ht="15" x14ac:dyDescent="0.2">
      <c r="B13" s="150"/>
      <c r="C13" s="151"/>
      <c r="D13" s="1"/>
      <c r="E13" s="152"/>
      <c r="F13" s="153"/>
      <c r="G13" s="100"/>
      <c r="H13" s="149">
        <f t="shared" si="0"/>
        <v>0</v>
      </c>
      <c r="I13" s="59"/>
      <c r="J13" s="1"/>
      <c r="K13" s="1"/>
      <c r="L13" s="57"/>
      <c r="M13" s="57" t="str">
        <f>IF(B14="","",MAX(M$9:M12)+1)</f>
        <v/>
      </c>
      <c r="N13" s="57" t="str">
        <f t="shared" si="1"/>
        <v/>
      </c>
      <c r="O13" s="57" t="str">
        <f>IFERROR((VLOOKUP(C13,Sheet7!$D$3:$F$147,3,FALSE)),"")</f>
        <v/>
      </c>
      <c r="P13" s="57" t="str">
        <f>IFERROR((VLOOKUP(K13,Sheet7!$D$3:$F$147,3,FALSE)),"")</f>
        <v/>
      </c>
      <c r="Q13" s="57" t="str">
        <f t="shared" ref="Q13:Q76" si="2">IF(K13="","",(IF(O13=P13,"Match","No match")))</f>
        <v/>
      </c>
      <c r="R13" s="57" t="str">
        <f>IFERROR((VLOOKUP(K13,Sheet7!$D$3:$G$147,4,FALSE)),"")</f>
        <v/>
      </c>
    </row>
    <row r="14" spans="2:18" ht="15" x14ac:dyDescent="0.2">
      <c r="B14" s="150"/>
      <c r="C14" s="151"/>
      <c r="D14" s="1"/>
      <c r="E14" s="152"/>
      <c r="F14" s="153"/>
      <c r="G14" s="100"/>
      <c r="H14" s="149">
        <f t="shared" si="0"/>
        <v>0</v>
      </c>
      <c r="I14" s="59"/>
      <c r="J14" s="1"/>
      <c r="K14" s="1"/>
      <c r="L14" s="57"/>
      <c r="M14" s="57" t="str">
        <f>IF(B15="","",MAX(M$9:M13)+1)</f>
        <v/>
      </c>
      <c r="N14" s="57" t="str">
        <f t="shared" si="1"/>
        <v/>
      </c>
      <c r="O14" s="57" t="str">
        <f>IFERROR((VLOOKUP(C14,Sheet7!$D$3:$F$147,3,FALSE)),"")</f>
        <v/>
      </c>
      <c r="P14" s="57" t="str">
        <f>IFERROR((VLOOKUP(K14,Sheet7!$D$3:$F$147,3,FALSE)),"")</f>
        <v/>
      </c>
      <c r="Q14" s="57" t="str">
        <f t="shared" si="2"/>
        <v/>
      </c>
      <c r="R14" s="57" t="str">
        <f>IFERROR((VLOOKUP(K14,Sheet7!$D$3:$G$147,4,FALSE)),"")</f>
        <v/>
      </c>
    </row>
    <row r="15" spans="2:18" ht="15" x14ac:dyDescent="0.2">
      <c r="B15" s="150"/>
      <c r="C15" s="151"/>
      <c r="D15" s="1"/>
      <c r="E15" s="152"/>
      <c r="F15" s="153"/>
      <c r="G15" s="100"/>
      <c r="H15" s="149">
        <f t="shared" si="0"/>
        <v>0</v>
      </c>
      <c r="I15" s="59"/>
      <c r="J15" s="1"/>
      <c r="K15" s="1"/>
      <c r="L15" s="57"/>
      <c r="M15" s="57" t="str">
        <f>IF(B16="","",MAX(M$9:M14)+1)</f>
        <v/>
      </c>
      <c r="N15" s="57" t="str">
        <f t="shared" si="1"/>
        <v/>
      </c>
      <c r="O15" s="57" t="str">
        <f>IFERROR((VLOOKUP(C15,Sheet7!$D$3:$F$147,3,FALSE)),"")</f>
        <v/>
      </c>
      <c r="P15" s="57" t="str">
        <f>IFERROR((VLOOKUP(K15,Sheet7!$D$3:$F$147,3,FALSE)),"")</f>
        <v/>
      </c>
      <c r="Q15" s="57" t="str">
        <f t="shared" si="2"/>
        <v/>
      </c>
      <c r="R15" s="57" t="str">
        <f>IFERROR((VLOOKUP(K15,Sheet7!$D$3:$G$147,4,FALSE)),"")</f>
        <v/>
      </c>
    </row>
    <row r="16" spans="2:18" ht="15" x14ac:dyDescent="0.2">
      <c r="B16" s="150"/>
      <c r="C16" s="151"/>
      <c r="D16" s="1"/>
      <c r="E16" s="152"/>
      <c r="F16" s="153"/>
      <c r="G16" s="100"/>
      <c r="H16" s="149">
        <f t="shared" si="0"/>
        <v>0</v>
      </c>
      <c r="I16" s="59"/>
      <c r="J16" s="1"/>
      <c r="K16" s="1"/>
      <c r="L16" s="57"/>
      <c r="M16" s="57" t="str">
        <f>IF(B17="","",MAX(M$9:M15)+1)</f>
        <v/>
      </c>
      <c r="N16" s="57" t="str">
        <f t="shared" si="1"/>
        <v/>
      </c>
      <c r="O16" s="57" t="str">
        <f>IFERROR((VLOOKUP(C16,Sheet7!$D$3:$F$147,3,FALSE)),"")</f>
        <v/>
      </c>
      <c r="P16" s="57" t="str">
        <f>IFERROR((VLOOKUP(K16,Sheet7!$D$3:$F$147,3,FALSE)),"")</f>
        <v/>
      </c>
      <c r="Q16" s="57" t="str">
        <f t="shared" si="2"/>
        <v/>
      </c>
      <c r="R16" s="57" t="str">
        <f>IFERROR((VLOOKUP(K16,Sheet7!$D$3:$G$147,4,FALSE)),"")</f>
        <v/>
      </c>
    </row>
    <row r="17" spans="2:18" ht="15" x14ac:dyDescent="0.2">
      <c r="B17" s="150"/>
      <c r="C17" s="151"/>
      <c r="D17" s="1"/>
      <c r="E17" s="152"/>
      <c r="F17" s="153"/>
      <c r="G17" s="100"/>
      <c r="H17" s="149">
        <f t="shared" si="0"/>
        <v>0</v>
      </c>
      <c r="I17" s="59"/>
      <c r="J17" s="1"/>
      <c r="K17" s="1"/>
      <c r="L17" s="57"/>
      <c r="M17" s="57" t="str">
        <f>IF(B18="","",MAX(M$9:M16)+1)</f>
        <v/>
      </c>
      <c r="N17" s="57" t="str">
        <f t="shared" si="1"/>
        <v/>
      </c>
      <c r="O17" s="57" t="str">
        <f>IFERROR((VLOOKUP(C17,Sheet7!$D$3:$F$147,3,FALSE)),"")</f>
        <v/>
      </c>
      <c r="P17" s="57" t="str">
        <f>IFERROR((VLOOKUP(K17,Sheet7!$D$3:$F$147,3,FALSE)),"")</f>
        <v/>
      </c>
      <c r="Q17" s="57" t="str">
        <f t="shared" si="2"/>
        <v/>
      </c>
      <c r="R17" s="57" t="str">
        <f>IFERROR((VLOOKUP(K17,Sheet7!$D$3:$G$147,4,FALSE)),"")</f>
        <v/>
      </c>
    </row>
    <row r="18" spans="2:18" ht="15" x14ac:dyDescent="0.2">
      <c r="B18" s="150"/>
      <c r="C18" s="151"/>
      <c r="D18" s="1"/>
      <c r="E18" s="152"/>
      <c r="F18" s="153"/>
      <c r="G18" s="100"/>
      <c r="H18" s="149">
        <f t="shared" si="0"/>
        <v>0</v>
      </c>
      <c r="I18" s="59"/>
      <c r="J18" s="1"/>
      <c r="K18" s="1"/>
      <c r="L18" s="57"/>
      <c r="M18" s="57" t="str">
        <f>IF(B19="","",MAX(M$9:M17)+1)</f>
        <v/>
      </c>
      <c r="N18" s="57" t="str">
        <f t="shared" si="1"/>
        <v/>
      </c>
      <c r="O18" s="57" t="str">
        <f>IFERROR((VLOOKUP(C18,Sheet7!$D$3:$F$147,3,FALSE)),"")</f>
        <v/>
      </c>
      <c r="P18" s="57" t="str">
        <f>IFERROR((VLOOKUP(K18,Sheet7!$D$3:$F$147,3,FALSE)),"")</f>
        <v/>
      </c>
      <c r="Q18" s="57" t="str">
        <f t="shared" si="2"/>
        <v/>
      </c>
      <c r="R18" s="57" t="str">
        <f>IFERROR((VLOOKUP(K18,Sheet7!$D$3:$G$147,4,FALSE)),"")</f>
        <v/>
      </c>
    </row>
    <row r="19" spans="2:18" ht="15" x14ac:dyDescent="0.2">
      <c r="B19" s="150"/>
      <c r="C19" s="151"/>
      <c r="D19" s="1"/>
      <c r="E19" s="152"/>
      <c r="F19" s="153"/>
      <c r="G19" s="100"/>
      <c r="H19" s="149">
        <f t="shared" si="0"/>
        <v>0</v>
      </c>
      <c r="I19" s="59"/>
      <c r="J19" s="1"/>
      <c r="K19" s="1"/>
      <c r="L19" s="57"/>
      <c r="M19" s="57" t="str">
        <f>IF(B20="","",MAX(M$9:M18)+1)</f>
        <v/>
      </c>
      <c r="N19" s="57" t="str">
        <f t="shared" si="1"/>
        <v/>
      </c>
      <c r="O19" s="57" t="str">
        <f>IFERROR((VLOOKUP(C19,Sheet7!$D$3:$F$147,3,FALSE)),"")</f>
        <v/>
      </c>
      <c r="P19" s="57" t="str">
        <f>IFERROR((VLOOKUP(K19,Sheet7!$D$3:$F$147,3,FALSE)),"")</f>
        <v/>
      </c>
      <c r="Q19" s="57" t="str">
        <f t="shared" si="2"/>
        <v/>
      </c>
      <c r="R19" s="57" t="str">
        <f>IFERROR((VLOOKUP(K19,Sheet7!$D$3:$G$147,4,FALSE)),"")</f>
        <v/>
      </c>
    </row>
    <row r="20" spans="2:18" ht="15" x14ac:dyDescent="0.2">
      <c r="B20" s="150"/>
      <c r="C20" s="151"/>
      <c r="D20" s="1"/>
      <c r="E20" s="152"/>
      <c r="F20" s="153"/>
      <c r="G20" s="100"/>
      <c r="H20" s="149">
        <f t="shared" si="0"/>
        <v>0</v>
      </c>
      <c r="I20" s="59"/>
      <c r="J20" s="1"/>
      <c r="K20" s="1"/>
      <c r="L20" s="57"/>
      <c r="M20" s="57" t="str">
        <f>IF(B21="","",MAX(M$9:M19)+1)</f>
        <v/>
      </c>
      <c r="N20" s="57" t="str">
        <f t="shared" si="1"/>
        <v/>
      </c>
      <c r="O20" s="57" t="str">
        <f>IFERROR((VLOOKUP(C20,Sheet7!$D$3:$F$147,3,FALSE)),"")</f>
        <v/>
      </c>
      <c r="P20" s="57" t="str">
        <f>IFERROR((VLOOKUP(K20,Sheet7!$D$3:$F$147,3,FALSE)),"")</f>
        <v/>
      </c>
      <c r="Q20" s="57" t="str">
        <f t="shared" si="2"/>
        <v/>
      </c>
      <c r="R20" s="57" t="str">
        <f>IFERROR((VLOOKUP(K20,Sheet7!$D$3:$G$147,4,FALSE)),"")</f>
        <v/>
      </c>
    </row>
    <row r="21" spans="2:18" ht="15" x14ac:dyDescent="0.2">
      <c r="B21" s="150"/>
      <c r="C21" s="151"/>
      <c r="D21" s="1"/>
      <c r="E21" s="152"/>
      <c r="F21" s="153"/>
      <c r="G21" s="100"/>
      <c r="H21" s="149">
        <f t="shared" si="0"/>
        <v>0</v>
      </c>
      <c r="I21" s="59"/>
      <c r="J21" s="1"/>
      <c r="K21" s="1"/>
      <c r="L21" s="57"/>
      <c r="M21" s="57" t="str">
        <f>IF(B22="","",MAX(M$9:M20)+1)</f>
        <v/>
      </c>
      <c r="N21" s="57" t="str">
        <f t="shared" si="1"/>
        <v/>
      </c>
      <c r="O21" s="57" t="str">
        <f>IFERROR((VLOOKUP(C21,Sheet7!$D$3:$F$147,3,FALSE)),"")</f>
        <v/>
      </c>
      <c r="P21" s="57" t="str">
        <f>IFERROR((VLOOKUP(K21,Sheet7!$D$3:$F$147,3,FALSE)),"")</f>
        <v/>
      </c>
      <c r="Q21" s="57" t="str">
        <f t="shared" si="2"/>
        <v/>
      </c>
      <c r="R21" s="57" t="str">
        <f>IFERROR((VLOOKUP(K21,Sheet7!$D$3:$G$147,4,FALSE)),"")</f>
        <v/>
      </c>
    </row>
    <row r="22" spans="2:18" ht="15" x14ac:dyDescent="0.2">
      <c r="B22" s="150"/>
      <c r="C22" s="151"/>
      <c r="D22" s="1"/>
      <c r="E22" s="152"/>
      <c r="F22" s="153"/>
      <c r="G22" s="100"/>
      <c r="H22" s="149">
        <f t="shared" si="0"/>
        <v>0</v>
      </c>
      <c r="I22" s="59"/>
      <c r="J22" s="1"/>
      <c r="K22" s="1"/>
      <c r="L22" s="57"/>
      <c r="M22" s="57" t="str">
        <f>IF(B23="","",MAX(M$9:M21)+1)</f>
        <v/>
      </c>
      <c r="N22" s="57" t="str">
        <f t="shared" si="1"/>
        <v/>
      </c>
      <c r="O22" s="57" t="str">
        <f>IFERROR((VLOOKUP(C22,Sheet7!$D$3:$F$147,3,FALSE)),"")</f>
        <v/>
      </c>
      <c r="P22" s="57" t="str">
        <f>IFERROR((VLOOKUP(K22,Sheet7!$D$3:$F$147,3,FALSE)),"")</f>
        <v/>
      </c>
      <c r="Q22" s="57" t="str">
        <f t="shared" si="2"/>
        <v/>
      </c>
      <c r="R22" s="57" t="str">
        <f>IFERROR((VLOOKUP(K22,Sheet7!$D$3:$G$147,4,FALSE)),"")</f>
        <v/>
      </c>
    </row>
    <row r="23" spans="2:18" ht="15" x14ac:dyDescent="0.2">
      <c r="B23" s="154"/>
      <c r="C23" s="151"/>
      <c r="D23" s="1"/>
      <c r="E23" s="152"/>
      <c r="F23" s="153"/>
      <c r="G23" s="100"/>
      <c r="H23" s="149">
        <f t="shared" si="0"/>
        <v>0</v>
      </c>
      <c r="I23" s="59"/>
      <c r="J23" s="1"/>
      <c r="K23" s="1"/>
      <c r="L23" s="57"/>
      <c r="M23" s="57" t="str">
        <f>IF(B24="","",MAX(M$9:M22)+1)</f>
        <v/>
      </c>
      <c r="N23" s="57" t="str">
        <f t="shared" si="1"/>
        <v/>
      </c>
      <c r="O23" s="57" t="str">
        <f>IFERROR((VLOOKUP(C23,Sheet7!$D$3:$F$147,3,FALSE)),"")</f>
        <v/>
      </c>
      <c r="P23" s="57" t="str">
        <f>IFERROR((VLOOKUP(K23,Sheet7!$D$3:$F$147,3,FALSE)),"")</f>
        <v/>
      </c>
      <c r="Q23" s="57" t="str">
        <f t="shared" si="2"/>
        <v/>
      </c>
      <c r="R23" s="57" t="str">
        <f>IFERROR((VLOOKUP(K23,Sheet7!$D$3:$G$147,4,FALSE)),"")</f>
        <v/>
      </c>
    </row>
    <row r="24" spans="2:18" ht="15" x14ac:dyDescent="0.2">
      <c r="B24" s="150"/>
      <c r="C24" s="151"/>
      <c r="D24" s="1"/>
      <c r="E24" s="152"/>
      <c r="F24" s="153"/>
      <c r="G24" s="100"/>
      <c r="H24" s="149">
        <f t="shared" si="0"/>
        <v>0</v>
      </c>
      <c r="I24" s="59"/>
      <c r="J24" s="1"/>
      <c r="K24" s="1"/>
      <c r="L24" s="57"/>
      <c r="M24" s="57" t="str">
        <f>IF(B25="","",MAX(M$9:M23)+1)</f>
        <v/>
      </c>
      <c r="N24" s="57" t="str">
        <f t="shared" si="1"/>
        <v/>
      </c>
      <c r="O24" s="57" t="str">
        <f>IFERROR((VLOOKUP(C24,Sheet7!$D$3:$F$147,3,FALSE)),"")</f>
        <v/>
      </c>
      <c r="P24" s="57" t="str">
        <f>IFERROR((VLOOKUP(K24,Sheet7!$D$3:$F$147,3,FALSE)),"")</f>
        <v/>
      </c>
      <c r="Q24" s="57" t="str">
        <f t="shared" si="2"/>
        <v/>
      </c>
      <c r="R24" s="57" t="str">
        <f>IFERROR((VLOOKUP(K24,Sheet7!$D$3:$G$147,4,FALSE)),"")</f>
        <v/>
      </c>
    </row>
    <row r="25" spans="2:18" ht="15" x14ac:dyDescent="0.2">
      <c r="B25" s="150"/>
      <c r="C25" s="151"/>
      <c r="D25" s="1"/>
      <c r="E25" s="152"/>
      <c r="F25" s="153"/>
      <c r="G25" s="100"/>
      <c r="H25" s="149">
        <f t="shared" si="0"/>
        <v>0</v>
      </c>
      <c r="I25" s="59"/>
      <c r="J25" s="1"/>
      <c r="K25" s="1"/>
      <c r="L25" s="57"/>
      <c r="M25" s="57" t="str">
        <f>IF(B26="","",MAX(M$9:M24)+1)</f>
        <v/>
      </c>
      <c r="N25" s="57" t="str">
        <f t="shared" si="1"/>
        <v/>
      </c>
      <c r="O25" s="57" t="str">
        <f>IFERROR((VLOOKUP(C25,Sheet7!$D$3:$F$147,3,FALSE)),"")</f>
        <v/>
      </c>
      <c r="P25" s="57" t="str">
        <f>IFERROR((VLOOKUP(K25,Sheet7!$D$3:$F$147,3,FALSE)),"")</f>
        <v/>
      </c>
      <c r="Q25" s="57" t="str">
        <f t="shared" si="2"/>
        <v/>
      </c>
      <c r="R25" s="57" t="str">
        <f>IFERROR((VLOOKUP(K25,Sheet7!$D$3:$G$147,4,FALSE)),"")</f>
        <v/>
      </c>
    </row>
    <row r="26" spans="2:18" ht="15" x14ac:dyDescent="0.2">
      <c r="B26" s="150"/>
      <c r="C26" s="151"/>
      <c r="D26" s="1"/>
      <c r="E26" s="152"/>
      <c r="F26" s="153"/>
      <c r="G26" s="100"/>
      <c r="H26" s="149">
        <f t="shared" si="0"/>
        <v>0</v>
      </c>
      <c r="I26" s="59"/>
      <c r="J26" s="1"/>
      <c r="K26" s="1"/>
      <c r="L26" s="57"/>
      <c r="M26" s="57" t="str">
        <f>IF(B27="","",MAX(M$9:M25)+1)</f>
        <v/>
      </c>
      <c r="N26" s="57" t="str">
        <f t="shared" si="1"/>
        <v/>
      </c>
      <c r="O26" s="57" t="str">
        <f>IFERROR((VLOOKUP(C26,Sheet7!$D$3:$F$147,3,FALSE)),"")</f>
        <v/>
      </c>
      <c r="P26" s="57" t="str">
        <f>IFERROR((VLOOKUP(K26,Sheet7!$D$3:$F$147,3,FALSE)),"")</f>
        <v/>
      </c>
      <c r="Q26" s="57" t="str">
        <f t="shared" si="2"/>
        <v/>
      </c>
      <c r="R26" s="57" t="str">
        <f>IFERROR((VLOOKUP(K26,Sheet7!$D$3:$G$147,4,FALSE)),"")</f>
        <v/>
      </c>
    </row>
    <row r="27" spans="2:18" ht="15" x14ac:dyDescent="0.2">
      <c r="B27" s="150"/>
      <c r="C27" s="151"/>
      <c r="D27" s="1"/>
      <c r="E27" s="152"/>
      <c r="F27" s="153"/>
      <c r="G27" s="100"/>
      <c r="H27" s="149">
        <f t="shared" si="0"/>
        <v>0</v>
      </c>
      <c r="I27" s="59"/>
      <c r="J27" s="1"/>
      <c r="K27" s="1"/>
      <c r="L27" s="57"/>
      <c r="M27" s="57" t="str">
        <f>IF(B28="","",MAX(M$9:M26)+1)</f>
        <v/>
      </c>
      <c r="N27" s="57" t="str">
        <f t="shared" si="1"/>
        <v/>
      </c>
      <c r="O27" s="57" t="str">
        <f>IFERROR((VLOOKUP(C27,Sheet7!$D$3:$F$147,3,FALSE)),"")</f>
        <v/>
      </c>
      <c r="P27" s="57" t="str">
        <f>IFERROR((VLOOKUP(K27,Sheet7!$D$3:$F$147,3,FALSE)),"")</f>
        <v/>
      </c>
      <c r="Q27" s="57" t="str">
        <f t="shared" si="2"/>
        <v/>
      </c>
      <c r="R27" s="57" t="str">
        <f>IFERROR((VLOOKUP(K27,Sheet7!$D$3:$G$147,4,FALSE)),"")</f>
        <v/>
      </c>
    </row>
    <row r="28" spans="2:18" ht="15" x14ac:dyDescent="0.2">
      <c r="B28" s="150"/>
      <c r="C28" s="151"/>
      <c r="D28" s="1"/>
      <c r="E28" s="152"/>
      <c r="F28" s="153"/>
      <c r="G28" s="100"/>
      <c r="H28" s="149">
        <f t="shared" si="0"/>
        <v>0</v>
      </c>
      <c r="I28" s="59"/>
      <c r="J28" s="1"/>
      <c r="K28" s="1"/>
      <c r="L28" s="57"/>
      <c r="M28" s="57" t="str">
        <f>IF(B29="","",MAX(M$9:M27)+1)</f>
        <v/>
      </c>
      <c r="N28" s="57" t="str">
        <f t="shared" si="1"/>
        <v/>
      </c>
      <c r="O28" s="57" t="str">
        <f>IFERROR((VLOOKUP(C28,Sheet7!$D$3:$F$147,3,FALSE)),"")</f>
        <v/>
      </c>
      <c r="P28" s="57" t="str">
        <f>IFERROR((VLOOKUP(K28,Sheet7!$D$3:$F$147,3,FALSE)),"")</f>
        <v/>
      </c>
      <c r="Q28" s="57" t="str">
        <f t="shared" si="2"/>
        <v/>
      </c>
      <c r="R28" s="57" t="str">
        <f>IFERROR((VLOOKUP(K28,Sheet7!$D$3:$G$147,4,FALSE)),"")</f>
        <v/>
      </c>
    </row>
    <row r="29" spans="2:18" ht="15" x14ac:dyDescent="0.2">
      <c r="B29" s="150"/>
      <c r="C29" s="151"/>
      <c r="D29" s="1"/>
      <c r="E29" s="152"/>
      <c r="F29" s="153"/>
      <c r="G29" s="100"/>
      <c r="H29" s="149">
        <f t="shared" si="0"/>
        <v>0</v>
      </c>
      <c r="I29" s="59"/>
      <c r="J29" s="1"/>
      <c r="K29" s="1"/>
      <c r="L29" s="57"/>
      <c r="M29" s="57" t="str">
        <f>IF(B30="","",MAX(M$9:M28)+1)</f>
        <v/>
      </c>
      <c r="N29" s="57" t="str">
        <f t="shared" si="1"/>
        <v/>
      </c>
      <c r="O29" s="57" t="str">
        <f>IFERROR((VLOOKUP(C29,Sheet7!$D$3:$F$147,3,FALSE)),"")</f>
        <v/>
      </c>
      <c r="P29" s="57" t="str">
        <f>IFERROR((VLOOKUP(K29,Sheet7!$D$3:$F$147,3,FALSE)),"")</f>
        <v/>
      </c>
      <c r="Q29" s="57" t="str">
        <f t="shared" si="2"/>
        <v/>
      </c>
      <c r="R29" s="57" t="str">
        <f>IFERROR((VLOOKUP(K29,Sheet7!$D$3:$G$147,4,FALSE)),"")</f>
        <v/>
      </c>
    </row>
    <row r="30" spans="2:18" ht="15" x14ac:dyDescent="0.2">
      <c r="B30" s="150"/>
      <c r="C30" s="151"/>
      <c r="D30" s="1"/>
      <c r="E30" s="152"/>
      <c r="F30" s="153"/>
      <c r="G30" s="100"/>
      <c r="H30" s="149">
        <f t="shared" si="0"/>
        <v>0</v>
      </c>
      <c r="I30" s="59"/>
      <c r="J30" s="1"/>
      <c r="K30" s="1"/>
      <c r="L30" s="57"/>
      <c r="M30" s="57" t="str">
        <f>IF(B31="","",MAX(M$9:M29)+1)</f>
        <v/>
      </c>
      <c r="N30" s="57" t="str">
        <f t="shared" si="1"/>
        <v/>
      </c>
      <c r="O30" s="57" t="str">
        <f>IFERROR((VLOOKUP(C30,Sheet7!$D$3:$F$147,3,FALSE)),"")</f>
        <v/>
      </c>
      <c r="P30" s="57" t="str">
        <f>IFERROR((VLOOKUP(K30,Sheet7!$D$3:$F$147,3,FALSE)),"")</f>
        <v/>
      </c>
      <c r="Q30" s="57" t="str">
        <f t="shared" si="2"/>
        <v/>
      </c>
      <c r="R30" s="57" t="str">
        <f>IFERROR((VLOOKUP(K30,Sheet7!$D$3:$G$147,4,FALSE)),"")</f>
        <v/>
      </c>
    </row>
    <row r="31" spans="2:18" ht="15" x14ac:dyDescent="0.2">
      <c r="B31" s="150"/>
      <c r="C31" s="151"/>
      <c r="D31" s="1"/>
      <c r="E31" s="152"/>
      <c r="F31" s="153"/>
      <c r="G31" s="100"/>
      <c r="H31" s="149">
        <f t="shared" si="0"/>
        <v>0</v>
      </c>
      <c r="I31" s="59"/>
      <c r="J31" s="1"/>
      <c r="K31" s="1"/>
      <c r="L31" s="57"/>
      <c r="M31" s="57" t="str">
        <f>IF(B32="","",MAX(M$9:M30)+1)</f>
        <v/>
      </c>
      <c r="N31" s="57" t="str">
        <f t="shared" si="1"/>
        <v/>
      </c>
      <c r="O31" s="57" t="str">
        <f>IFERROR((VLOOKUP(C31,Sheet7!$D$3:$F$147,3,FALSE)),"")</f>
        <v/>
      </c>
      <c r="P31" s="57" t="str">
        <f>IFERROR((VLOOKUP(K31,Sheet7!$D$3:$F$147,3,FALSE)),"")</f>
        <v/>
      </c>
      <c r="Q31" s="57" t="str">
        <f t="shared" si="2"/>
        <v/>
      </c>
      <c r="R31" s="57" t="str">
        <f>IFERROR((VLOOKUP(K31,Sheet7!$D$3:$G$147,4,FALSE)),"")</f>
        <v/>
      </c>
    </row>
    <row r="32" spans="2:18" ht="15" x14ac:dyDescent="0.2">
      <c r="B32" s="150"/>
      <c r="C32" s="151"/>
      <c r="D32" s="1"/>
      <c r="E32" s="152"/>
      <c r="F32" s="153"/>
      <c r="G32" s="100"/>
      <c r="H32" s="149">
        <f t="shared" si="0"/>
        <v>0</v>
      </c>
      <c r="I32" s="59"/>
      <c r="J32" s="1"/>
      <c r="K32" s="1"/>
      <c r="L32" s="57"/>
      <c r="M32" s="57" t="str">
        <f>IF(B33="","",MAX(M$9:M31)+1)</f>
        <v/>
      </c>
      <c r="N32" s="57" t="str">
        <f t="shared" si="1"/>
        <v/>
      </c>
      <c r="O32" s="57" t="str">
        <f>IFERROR((VLOOKUP(C32,Sheet7!$D$3:$F$147,3,FALSE)),"")</f>
        <v/>
      </c>
      <c r="P32" s="57" t="str">
        <f>IFERROR((VLOOKUP(K32,Sheet7!$D$3:$F$147,3,FALSE)),"")</f>
        <v/>
      </c>
      <c r="Q32" s="57" t="str">
        <f t="shared" si="2"/>
        <v/>
      </c>
      <c r="R32" s="57" t="str">
        <f>IFERROR((VLOOKUP(K32,Sheet7!$D$3:$G$147,4,FALSE)),"")</f>
        <v/>
      </c>
    </row>
    <row r="33" spans="2:18" ht="15" x14ac:dyDescent="0.2">
      <c r="B33" s="150"/>
      <c r="C33" s="151"/>
      <c r="D33" s="1"/>
      <c r="E33" s="152"/>
      <c r="F33" s="153"/>
      <c r="G33" s="100"/>
      <c r="H33" s="149">
        <f t="shared" si="0"/>
        <v>0</v>
      </c>
      <c r="I33" s="59"/>
      <c r="J33" s="1"/>
      <c r="K33" s="1"/>
      <c r="L33" s="57"/>
      <c r="M33" s="57" t="str">
        <f>IF(B34="","",MAX(M$9:M32)+1)</f>
        <v/>
      </c>
      <c r="N33" s="57" t="str">
        <f t="shared" si="1"/>
        <v/>
      </c>
      <c r="O33" s="57" t="str">
        <f>IFERROR((VLOOKUP(C33,Sheet7!$D$3:$F$147,3,FALSE)),"")</f>
        <v/>
      </c>
      <c r="P33" s="57" t="str">
        <f>IFERROR((VLOOKUP(K33,Sheet7!$D$3:$F$147,3,FALSE)),"")</f>
        <v/>
      </c>
      <c r="Q33" s="57" t="str">
        <f t="shared" si="2"/>
        <v/>
      </c>
      <c r="R33" s="57" t="str">
        <f>IFERROR((VLOOKUP(K33,Sheet7!$D$3:$G$147,4,FALSE)),"")</f>
        <v/>
      </c>
    </row>
    <row r="34" spans="2:18" ht="15" x14ac:dyDescent="0.2">
      <c r="B34" s="154"/>
      <c r="C34" s="151"/>
      <c r="D34" s="1"/>
      <c r="E34" s="152"/>
      <c r="F34" s="153"/>
      <c r="G34" s="100"/>
      <c r="H34" s="149">
        <f t="shared" si="0"/>
        <v>0</v>
      </c>
      <c r="I34" s="59"/>
      <c r="J34" s="1"/>
      <c r="K34" s="1"/>
      <c r="L34" s="57"/>
      <c r="M34" s="57" t="str">
        <f>IF(B35="","",MAX(M$9:M33)+1)</f>
        <v/>
      </c>
      <c r="N34" s="57" t="str">
        <f t="shared" si="1"/>
        <v/>
      </c>
      <c r="O34" s="57" t="str">
        <f>IFERROR((VLOOKUP(C34,Sheet7!$D$3:$F$147,3,FALSE)),"")</f>
        <v/>
      </c>
      <c r="P34" s="57" t="str">
        <f>IFERROR((VLOOKUP(K34,Sheet7!$D$3:$F$147,3,FALSE)),"")</f>
        <v/>
      </c>
      <c r="Q34" s="57" t="str">
        <f t="shared" si="2"/>
        <v/>
      </c>
      <c r="R34" s="57" t="str">
        <f>IFERROR((VLOOKUP(K34,Sheet7!$D$3:$G$147,4,FALSE)),"")</f>
        <v/>
      </c>
    </row>
    <row r="35" spans="2:18" ht="15" x14ac:dyDescent="0.2">
      <c r="B35" s="150"/>
      <c r="C35" s="151"/>
      <c r="D35" s="1"/>
      <c r="E35" s="152"/>
      <c r="F35" s="153"/>
      <c r="G35" s="100"/>
      <c r="H35" s="149">
        <f t="shared" si="0"/>
        <v>0</v>
      </c>
      <c r="I35" s="59"/>
      <c r="J35" s="1"/>
      <c r="K35" s="1"/>
      <c r="L35" s="57"/>
      <c r="M35" s="57" t="str">
        <f>IF(B36="","",MAX(M$9:M34)+1)</f>
        <v/>
      </c>
      <c r="N35" s="57" t="str">
        <f t="shared" si="1"/>
        <v/>
      </c>
      <c r="O35" s="57" t="str">
        <f>IFERROR((VLOOKUP(C35,Sheet7!$D$3:$F$147,3,FALSE)),"")</f>
        <v/>
      </c>
      <c r="P35" s="57" t="str">
        <f>IFERROR((VLOOKUP(K35,Sheet7!$D$3:$F$147,3,FALSE)),"")</f>
        <v/>
      </c>
      <c r="Q35" s="57" t="str">
        <f t="shared" si="2"/>
        <v/>
      </c>
      <c r="R35" s="57" t="str">
        <f>IFERROR((VLOOKUP(K35,Sheet7!$D$3:$G$147,4,FALSE)),"")</f>
        <v/>
      </c>
    </row>
    <row r="36" spans="2:18" ht="15" x14ac:dyDescent="0.2">
      <c r="B36" s="150"/>
      <c r="C36" s="151"/>
      <c r="D36" s="1"/>
      <c r="E36" s="152"/>
      <c r="F36" s="153"/>
      <c r="G36" s="100"/>
      <c r="H36" s="149">
        <f t="shared" si="0"/>
        <v>0</v>
      </c>
      <c r="I36" s="59"/>
      <c r="J36" s="1"/>
      <c r="K36" s="1"/>
      <c r="L36" s="57"/>
      <c r="M36" s="57" t="str">
        <f>IF(B37="","",MAX(M$9:M35)+1)</f>
        <v/>
      </c>
      <c r="N36" s="57" t="str">
        <f t="shared" si="1"/>
        <v/>
      </c>
      <c r="O36" s="57" t="str">
        <f>IFERROR((VLOOKUP(C36,Sheet7!$D$3:$F$147,3,FALSE)),"")</f>
        <v/>
      </c>
      <c r="P36" s="57" t="str">
        <f>IFERROR((VLOOKUP(K36,Sheet7!$D$3:$F$147,3,FALSE)),"")</f>
        <v/>
      </c>
      <c r="Q36" s="57" t="str">
        <f t="shared" si="2"/>
        <v/>
      </c>
      <c r="R36" s="57" t="str">
        <f>IFERROR((VLOOKUP(K36,Sheet7!$D$3:$G$147,4,FALSE)),"")</f>
        <v/>
      </c>
    </row>
    <row r="37" spans="2:18" ht="15" x14ac:dyDescent="0.2">
      <c r="B37" s="150"/>
      <c r="C37" s="151"/>
      <c r="D37" s="1"/>
      <c r="E37" s="152"/>
      <c r="F37" s="153"/>
      <c r="G37" s="100"/>
      <c r="H37" s="149">
        <f t="shared" si="0"/>
        <v>0</v>
      </c>
      <c r="I37" s="59"/>
      <c r="J37" s="1"/>
      <c r="K37" s="1"/>
      <c r="L37" s="57"/>
      <c r="M37" s="57" t="str">
        <f>IF(B38="","",MAX(M$9:M36)+1)</f>
        <v/>
      </c>
      <c r="N37" s="57" t="str">
        <f t="shared" si="1"/>
        <v/>
      </c>
      <c r="O37" s="57" t="str">
        <f>IFERROR((VLOOKUP(C37,Sheet7!$D$3:$F$147,3,FALSE)),"")</f>
        <v/>
      </c>
      <c r="P37" s="57" t="str">
        <f>IFERROR((VLOOKUP(K37,Sheet7!$D$3:$F$147,3,FALSE)),"")</f>
        <v/>
      </c>
      <c r="Q37" s="57" t="str">
        <f t="shared" si="2"/>
        <v/>
      </c>
      <c r="R37" s="57" t="str">
        <f>IFERROR((VLOOKUP(K37,Sheet7!$D$3:$G$147,4,FALSE)),"")</f>
        <v/>
      </c>
    </row>
    <row r="38" spans="2:18" ht="15" x14ac:dyDescent="0.2">
      <c r="B38" s="150"/>
      <c r="C38" s="151"/>
      <c r="D38" s="1"/>
      <c r="E38" s="152"/>
      <c r="F38" s="153"/>
      <c r="G38" s="100"/>
      <c r="H38" s="149">
        <f t="shared" si="0"/>
        <v>0</v>
      </c>
      <c r="I38" s="59"/>
      <c r="J38" s="1"/>
      <c r="K38" s="1"/>
      <c r="L38" s="57"/>
      <c r="M38" s="57" t="str">
        <f>IF(B39="","",MAX(M$9:M37)+1)</f>
        <v/>
      </c>
      <c r="N38" s="57" t="str">
        <f t="shared" si="1"/>
        <v/>
      </c>
      <c r="O38" s="57" t="str">
        <f>IFERROR((VLOOKUP(C38,Sheet7!$D$3:$F$147,3,FALSE)),"")</f>
        <v/>
      </c>
      <c r="P38" s="57" t="str">
        <f>IFERROR((VLOOKUP(K38,Sheet7!$D$3:$F$147,3,FALSE)),"")</f>
        <v/>
      </c>
      <c r="Q38" s="57" t="str">
        <f t="shared" si="2"/>
        <v/>
      </c>
      <c r="R38" s="57" t="str">
        <f>IFERROR((VLOOKUP(K38,Sheet7!$D$3:$G$147,4,FALSE)),"")</f>
        <v/>
      </c>
    </row>
    <row r="39" spans="2:18" ht="15" x14ac:dyDescent="0.2">
      <c r="B39" s="150"/>
      <c r="C39" s="151"/>
      <c r="D39" s="1"/>
      <c r="E39" s="152"/>
      <c r="F39" s="153"/>
      <c r="G39" s="100"/>
      <c r="H39" s="149">
        <f t="shared" si="0"/>
        <v>0</v>
      </c>
      <c r="I39" s="59"/>
      <c r="J39" s="1"/>
      <c r="K39" s="1"/>
      <c r="L39" s="57"/>
      <c r="M39" s="57" t="str">
        <f>IF(B40="","",MAX(M$9:M38)+1)</f>
        <v/>
      </c>
      <c r="N39" s="57" t="str">
        <f t="shared" si="1"/>
        <v/>
      </c>
      <c r="O39" s="57" t="str">
        <f>IFERROR((VLOOKUP(C39,Sheet7!$D$3:$F$147,3,FALSE)),"")</f>
        <v/>
      </c>
      <c r="P39" s="57" t="str">
        <f>IFERROR((VLOOKUP(K39,Sheet7!$D$3:$F$147,3,FALSE)),"")</f>
        <v/>
      </c>
      <c r="Q39" s="57" t="str">
        <f t="shared" si="2"/>
        <v/>
      </c>
      <c r="R39" s="57" t="str">
        <f>IFERROR((VLOOKUP(K39,Sheet7!$D$3:$G$147,4,FALSE)),"")</f>
        <v/>
      </c>
    </row>
    <row r="40" spans="2:18" ht="15" x14ac:dyDescent="0.2">
      <c r="B40" s="150"/>
      <c r="C40" s="151"/>
      <c r="D40" s="1"/>
      <c r="E40" s="152"/>
      <c r="F40" s="153"/>
      <c r="G40" s="100"/>
      <c r="H40" s="149">
        <f t="shared" si="0"/>
        <v>0</v>
      </c>
      <c r="I40" s="59"/>
      <c r="J40" s="1"/>
      <c r="K40" s="1"/>
      <c r="L40" s="57"/>
      <c r="M40" s="57" t="str">
        <f>IF(B41="","",MAX(M$9:M39)+1)</f>
        <v/>
      </c>
      <c r="N40" s="57" t="str">
        <f t="shared" si="1"/>
        <v/>
      </c>
      <c r="O40" s="57" t="str">
        <f>IFERROR((VLOOKUP(C40,Sheet7!$D$3:$F$147,3,FALSE)),"")</f>
        <v/>
      </c>
      <c r="P40" s="57" t="str">
        <f>IFERROR((VLOOKUP(K40,Sheet7!$D$3:$F$147,3,FALSE)),"")</f>
        <v/>
      </c>
      <c r="Q40" s="57" t="str">
        <f t="shared" si="2"/>
        <v/>
      </c>
      <c r="R40" s="57" t="str">
        <f>IFERROR((VLOOKUP(K40,Sheet7!$D$3:$G$147,4,FALSE)),"")</f>
        <v/>
      </c>
    </row>
    <row r="41" spans="2:18" ht="15" x14ac:dyDescent="0.2">
      <c r="B41" s="150"/>
      <c r="C41" s="151"/>
      <c r="D41" s="1"/>
      <c r="E41" s="152"/>
      <c r="F41" s="153"/>
      <c r="G41" s="100"/>
      <c r="H41" s="149">
        <f t="shared" si="0"/>
        <v>0</v>
      </c>
      <c r="I41" s="59"/>
      <c r="J41" s="1"/>
      <c r="K41" s="1"/>
      <c r="L41" s="57"/>
      <c r="M41" s="57" t="str">
        <f>IF(B42="","",MAX(M$9:M40)+1)</f>
        <v/>
      </c>
      <c r="N41" s="57" t="str">
        <f t="shared" si="1"/>
        <v/>
      </c>
      <c r="O41" s="57" t="str">
        <f>IFERROR((VLOOKUP(C41,Sheet7!$D$3:$F$147,3,FALSE)),"")</f>
        <v/>
      </c>
      <c r="P41" s="57" t="str">
        <f>IFERROR((VLOOKUP(K41,Sheet7!$D$3:$F$147,3,FALSE)),"")</f>
        <v/>
      </c>
      <c r="Q41" s="57" t="str">
        <f t="shared" si="2"/>
        <v/>
      </c>
      <c r="R41" s="57" t="str">
        <f>IFERROR((VLOOKUP(K41,Sheet7!$D$3:$G$147,4,FALSE)),"")</f>
        <v/>
      </c>
    </row>
    <row r="42" spans="2:18" ht="15" x14ac:dyDescent="0.2">
      <c r="B42" s="150"/>
      <c r="C42" s="151"/>
      <c r="D42" s="1"/>
      <c r="E42" s="152"/>
      <c r="F42" s="153"/>
      <c r="G42" s="100"/>
      <c r="H42" s="149">
        <f t="shared" si="0"/>
        <v>0</v>
      </c>
      <c r="I42" s="59"/>
      <c r="J42" s="1"/>
      <c r="K42" s="1"/>
      <c r="L42" s="57"/>
      <c r="M42" s="57" t="str">
        <f>IF(B43="","",MAX(M$9:M41)+1)</f>
        <v/>
      </c>
      <c r="N42" s="57" t="str">
        <f t="shared" si="1"/>
        <v/>
      </c>
      <c r="O42" s="57" t="str">
        <f>IFERROR((VLOOKUP(C42,Sheet7!$D$3:$F$147,3,FALSE)),"")</f>
        <v/>
      </c>
      <c r="P42" s="57" t="str">
        <f>IFERROR((VLOOKUP(K42,Sheet7!$D$3:$F$147,3,FALSE)),"")</f>
        <v/>
      </c>
      <c r="Q42" s="57" t="str">
        <f t="shared" si="2"/>
        <v/>
      </c>
      <c r="R42" s="57" t="str">
        <f>IFERROR((VLOOKUP(K42,Sheet7!$D$3:$G$147,4,FALSE)),"")</f>
        <v/>
      </c>
    </row>
    <row r="43" spans="2:18" ht="15" x14ac:dyDescent="0.2">
      <c r="B43" s="150"/>
      <c r="C43" s="151"/>
      <c r="D43" s="1"/>
      <c r="E43" s="152"/>
      <c r="F43" s="153"/>
      <c r="G43" s="100"/>
      <c r="H43" s="149">
        <f t="shared" si="0"/>
        <v>0</v>
      </c>
      <c r="I43" s="59"/>
      <c r="J43" s="1"/>
      <c r="K43" s="1"/>
      <c r="L43" s="57"/>
      <c r="M43" s="57" t="str">
        <f>IF(B44="","",MAX(M$9:M42)+1)</f>
        <v/>
      </c>
      <c r="N43" s="57" t="str">
        <f t="shared" ref="N43:N74" si="3">IFERROR(INDEX(B44:B1029,MATCH(ROW()-ROW($N$9),M43:M1028,0)),"")</f>
        <v/>
      </c>
      <c r="O43" s="57" t="str">
        <f>IFERROR((VLOOKUP(C43,Sheet7!$D$3:$F$147,3,FALSE)),"")</f>
        <v/>
      </c>
      <c r="P43" s="57" t="str">
        <f>IFERROR((VLOOKUP(K43,Sheet7!$D$3:$F$147,3,FALSE)),"")</f>
        <v/>
      </c>
      <c r="Q43" s="57" t="str">
        <f t="shared" si="2"/>
        <v/>
      </c>
      <c r="R43" s="57" t="str">
        <f>IFERROR((VLOOKUP(K43,Sheet7!$D$3:$G$147,4,FALSE)),"")</f>
        <v/>
      </c>
    </row>
    <row r="44" spans="2:18" ht="15" x14ac:dyDescent="0.2">
      <c r="B44" s="150"/>
      <c r="C44" s="151"/>
      <c r="D44" s="1"/>
      <c r="E44" s="152"/>
      <c r="F44" s="153"/>
      <c r="G44" s="100"/>
      <c r="H44" s="149">
        <f t="shared" si="0"/>
        <v>0</v>
      </c>
      <c r="I44" s="59"/>
      <c r="J44" s="1"/>
      <c r="K44" s="1"/>
      <c r="L44" s="57"/>
      <c r="M44" s="57" t="str">
        <f>IF(B45="","",MAX(M$9:M43)+1)</f>
        <v/>
      </c>
      <c r="N44" s="57" t="str">
        <f t="shared" si="3"/>
        <v/>
      </c>
      <c r="O44" s="57" t="str">
        <f>IFERROR((VLOOKUP(C44,Sheet7!$D$3:$F$147,3,FALSE)),"")</f>
        <v/>
      </c>
      <c r="P44" s="57" t="str">
        <f>IFERROR((VLOOKUP(K44,Sheet7!$D$3:$F$147,3,FALSE)),"")</f>
        <v/>
      </c>
      <c r="Q44" s="57" t="str">
        <f t="shared" si="2"/>
        <v/>
      </c>
      <c r="R44" s="57" t="str">
        <f>IFERROR((VLOOKUP(K44,Sheet7!$D$3:$G$147,4,FALSE)),"")</f>
        <v/>
      </c>
    </row>
    <row r="45" spans="2:18" ht="15" x14ac:dyDescent="0.2">
      <c r="B45" s="154"/>
      <c r="C45" s="151"/>
      <c r="D45" s="1"/>
      <c r="E45" s="152"/>
      <c r="F45" s="153"/>
      <c r="G45" s="100"/>
      <c r="H45" s="149">
        <f t="shared" si="0"/>
        <v>0</v>
      </c>
      <c r="I45" s="59"/>
      <c r="J45" s="1"/>
      <c r="K45" s="1"/>
      <c r="L45" s="57"/>
      <c r="M45" s="57" t="str">
        <f>IF(B46="","",MAX(M$9:M44)+1)</f>
        <v/>
      </c>
      <c r="N45" s="57" t="str">
        <f t="shared" si="3"/>
        <v/>
      </c>
      <c r="O45" s="57" t="str">
        <f>IFERROR((VLOOKUP(C45,Sheet7!$D$3:$F$147,3,FALSE)),"")</f>
        <v/>
      </c>
      <c r="P45" s="57" t="str">
        <f>IFERROR((VLOOKUP(K45,Sheet7!$D$3:$F$147,3,FALSE)),"")</f>
        <v/>
      </c>
      <c r="Q45" s="57" t="str">
        <f t="shared" si="2"/>
        <v/>
      </c>
      <c r="R45" s="57" t="str">
        <f>IFERROR((VLOOKUP(K45,Sheet7!$D$3:$G$147,4,FALSE)),"")</f>
        <v/>
      </c>
    </row>
    <row r="46" spans="2:18" ht="15" x14ac:dyDescent="0.2">
      <c r="B46" s="150"/>
      <c r="C46" s="151"/>
      <c r="D46" s="1"/>
      <c r="E46" s="152"/>
      <c r="F46" s="153"/>
      <c r="G46" s="100"/>
      <c r="H46" s="149">
        <f t="shared" si="0"/>
        <v>0</v>
      </c>
      <c r="I46" s="59"/>
      <c r="J46" s="1"/>
      <c r="K46" s="1"/>
      <c r="L46" s="57"/>
      <c r="M46" s="57" t="str">
        <f>IF(B47="","",MAX(M$9:M45)+1)</f>
        <v/>
      </c>
      <c r="N46" s="57" t="str">
        <f t="shared" si="3"/>
        <v/>
      </c>
      <c r="O46" s="57" t="str">
        <f>IFERROR((VLOOKUP(C46,Sheet7!$D$3:$F$147,3,FALSE)),"")</f>
        <v/>
      </c>
      <c r="P46" s="57" t="str">
        <f>IFERROR((VLOOKUP(K46,Sheet7!$D$3:$F$147,3,FALSE)),"")</f>
        <v/>
      </c>
      <c r="Q46" s="57" t="str">
        <f t="shared" si="2"/>
        <v/>
      </c>
      <c r="R46" s="57" t="str">
        <f>IFERROR((VLOOKUP(K46,Sheet7!$D$3:$G$147,4,FALSE)),"")</f>
        <v/>
      </c>
    </row>
    <row r="47" spans="2:18" ht="15" x14ac:dyDescent="0.2">
      <c r="B47" s="150"/>
      <c r="C47" s="151"/>
      <c r="D47" s="1"/>
      <c r="E47" s="152"/>
      <c r="F47" s="153"/>
      <c r="G47" s="100"/>
      <c r="H47" s="149">
        <f t="shared" si="0"/>
        <v>0</v>
      </c>
      <c r="I47" s="59"/>
      <c r="J47" s="1"/>
      <c r="K47" s="1"/>
      <c r="L47" s="57"/>
      <c r="M47" s="57" t="str">
        <f>IF(B48="","",MAX(M$9:M46)+1)</f>
        <v/>
      </c>
      <c r="N47" s="57" t="str">
        <f t="shared" si="3"/>
        <v/>
      </c>
      <c r="O47" s="57" t="str">
        <f>IFERROR((VLOOKUP(C47,Sheet7!$D$3:$F$147,3,FALSE)),"")</f>
        <v/>
      </c>
      <c r="P47" s="57" t="str">
        <f>IFERROR((VLOOKUP(K47,Sheet7!$D$3:$F$147,3,FALSE)),"")</f>
        <v/>
      </c>
      <c r="Q47" s="57" t="str">
        <f t="shared" si="2"/>
        <v/>
      </c>
      <c r="R47" s="57" t="str">
        <f>IFERROR((VLOOKUP(K47,Sheet7!$D$3:$G$147,4,FALSE)),"")</f>
        <v/>
      </c>
    </row>
    <row r="48" spans="2:18" ht="15" x14ac:dyDescent="0.2">
      <c r="B48" s="150"/>
      <c r="C48" s="151"/>
      <c r="D48" s="1"/>
      <c r="E48" s="152"/>
      <c r="F48" s="153"/>
      <c r="G48" s="100"/>
      <c r="H48" s="149">
        <f t="shared" si="0"/>
        <v>0</v>
      </c>
      <c r="I48" s="59"/>
      <c r="J48" s="1"/>
      <c r="K48" s="1"/>
      <c r="L48" s="57"/>
      <c r="M48" s="57" t="str">
        <f>IF(B49="","",MAX(M$9:M47)+1)</f>
        <v/>
      </c>
      <c r="N48" s="57" t="str">
        <f t="shared" si="3"/>
        <v/>
      </c>
      <c r="O48" s="57" t="str">
        <f>IFERROR((VLOOKUP(C48,Sheet7!$D$3:$F$147,3,FALSE)),"")</f>
        <v/>
      </c>
      <c r="P48" s="57" t="str">
        <f>IFERROR((VLOOKUP(K48,Sheet7!$D$3:$F$147,3,FALSE)),"")</f>
        <v/>
      </c>
      <c r="Q48" s="57" t="str">
        <f t="shared" si="2"/>
        <v/>
      </c>
      <c r="R48" s="57" t="str">
        <f>IFERROR((VLOOKUP(K48,Sheet7!$D$3:$G$147,4,FALSE)),"")</f>
        <v/>
      </c>
    </row>
    <row r="49" spans="2:18" ht="15" x14ac:dyDescent="0.2">
      <c r="B49" s="150"/>
      <c r="C49" s="151"/>
      <c r="D49" s="1"/>
      <c r="E49" s="152"/>
      <c r="F49" s="153"/>
      <c r="G49" s="100"/>
      <c r="H49" s="149">
        <f t="shared" si="0"/>
        <v>0</v>
      </c>
      <c r="I49" s="59"/>
      <c r="J49" s="1"/>
      <c r="K49" s="1"/>
      <c r="L49" s="57"/>
      <c r="M49" s="57" t="str">
        <f>IF(B50="","",MAX(M$9:M48)+1)</f>
        <v/>
      </c>
      <c r="N49" s="57" t="str">
        <f t="shared" si="3"/>
        <v/>
      </c>
      <c r="O49" s="57" t="str">
        <f>IFERROR((VLOOKUP(C49,Sheet7!$D$3:$F$147,3,FALSE)),"")</f>
        <v/>
      </c>
      <c r="P49" s="57" t="str">
        <f>IFERROR((VLOOKUP(K49,Sheet7!$D$3:$F$147,3,FALSE)),"")</f>
        <v/>
      </c>
      <c r="Q49" s="57" t="str">
        <f t="shared" si="2"/>
        <v/>
      </c>
      <c r="R49" s="57" t="str">
        <f>IFERROR((VLOOKUP(K49,Sheet7!$D$3:$G$147,4,FALSE)),"")</f>
        <v/>
      </c>
    </row>
    <row r="50" spans="2:18" ht="15" x14ac:dyDescent="0.2">
      <c r="B50" s="150"/>
      <c r="C50" s="151"/>
      <c r="D50" s="1"/>
      <c r="E50" s="152"/>
      <c r="F50" s="153"/>
      <c r="G50" s="100"/>
      <c r="H50" s="149">
        <f t="shared" si="0"/>
        <v>0</v>
      </c>
      <c r="I50" s="59"/>
      <c r="J50" s="1"/>
      <c r="K50" s="1"/>
      <c r="L50" s="57"/>
      <c r="M50" s="57" t="str">
        <f>IF(B51="","",MAX(M$9:M49)+1)</f>
        <v/>
      </c>
      <c r="N50" s="57" t="str">
        <f t="shared" si="3"/>
        <v/>
      </c>
      <c r="O50" s="57" t="str">
        <f>IFERROR((VLOOKUP(C50,Sheet7!$D$3:$F$147,3,FALSE)),"")</f>
        <v/>
      </c>
      <c r="P50" s="57" t="str">
        <f>IFERROR((VLOOKUP(K50,Sheet7!$D$3:$F$147,3,FALSE)),"")</f>
        <v/>
      </c>
      <c r="Q50" s="57" t="str">
        <f t="shared" si="2"/>
        <v/>
      </c>
      <c r="R50" s="57" t="str">
        <f>IFERROR((VLOOKUP(K50,Sheet7!$D$3:$G$147,4,FALSE)),"")</f>
        <v/>
      </c>
    </row>
    <row r="51" spans="2:18" ht="15" x14ac:dyDescent="0.2">
      <c r="B51" s="150"/>
      <c r="C51" s="151"/>
      <c r="D51" s="1"/>
      <c r="E51" s="152"/>
      <c r="F51" s="153"/>
      <c r="G51" s="100"/>
      <c r="H51" s="149">
        <f t="shared" si="0"/>
        <v>0</v>
      </c>
      <c r="I51" s="59"/>
      <c r="J51" s="1"/>
      <c r="K51" s="1"/>
      <c r="L51" s="57"/>
      <c r="M51" s="57" t="str">
        <f>IF(B52="","",MAX(M$9:M50)+1)</f>
        <v/>
      </c>
      <c r="N51" s="57" t="str">
        <f t="shared" si="3"/>
        <v/>
      </c>
      <c r="O51" s="57" t="str">
        <f>IFERROR((VLOOKUP(C51,Sheet7!$D$3:$F$147,3,FALSE)),"")</f>
        <v/>
      </c>
      <c r="P51" s="57" t="str">
        <f>IFERROR((VLOOKUP(K51,Sheet7!$D$3:$F$147,3,FALSE)),"")</f>
        <v/>
      </c>
      <c r="Q51" s="57" t="str">
        <f t="shared" si="2"/>
        <v/>
      </c>
      <c r="R51" s="57" t="str">
        <f>IFERROR((VLOOKUP(K51,Sheet7!$D$3:$G$147,4,FALSE)),"")</f>
        <v/>
      </c>
    </row>
    <row r="52" spans="2:18" ht="15" x14ac:dyDescent="0.2">
      <c r="B52" s="150"/>
      <c r="C52" s="151"/>
      <c r="D52" s="1"/>
      <c r="E52" s="152"/>
      <c r="F52" s="153"/>
      <c r="G52" s="100"/>
      <c r="H52" s="149">
        <f t="shared" si="0"/>
        <v>0</v>
      </c>
      <c r="I52" s="59"/>
      <c r="J52" s="1"/>
      <c r="K52" s="1"/>
      <c r="L52" s="57"/>
      <c r="M52" s="57" t="str">
        <f>IF(B53="","",MAX(M$9:M51)+1)</f>
        <v/>
      </c>
      <c r="N52" s="57" t="str">
        <f t="shared" si="3"/>
        <v/>
      </c>
      <c r="O52" s="57" t="str">
        <f>IFERROR((VLOOKUP(C52,Sheet7!$D$3:$F$147,3,FALSE)),"")</f>
        <v/>
      </c>
      <c r="P52" s="57" t="str">
        <f>IFERROR((VLOOKUP(K52,Sheet7!$D$3:$F$147,3,FALSE)),"")</f>
        <v/>
      </c>
      <c r="Q52" s="57" t="str">
        <f t="shared" si="2"/>
        <v/>
      </c>
      <c r="R52" s="57" t="str">
        <f>IFERROR((VLOOKUP(K52,Sheet7!$D$3:$G$147,4,FALSE)),"")</f>
        <v/>
      </c>
    </row>
    <row r="53" spans="2:18" ht="15" x14ac:dyDescent="0.2">
      <c r="B53" s="150"/>
      <c r="C53" s="151"/>
      <c r="D53" s="1"/>
      <c r="E53" s="152"/>
      <c r="F53" s="153"/>
      <c r="G53" s="100"/>
      <c r="H53" s="149">
        <f t="shared" si="0"/>
        <v>0</v>
      </c>
      <c r="I53" s="59"/>
      <c r="J53" s="1"/>
      <c r="K53" s="1"/>
      <c r="L53" s="92"/>
      <c r="M53" s="57" t="str">
        <f>IF(B54="","",MAX(M$9:M52)+1)</f>
        <v/>
      </c>
      <c r="N53" s="57" t="str">
        <f t="shared" si="3"/>
        <v/>
      </c>
      <c r="O53" s="57" t="str">
        <f>IFERROR((VLOOKUP(C53,Sheet7!$D$3:$F$147,3,FALSE)),"")</f>
        <v/>
      </c>
      <c r="P53" s="57" t="str">
        <f>IFERROR((VLOOKUP(K53,Sheet7!$D$3:$F$147,3,FALSE)),"")</f>
        <v/>
      </c>
      <c r="Q53" s="57" t="str">
        <f t="shared" si="2"/>
        <v/>
      </c>
      <c r="R53" s="57" t="str">
        <f>IFERROR((VLOOKUP(K53,Sheet7!$D$3:$G$147,4,FALSE)),"")</f>
        <v/>
      </c>
    </row>
    <row r="54" spans="2:18" ht="15" x14ac:dyDescent="0.2">
      <c r="B54" s="154"/>
      <c r="C54" s="151"/>
      <c r="D54" s="1"/>
      <c r="E54" s="152"/>
      <c r="F54" s="153"/>
      <c r="G54" s="100"/>
      <c r="H54" s="149">
        <f t="shared" si="0"/>
        <v>0</v>
      </c>
      <c r="I54" s="59"/>
      <c r="J54" s="1"/>
      <c r="K54" s="1"/>
      <c r="L54" s="93"/>
      <c r="M54" s="57" t="str">
        <f>IF(B55="","",MAX(M$9:M53)+1)</f>
        <v/>
      </c>
      <c r="N54" s="57" t="str">
        <f t="shared" si="3"/>
        <v/>
      </c>
      <c r="O54" s="57" t="str">
        <f>IFERROR((VLOOKUP(C54,Sheet7!$D$3:$F$147,3,FALSE)),"")</f>
        <v/>
      </c>
      <c r="P54" s="57" t="str">
        <f>IFERROR((VLOOKUP(K54,Sheet7!$D$3:$F$147,3,FALSE)),"")</f>
        <v/>
      </c>
      <c r="Q54" s="57" t="str">
        <f t="shared" si="2"/>
        <v/>
      </c>
      <c r="R54" s="57" t="str">
        <f>IFERROR((VLOOKUP(K54,Sheet7!$D$3:$G$147,4,FALSE)),"")</f>
        <v/>
      </c>
    </row>
    <row r="55" spans="2:18" ht="15" x14ac:dyDescent="0.2">
      <c r="B55" s="150"/>
      <c r="C55" s="151"/>
      <c r="D55" s="1"/>
      <c r="E55" s="152"/>
      <c r="F55" s="153"/>
      <c r="G55" s="100"/>
      <c r="H55" s="149">
        <f t="shared" si="0"/>
        <v>0</v>
      </c>
      <c r="I55" s="59"/>
      <c r="J55" s="1"/>
      <c r="K55" s="1"/>
      <c r="L55" s="85"/>
      <c r="M55" s="57" t="str">
        <f>IF(B56="","",MAX(M$9:M54)+1)</f>
        <v/>
      </c>
      <c r="N55" s="57" t="str">
        <f t="shared" si="3"/>
        <v/>
      </c>
      <c r="O55" s="57" t="str">
        <f>IFERROR((VLOOKUP(C55,Sheet7!$D$3:$F$147,3,FALSE)),"")</f>
        <v/>
      </c>
      <c r="P55" s="57" t="str">
        <f>IFERROR((VLOOKUP(K55,Sheet7!$D$3:$F$147,3,FALSE)),"")</f>
        <v/>
      </c>
      <c r="Q55" s="57" t="str">
        <f t="shared" si="2"/>
        <v/>
      </c>
      <c r="R55" s="57" t="str">
        <f>IFERROR((VLOOKUP(K55,Sheet7!$D$3:$G$147,4,FALSE)),"")</f>
        <v/>
      </c>
    </row>
    <row r="56" spans="2:18" ht="15" x14ac:dyDescent="0.2">
      <c r="B56" s="150"/>
      <c r="C56" s="151"/>
      <c r="D56" s="1"/>
      <c r="E56" s="152"/>
      <c r="F56" s="153"/>
      <c r="G56" s="100"/>
      <c r="H56" s="149">
        <f t="shared" si="0"/>
        <v>0</v>
      </c>
      <c r="I56" s="59"/>
      <c r="J56" s="1"/>
      <c r="K56" s="1"/>
      <c r="L56" s="85"/>
      <c r="M56" s="57" t="str">
        <f>IF(B57="","",MAX(M$9:M55)+1)</f>
        <v/>
      </c>
      <c r="N56" s="57" t="str">
        <f t="shared" si="3"/>
        <v/>
      </c>
      <c r="O56" s="57" t="str">
        <f>IFERROR((VLOOKUP(C56,Sheet7!$D$3:$F$147,3,FALSE)),"")</f>
        <v/>
      </c>
      <c r="P56" s="57" t="str">
        <f>IFERROR((VLOOKUP(K56,Sheet7!$D$3:$F$147,3,FALSE)),"")</f>
        <v/>
      </c>
      <c r="Q56" s="57" t="str">
        <f t="shared" si="2"/>
        <v/>
      </c>
      <c r="R56" s="57" t="str">
        <f>IFERROR((VLOOKUP(K56,Sheet7!$D$3:$G$147,4,FALSE)),"")</f>
        <v/>
      </c>
    </row>
    <row r="57" spans="2:18" ht="15" x14ac:dyDescent="0.2">
      <c r="B57" s="150"/>
      <c r="C57" s="151"/>
      <c r="D57" s="1"/>
      <c r="E57" s="152"/>
      <c r="F57" s="153"/>
      <c r="G57" s="100"/>
      <c r="H57" s="149">
        <f t="shared" si="0"/>
        <v>0</v>
      </c>
      <c r="I57" s="59"/>
      <c r="J57" s="1"/>
      <c r="K57" s="1"/>
      <c r="L57" s="94"/>
      <c r="M57" s="57" t="str">
        <f>IF(B58="","",MAX(M$9:M56)+1)</f>
        <v/>
      </c>
      <c r="N57" s="57" t="str">
        <f t="shared" si="3"/>
        <v/>
      </c>
      <c r="O57" s="57" t="str">
        <f>IFERROR((VLOOKUP(C57,Sheet7!$D$3:$F$147,3,FALSE)),"")</f>
        <v/>
      </c>
      <c r="P57" s="57" t="str">
        <f>IFERROR((VLOOKUP(K57,Sheet7!$D$3:$F$147,3,FALSE)),"")</f>
        <v/>
      </c>
      <c r="Q57" s="57" t="str">
        <f t="shared" si="2"/>
        <v/>
      </c>
      <c r="R57" s="57" t="str">
        <f>IFERROR((VLOOKUP(K57,Sheet7!$D$3:$G$147,4,FALSE)),"")</f>
        <v/>
      </c>
    </row>
    <row r="58" spans="2:18" ht="15" x14ac:dyDescent="0.2">
      <c r="B58" s="150"/>
      <c r="C58" s="151"/>
      <c r="D58" s="1"/>
      <c r="E58" s="152"/>
      <c r="F58" s="153"/>
      <c r="G58" s="100"/>
      <c r="H58" s="149">
        <f t="shared" si="0"/>
        <v>0</v>
      </c>
      <c r="I58" s="59"/>
      <c r="J58" s="1"/>
      <c r="K58" s="1"/>
      <c r="L58" s="95"/>
      <c r="M58" s="57" t="str">
        <f>IF(B59="","",MAX(M$9:M57)+1)</f>
        <v/>
      </c>
      <c r="N58" s="57" t="str">
        <f t="shared" si="3"/>
        <v/>
      </c>
      <c r="O58" s="57" t="str">
        <f>IFERROR((VLOOKUP(C58,Sheet7!$D$3:$F$147,3,FALSE)),"")</f>
        <v/>
      </c>
      <c r="P58" s="57" t="str">
        <f>IFERROR((VLOOKUP(K58,Sheet7!$D$3:$F$147,3,FALSE)),"")</f>
        <v/>
      </c>
      <c r="Q58" s="57" t="str">
        <f t="shared" si="2"/>
        <v/>
      </c>
      <c r="R58" s="57" t="str">
        <f>IFERROR((VLOOKUP(K58,Sheet7!$D$3:$G$147,4,FALSE)),"")</f>
        <v/>
      </c>
    </row>
    <row r="59" spans="2:18" ht="15" x14ac:dyDescent="0.2">
      <c r="B59" s="150"/>
      <c r="C59" s="151"/>
      <c r="D59" s="1"/>
      <c r="E59" s="152"/>
      <c r="F59" s="153"/>
      <c r="G59" s="100"/>
      <c r="H59" s="149">
        <f t="shared" si="0"/>
        <v>0</v>
      </c>
      <c r="I59" s="59"/>
      <c r="J59" s="1"/>
      <c r="K59" s="1"/>
      <c r="L59" s="95"/>
      <c r="M59" s="57" t="str">
        <f>IF(B60="","",MAX(M$9:M58)+1)</f>
        <v/>
      </c>
      <c r="N59" s="57" t="str">
        <f t="shared" si="3"/>
        <v/>
      </c>
      <c r="O59" s="57" t="str">
        <f>IFERROR((VLOOKUP(C59,Sheet7!$D$3:$F$147,3,FALSE)),"")</f>
        <v/>
      </c>
      <c r="P59" s="57" t="str">
        <f>IFERROR((VLOOKUP(K59,Sheet7!$D$3:$F$147,3,FALSE)),"")</f>
        <v/>
      </c>
      <c r="Q59" s="57" t="str">
        <f t="shared" si="2"/>
        <v/>
      </c>
      <c r="R59" s="57" t="str">
        <f>IFERROR((VLOOKUP(K59,Sheet7!$D$3:$G$147,4,FALSE)),"")</f>
        <v/>
      </c>
    </row>
    <row r="60" spans="2:18" ht="15" x14ac:dyDescent="0.2">
      <c r="B60" s="150"/>
      <c r="C60" s="151"/>
      <c r="D60" s="1"/>
      <c r="E60" s="152"/>
      <c r="F60" s="153"/>
      <c r="G60" s="100"/>
      <c r="H60" s="149">
        <f t="shared" si="0"/>
        <v>0</v>
      </c>
      <c r="I60" s="59"/>
      <c r="J60" s="1"/>
      <c r="K60" s="1"/>
      <c r="L60" s="95"/>
      <c r="M60" s="57" t="str">
        <f>IF(B61="","",MAX(M$9:M59)+1)</f>
        <v/>
      </c>
      <c r="N60" s="57" t="str">
        <f t="shared" si="3"/>
        <v/>
      </c>
      <c r="O60" s="57" t="str">
        <f>IFERROR((VLOOKUP(C60,Sheet7!$D$3:$F$147,3,FALSE)),"")</f>
        <v/>
      </c>
      <c r="P60" s="57" t="str">
        <f>IFERROR((VLOOKUP(K60,Sheet7!$D$3:$F$147,3,FALSE)),"")</f>
        <v/>
      </c>
      <c r="Q60" s="57" t="str">
        <f t="shared" si="2"/>
        <v/>
      </c>
      <c r="R60" s="57" t="str">
        <f>IFERROR((VLOOKUP(K60,Sheet7!$D$3:$G$147,4,FALSE)),"")</f>
        <v/>
      </c>
    </row>
    <row r="61" spans="2:18" ht="15" x14ac:dyDescent="0.2">
      <c r="B61" s="150"/>
      <c r="C61" s="151"/>
      <c r="D61" s="1"/>
      <c r="E61" s="152"/>
      <c r="F61" s="153"/>
      <c r="G61" s="100"/>
      <c r="H61" s="149">
        <f t="shared" si="0"/>
        <v>0</v>
      </c>
      <c r="I61" s="59"/>
      <c r="J61" s="1"/>
      <c r="K61" s="1"/>
      <c r="L61" s="95"/>
      <c r="M61" s="57" t="str">
        <f>IF(B62="","",MAX(M$9:M60)+1)</f>
        <v/>
      </c>
      <c r="N61" s="57" t="str">
        <f t="shared" si="3"/>
        <v/>
      </c>
      <c r="O61" s="57" t="str">
        <f>IFERROR((VLOOKUP(C61,Sheet7!$D$3:$F$147,3,FALSE)),"")</f>
        <v/>
      </c>
      <c r="P61" s="57" t="str">
        <f>IFERROR((VLOOKUP(K61,Sheet7!$D$3:$F$147,3,FALSE)),"")</f>
        <v/>
      </c>
      <c r="Q61" s="57" t="str">
        <f t="shared" si="2"/>
        <v/>
      </c>
      <c r="R61" s="57" t="str">
        <f>IFERROR((VLOOKUP(K61,Sheet7!$D$3:$G$147,4,FALSE)),"")</f>
        <v/>
      </c>
    </row>
    <row r="62" spans="2:18" ht="15" x14ac:dyDescent="0.2">
      <c r="B62" s="150"/>
      <c r="C62" s="151"/>
      <c r="D62" s="1"/>
      <c r="E62" s="152"/>
      <c r="F62" s="153"/>
      <c r="G62" s="100"/>
      <c r="H62" s="149">
        <f t="shared" si="0"/>
        <v>0</v>
      </c>
      <c r="I62" s="59"/>
      <c r="J62" s="1"/>
      <c r="K62" s="1"/>
      <c r="L62" s="95"/>
      <c r="M62" s="57" t="str">
        <f>IF(B63="","",MAX(M$9:M61)+1)</f>
        <v/>
      </c>
      <c r="N62" s="57" t="str">
        <f t="shared" si="3"/>
        <v/>
      </c>
      <c r="O62" s="57" t="str">
        <f>IFERROR((VLOOKUP(C62,Sheet7!$D$3:$F$147,3,FALSE)),"")</f>
        <v/>
      </c>
      <c r="P62" s="57" t="str">
        <f>IFERROR((VLOOKUP(K62,Sheet7!$D$3:$F$147,3,FALSE)),"")</f>
        <v/>
      </c>
      <c r="Q62" s="57" t="str">
        <f t="shared" si="2"/>
        <v/>
      </c>
      <c r="R62" s="57" t="str">
        <f>IFERROR((VLOOKUP(K62,Sheet7!$D$3:$G$147,4,FALSE)),"")</f>
        <v/>
      </c>
    </row>
    <row r="63" spans="2:18" ht="15" x14ac:dyDescent="0.2">
      <c r="B63" s="11"/>
      <c r="C63" s="1"/>
      <c r="D63" s="1"/>
      <c r="E63" s="1"/>
      <c r="F63" s="2"/>
      <c r="G63" s="100"/>
      <c r="H63" s="149">
        <f t="shared" si="0"/>
        <v>0</v>
      </c>
      <c r="I63" s="59"/>
      <c r="J63" s="1"/>
      <c r="K63" s="1"/>
      <c r="L63" s="95"/>
      <c r="M63" s="57" t="str">
        <f>IF(B64="","",MAX(M$9:M62)+1)</f>
        <v/>
      </c>
      <c r="N63" s="57" t="str">
        <f t="shared" si="3"/>
        <v/>
      </c>
      <c r="O63" s="57" t="str">
        <f>IFERROR((VLOOKUP(C63,Sheet7!$D$3:$F$147,3,FALSE)),"")</f>
        <v/>
      </c>
      <c r="P63" s="57" t="str">
        <f>IFERROR((VLOOKUP(K63,Sheet7!$D$3:$F$147,3,FALSE)),"")</f>
        <v/>
      </c>
      <c r="Q63" s="57" t="str">
        <f t="shared" si="2"/>
        <v/>
      </c>
      <c r="R63" s="57" t="str">
        <f>IFERROR((VLOOKUP(K63,Sheet7!$D$3:$G$147,4,FALSE)),"")</f>
        <v/>
      </c>
    </row>
    <row r="64" spans="2:18" ht="15" x14ac:dyDescent="0.2">
      <c r="B64" s="11"/>
      <c r="C64" s="1"/>
      <c r="D64" s="1"/>
      <c r="E64" s="1"/>
      <c r="F64" s="2"/>
      <c r="G64" s="100"/>
      <c r="H64" s="149">
        <f t="shared" si="0"/>
        <v>0</v>
      </c>
      <c r="I64" s="59"/>
      <c r="J64" s="1"/>
      <c r="K64" s="1"/>
      <c r="L64" s="95"/>
      <c r="M64" s="57" t="str">
        <f>IF(B65="","",MAX(M$9:M63)+1)</f>
        <v/>
      </c>
      <c r="N64" s="57" t="str">
        <f t="shared" si="3"/>
        <v/>
      </c>
      <c r="O64" s="57" t="str">
        <f>IFERROR((VLOOKUP(C64,Sheet7!$D$3:$F$147,3,FALSE)),"")</f>
        <v/>
      </c>
      <c r="P64" s="57" t="str">
        <f>IFERROR((VLOOKUP(K64,Sheet7!$D$3:$F$147,3,FALSE)),"")</f>
        <v/>
      </c>
      <c r="Q64" s="57" t="str">
        <f t="shared" si="2"/>
        <v/>
      </c>
      <c r="R64" s="57" t="str">
        <f>IFERROR((VLOOKUP(K64,Sheet7!$D$3:$G$147,4,FALSE)),"")</f>
        <v/>
      </c>
    </row>
    <row r="65" spans="2:18" ht="15" x14ac:dyDescent="0.2">
      <c r="B65" s="11"/>
      <c r="C65" s="1"/>
      <c r="D65" s="1"/>
      <c r="E65" s="1"/>
      <c r="F65" s="2"/>
      <c r="G65" s="100"/>
      <c r="H65" s="149">
        <f t="shared" si="0"/>
        <v>0</v>
      </c>
      <c r="I65" s="59"/>
      <c r="J65" s="1"/>
      <c r="K65" s="1"/>
      <c r="M65" s="57" t="str">
        <f>IF(B66="","",MAX(M$9:M64)+1)</f>
        <v/>
      </c>
      <c r="N65" s="57" t="str">
        <f t="shared" si="3"/>
        <v/>
      </c>
      <c r="O65" s="57" t="str">
        <f>IFERROR((VLOOKUP(C65,Sheet7!$D$3:$F$147,3,FALSE)),"")</f>
        <v/>
      </c>
      <c r="P65" s="57" t="str">
        <f>IFERROR((VLOOKUP(K65,Sheet7!$D$3:$F$147,3,FALSE)),"")</f>
        <v/>
      </c>
      <c r="Q65" s="57" t="str">
        <f t="shared" si="2"/>
        <v/>
      </c>
      <c r="R65" s="57" t="str">
        <f>IFERROR((VLOOKUP(K65,Sheet7!$D$3:$G$147,4,FALSE)),"")</f>
        <v/>
      </c>
    </row>
    <row r="66" spans="2:18" ht="15" x14ac:dyDescent="0.2">
      <c r="B66" s="11"/>
      <c r="C66" s="1"/>
      <c r="D66" s="1"/>
      <c r="E66" s="1"/>
      <c r="F66" s="2"/>
      <c r="G66" s="100"/>
      <c r="H66" s="149">
        <f t="shared" si="0"/>
        <v>0</v>
      </c>
      <c r="I66" s="59"/>
      <c r="J66" s="1"/>
      <c r="K66" s="1"/>
      <c r="M66" s="57" t="str">
        <f>IF(B67="","",MAX(M$9:M65)+1)</f>
        <v/>
      </c>
      <c r="N66" s="57" t="str">
        <f t="shared" si="3"/>
        <v/>
      </c>
      <c r="O66" s="57" t="str">
        <f>IFERROR((VLOOKUP(C66,Sheet7!$D$3:$F$147,3,FALSE)),"")</f>
        <v/>
      </c>
      <c r="P66" s="57" t="str">
        <f>IFERROR((VLOOKUP(K66,Sheet7!$D$3:$F$147,3,FALSE)),"")</f>
        <v/>
      </c>
      <c r="Q66" s="57" t="str">
        <f t="shared" si="2"/>
        <v/>
      </c>
      <c r="R66" s="57" t="str">
        <f>IFERROR((VLOOKUP(K66,Sheet7!$D$3:$G$147,4,FALSE)),"")</f>
        <v/>
      </c>
    </row>
    <row r="67" spans="2:18" ht="15" x14ac:dyDescent="0.2">
      <c r="B67" s="11"/>
      <c r="C67" s="1"/>
      <c r="D67" s="1"/>
      <c r="E67" s="1"/>
      <c r="F67" s="2"/>
      <c r="G67" s="100"/>
      <c r="H67" s="149">
        <f t="shared" si="0"/>
        <v>0</v>
      </c>
      <c r="I67" s="59"/>
      <c r="J67" s="1"/>
      <c r="K67" s="1"/>
      <c r="M67" s="57" t="str">
        <f>IF(B68="","",MAX(M$9:M66)+1)</f>
        <v/>
      </c>
      <c r="N67" s="57" t="str">
        <f t="shared" si="3"/>
        <v/>
      </c>
      <c r="O67" s="57" t="str">
        <f>IFERROR((VLOOKUP(C67,Sheet7!$D$3:$F$147,3,FALSE)),"")</f>
        <v/>
      </c>
      <c r="P67" s="57" t="str">
        <f>IFERROR((VLOOKUP(K67,Sheet7!$D$3:$F$147,3,FALSE)),"")</f>
        <v/>
      </c>
      <c r="Q67" s="57" t="str">
        <f t="shared" si="2"/>
        <v/>
      </c>
      <c r="R67" s="57" t="str">
        <f>IFERROR((VLOOKUP(K67,Sheet7!$D$3:$G$147,4,FALSE)),"")</f>
        <v/>
      </c>
    </row>
    <row r="68" spans="2:18" ht="15" x14ac:dyDescent="0.2">
      <c r="B68" s="11"/>
      <c r="C68" s="1"/>
      <c r="D68" s="1"/>
      <c r="E68" s="1"/>
      <c r="F68" s="2"/>
      <c r="G68" s="100"/>
      <c r="H68" s="149">
        <f t="shared" si="0"/>
        <v>0</v>
      </c>
      <c r="I68" s="59"/>
      <c r="J68" s="1"/>
      <c r="K68" s="1"/>
      <c r="M68" s="57" t="str">
        <f>IF(B69="","",MAX(M$9:M67)+1)</f>
        <v/>
      </c>
      <c r="N68" s="57" t="str">
        <f t="shared" si="3"/>
        <v/>
      </c>
      <c r="O68" s="57" t="str">
        <f>IFERROR((VLOOKUP(C68,Sheet7!$D$3:$F$147,3,FALSE)),"")</f>
        <v/>
      </c>
      <c r="P68" s="57" t="str">
        <f>IFERROR((VLOOKUP(K68,Sheet7!$D$3:$F$147,3,FALSE)),"")</f>
        <v/>
      </c>
      <c r="Q68" s="57" t="str">
        <f t="shared" si="2"/>
        <v/>
      </c>
      <c r="R68" s="57" t="str">
        <f>IFERROR((VLOOKUP(K68,Sheet7!$D$3:$G$147,4,FALSE)),"")</f>
        <v/>
      </c>
    </row>
    <row r="69" spans="2:18" ht="15" x14ac:dyDescent="0.2">
      <c r="B69" s="11"/>
      <c r="C69" s="1"/>
      <c r="D69" s="1"/>
      <c r="E69" s="1"/>
      <c r="F69" s="2"/>
      <c r="G69" s="100"/>
      <c r="H69" s="149">
        <f t="shared" si="0"/>
        <v>0</v>
      </c>
      <c r="I69" s="59"/>
      <c r="J69" s="1"/>
      <c r="K69" s="1"/>
      <c r="M69" s="57" t="str">
        <f>IF(B70="","",MAX(M$9:M68)+1)</f>
        <v/>
      </c>
      <c r="N69" s="57" t="str">
        <f t="shared" si="3"/>
        <v/>
      </c>
      <c r="O69" s="57" t="str">
        <f>IFERROR((VLOOKUP(C69,Sheet7!$D$3:$F$147,3,FALSE)),"")</f>
        <v/>
      </c>
      <c r="P69" s="57" t="str">
        <f>IFERROR((VLOOKUP(K69,Sheet7!$D$3:$F$147,3,FALSE)),"")</f>
        <v/>
      </c>
      <c r="Q69" s="57" t="str">
        <f t="shared" si="2"/>
        <v/>
      </c>
      <c r="R69" s="57" t="str">
        <f>IFERROR((VLOOKUP(K69,Sheet7!$D$3:$G$147,4,FALSE)),"")</f>
        <v/>
      </c>
    </row>
    <row r="70" spans="2:18" ht="15" x14ac:dyDescent="0.2">
      <c r="B70" s="11"/>
      <c r="C70" s="1"/>
      <c r="D70" s="1"/>
      <c r="E70" s="1"/>
      <c r="F70" s="2"/>
      <c r="G70" s="100"/>
      <c r="H70" s="149">
        <f t="shared" si="0"/>
        <v>0</v>
      </c>
      <c r="I70" s="59"/>
      <c r="J70" s="1"/>
      <c r="K70" s="1"/>
      <c r="M70" s="57" t="str">
        <f>IF(B71="","",MAX(M$9:M69)+1)</f>
        <v/>
      </c>
      <c r="N70" s="57" t="str">
        <f t="shared" si="3"/>
        <v/>
      </c>
      <c r="O70" s="57" t="str">
        <f>IFERROR((VLOOKUP(C70,Sheet7!$D$3:$F$147,3,FALSE)),"")</f>
        <v/>
      </c>
      <c r="P70" s="57" t="str">
        <f>IFERROR((VLOOKUP(K70,Sheet7!$D$3:$F$147,3,FALSE)),"")</f>
        <v/>
      </c>
      <c r="Q70" s="57" t="str">
        <f t="shared" si="2"/>
        <v/>
      </c>
      <c r="R70" s="57" t="str">
        <f>IFERROR((VLOOKUP(K70,Sheet7!$D$3:$G$147,4,FALSE)),"")</f>
        <v/>
      </c>
    </row>
    <row r="71" spans="2:18" ht="15" x14ac:dyDescent="0.2">
      <c r="B71" s="11"/>
      <c r="C71" s="1"/>
      <c r="D71" s="1"/>
      <c r="E71" s="1"/>
      <c r="F71" s="2"/>
      <c r="G71" s="100"/>
      <c r="H71" s="149">
        <f t="shared" si="0"/>
        <v>0</v>
      </c>
      <c r="I71" s="59"/>
      <c r="J71" s="1"/>
      <c r="K71" s="1"/>
      <c r="M71" s="57" t="str">
        <f>IF(B72="","",MAX(M$9:M70)+1)</f>
        <v/>
      </c>
      <c r="N71" s="57" t="str">
        <f t="shared" si="3"/>
        <v/>
      </c>
      <c r="O71" s="57" t="str">
        <f>IFERROR((VLOOKUP(C71,Sheet7!$D$3:$F$147,3,FALSE)),"")</f>
        <v/>
      </c>
      <c r="P71" s="57" t="str">
        <f>IFERROR((VLOOKUP(K71,Sheet7!$D$3:$F$147,3,FALSE)),"")</f>
        <v/>
      </c>
      <c r="Q71" s="57" t="str">
        <f t="shared" si="2"/>
        <v/>
      </c>
      <c r="R71" s="57" t="str">
        <f>IFERROR((VLOOKUP(K71,Sheet7!$D$3:$G$147,4,FALSE)),"")</f>
        <v/>
      </c>
    </row>
    <row r="72" spans="2:18" ht="15" x14ac:dyDescent="0.2">
      <c r="B72" s="11"/>
      <c r="C72" s="1"/>
      <c r="D72" s="1"/>
      <c r="E72" s="1"/>
      <c r="F72" s="2"/>
      <c r="G72" s="100"/>
      <c r="H72" s="149">
        <f t="shared" si="0"/>
        <v>0</v>
      </c>
      <c r="I72" s="59"/>
      <c r="J72" s="1"/>
      <c r="K72" s="1"/>
      <c r="M72" s="57" t="str">
        <f>IF(B73="","",MAX(M$9:M71)+1)</f>
        <v/>
      </c>
      <c r="N72" s="57" t="str">
        <f t="shared" si="3"/>
        <v/>
      </c>
      <c r="O72" s="57" t="str">
        <f>IFERROR((VLOOKUP(C72,Sheet7!$D$3:$F$147,3,FALSE)),"")</f>
        <v/>
      </c>
      <c r="P72" s="57" t="str">
        <f>IFERROR((VLOOKUP(K72,Sheet7!$D$3:$F$147,3,FALSE)),"")</f>
        <v/>
      </c>
      <c r="Q72" s="57" t="str">
        <f t="shared" si="2"/>
        <v/>
      </c>
      <c r="R72" s="57" t="str">
        <f>IFERROR((VLOOKUP(K72,Sheet7!$D$3:$G$147,4,FALSE)),"")</f>
        <v/>
      </c>
    </row>
    <row r="73" spans="2:18" ht="15" x14ac:dyDescent="0.2">
      <c r="B73" s="11"/>
      <c r="C73" s="1"/>
      <c r="D73" s="1"/>
      <c r="E73" s="1"/>
      <c r="F73" s="2"/>
      <c r="G73" s="100"/>
      <c r="H73" s="149">
        <f t="shared" si="0"/>
        <v>0</v>
      </c>
      <c r="I73" s="59"/>
      <c r="J73" s="1"/>
      <c r="K73" s="1"/>
      <c r="M73" s="57" t="str">
        <f>IF(B74="","",MAX(M$9:M72)+1)</f>
        <v/>
      </c>
      <c r="N73" s="57" t="str">
        <f t="shared" si="3"/>
        <v/>
      </c>
      <c r="O73" s="57" t="str">
        <f>IFERROR((VLOOKUP(C73,Sheet7!$D$3:$F$147,3,FALSE)),"")</f>
        <v/>
      </c>
      <c r="P73" s="57" t="str">
        <f>IFERROR((VLOOKUP(K73,Sheet7!$D$3:$F$147,3,FALSE)),"")</f>
        <v/>
      </c>
      <c r="Q73" s="57" t="str">
        <f t="shared" si="2"/>
        <v/>
      </c>
      <c r="R73" s="57" t="str">
        <f>IFERROR((VLOOKUP(K73,Sheet7!$D$3:$G$147,4,FALSE)),"")</f>
        <v/>
      </c>
    </row>
    <row r="74" spans="2:18" ht="15" x14ac:dyDescent="0.2">
      <c r="B74" s="11"/>
      <c r="C74" s="1"/>
      <c r="D74" s="1"/>
      <c r="E74" s="1"/>
      <c r="F74" s="2"/>
      <c r="G74" s="100"/>
      <c r="H74" s="149">
        <f t="shared" si="0"/>
        <v>0</v>
      </c>
      <c r="I74" s="59"/>
      <c r="J74" s="1"/>
      <c r="K74" s="1"/>
      <c r="M74" s="57" t="str">
        <f>IF(B75="","",MAX(M$9:M73)+1)</f>
        <v/>
      </c>
      <c r="N74" s="57" t="str">
        <f t="shared" si="3"/>
        <v/>
      </c>
      <c r="O74" s="57" t="str">
        <f>IFERROR((VLOOKUP(C74,Sheet7!$D$3:$F$147,3,FALSE)),"")</f>
        <v/>
      </c>
      <c r="P74" s="57" t="str">
        <f>IFERROR((VLOOKUP(K74,Sheet7!$D$3:$F$147,3,FALSE)),"")</f>
        <v/>
      </c>
      <c r="Q74" s="57" t="str">
        <f t="shared" si="2"/>
        <v/>
      </c>
      <c r="R74" s="57" t="str">
        <f>IFERROR((VLOOKUP(K74,Sheet7!$D$3:$G$147,4,FALSE)),"")</f>
        <v/>
      </c>
    </row>
    <row r="75" spans="2:18" ht="15" x14ac:dyDescent="0.2">
      <c r="B75" s="11"/>
      <c r="C75" s="1"/>
      <c r="D75" s="1"/>
      <c r="E75" s="1"/>
      <c r="F75" s="2"/>
      <c r="G75" s="100"/>
      <c r="H75" s="149">
        <f t="shared" si="0"/>
        <v>0</v>
      </c>
      <c r="I75" s="59"/>
      <c r="J75" s="1"/>
      <c r="K75" s="1"/>
      <c r="M75" s="57" t="str">
        <f>IF(B76="","",MAX(M$9:M74)+1)</f>
        <v/>
      </c>
      <c r="N75" s="57" t="str">
        <f t="shared" ref="N75:N106" si="4">IFERROR(INDEX(B76:B1061,MATCH(ROW()-ROW($N$9),M75:M1060,0)),"")</f>
        <v/>
      </c>
      <c r="O75" s="57" t="str">
        <f>IFERROR((VLOOKUP(C75,Sheet7!$D$3:$F$147,3,FALSE)),"")</f>
        <v/>
      </c>
      <c r="P75" s="57" t="str">
        <f>IFERROR((VLOOKUP(K75,Sheet7!$D$3:$F$147,3,FALSE)),"")</f>
        <v/>
      </c>
      <c r="Q75" s="57" t="str">
        <f t="shared" si="2"/>
        <v/>
      </c>
      <c r="R75" s="57" t="str">
        <f>IFERROR((VLOOKUP(K75,Sheet7!$D$3:$G$147,4,FALSE)),"")</f>
        <v/>
      </c>
    </row>
    <row r="76" spans="2:18" ht="15" x14ac:dyDescent="0.2">
      <c r="B76" s="11"/>
      <c r="C76" s="1"/>
      <c r="D76" s="1"/>
      <c r="E76" s="1"/>
      <c r="F76" s="2"/>
      <c r="G76" s="100"/>
      <c r="H76" s="149">
        <f t="shared" ref="H76:H139" si="5">E76*F76</f>
        <v>0</v>
      </c>
      <c r="I76" s="59"/>
      <c r="J76" s="1"/>
      <c r="K76" s="1"/>
      <c r="M76" s="57" t="str">
        <f>IF(B77="","",MAX(M$9:M75)+1)</f>
        <v/>
      </c>
      <c r="N76" s="57" t="str">
        <f t="shared" si="4"/>
        <v/>
      </c>
      <c r="O76" s="57" t="str">
        <f>IFERROR((VLOOKUP(C76,Sheet7!$D$3:$F$147,3,FALSE)),"")</f>
        <v/>
      </c>
      <c r="P76" s="57" t="str">
        <f>IFERROR((VLOOKUP(K76,Sheet7!$D$3:$F$147,3,FALSE)),"")</f>
        <v/>
      </c>
      <c r="Q76" s="57" t="str">
        <f t="shared" si="2"/>
        <v/>
      </c>
      <c r="R76" s="57" t="str">
        <f>IFERROR((VLOOKUP(K76,Sheet7!$D$3:$G$147,4,FALSE)),"")</f>
        <v/>
      </c>
    </row>
    <row r="77" spans="2:18" ht="15" x14ac:dyDescent="0.2">
      <c r="B77" s="11"/>
      <c r="C77" s="1"/>
      <c r="D77" s="1"/>
      <c r="E77" s="1"/>
      <c r="F77" s="2"/>
      <c r="G77" s="100"/>
      <c r="H77" s="149">
        <f t="shared" si="5"/>
        <v>0</v>
      </c>
      <c r="I77" s="59"/>
      <c r="J77" s="1"/>
      <c r="K77" s="1"/>
      <c r="M77" s="57" t="str">
        <f>IF(B78="","",MAX(M$9:M76)+1)</f>
        <v/>
      </c>
      <c r="N77" s="57" t="str">
        <f t="shared" si="4"/>
        <v/>
      </c>
      <c r="O77" s="57" t="str">
        <f>IFERROR((VLOOKUP(C77,Sheet7!$D$3:$F$147,3,FALSE)),"")</f>
        <v/>
      </c>
      <c r="P77" s="57" t="str">
        <f>IFERROR((VLOOKUP(K77,Sheet7!$D$3:$F$147,3,FALSE)),"")</f>
        <v/>
      </c>
      <c r="Q77" s="57" t="str">
        <f t="shared" ref="Q77:Q110" si="6">IF(K77="","",(IF(O77=P77,"Match","No match")))</f>
        <v/>
      </c>
      <c r="R77" s="57" t="str">
        <f>IFERROR((VLOOKUP(K77,Sheet7!$D$3:$G$147,4,FALSE)),"")</f>
        <v/>
      </c>
    </row>
    <row r="78" spans="2:18" ht="15" x14ac:dyDescent="0.2">
      <c r="B78" s="11"/>
      <c r="C78" s="1"/>
      <c r="D78" s="1"/>
      <c r="E78" s="1"/>
      <c r="F78" s="2"/>
      <c r="G78" s="100"/>
      <c r="H78" s="149">
        <f t="shared" si="5"/>
        <v>0</v>
      </c>
      <c r="I78" s="59"/>
      <c r="J78" s="1"/>
      <c r="K78" s="1"/>
      <c r="M78" s="57" t="str">
        <f>IF(B79="","",MAX(M$9:M77)+1)</f>
        <v/>
      </c>
      <c r="N78" s="57" t="str">
        <f t="shared" si="4"/>
        <v/>
      </c>
      <c r="O78" s="57" t="str">
        <f>IFERROR((VLOOKUP(C78,Sheet7!$D$3:$F$147,3,FALSE)),"")</f>
        <v/>
      </c>
      <c r="P78" s="57" t="str">
        <f>IFERROR((VLOOKUP(K78,Sheet7!$D$3:$F$147,3,FALSE)),"")</f>
        <v/>
      </c>
      <c r="Q78" s="57" t="str">
        <f t="shared" si="6"/>
        <v/>
      </c>
      <c r="R78" s="57" t="str">
        <f>IFERROR((VLOOKUP(K78,Sheet7!$D$3:$G$147,4,FALSE)),"")</f>
        <v/>
      </c>
    </row>
    <row r="79" spans="2:18" ht="15" x14ac:dyDescent="0.2">
      <c r="B79" s="11"/>
      <c r="C79" s="1"/>
      <c r="D79" s="1"/>
      <c r="E79" s="1"/>
      <c r="F79" s="2"/>
      <c r="G79" s="100"/>
      <c r="H79" s="149">
        <f t="shared" si="5"/>
        <v>0</v>
      </c>
      <c r="I79" s="59"/>
      <c r="J79" s="1"/>
      <c r="K79" s="1"/>
      <c r="M79" s="57" t="str">
        <f>IF(B80="","",MAX(M$9:M78)+1)</f>
        <v/>
      </c>
      <c r="N79" s="57" t="str">
        <f t="shared" si="4"/>
        <v/>
      </c>
      <c r="O79" s="57" t="str">
        <f>IFERROR((VLOOKUP(C79,Sheet7!$D$3:$F$147,3,FALSE)),"")</f>
        <v/>
      </c>
      <c r="P79" s="57" t="str">
        <f>IFERROR((VLOOKUP(K79,Sheet7!$D$3:$F$147,3,FALSE)),"")</f>
        <v/>
      </c>
      <c r="Q79" s="57" t="str">
        <f t="shared" si="6"/>
        <v/>
      </c>
      <c r="R79" s="57" t="str">
        <f>IFERROR((VLOOKUP(K79,Sheet7!$D$3:$G$147,4,FALSE)),"")</f>
        <v/>
      </c>
    </row>
    <row r="80" spans="2:18" ht="15" x14ac:dyDescent="0.2">
      <c r="B80" s="11"/>
      <c r="C80" s="1"/>
      <c r="D80" s="1"/>
      <c r="E80" s="1"/>
      <c r="F80" s="2"/>
      <c r="G80" s="100"/>
      <c r="H80" s="149">
        <f t="shared" si="5"/>
        <v>0</v>
      </c>
      <c r="I80" s="59"/>
      <c r="J80" s="1"/>
      <c r="K80" s="1"/>
      <c r="M80" s="57" t="str">
        <f>IF(B81="","",MAX(M$9:M79)+1)</f>
        <v/>
      </c>
      <c r="N80" s="57" t="str">
        <f t="shared" si="4"/>
        <v/>
      </c>
      <c r="O80" s="57" t="str">
        <f>IFERROR((VLOOKUP(C80,Sheet7!$D$3:$F$147,3,FALSE)),"")</f>
        <v/>
      </c>
      <c r="P80" s="57" t="str">
        <f>IFERROR((VLOOKUP(K80,Sheet7!$D$3:$F$147,3,FALSE)),"")</f>
        <v/>
      </c>
      <c r="Q80" s="57" t="str">
        <f t="shared" si="6"/>
        <v/>
      </c>
      <c r="R80" s="57" t="str">
        <f>IFERROR((VLOOKUP(K80,Sheet7!$D$3:$G$147,4,FALSE)),"")</f>
        <v/>
      </c>
    </row>
    <row r="81" spans="2:18" ht="15" x14ac:dyDescent="0.2">
      <c r="B81" s="11"/>
      <c r="C81" s="1"/>
      <c r="D81" s="1"/>
      <c r="E81" s="1"/>
      <c r="F81" s="2"/>
      <c r="G81" s="100"/>
      <c r="H81" s="149">
        <f t="shared" si="5"/>
        <v>0</v>
      </c>
      <c r="I81" s="59"/>
      <c r="J81" s="1"/>
      <c r="K81" s="1"/>
      <c r="M81" s="57" t="str">
        <f>IF(B82="","",MAX(M$9:M80)+1)</f>
        <v/>
      </c>
      <c r="N81" s="57" t="str">
        <f t="shared" si="4"/>
        <v/>
      </c>
      <c r="O81" s="57" t="str">
        <f>IFERROR((VLOOKUP(C81,Sheet7!$D$3:$F$147,3,FALSE)),"")</f>
        <v/>
      </c>
      <c r="P81" s="57" t="str">
        <f>IFERROR((VLOOKUP(K81,Sheet7!$D$3:$F$147,3,FALSE)),"")</f>
        <v/>
      </c>
      <c r="Q81" s="57" t="str">
        <f t="shared" si="6"/>
        <v/>
      </c>
      <c r="R81" s="57" t="str">
        <f>IFERROR((VLOOKUP(K81,Sheet7!$D$3:$G$147,4,FALSE)),"")</f>
        <v/>
      </c>
    </row>
    <row r="82" spans="2:18" ht="15" x14ac:dyDescent="0.2">
      <c r="B82" s="11"/>
      <c r="C82" s="1"/>
      <c r="D82" s="1"/>
      <c r="E82" s="1"/>
      <c r="F82" s="2"/>
      <c r="G82" s="100"/>
      <c r="H82" s="149">
        <f t="shared" si="5"/>
        <v>0</v>
      </c>
      <c r="I82" s="59"/>
      <c r="J82" s="1"/>
      <c r="K82" s="1"/>
      <c r="M82" s="57" t="str">
        <f>IF(B83="","",MAX(M$9:M81)+1)</f>
        <v/>
      </c>
      <c r="N82" s="57" t="str">
        <f t="shared" si="4"/>
        <v/>
      </c>
      <c r="O82" s="57" t="str">
        <f>IFERROR((VLOOKUP(C82,Sheet7!$D$3:$F$147,3,FALSE)),"")</f>
        <v/>
      </c>
      <c r="P82" s="57" t="str">
        <f>IFERROR((VLOOKUP(K82,Sheet7!$D$3:$F$147,3,FALSE)),"")</f>
        <v/>
      </c>
      <c r="Q82" s="57" t="str">
        <f t="shared" si="6"/>
        <v/>
      </c>
      <c r="R82" s="57" t="str">
        <f>IFERROR((VLOOKUP(K82,Sheet7!$D$3:$G$147,4,FALSE)),"")</f>
        <v/>
      </c>
    </row>
    <row r="83" spans="2:18" ht="15" x14ac:dyDescent="0.2">
      <c r="B83" s="11"/>
      <c r="C83" s="1"/>
      <c r="D83" s="1"/>
      <c r="E83" s="1"/>
      <c r="F83" s="2"/>
      <c r="G83" s="100"/>
      <c r="H83" s="149">
        <f t="shared" si="5"/>
        <v>0</v>
      </c>
      <c r="I83" s="59"/>
      <c r="J83" s="1"/>
      <c r="K83" s="1"/>
      <c r="M83" s="57" t="str">
        <f>IF(B84="","",MAX(M$9:M82)+1)</f>
        <v/>
      </c>
      <c r="N83" s="57" t="str">
        <f t="shared" si="4"/>
        <v/>
      </c>
      <c r="O83" s="57" t="str">
        <f>IFERROR((VLOOKUP(C83,Sheet7!$D$3:$F$147,3,FALSE)),"")</f>
        <v/>
      </c>
      <c r="P83" s="57" t="str">
        <f>IFERROR((VLOOKUP(K83,Sheet7!$D$3:$F$147,3,FALSE)),"")</f>
        <v/>
      </c>
      <c r="Q83" s="57" t="str">
        <f t="shared" si="6"/>
        <v/>
      </c>
      <c r="R83" s="57" t="str">
        <f>IFERROR((VLOOKUP(K83,Sheet7!$D$3:$G$147,4,FALSE)),"")</f>
        <v/>
      </c>
    </row>
    <row r="84" spans="2:18" ht="15" x14ac:dyDescent="0.2">
      <c r="B84" s="11"/>
      <c r="C84" s="1"/>
      <c r="D84" s="1"/>
      <c r="E84" s="1"/>
      <c r="F84" s="2"/>
      <c r="G84" s="100"/>
      <c r="H84" s="149">
        <f t="shared" si="5"/>
        <v>0</v>
      </c>
      <c r="I84" s="59"/>
      <c r="J84" s="1"/>
      <c r="K84" s="1"/>
      <c r="M84" s="57" t="str">
        <f>IF(B85="","",MAX(M$9:M83)+1)</f>
        <v/>
      </c>
      <c r="N84" s="57" t="str">
        <f t="shared" si="4"/>
        <v/>
      </c>
      <c r="O84" s="57" t="str">
        <f>IFERROR((VLOOKUP(C84,Sheet7!$D$3:$F$147,3,FALSE)),"")</f>
        <v/>
      </c>
      <c r="P84" s="57" t="str">
        <f>IFERROR((VLOOKUP(K84,Sheet7!$D$3:$F$147,3,FALSE)),"")</f>
        <v/>
      </c>
      <c r="Q84" s="57" t="str">
        <f t="shared" si="6"/>
        <v/>
      </c>
      <c r="R84" s="57" t="str">
        <f>IFERROR((VLOOKUP(K84,Sheet7!$D$3:$G$147,4,FALSE)),"")</f>
        <v/>
      </c>
    </row>
    <row r="85" spans="2:18" ht="15" x14ac:dyDescent="0.2">
      <c r="B85" s="11"/>
      <c r="C85" s="1"/>
      <c r="D85" s="1"/>
      <c r="E85" s="1"/>
      <c r="F85" s="2"/>
      <c r="G85" s="100"/>
      <c r="H85" s="149">
        <f t="shared" si="5"/>
        <v>0</v>
      </c>
      <c r="I85" s="59"/>
      <c r="J85" s="1"/>
      <c r="K85" s="1"/>
      <c r="M85" s="57" t="str">
        <f>IF(B86="","",MAX(M$9:M84)+1)</f>
        <v/>
      </c>
      <c r="N85" s="57" t="str">
        <f t="shared" si="4"/>
        <v/>
      </c>
      <c r="O85" s="57" t="str">
        <f>IFERROR((VLOOKUP(C85,Sheet7!$D$3:$F$147,3,FALSE)),"")</f>
        <v/>
      </c>
      <c r="P85" s="57" t="str">
        <f>IFERROR((VLOOKUP(K85,Sheet7!$D$3:$F$147,3,FALSE)),"")</f>
        <v/>
      </c>
      <c r="Q85" s="57" t="str">
        <f t="shared" si="6"/>
        <v/>
      </c>
      <c r="R85" s="57" t="str">
        <f>IFERROR((VLOOKUP(K85,Sheet7!$D$3:$G$147,4,FALSE)),"")</f>
        <v/>
      </c>
    </row>
    <row r="86" spans="2:18" ht="15" x14ac:dyDescent="0.2">
      <c r="B86" s="11"/>
      <c r="C86" s="1"/>
      <c r="D86" s="1"/>
      <c r="E86" s="1"/>
      <c r="F86" s="2"/>
      <c r="G86" s="100"/>
      <c r="H86" s="149">
        <f t="shared" si="5"/>
        <v>0</v>
      </c>
      <c r="I86" s="59"/>
      <c r="J86" s="1"/>
      <c r="K86" s="1"/>
      <c r="M86" s="57" t="str">
        <f>IF(B87="","",MAX(M$9:M85)+1)</f>
        <v/>
      </c>
      <c r="N86" s="57" t="str">
        <f t="shared" si="4"/>
        <v/>
      </c>
      <c r="O86" s="57" t="str">
        <f>IFERROR((VLOOKUP(C86,Sheet7!$D$3:$F$147,3,FALSE)),"")</f>
        <v/>
      </c>
      <c r="P86" s="57" t="str">
        <f>IFERROR((VLOOKUP(K86,Sheet7!$D$3:$F$147,3,FALSE)),"")</f>
        <v/>
      </c>
      <c r="Q86" s="57" t="str">
        <f t="shared" si="6"/>
        <v/>
      </c>
      <c r="R86" s="57" t="str">
        <f>IFERROR((VLOOKUP(K86,Sheet7!$D$3:$G$147,4,FALSE)),"")</f>
        <v/>
      </c>
    </row>
    <row r="87" spans="2:18" ht="15" x14ac:dyDescent="0.2">
      <c r="B87" s="11"/>
      <c r="C87" s="1"/>
      <c r="D87" s="1"/>
      <c r="E87" s="1"/>
      <c r="F87" s="2"/>
      <c r="G87" s="100"/>
      <c r="H87" s="149">
        <f t="shared" si="5"/>
        <v>0</v>
      </c>
      <c r="I87" s="59"/>
      <c r="J87" s="1"/>
      <c r="K87" s="1"/>
      <c r="M87" s="57" t="str">
        <f>IF(B88="","",MAX(M$9:M86)+1)</f>
        <v/>
      </c>
      <c r="N87" s="57" t="str">
        <f t="shared" si="4"/>
        <v/>
      </c>
      <c r="O87" s="57" t="str">
        <f>IFERROR((VLOOKUP(C87,Sheet7!$D$3:$F$147,3,FALSE)),"")</f>
        <v/>
      </c>
      <c r="P87" s="57" t="str">
        <f>IFERROR((VLOOKUP(K87,Sheet7!$D$3:$F$147,3,FALSE)),"")</f>
        <v/>
      </c>
      <c r="Q87" s="57" t="str">
        <f t="shared" si="6"/>
        <v/>
      </c>
      <c r="R87" s="57" t="str">
        <f>IFERROR((VLOOKUP(K87,Sheet7!$D$3:$G$147,4,FALSE)),"")</f>
        <v/>
      </c>
    </row>
    <row r="88" spans="2:18" ht="15" x14ac:dyDescent="0.2">
      <c r="B88" s="11"/>
      <c r="C88" s="1"/>
      <c r="D88" s="1"/>
      <c r="E88" s="1"/>
      <c r="F88" s="2"/>
      <c r="G88" s="100"/>
      <c r="H88" s="149">
        <f t="shared" si="5"/>
        <v>0</v>
      </c>
      <c r="I88" s="59"/>
      <c r="J88" s="1"/>
      <c r="K88" s="1"/>
      <c r="M88" s="57" t="str">
        <f>IF(B89="","",MAX(M$9:M87)+1)</f>
        <v/>
      </c>
      <c r="N88" s="57" t="str">
        <f t="shared" si="4"/>
        <v/>
      </c>
      <c r="O88" s="57" t="str">
        <f>IFERROR((VLOOKUP(C88,Sheet7!$D$3:$F$147,3,FALSE)),"")</f>
        <v/>
      </c>
      <c r="P88" s="57" t="str">
        <f>IFERROR((VLOOKUP(K88,Sheet7!$D$3:$F$147,3,FALSE)),"")</f>
        <v/>
      </c>
      <c r="Q88" s="57" t="str">
        <f t="shared" si="6"/>
        <v/>
      </c>
      <c r="R88" s="57" t="str">
        <f>IFERROR((VLOOKUP(K88,Sheet7!$D$3:$G$147,4,FALSE)),"")</f>
        <v/>
      </c>
    </row>
    <row r="89" spans="2:18" ht="15" x14ac:dyDescent="0.2">
      <c r="B89" s="11"/>
      <c r="C89" s="1"/>
      <c r="D89" s="1"/>
      <c r="E89" s="1"/>
      <c r="F89" s="2"/>
      <c r="G89" s="100"/>
      <c r="H89" s="149">
        <f t="shared" si="5"/>
        <v>0</v>
      </c>
      <c r="I89" s="59"/>
      <c r="J89" s="1"/>
      <c r="K89" s="1"/>
      <c r="M89" s="57" t="str">
        <f>IF(B90="","",MAX(M$9:M88)+1)</f>
        <v/>
      </c>
      <c r="N89" s="57" t="str">
        <f t="shared" si="4"/>
        <v/>
      </c>
      <c r="O89" s="57" t="str">
        <f>IFERROR((VLOOKUP(C89,Sheet7!$D$3:$F$147,3,FALSE)),"")</f>
        <v/>
      </c>
      <c r="P89" s="57" t="str">
        <f>IFERROR((VLOOKUP(K89,Sheet7!$D$3:$F$147,3,FALSE)),"")</f>
        <v/>
      </c>
      <c r="Q89" s="57" t="str">
        <f t="shared" si="6"/>
        <v/>
      </c>
      <c r="R89" s="57" t="str">
        <f>IFERROR((VLOOKUP(K89,Sheet7!$D$3:$G$147,4,FALSE)),"")</f>
        <v/>
      </c>
    </row>
    <row r="90" spans="2:18" ht="15" x14ac:dyDescent="0.2">
      <c r="B90" s="11"/>
      <c r="C90" s="1"/>
      <c r="D90" s="1"/>
      <c r="E90" s="1"/>
      <c r="F90" s="2"/>
      <c r="G90" s="100"/>
      <c r="H90" s="149">
        <f t="shared" si="5"/>
        <v>0</v>
      </c>
      <c r="I90" s="59"/>
      <c r="J90" s="1"/>
      <c r="K90" s="1"/>
      <c r="M90" s="57" t="str">
        <f>IF(B91="","",MAX(M$9:M89)+1)</f>
        <v/>
      </c>
      <c r="N90" s="57" t="str">
        <f t="shared" si="4"/>
        <v/>
      </c>
      <c r="O90" s="57" t="str">
        <f>IFERROR((VLOOKUP(C90,Sheet7!$D$3:$F$147,3,FALSE)),"")</f>
        <v/>
      </c>
      <c r="P90" s="57" t="str">
        <f>IFERROR((VLOOKUP(K90,Sheet7!$D$3:$F$147,3,FALSE)),"")</f>
        <v/>
      </c>
      <c r="Q90" s="57" t="str">
        <f t="shared" si="6"/>
        <v/>
      </c>
      <c r="R90" s="57" t="str">
        <f>IFERROR((VLOOKUP(K90,Sheet7!$D$3:$G$147,4,FALSE)),"")</f>
        <v/>
      </c>
    </row>
    <row r="91" spans="2:18" ht="15" x14ac:dyDescent="0.2">
      <c r="B91" s="11"/>
      <c r="C91" s="1"/>
      <c r="D91" s="1"/>
      <c r="E91" s="1"/>
      <c r="F91" s="2"/>
      <c r="G91" s="100"/>
      <c r="H91" s="149">
        <f t="shared" si="5"/>
        <v>0</v>
      </c>
      <c r="I91" s="59"/>
      <c r="J91" s="1"/>
      <c r="K91" s="1"/>
      <c r="M91" s="57" t="str">
        <f>IF(B92="","",MAX(M$9:M90)+1)</f>
        <v/>
      </c>
      <c r="N91" s="57" t="str">
        <f t="shared" si="4"/>
        <v/>
      </c>
      <c r="O91" s="57" t="str">
        <f>IFERROR((VLOOKUP(C91,Sheet7!$D$3:$F$147,3,FALSE)),"")</f>
        <v/>
      </c>
      <c r="P91" s="57" t="str">
        <f>IFERROR((VLOOKUP(K91,Sheet7!$D$3:$F$147,3,FALSE)),"")</f>
        <v/>
      </c>
      <c r="Q91" s="57" t="str">
        <f t="shared" si="6"/>
        <v/>
      </c>
      <c r="R91" s="57" t="str">
        <f>IFERROR((VLOOKUP(K91,Sheet7!$D$3:$G$147,4,FALSE)),"")</f>
        <v/>
      </c>
    </row>
    <row r="92" spans="2:18" ht="15" x14ac:dyDescent="0.2">
      <c r="B92" s="11"/>
      <c r="C92" s="1"/>
      <c r="D92" s="1"/>
      <c r="E92" s="1"/>
      <c r="F92" s="2"/>
      <c r="G92" s="100"/>
      <c r="H92" s="149">
        <f t="shared" si="5"/>
        <v>0</v>
      </c>
      <c r="I92" s="59"/>
      <c r="J92" s="1"/>
      <c r="K92" s="1"/>
      <c r="M92" s="57" t="str">
        <f>IF(B93="","",MAX(M$9:M91)+1)</f>
        <v/>
      </c>
      <c r="N92" s="57" t="str">
        <f t="shared" si="4"/>
        <v/>
      </c>
      <c r="O92" s="57" t="str">
        <f>IFERROR((VLOOKUP(C92,Sheet7!$D$3:$F$147,3,FALSE)),"")</f>
        <v/>
      </c>
      <c r="P92" s="57" t="str">
        <f>IFERROR((VLOOKUP(K92,Sheet7!$D$3:$F$147,3,FALSE)),"")</f>
        <v/>
      </c>
      <c r="Q92" s="57" t="str">
        <f t="shared" si="6"/>
        <v/>
      </c>
      <c r="R92" s="57" t="str">
        <f>IFERROR((VLOOKUP(K92,Sheet7!$D$3:$G$147,4,FALSE)),"")</f>
        <v/>
      </c>
    </row>
    <row r="93" spans="2:18" ht="15" x14ac:dyDescent="0.2">
      <c r="B93" s="11"/>
      <c r="C93" s="1"/>
      <c r="D93" s="1"/>
      <c r="E93" s="1"/>
      <c r="F93" s="2"/>
      <c r="G93" s="100"/>
      <c r="H93" s="149">
        <f t="shared" si="5"/>
        <v>0</v>
      </c>
      <c r="I93" s="59"/>
      <c r="J93" s="1"/>
      <c r="K93" s="1"/>
      <c r="M93" s="57" t="str">
        <f>IF(B94="","",MAX(M$9:M92)+1)</f>
        <v/>
      </c>
      <c r="N93" s="57" t="str">
        <f t="shared" si="4"/>
        <v/>
      </c>
      <c r="O93" s="57" t="str">
        <f>IFERROR((VLOOKUP(C93,Sheet7!$D$3:$F$147,3,FALSE)),"")</f>
        <v/>
      </c>
      <c r="P93" s="57" t="str">
        <f>IFERROR((VLOOKUP(K93,Sheet7!$D$3:$F$147,3,FALSE)),"")</f>
        <v/>
      </c>
      <c r="Q93" s="57" t="str">
        <f t="shared" si="6"/>
        <v/>
      </c>
      <c r="R93" s="57" t="str">
        <f>IFERROR((VLOOKUP(K93,Sheet7!$D$3:$G$147,4,FALSE)),"")</f>
        <v/>
      </c>
    </row>
    <row r="94" spans="2:18" ht="15" x14ac:dyDescent="0.2">
      <c r="B94" s="11"/>
      <c r="C94" s="1"/>
      <c r="D94" s="1"/>
      <c r="E94" s="1"/>
      <c r="F94" s="2"/>
      <c r="G94" s="100"/>
      <c r="H94" s="149">
        <f t="shared" si="5"/>
        <v>0</v>
      </c>
      <c r="I94" s="59"/>
      <c r="J94" s="1"/>
      <c r="K94" s="1"/>
      <c r="M94" s="57" t="str">
        <f>IF(B95="","",MAX(M$9:M93)+1)</f>
        <v/>
      </c>
      <c r="N94" s="57" t="str">
        <f t="shared" si="4"/>
        <v/>
      </c>
      <c r="O94" s="57" t="str">
        <f>IFERROR((VLOOKUP(C94,Sheet7!$D$3:$F$147,3,FALSE)),"")</f>
        <v/>
      </c>
      <c r="P94" s="57" t="str">
        <f>IFERROR((VLOOKUP(K94,Sheet7!$D$3:$F$147,3,FALSE)),"")</f>
        <v/>
      </c>
      <c r="Q94" s="57" t="str">
        <f t="shared" si="6"/>
        <v/>
      </c>
      <c r="R94" s="57" t="str">
        <f>IFERROR((VLOOKUP(K94,Sheet7!$D$3:$G$147,4,FALSE)),"")</f>
        <v/>
      </c>
    </row>
    <row r="95" spans="2:18" ht="15" x14ac:dyDescent="0.2">
      <c r="B95" s="11"/>
      <c r="C95" s="1"/>
      <c r="D95" s="1"/>
      <c r="E95" s="1"/>
      <c r="F95" s="2"/>
      <c r="G95" s="100"/>
      <c r="H95" s="149">
        <f t="shared" si="5"/>
        <v>0</v>
      </c>
      <c r="I95" s="59"/>
      <c r="J95" s="1"/>
      <c r="K95" s="1"/>
      <c r="M95" s="57" t="str">
        <f>IF(B96="","",MAX(M$9:M94)+1)</f>
        <v/>
      </c>
      <c r="N95" s="57" t="str">
        <f t="shared" si="4"/>
        <v/>
      </c>
      <c r="O95" s="57" t="str">
        <f>IFERROR((VLOOKUP(C95,Sheet7!$D$3:$F$147,3,FALSE)),"")</f>
        <v/>
      </c>
      <c r="P95" s="57" t="str">
        <f>IFERROR((VLOOKUP(K95,Sheet7!$D$3:$F$147,3,FALSE)),"")</f>
        <v/>
      </c>
      <c r="Q95" s="57" t="str">
        <f t="shared" si="6"/>
        <v/>
      </c>
      <c r="R95" s="57" t="str">
        <f>IFERROR((VLOOKUP(K95,Sheet7!$D$3:$G$147,4,FALSE)),"")</f>
        <v/>
      </c>
    </row>
    <row r="96" spans="2:18" ht="15" x14ac:dyDescent="0.2">
      <c r="B96" s="11"/>
      <c r="C96" s="1"/>
      <c r="D96" s="1"/>
      <c r="E96" s="1"/>
      <c r="F96" s="2"/>
      <c r="G96" s="100"/>
      <c r="H96" s="149">
        <f t="shared" si="5"/>
        <v>0</v>
      </c>
      <c r="I96" s="59"/>
      <c r="J96" s="1"/>
      <c r="K96" s="1"/>
      <c r="M96" s="57" t="str">
        <f>IF(B97="","",MAX(M$9:M95)+1)</f>
        <v/>
      </c>
      <c r="N96" s="57" t="str">
        <f t="shared" si="4"/>
        <v/>
      </c>
      <c r="O96" s="57" t="str">
        <f>IFERROR((VLOOKUP(C96,Sheet7!$D$3:$F$147,3,FALSE)),"")</f>
        <v/>
      </c>
      <c r="P96" s="57" t="str">
        <f>IFERROR((VLOOKUP(K96,Sheet7!$D$3:$F$147,3,FALSE)),"")</f>
        <v/>
      </c>
      <c r="Q96" s="57" t="str">
        <f t="shared" si="6"/>
        <v/>
      </c>
      <c r="R96" s="57" t="str">
        <f>IFERROR((VLOOKUP(K96,Sheet7!$D$3:$G$147,4,FALSE)),"")</f>
        <v/>
      </c>
    </row>
    <row r="97" spans="2:18" ht="15" x14ac:dyDescent="0.2">
      <c r="B97" s="11"/>
      <c r="C97" s="1"/>
      <c r="D97" s="1"/>
      <c r="E97" s="1"/>
      <c r="F97" s="2"/>
      <c r="G97" s="100"/>
      <c r="H97" s="149">
        <f t="shared" si="5"/>
        <v>0</v>
      </c>
      <c r="I97" s="59"/>
      <c r="J97" s="1"/>
      <c r="K97" s="1"/>
      <c r="M97" s="57" t="str">
        <f>IF(B98="","",MAX(M$9:M96)+1)</f>
        <v/>
      </c>
      <c r="N97" s="57" t="str">
        <f t="shared" si="4"/>
        <v/>
      </c>
      <c r="O97" s="57" t="str">
        <f>IFERROR((VLOOKUP(C97,Sheet7!$D$3:$F$147,3,FALSE)),"")</f>
        <v/>
      </c>
      <c r="P97" s="57" t="str">
        <f>IFERROR((VLOOKUP(K97,Sheet7!$D$3:$F$147,3,FALSE)),"")</f>
        <v/>
      </c>
      <c r="Q97" s="57" t="str">
        <f t="shared" si="6"/>
        <v/>
      </c>
      <c r="R97" s="57" t="str">
        <f>IFERROR((VLOOKUP(K97,Sheet7!$D$3:$G$147,4,FALSE)),"")</f>
        <v/>
      </c>
    </row>
    <row r="98" spans="2:18" ht="15" x14ac:dyDescent="0.2">
      <c r="B98" s="11"/>
      <c r="C98" s="1"/>
      <c r="D98" s="1"/>
      <c r="E98" s="1"/>
      <c r="F98" s="2"/>
      <c r="G98" s="100"/>
      <c r="H98" s="149">
        <f t="shared" si="5"/>
        <v>0</v>
      </c>
      <c r="I98" s="59"/>
      <c r="J98" s="1"/>
      <c r="K98" s="1"/>
      <c r="M98" s="57" t="str">
        <f>IF(B99="","",MAX(M$9:M97)+1)</f>
        <v/>
      </c>
      <c r="N98" s="57" t="str">
        <f t="shared" si="4"/>
        <v/>
      </c>
      <c r="O98" s="57" t="str">
        <f>IFERROR((VLOOKUP(C98,Sheet7!$D$3:$F$147,3,FALSE)),"")</f>
        <v/>
      </c>
      <c r="P98" s="57" t="str">
        <f>IFERROR((VLOOKUP(K98,Sheet7!$D$3:$F$147,3,FALSE)),"")</f>
        <v/>
      </c>
      <c r="Q98" s="57" t="str">
        <f t="shared" si="6"/>
        <v/>
      </c>
      <c r="R98" s="57" t="str">
        <f>IFERROR((VLOOKUP(K98,Sheet7!$D$3:$G$147,4,FALSE)),"")</f>
        <v/>
      </c>
    </row>
    <row r="99" spans="2:18" ht="15" x14ac:dyDescent="0.2">
      <c r="B99" s="11"/>
      <c r="C99" s="1"/>
      <c r="D99" s="1"/>
      <c r="E99" s="1"/>
      <c r="F99" s="2"/>
      <c r="G99" s="100"/>
      <c r="H99" s="149">
        <f t="shared" si="5"/>
        <v>0</v>
      </c>
      <c r="I99" s="59"/>
      <c r="J99" s="1"/>
      <c r="K99" s="1"/>
      <c r="M99" s="57" t="str">
        <f>IF(B100="","",MAX(M$9:M98)+1)</f>
        <v/>
      </c>
      <c r="N99" s="57" t="str">
        <f t="shared" si="4"/>
        <v/>
      </c>
      <c r="O99" s="57" t="str">
        <f>IFERROR((VLOOKUP(C99,Sheet7!$D$3:$F$147,3,FALSE)),"")</f>
        <v/>
      </c>
      <c r="P99" s="57" t="str">
        <f>IFERROR((VLOOKUP(K99,Sheet7!$D$3:$F$147,3,FALSE)),"")</f>
        <v/>
      </c>
      <c r="Q99" s="57" t="str">
        <f t="shared" si="6"/>
        <v/>
      </c>
      <c r="R99" s="57" t="str">
        <f>IFERROR((VLOOKUP(K99,Sheet7!$D$3:$G$147,4,FALSE)),"")</f>
        <v/>
      </c>
    </row>
    <row r="100" spans="2:18" ht="15" x14ac:dyDescent="0.2">
      <c r="B100" s="11"/>
      <c r="C100" s="1"/>
      <c r="D100" s="1"/>
      <c r="E100" s="1"/>
      <c r="F100" s="2"/>
      <c r="G100" s="100"/>
      <c r="H100" s="149">
        <f t="shared" si="5"/>
        <v>0</v>
      </c>
      <c r="I100" s="59"/>
      <c r="J100" s="1"/>
      <c r="K100" s="1"/>
      <c r="M100" s="57" t="str">
        <f>IF(B101="","",MAX(M$9:M99)+1)</f>
        <v/>
      </c>
      <c r="N100" s="57" t="str">
        <f t="shared" si="4"/>
        <v/>
      </c>
      <c r="O100" s="57" t="str">
        <f>IFERROR((VLOOKUP(C100,Sheet7!$D$3:$F$147,3,FALSE)),"")</f>
        <v/>
      </c>
      <c r="P100" s="57" t="str">
        <f>IFERROR((VLOOKUP(K100,Sheet7!$D$3:$F$147,3,FALSE)),"")</f>
        <v/>
      </c>
      <c r="Q100" s="57" t="str">
        <f t="shared" si="6"/>
        <v/>
      </c>
      <c r="R100" s="57" t="str">
        <f>IFERROR((VLOOKUP(K100,Sheet7!$D$3:$G$147,4,FALSE)),"")</f>
        <v/>
      </c>
    </row>
    <row r="101" spans="2:18" ht="15" x14ac:dyDescent="0.2">
      <c r="B101" s="11"/>
      <c r="C101" s="1"/>
      <c r="D101" s="1"/>
      <c r="E101" s="1"/>
      <c r="F101" s="2"/>
      <c r="G101" s="100"/>
      <c r="H101" s="149">
        <f t="shared" si="5"/>
        <v>0</v>
      </c>
      <c r="I101" s="59"/>
      <c r="J101" s="1"/>
      <c r="K101" s="1"/>
      <c r="M101" s="57" t="str">
        <f>IF(B102="","",MAX(M$9:M100)+1)</f>
        <v/>
      </c>
      <c r="N101" s="57" t="str">
        <f t="shared" si="4"/>
        <v/>
      </c>
      <c r="O101" s="57" t="str">
        <f>IFERROR((VLOOKUP(C101,Sheet7!$D$3:$F$147,3,FALSE)),"")</f>
        <v/>
      </c>
      <c r="P101" s="57" t="str">
        <f>IFERROR((VLOOKUP(K101,Sheet7!$D$3:$F$147,3,FALSE)),"")</f>
        <v/>
      </c>
      <c r="Q101" s="57" t="str">
        <f t="shared" si="6"/>
        <v/>
      </c>
      <c r="R101" s="57" t="str">
        <f>IFERROR((VLOOKUP(K101,Sheet7!$D$3:$G$147,4,FALSE)),"")</f>
        <v/>
      </c>
    </row>
    <row r="102" spans="2:18" ht="15" x14ac:dyDescent="0.2">
      <c r="B102" s="11"/>
      <c r="C102" s="1"/>
      <c r="D102" s="1"/>
      <c r="E102" s="1"/>
      <c r="F102" s="2"/>
      <c r="G102" s="100"/>
      <c r="H102" s="149">
        <f t="shared" si="5"/>
        <v>0</v>
      </c>
      <c r="I102" s="59"/>
      <c r="J102" s="1"/>
      <c r="K102" s="1"/>
      <c r="M102" s="57" t="str">
        <f>IF(B103="","",MAX(M$9:M101)+1)</f>
        <v/>
      </c>
      <c r="N102" s="57" t="str">
        <f t="shared" si="4"/>
        <v/>
      </c>
      <c r="O102" s="57" t="str">
        <f>IFERROR((VLOOKUP(C102,Sheet7!$D$3:$F$147,3,FALSE)),"")</f>
        <v/>
      </c>
      <c r="P102" s="57" t="str">
        <f>IFERROR((VLOOKUP(K102,Sheet7!$D$3:$F$147,3,FALSE)),"")</f>
        <v/>
      </c>
      <c r="Q102" s="57" t="str">
        <f t="shared" si="6"/>
        <v/>
      </c>
      <c r="R102" s="57" t="str">
        <f>IFERROR((VLOOKUP(K102,Sheet7!$D$3:$G$147,4,FALSE)),"")</f>
        <v/>
      </c>
    </row>
    <row r="103" spans="2:18" ht="15" x14ac:dyDescent="0.2">
      <c r="B103" s="11"/>
      <c r="C103" s="1"/>
      <c r="D103" s="1"/>
      <c r="E103" s="1"/>
      <c r="F103" s="2"/>
      <c r="G103" s="100"/>
      <c r="H103" s="149">
        <f t="shared" si="5"/>
        <v>0</v>
      </c>
      <c r="I103" s="59"/>
      <c r="J103" s="1"/>
      <c r="K103" s="1"/>
      <c r="M103" s="57" t="str">
        <f>IF(B104="","",MAX(M$9:M102)+1)</f>
        <v/>
      </c>
      <c r="N103" s="57" t="str">
        <f t="shared" si="4"/>
        <v/>
      </c>
      <c r="O103" s="57" t="str">
        <f>IFERROR((VLOOKUP(C103,Sheet7!$D$3:$F$147,3,FALSE)),"")</f>
        <v/>
      </c>
      <c r="P103" s="57" t="str">
        <f>IFERROR((VLOOKUP(K103,Sheet7!$D$3:$F$147,3,FALSE)),"")</f>
        <v/>
      </c>
      <c r="Q103" s="57" t="str">
        <f t="shared" si="6"/>
        <v/>
      </c>
      <c r="R103" s="57" t="str">
        <f>IFERROR((VLOOKUP(K103,Sheet7!$D$3:$G$147,4,FALSE)),"")</f>
        <v/>
      </c>
    </row>
    <row r="104" spans="2:18" ht="15" x14ac:dyDescent="0.2">
      <c r="B104" s="11"/>
      <c r="C104" s="1"/>
      <c r="D104" s="1"/>
      <c r="E104" s="1"/>
      <c r="F104" s="2"/>
      <c r="G104" s="100"/>
      <c r="H104" s="149">
        <f t="shared" si="5"/>
        <v>0</v>
      </c>
      <c r="I104" s="59"/>
      <c r="J104" s="1"/>
      <c r="K104" s="1"/>
      <c r="M104" s="57" t="str">
        <f>IF(B105="","",MAX(M$9:M103)+1)</f>
        <v/>
      </c>
      <c r="N104" s="57" t="str">
        <f t="shared" si="4"/>
        <v/>
      </c>
      <c r="O104" s="57" t="str">
        <f>IFERROR((VLOOKUP(C104,Sheet7!$D$3:$F$147,3,FALSE)),"")</f>
        <v/>
      </c>
      <c r="P104" s="57" t="str">
        <f>IFERROR((VLOOKUP(K104,Sheet7!$D$3:$F$147,3,FALSE)),"")</f>
        <v/>
      </c>
      <c r="Q104" s="57" t="str">
        <f t="shared" si="6"/>
        <v/>
      </c>
      <c r="R104" s="57" t="str">
        <f>IFERROR((VLOOKUP(K104,Sheet7!$D$3:$G$147,4,FALSE)),"")</f>
        <v/>
      </c>
    </row>
    <row r="105" spans="2:18" ht="15" x14ac:dyDescent="0.2">
      <c r="B105" s="11"/>
      <c r="C105" s="1"/>
      <c r="D105" s="1"/>
      <c r="E105" s="1"/>
      <c r="F105" s="2"/>
      <c r="G105" s="100"/>
      <c r="H105" s="149">
        <f t="shared" si="5"/>
        <v>0</v>
      </c>
      <c r="I105" s="59"/>
      <c r="J105" s="1"/>
      <c r="K105" s="1"/>
      <c r="M105" s="57" t="str">
        <f>IF(B106="","",MAX(M$9:M104)+1)</f>
        <v/>
      </c>
      <c r="N105" s="57" t="str">
        <f t="shared" si="4"/>
        <v/>
      </c>
      <c r="O105" s="57" t="str">
        <f>IFERROR((VLOOKUP(C105,Sheet7!$D$3:$F$147,3,FALSE)),"")</f>
        <v/>
      </c>
      <c r="P105" s="57" t="str">
        <f>IFERROR((VLOOKUP(K105,Sheet7!$D$3:$F$147,3,FALSE)),"")</f>
        <v/>
      </c>
      <c r="Q105" s="57" t="str">
        <f t="shared" si="6"/>
        <v/>
      </c>
      <c r="R105" s="57" t="str">
        <f>IFERROR((VLOOKUP(K105,Sheet7!$D$3:$G$147,4,FALSE)),"")</f>
        <v/>
      </c>
    </row>
    <row r="106" spans="2:18" ht="15" x14ac:dyDescent="0.2">
      <c r="B106" s="11"/>
      <c r="C106" s="1"/>
      <c r="D106" s="1"/>
      <c r="E106" s="1"/>
      <c r="F106" s="2"/>
      <c r="G106" s="100"/>
      <c r="H106" s="149">
        <f t="shared" si="5"/>
        <v>0</v>
      </c>
      <c r="I106" s="59"/>
      <c r="J106" s="1"/>
      <c r="K106" s="1"/>
      <c r="M106" s="57" t="str">
        <f>IF(B107="","",MAX(M$9:M105)+1)</f>
        <v/>
      </c>
      <c r="N106" s="57" t="str">
        <f t="shared" si="4"/>
        <v/>
      </c>
      <c r="O106" s="57" t="str">
        <f>IFERROR((VLOOKUP(C106,Sheet7!$D$3:$F$147,3,FALSE)),"")</f>
        <v/>
      </c>
      <c r="P106" s="57" t="str">
        <f>IFERROR((VLOOKUP(K106,Sheet7!$D$3:$F$147,3,FALSE)),"")</f>
        <v/>
      </c>
      <c r="Q106" s="57" t="str">
        <f t="shared" si="6"/>
        <v/>
      </c>
      <c r="R106" s="57" t="str">
        <f>IFERROR((VLOOKUP(K106,Sheet7!$D$3:$G$147,4,FALSE)),"")</f>
        <v/>
      </c>
    </row>
    <row r="107" spans="2:18" ht="15" x14ac:dyDescent="0.2">
      <c r="B107" s="11"/>
      <c r="C107" s="1"/>
      <c r="D107" s="1"/>
      <c r="E107" s="1"/>
      <c r="F107" s="2"/>
      <c r="G107" s="100"/>
      <c r="H107" s="149">
        <f t="shared" si="5"/>
        <v>0</v>
      </c>
      <c r="I107" s="59"/>
      <c r="J107" s="1"/>
      <c r="K107" s="1"/>
      <c r="M107" s="57" t="str">
        <f>IF(B108="","",MAX(M$9:M106)+1)</f>
        <v/>
      </c>
      <c r="N107" s="57" t="str">
        <f t="shared" ref="N107:N110" si="7">IFERROR(INDEX(B108:B1093,MATCH(ROW()-ROW($N$9),M107:M1092,0)),"")</f>
        <v/>
      </c>
      <c r="O107" s="57" t="str">
        <f>IFERROR((VLOOKUP(C107,Sheet7!$D$3:$F$147,3,FALSE)),"")</f>
        <v/>
      </c>
      <c r="P107" s="57" t="str">
        <f>IFERROR((VLOOKUP(K107,Sheet7!$D$3:$F$147,3,FALSE)),"")</f>
        <v/>
      </c>
      <c r="Q107" s="57" t="str">
        <f t="shared" si="6"/>
        <v/>
      </c>
      <c r="R107" s="57" t="str">
        <f>IFERROR((VLOOKUP(K107,Sheet7!$D$3:$G$147,4,FALSE)),"")</f>
        <v/>
      </c>
    </row>
    <row r="108" spans="2:18" ht="15" x14ac:dyDescent="0.2">
      <c r="B108" s="11"/>
      <c r="C108" s="1"/>
      <c r="D108" s="1"/>
      <c r="E108" s="1"/>
      <c r="F108" s="2"/>
      <c r="G108" s="100"/>
      <c r="H108" s="149">
        <f t="shared" si="5"/>
        <v>0</v>
      </c>
      <c r="I108" s="59"/>
      <c r="J108" s="1"/>
      <c r="K108" s="1"/>
      <c r="M108" s="57" t="str">
        <f>IF(B109="","",MAX(M$9:M107)+1)</f>
        <v/>
      </c>
      <c r="N108" s="57" t="str">
        <f t="shared" si="7"/>
        <v/>
      </c>
      <c r="O108" s="57" t="str">
        <f>IFERROR((VLOOKUP(C108,Sheet7!$D$3:$F$147,3,FALSE)),"")</f>
        <v/>
      </c>
      <c r="P108" s="57" t="str">
        <f>IFERROR((VLOOKUP(K108,Sheet7!$D$3:$F$147,3,FALSE)),"")</f>
        <v/>
      </c>
      <c r="Q108" s="57" t="str">
        <f t="shared" si="6"/>
        <v/>
      </c>
      <c r="R108" s="57" t="str">
        <f>IFERROR((VLOOKUP(K108,Sheet7!$D$3:$G$147,4,FALSE)),"")</f>
        <v/>
      </c>
    </row>
    <row r="109" spans="2:18" ht="15" x14ac:dyDescent="0.2">
      <c r="B109" s="11"/>
      <c r="C109" s="1"/>
      <c r="D109" s="1"/>
      <c r="E109" s="1"/>
      <c r="F109" s="2"/>
      <c r="G109" s="100"/>
      <c r="H109" s="149">
        <f t="shared" si="5"/>
        <v>0</v>
      </c>
      <c r="I109" s="59"/>
      <c r="J109" s="1"/>
      <c r="K109" s="1"/>
      <c r="M109" s="57" t="str">
        <f>IF(B110="","",MAX(M$9:M108)+1)</f>
        <v/>
      </c>
      <c r="N109" s="57" t="str">
        <f t="shared" si="7"/>
        <v/>
      </c>
      <c r="O109" s="57" t="str">
        <f>IFERROR((VLOOKUP(C109,Sheet7!$D$3:$F$147,3,FALSE)),"")</f>
        <v/>
      </c>
      <c r="P109" s="57" t="str">
        <f>IFERROR((VLOOKUP(K109,Sheet7!$D$3:$F$147,3,FALSE)),"")</f>
        <v/>
      </c>
      <c r="Q109" s="57" t="str">
        <f t="shared" si="6"/>
        <v/>
      </c>
      <c r="R109" s="57" t="str">
        <f>IFERROR((VLOOKUP(K109,Sheet7!$D$3:$G$147,4,FALSE)),"")</f>
        <v/>
      </c>
    </row>
    <row r="110" spans="2:18" ht="15" x14ac:dyDescent="0.2">
      <c r="B110" s="11"/>
      <c r="C110" s="1"/>
      <c r="D110" s="1"/>
      <c r="E110" s="1"/>
      <c r="F110" s="2"/>
      <c r="G110" s="100"/>
      <c r="H110" s="149">
        <f t="shared" si="5"/>
        <v>0</v>
      </c>
      <c r="I110" s="59"/>
      <c r="J110" s="1"/>
      <c r="K110" s="1"/>
      <c r="M110" s="57" t="str">
        <f>IF(B111="","",MAX(M$9:M109)+1)</f>
        <v/>
      </c>
      <c r="N110" s="57" t="str">
        <f t="shared" si="7"/>
        <v/>
      </c>
      <c r="O110" s="57" t="str">
        <f>IFERROR((VLOOKUP(C110,Sheet7!$D$3:$F$147,3,FALSE)),"")</f>
        <v/>
      </c>
      <c r="P110" s="57" t="str">
        <f>IFERROR((VLOOKUP(K110,Sheet7!$D$3:$F$147,3,FALSE)),"")</f>
        <v/>
      </c>
      <c r="Q110" s="57" t="str">
        <f t="shared" si="6"/>
        <v/>
      </c>
      <c r="R110" s="57" t="str">
        <f>IFERROR((VLOOKUP(K110,Sheet7!$D$3:$G$147,4,FALSE)),"")</f>
        <v/>
      </c>
    </row>
    <row r="111" spans="2:18" ht="15" x14ac:dyDescent="0.2">
      <c r="B111" s="11"/>
      <c r="C111" s="1"/>
      <c r="D111" s="1"/>
      <c r="E111" s="1"/>
      <c r="F111" s="2"/>
      <c r="G111" s="100"/>
      <c r="H111" s="149">
        <f t="shared" si="5"/>
        <v>0</v>
      </c>
      <c r="I111" s="59"/>
      <c r="J111" s="1"/>
      <c r="K111" s="1"/>
    </row>
    <row r="112" spans="2:18" ht="15" x14ac:dyDescent="0.2">
      <c r="B112" s="11"/>
      <c r="C112" s="1"/>
      <c r="D112" s="1"/>
      <c r="E112" s="1"/>
      <c r="F112" s="2"/>
      <c r="G112" s="100"/>
      <c r="H112" s="149">
        <f t="shared" si="5"/>
        <v>0</v>
      </c>
      <c r="I112" s="59"/>
      <c r="J112" s="1"/>
      <c r="K112" s="1"/>
    </row>
    <row r="113" spans="2:11" ht="15" x14ac:dyDescent="0.2">
      <c r="B113" s="11"/>
      <c r="C113" s="1"/>
      <c r="D113" s="1"/>
      <c r="E113" s="1"/>
      <c r="F113" s="2"/>
      <c r="G113" s="100"/>
      <c r="H113" s="149">
        <f t="shared" si="5"/>
        <v>0</v>
      </c>
      <c r="I113" s="59"/>
      <c r="J113" s="1"/>
      <c r="K113" s="1"/>
    </row>
    <row r="114" spans="2:11" ht="15" x14ac:dyDescent="0.2">
      <c r="B114" s="11"/>
      <c r="C114" s="1"/>
      <c r="D114" s="1"/>
      <c r="E114" s="1"/>
      <c r="F114" s="2"/>
      <c r="G114" s="100"/>
      <c r="H114" s="149">
        <f t="shared" si="5"/>
        <v>0</v>
      </c>
      <c r="I114" s="59"/>
      <c r="J114" s="1"/>
      <c r="K114" s="1"/>
    </row>
    <row r="115" spans="2:11" ht="15" x14ac:dyDescent="0.2">
      <c r="B115" s="11"/>
      <c r="C115" s="1"/>
      <c r="D115" s="1"/>
      <c r="E115" s="1"/>
      <c r="F115" s="2"/>
      <c r="G115" s="100"/>
      <c r="H115" s="149">
        <f t="shared" si="5"/>
        <v>0</v>
      </c>
      <c r="I115" s="59"/>
      <c r="J115" s="1"/>
      <c r="K115" s="1"/>
    </row>
    <row r="116" spans="2:11" ht="15" x14ac:dyDescent="0.2">
      <c r="B116" s="11"/>
      <c r="C116" s="1"/>
      <c r="D116" s="1"/>
      <c r="E116" s="1"/>
      <c r="F116" s="2"/>
      <c r="G116" s="100"/>
      <c r="H116" s="149">
        <f t="shared" si="5"/>
        <v>0</v>
      </c>
      <c r="I116" s="59"/>
      <c r="J116" s="1"/>
      <c r="K116" s="1"/>
    </row>
    <row r="117" spans="2:11" ht="15" x14ac:dyDescent="0.2">
      <c r="B117" s="11"/>
      <c r="C117" s="1"/>
      <c r="D117" s="1"/>
      <c r="E117" s="1"/>
      <c r="F117" s="2"/>
      <c r="G117" s="100"/>
      <c r="H117" s="149">
        <f t="shared" si="5"/>
        <v>0</v>
      </c>
      <c r="I117" s="59"/>
      <c r="J117" s="1"/>
      <c r="K117" s="1"/>
    </row>
    <row r="118" spans="2:11" ht="15" x14ac:dyDescent="0.2">
      <c r="B118" s="11"/>
      <c r="C118" s="1"/>
      <c r="D118" s="1"/>
      <c r="E118" s="1"/>
      <c r="F118" s="2"/>
      <c r="G118" s="100"/>
      <c r="H118" s="149">
        <f t="shared" si="5"/>
        <v>0</v>
      </c>
      <c r="I118" s="59"/>
      <c r="J118" s="1"/>
      <c r="K118" s="1"/>
    </row>
    <row r="119" spans="2:11" ht="15" x14ac:dyDescent="0.2">
      <c r="B119" s="11"/>
      <c r="C119" s="1"/>
      <c r="D119" s="1"/>
      <c r="E119" s="1"/>
      <c r="F119" s="2"/>
      <c r="G119" s="100"/>
      <c r="H119" s="149">
        <f t="shared" si="5"/>
        <v>0</v>
      </c>
      <c r="I119" s="59"/>
      <c r="J119" s="1"/>
      <c r="K119" s="1"/>
    </row>
    <row r="120" spans="2:11" ht="15" x14ac:dyDescent="0.2">
      <c r="B120" s="11"/>
      <c r="C120" s="1"/>
      <c r="D120" s="1"/>
      <c r="E120" s="1"/>
      <c r="F120" s="2"/>
      <c r="G120" s="100"/>
      <c r="H120" s="149">
        <f t="shared" si="5"/>
        <v>0</v>
      </c>
      <c r="I120" s="59"/>
      <c r="J120" s="1"/>
      <c r="K120" s="1"/>
    </row>
    <row r="121" spans="2:11" ht="15" x14ac:dyDescent="0.2">
      <c r="B121" s="11"/>
      <c r="C121" s="1"/>
      <c r="D121" s="1"/>
      <c r="E121" s="1"/>
      <c r="F121" s="2"/>
      <c r="G121" s="100"/>
      <c r="H121" s="149">
        <f t="shared" si="5"/>
        <v>0</v>
      </c>
      <c r="I121" s="59"/>
      <c r="J121" s="1"/>
      <c r="K121" s="1"/>
    </row>
    <row r="122" spans="2:11" ht="15" x14ac:dyDescent="0.2">
      <c r="B122" s="11"/>
      <c r="C122" s="1"/>
      <c r="D122" s="1"/>
      <c r="E122" s="1"/>
      <c r="F122" s="2"/>
      <c r="G122" s="100"/>
      <c r="H122" s="149">
        <f t="shared" si="5"/>
        <v>0</v>
      </c>
      <c r="I122" s="59"/>
      <c r="J122" s="1"/>
      <c r="K122" s="1"/>
    </row>
    <row r="123" spans="2:11" ht="15" x14ac:dyDescent="0.2">
      <c r="B123" s="11"/>
      <c r="C123" s="1"/>
      <c r="D123" s="1"/>
      <c r="E123" s="1"/>
      <c r="F123" s="2"/>
      <c r="G123" s="100"/>
      <c r="H123" s="149">
        <f t="shared" si="5"/>
        <v>0</v>
      </c>
      <c r="I123" s="59"/>
      <c r="J123" s="1"/>
      <c r="K123" s="1"/>
    </row>
    <row r="124" spans="2:11" ht="15" x14ac:dyDescent="0.2">
      <c r="B124" s="11"/>
      <c r="C124" s="1"/>
      <c r="D124" s="1"/>
      <c r="E124" s="1"/>
      <c r="F124" s="2"/>
      <c r="G124" s="100"/>
      <c r="H124" s="149">
        <f t="shared" si="5"/>
        <v>0</v>
      </c>
      <c r="I124" s="59"/>
      <c r="J124" s="1"/>
      <c r="K124" s="1"/>
    </row>
    <row r="125" spans="2:11" ht="15" x14ac:dyDescent="0.2">
      <c r="B125" s="11"/>
      <c r="C125" s="1"/>
      <c r="D125" s="1"/>
      <c r="E125" s="1"/>
      <c r="F125" s="2"/>
      <c r="G125" s="100"/>
      <c r="H125" s="149">
        <f t="shared" si="5"/>
        <v>0</v>
      </c>
      <c r="I125" s="59"/>
      <c r="J125" s="1"/>
      <c r="K125" s="1"/>
    </row>
    <row r="126" spans="2:11" ht="15" x14ac:dyDescent="0.2">
      <c r="B126" s="11"/>
      <c r="C126" s="1"/>
      <c r="D126" s="1"/>
      <c r="E126" s="1"/>
      <c r="F126" s="2"/>
      <c r="G126" s="100"/>
      <c r="H126" s="149">
        <f t="shared" si="5"/>
        <v>0</v>
      </c>
      <c r="I126" s="59"/>
      <c r="J126" s="1"/>
      <c r="K126" s="1"/>
    </row>
    <row r="127" spans="2:11" ht="15" x14ac:dyDescent="0.2">
      <c r="B127" s="11"/>
      <c r="C127" s="1"/>
      <c r="D127" s="1"/>
      <c r="E127" s="1"/>
      <c r="F127" s="2"/>
      <c r="G127" s="100"/>
      <c r="H127" s="149">
        <f t="shared" si="5"/>
        <v>0</v>
      </c>
      <c r="I127" s="59"/>
      <c r="J127" s="1"/>
      <c r="K127" s="1"/>
    </row>
    <row r="128" spans="2:11" ht="15" x14ac:dyDescent="0.2">
      <c r="B128" s="11"/>
      <c r="C128" s="1"/>
      <c r="D128" s="1"/>
      <c r="E128" s="1"/>
      <c r="F128" s="2"/>
      <c r="G128" s="100"/>
      <c r="H128" s="149">
        <f t="shared" si="5"/>
        <v>0</v>
      </c>
      <c r="I128" s="59"/>
      <c r="J128" s="1"/>
      <c r="K128" s="1"/>
    </row>
    <row r="129" spans="2:11" ht="15" x14ac:dyDescent="0.2">
      <c r="B129" s="11"/>
      <c r="C129" s="1"/>
      <c r="D129" s="1"/>
      <c r="E129" s="1"/>
      <c r="F129" s="2"/>
      <c r="G129" s="100"/>
      <c r="H129" s="149">
        <f t="shared" si="5"/>
        <v>0</v>
      </c>
      <c r="I129" s="59"/>
      <c r="J129" s="1"/>
      <c r="K129" s="1"/>
    </row>
    <row r="130" spans="2:11" ht="15" x14ac:dyDescent="0.2">
      <c r="B130" s="11"/>
      <c r="C130" s="1"/>
      <c r="D130" s="1"/>
      <c r="E130" s="1"/>
      <c r="F130" s="2"/>
      <c r="G130" s="100"/>
      <c r="H130" s="149">
        <f t="shared" si="5"/>
        <v>0</v>
      </c>
      <c r="I130" s="59"/>
      <c r="J130" s="1"/>
      <c r="K130" s="1"/>
    </row>
    <row r="131" spans="2:11" ht="15" x14ac:dyDescent="0.2">
      <c r="B131" s="11"/>
      <c r="C131" s="1"/>
      <c r="D131" s="1"/>
      <c r="E131" s="1"/>
      <c r="F131" s="2"/>
      <c r="G131" s="100"/>
      <c r="H131" s="149">
        <f t="shared" si="5"/>
        <v>0</v>
      </c>
      <c r="I131" s="59"/>
      <c r="J131" s="1"/>
      <c r="K131" s="1"/>
    </row>
    <row r="132" spans="2:11" ht="15" x14ac:dyDescent="0.2">
      <c r="B132" s="11"/>
      <c r="C132" s="1"/>
      <c r="D132" s="1"/>
      <c r="E132" s="1"/>
      <c r="F132" s="2"/>
      <c r="G132" s="100"/>
      <c r="H132" s="149">
        <f t="shared" si="5"/>
        <v>0</v>
      </c>
      <c r="I132" s="59"/>
      <c r="J132" s="1"/>
      <c r="K132" s="1"/>
    </row>
    <row r="133" spans="2:11" ht="15" x14ac:dyDescent="0.2">
      <c r="B133" s="11"/>
      <c r="C133" s="1"/>
      <c r="D133" s="1"/>
      <c r="E133" s="1"/>
      <c r="F133" s="2"/>
      <c r="G133" s="100"/>
      <c r="H133" s="149">
        <f t="shared" si="5"/>
        <v>0</v>
      </c>
      <c r="I133" s="59"/>
      <c r="J133" s="1"/>
      <c r="K133" s="1"/>
    </row>
    <row r="134" spans="2:11" ht="15" x14ac:dyDescent="0.2">
      <c r="B134" s="11"/>
      <c r="C134" s="1"/>
      <c r="D134" s="1"/>
      <c r="E134" s="1"/>
      <c r="F134" s="2"/>
      <c r="G134" s="100"/>
      <c r="H134" s="149">
        <f t="shared" si="5"/>
        <v>0</v>
      </c>
      <c r="I134" s="59"/>
      <c r="J134" s="1"/>
      <c r="K134" s="1"/>
    </row>
    <row r="135" spans="2:11" ht="15" x14ac:dyDescent="0.2">
      <c r="B135" s="11"/>
      <c r="C135" s="1"/>
      <c r="D135" s="1"/>
      <c r="E135" s="1"/>
      <c r="F135" s="2"/>
      <c r="G135" s="100"/>
      <c r="H135" s="149">
        <f t="shared" si="5"/>
        <v>0</v>
      </c>
      <c r="I135" s="59"/>
      <c r="J135" s="1"/>
      <c r="K135" s="1"/>
    </row>
    <row r="136" spans="2:11" ht="15" x14ac:dyDescent="0.2">
      <c r="B136" s="11"/>
      <c r="C136" s="1"/>
      <c r="D136" s="1"/>
      <c r="E136" s="1"/>
      <c r="F136" s="2"/>
      <c r="G136" s="100"/>
      <c r="H136" s="149">
        <f t="shared" si="5"/>
        <v>0</v>
      </c>
      <c r="I136" s="59"/>
      <c r="J136" s="1"/>
      <c r="K136" s="1"/>
    </row>
    <row r="137" spans="2:11" ht="15" x14ac:dyDescent="0.2">
      <c r="B137" s="11"/>
      <c r="C137" s="1"/>
      <c r="D137" s="1"/>
      <c r="E137" s="1"/>
      <c r="F137" s="2"/>
      <c r="G137" s="100"/>
      <c r="H137" s="149">
        <f t="shared" si="5"/>
        <v>0</v>
      </c>
      <c r="I137" s="59"/>
      <c r="J137" s="1"/>
      <c r="K137" s="1"/>
    </row>
    <row r="138" spans="2:11" ht="15" x14ac:dyDescent="0.2">
      <c r="B138" s="11"/>
      <c r="C138" s="1"/>
      <c r="D138" s="1"/>
      <c r="E138" s="1"/>
      <c r="F138" s="2"/>
      <c r="G138" s="100"/>
      <c r="H138" s="149">
        <f t="shared" si="5"/>
        <v>0</v>
      </c>
      <c r="I138" s="59"/>
      <c r="J138" s="1"/>
      <c r="K138" s="1"/>
    </row>
    <row r="139" spans="2:11" ht="15" x14ac:dyDescent="0.2">
      <c r="B139" s="11"/>
      <c r="C139" s="1"/>
      <c r="D139" s="1"/>
      <c r="E139" s="1"/>
      <c r="F139" s="2"/>
      <c r="G139" s="100"/>
      <c r="H139" s="149">
        <f t="shared" si="5"/>
        <v>0</v>
      </c>
      <c r="I139" s="59"/>
      <c r="J139" s="1"/>
      <c r="K139" s="1"/>
    </row>
    <row r="140" spans="2:11" ht="15" x14ac:dyDescent="0.2">
      <c r="B140" s="11"/>
      <c r="C140" s="1"/>
      <c r="D140" s="1"/>
      <c r="E140" s="1"/>
      <c r="F140" s="2"/>
      <c r="G140" s="100"/>
      <c r="H140" s="149">
        <f t="shared" ref="H140:H203" si="8">E140*F140</f>
        <v>0</v>
      </c>
      <c r="I140" s="59"/>
      <c r="J140" s="1"/>
      <c r="K140" s="1"/>
    </row>
    <row r="141" spans="2:11" ht="15" x14ac:dyDescent="0.2">
      <c r="B141" s="11"/>
      <c r="C141" s="1"/>
      <c r="D141" s="1"/>
      <c r="E141" s="1"/>
      <c r="F141" s="2"/>
      <c r="G141" s="100"/>
      <c r="H141" s="149">
        <f t="shared" si="8"/>
        <v>0</v>
      </c>
      <c r="I141" s="59"/>
      <c r="J141" s="1"/>
      <c r="K141" s="1"/>
    </row>
    <row r="142" spans="2:11" ht="15" x14ac:dyDescent="0.2">
      <c r="B142" s="11"/>
      <c r="C142" s="1"/>
      <c r="D142" s="1"/>
      <c r="E142" s="1"/>
      <c r="F142" s="2"/>
      <c r="G142" s="100"/>
      <c r="H142" s="149">
        <f t="shared" si="8"/>
        <v>0</v>
      </c>
      <c r="I142" s="59"/>
      <c r="J142" s="1"/>
      <c r="K142" s="1"/>
    </row>
    <row r="143" spans="2:11" ht="15" x14ac:dyDescent="0.2">
      <c r="B143" s="11"/>
      <c r="C143" s="1"/>
      <c r="D143" s="1"/>
      <c r="E143" s="1"/>
      <c r="F143" s="2"/>
      <c r="G143" s="100"/>
      <c r="H143" s="149">
        <f t="shared" si="8"/>
        <v>0</v>
      </c>
      <c r="I143" s="59"/>
      <c r="J143" s="1"/>
      <c r="K143" s="1"/>
    </row>
    <row r="144" spans="2:11" ht="15" x14ac:dyDescent="0.2">
      <c r="B144" s="11"/>
      <c r="C144" s="1"/>
      <c r="D144" s="1"/>
      <c r="E144" s="1"/>
      <c r="F144" s="2"/>
      <c r="G144" s="100"/>
      <c r="H144" s="149">
        <f t="shared" si="8"/>
        <v>0</v>
      </c>
      <c r="I144" s="59"/>
      <c r="J144" s="1"/>
      <c r="K144" s="1"/>
    </row>
    <row r="145" spans="2:11" ht="15" x14ac:dyDescent="0.2">
      <c r="B145" s="11"/>
      <c r="C145" s="1"/>
      <c r="D145" s="1"/>
      <c r="E145" s="1"/>
      <c r="F145" s="2"/>
      <c r="G145" s="100"/>
      <c r="H145" s="149">
        <f t="shared" si="8"/>
        <v>0</v>
      </c>
      <c r="I145" s="59"/>
      <c r="J145" s="1"/>
      <c r="K145" s="1"/>
    </row>
    <row r="146" spans="2:11" ht="15" x14ac:dyDescent="0.2">
      <c r="B146" s="11"/>
      <c r="C146" s="1"/>
      <c r="D146" s="1"/>
      <c r="E146" s="1"/>
      <c r="F146" s="2"/>
      <c r="G146" s="100"/>
      <c r="H146" s="149">
        <f t="shared" si="8"/>
        <v>0</v>
      </c>
      <c r="I146" s="59"/>
      <c r="J146" s="1"/>
      <c r="K146" s="1"/>
    </row>
    <row r="147" spans="2:11" ht="15" x14ac:dyDescent="0.2">
      <c r="B147" s="11"/>
      <c r="C147" s="1"/>
      <c r="D147" s="1"/>
      <c r="E147" s="1"/>
      <c r="F147" s="2"/>
      <c r="G147" s="100"/>
      <c r="H147" s="149">
        <f t="shared" si="8"/>
        <v>0</v>
      </c>
      <c r="I147" s="59"/>
      <c r="J147" s="1"/>
      <c r="K147" s="1"/>
    </row>
    <row r="148" spans="2:11" ht="15" x14ac:dyDescent="0.2">
      <c r="B148" s="11"/>
      <c r="C148" s="1"/>
      <c r="D148" s="1"/>
      <c r="E148" s="1"/>
      <c r="F148" s="2"/>
      <c r="G148" s="100"/>
      <c r="H148" s="149">
        <f t="shared" si="8"/>
        <v>0</v>
      </c>
      <c r="I148" s="59"/>
      <c r="J148" s="1"/>
      <c r="K148" s="1"/>
    </row>
    <row r="149" spans="2:11" ht="15" x14ac:dyDescent="0.2">
      <c r="B149" s="11"/>
      <c r="C149" s="1"/>
      <c r="D149" s="1"/>
      <c r="E149" s="1"/>
      <c r="F149" s="2"/>
      <c r="G149" s="100"/>
      <c r="H149" s="149">
        <f t="shared" si="8"/>
        <v>0</v>
      </c>
      <c r="I149" s="59"/>
      <c r="J149" s="1"/>
      <c r="K149" s="1"/>
    </row>
    <row r="150" spans="2:11" ht="15" x14ac:dyDescent="0.2">
      <c r="B150" s="11"/>
      <c r="C150" s="1"/>
      <c r="D150" s="1"/>
      <c r="E150" s="1"/>
      <c r="F150" s="2"/>
      <c r="G150" s="100"/>
      <c r="H150" s="149">
        <f t="shared" si="8"/>
        <v>0</v>
      </c>
      <c r="I150" s="59"/>
      <c r="J150" s="1"/>
      <c r="K150" s="1"/>
    </row>
    <row r="151" spans="2:11" ht="15" x14ac:dyDescent="0.2">
      <c r="B151" s="11"/>
      <c r="C151" s="1"/>
      <c r="D151" s="1"/>
      <c r="E151" s="1"/>
      <c r="F151" s="2"/>
      <c r="G151" s="100"/>
      <c r="H151" s="149">
        <f t="shared" si="8"/>
        <v>0</v>
      </c>
      <c r="I151" s="59"/>
      <c r="J151" s="1"/>
      <c r="K151" s="1"/>
    </row>
    <row r="152" spans="2:11" ht="15" x14ac:dyDescent="0.2">
      <c r="B152" s="11"/>
      <c r="C152" s="1"/>
      <c r="D152" s="1"/>
      <c r="E152" s="1"/>
      <c r="F152" s="2"/>
      <c r="G152" s="100"/>
      <c r="H152" s="149">
        <f t="shared" si="8"/>
        <v>0</v>
      </c>
      <c r="I152" s="59"/>
      <c r="J152" s="1"/>
      <c r="K152" s="1"/>
    </row>
    <row r="153" spans="2:11" ht="15" x14ac:dyDescent="0.2">
      <c r="B153" s="11"/>
      <c r="C153" s="1"/>
      <c r="D153" s="1"/>
      <c r="E153" s="1"/>
      <c r="F153" s="2"/>
      <c r="G153" s="100"/>
      <c r="H153" s="149">
        <f t="shared" si="8"/>
        <v>0</v>
      </c>
      <c r="I153" s="59"/>
      <c r="J153" s="1"/>
      <c r="K153" s="1"/>
    </row>
    <row r="154" spans="2:11" ht="15" x14ac:dyDescent="0.2">
      <c r="B154" s="11"/>
      <c r="C154" s="1"/>
      <c r="D154" s="1"/>
      <c r="E154" s="1"/>
      <c r="F154" s="2"/>
      <c r="G154" s="100"/>
      <c r="H154" s="149">
        <f t="shared" si="8"/>
        <v>0</v>
      </c>
      <c r="I154" s="59"/>
      <c r="J154" s="1"/>
      <c r="K154" s="1"/>
    </row>
    <row r="155" spans="2:11" ht="15" x14ac:dyDescent="0.2">
      <c r="B155" s="11"/>
      <c r="C155" s="1"/>
      <c r="D155" s="1"/>
      <c r="E155" s="1"/>
      <c r="F155" s="2"/>
      <c r="G155" s="100"/>
      <c r="H155" s="149">
        <f t="shared" si="8"/>
        <v>0</v>
      </c>
      <c r="I155" s="59"/>
      <c r="J155" s="1"/>
      <c r="K155" s="1"/>
    </row>
    <row r="156" spans="2:11" ht="15" x14ac:dyDescent="0.2">
      <c r="B156" s="11"/>
      <c r="C156" s="1"/>
      <c r="D156" s="1"/>
      <c r="E156" s="1"/>
      <c r="F156" s="2"/>
      <c r="G156" s="100"/>
      <c r="H156" s="149">
        <f t="shared" si="8"/>
        <v>0</v>
      </c>
      <c r="I156" s="59"/>
      <c r="J156" s="1"/>
      <c r="K156" s="1"/>
    </row>
    <row r="157" spans="2:11" ht="15" x14ac:dyDescent="0.2">
      <c r="B157" s="11"/>
      <c r="C157" s="1"/>
      <c r="D157" s="1"/>
      <c r="E157" s="1"/>
      <c r="F157" s="2"/>
      <c r="G157" s="100"/>
      <c r="H157" s="149">
        <f t="shared" si="8"/>
        <v>0</v>
      </c>
      <c r="I157" s="59"/>
      <c r="J157" s="1"/>
      <c r="K157" s="1"/>
    </row>
    <row r="158" spans="2:11" ht="15" x14ac:dyDescent="0.2">
      <c r="B158" s="11"/>
      <c r="C158" s="1"/>
      <c r="D158" s="1"/>
      <c r="E158" s="1"/>
      <c r="F158" s="2"/>
      <c r="G158" s="100"/>
      <c r="H158" s="149">
        <f t="shared" si="8"/>
        <v>0</v>
      </c>
      <c r="I158" s="59"/>
      <c r="J158" s="1"/>
      <c r="K158" s="1"/>
    </row>
    <row r="159" spans="2:11" ht="15" x14ac:dyDescent="0.2">
      <c r="B159" s="11"/>
      <c r="C159" s="1"/>
      <c r="D159" s="1"/>
      <c r="E159" s="1"/>
      <c r="F159" s="2"/>
      <c r="G159" s="100"/>
      <c r="H159" s="149">
        <f t="shared" si="8"/>
        <v>0</v>
      </c>
      <c r="I159" s="59"/>
      <c r="J159" s="1"/>
      <c r="K159" s="1"/>
    </row>
    <row r="160" spans="2:11" ht="15" x14ac:dyDescent="0.2">
      <c r="B160" s="11"/>
      <c r="C160" s="1"/>
      <c r="D160" s="1"/>
      <c r="E160" s="1"/>
      <c r="F160" s="2"/>
      <c r="G160" s="100"/>
      <c r="H160" s="149">
        <f t="shared" si="8"/>
        <v>0</v>
      </c>
      <c r="I160" s="59"/>
      <c r="J160" s="1"/>
      <c r="K160" s="1"/>
    </row>
    <row r="161" spans="2:11" ht="15" x14ac:dyDescent="0.2">
      <c r="B161" s="11"/>
      <c r="C161" s="1"/>
      <c r="D161" s="1"/>
      <c r="E161" s="1"/>
      <c r="F161" s="2"/>
      <c r="G161" s="100"/>
      <c r="H161" s="149">
        <f t="shared" si="8"/>
        <v>0</v>
      </c>
      <c r="I161" s="59"/>
      <c r="J161" s="1"/>
      <c r="K161" s="1"/>
    </row>
    <row r="162" spans="2:11" ht="15" x14ac:dyDescent="0.2">
      <c r="B162" s="11"/>
      <c r="C162" s="1"/>
      <c r="D162" s="1"/>
      <c r="E162" s="1"/>
      <c r="F162" s="2"/>
      <c r="G162" s="100"/>
      <c r="H162" s="149">
        <f t="shared" si="8"/>
        <v>0</v>
      </c>
      <c r="I162" s="59"/>
      <c r="J162" s="1"/>
      <c r="K162" s="1"/>
    </row>
    <row r="163" spans="2:11" ht="15" x14ac:dyDescent="0.2">
      <c r="B163" s="11"/>
      <c r="C163" s="1"/>
      <c r="D163" s="1"/>
      <c r="E163" s="1"/>
      <c r="F163" s="2"/>
      <c r="G163" s="100"/>
      <c r="H163" s="149">
        <f t="shared" si="8"/>
        <v>0</v>
      </c>
      <c r="I163" s="59"/>
      <c r="J163" s="1"/>
      <c r="K163" s="1"/>
    </row>
    <row r="164" spans="2:11" ht="15" x14ac:dyDescent="0.2">
      <c r="B164" s="11"/>
      <c r="C164" s="1"/>
      <c r="D164" s="1"/>
      <c r="E164" s="1"/>
      <c r="F164" s="2"/>
      <c r="G164" s="100"/>
      <c r="H164" s="149">
        <f t="shared" si="8"/>
        <v>0</v>
      </c>
      <c r="I164" s="59"/>
      <c r="J164" s="1"/>
      <c r="K164" s="1"/>
    </row>
    <row r="165" spans="2:11" ht="15" x14ac:dyDescent="0.2">
      <c r="B165" s="11"/>
      <c r="C165" s="1"/>
      <c r="D165" s="1"/>
      <c r="E165" s="1"/>
      <c r="F165" s="2"/>
      <c r="G165" s="100"/>
      <c r="H165" s="149">
        <f t="shared" si="8"/>
        <v>0</v>
      </c>
      <c r="I165" s="59"/>
      <c r="J165" s="1"/>
      <c r="K165" s="1"/>
    </row>
    <row r="166" spans="2:11" ht="15" x14ac:dyDescent="0.2">
      <c r="B166" s="11"/>
      <c r="C166" s="1"/>
      <c r="D166" s="1"/>
      <c r="E166" s="1"/>
      <c r="F166" s="2"/>
      <c r="G166" s="100"/>
      <c r="H166" s="149">
        <f t="shared" si="8"/>
        <v>0</v>
      </c>
      <c r="I166" s="59"/>
      <c r="J166" s="1"/>
      <c r="K166" s="1"/>
    </row>
    <row r="167" spans="2:11" ht="15" x14ac:dyDescent="0.2">
      <c r="B167" s="11"/>
      <c r="C167" s="1"/>
      <c r="D167" s="1"/>
      <c r="E167" s="1"/>
      <c r="F167" s="2"/>
      <c r="G167" s="100"/>
      <c r="H167" s="149">
        <f t="shared" si="8"/>
        <v>0</v>
      </c>
      <c r="I167" s="59"/>
      <c r="J167" s="1"/>
      <c r="K167" s="1"/>
    </row>
    <row r="168" spans="2:11" ht="15" x14ac:dyDescent="0.2">
      <c r="B168" s="11"/>
      <c r="C168" s="1"/>
      <c r="D168" s="1"/>
      <c r="E168" s="1"/>
      <c r="F168" s="2"/>
      <c r="G168" s="100"/>
      <c r="H168" s="149">
        <f t="shared" si="8"/>
        <v>0</v>
      </c>
      <c r="I168" s="59"/>
      <c r="J168" s="1"/>
      <c r="K168" s="1"/>
    </row>
    <row r="169" spans="2:11" ht="15" x14ac:dyDescent="0.2">
      <c r="B169" s="11"/>
      <c r="C169" s="1"/>
      <c r="D169" s="1"/>
      <c r="E169" s="1"/>
      <c r="F169" s="2"/>
      <c r="G169" s="100"/>
      <c r="H169" s="149">
        <f t="shared" si="8"/>
        <v>0</v>
      </c>
      <c r="I169" s="59"/>
      <c r="J169" s="1"/>
      <c r="K169" s="1"/>
    </row>
    <row r="170" spans="2:11" ht="15" x14ac:dyDescent="0.2">
      <c r="B170" s="11"/>
      <c r="C170" s="1"/>
      <c r="D170" s="1"/>
      <c r="E170" s="1"/>
      <c r="F170" s="2"/>
      <c r="G170" s="100"/>
      <c r="H170" s="149">
        <f t="shared" si="8"/>
        <v>0</v>
      </c>
      <c r="I170" s="59"/>
      <c r="J170" s="1"/>
      <c r="K170" s="1"/>
    </row>
    <row r="171" spans="2:11" ht="15" x14ac:dyDescent="0.2">
      <c r="B171" s="11"/>
      <c r="C171" s="1"/>
      <c r="D171" s="1"/>
      <c r="E171" s="1"/>
      <c r="F171" s="2"/>
      <c r="G171" s="100"/>
      <c r="H171" s="149">
        <f t="shared" si="8"/>
        <v>0</v>
      </c>
      <c r="I171" s="59"/>
      <c r="J171" s="1"/>
      <c r="K171" s="1"/>
    </row>
    <row r="172" spans="2:11" ht="15" x14ac:dyDescent="0.2">
      <c r="B172" s="11"/>
      <c r="C172" s="1"/>
      <c r="D172" s="1"/>
      <c r="E172" s="1"/>
      <c r="F172" s="2"/>
      <c r="G172" s="100"/>
      <c r="H172" s="149">
        <f t="shared" si="8"/>
        <v>0</v>
      </c>
      <c r="I172" s="59"/>
      <c r="J172" s="1"/>
      <c r="K172" s="1"/>
    </row>
    <row r="173" spans="2:11" ht="15" x14ac:dyDescent="0.2">
      <c r="B173" s="11"/>
      <c r="C173" s="1"/>
      <c r="D173" s="1"/>
      <c r="E173" s="1"/>
      <c r="F173" s="2"/>
      <c r="G173" s="100"/>
      <c r="H173" s="149">
        <f t="shared" si="8"/>
        <v>0</v>
      </c>
      <c r="I173" s="59"/>
      <c r="J173" s="1"/>
      <c r="K173" s="1"/>
    </row>
    <row r="174" spans="2:11" ht="15" x14ac:dyDescent="0.2">
      <c r="B174" s="11"/>
      <c r="C174" s="1"/>
      <c r="D174" s="1"/>
      <c r="E174" s="1"/>
      <c r="F174" s="2"/>
      <c r="G174" s="100"/>
      <c r="H174" s="149">
        <f t="shared" si="8"/>
        <v>0</v>
      </c>
      <c r="I174" s="59"/>
      <c r="J174" s="1"/>
      <c r="K174" s="1"/>
    </row>
    <row r="175" spans="2:11" ht="15" x14ac:dyDescent="0.2">
      <c r="B175" s="11"/>
      <c r="C175" s="1"/>
      <c r="D175" s="1"/>
      <c r="E175" s="1"/>
      <c r="F175" s="2"/>
      <c r="G175" s="100"/>
      <c r="H175" s="149">
        <f t="shared" si="8"/>
        <v>0</v>
      </c>
      <c r="I175" s="59"/>
      <c r="J175" s="1"/>
      <c r="K175" s="1"/>
    </row>
    <row r="176" spans="2:11" ht="15" x14ac:dyDescent="0.2">
      <c r="B176" s="11"/>
      <c r="C176" s="1"/>
      <c r="D176" s="1"/>
      <c r="E176" s="1"/>
      <c r="F176" s="2"/>
      <c r="G176" s="100"/>
      <c r="H176" s="149">
        <f t="shared" si="8"/>
        <v>0</v>
      </c>
      <c r="I176" s="59"/>
      <c r="J176" s="1"/>
      <c r="K176" s="1"/>
    </row>
    <row r="177" spans="2:11" ht="15" x14ac:dyDescent="0.2">
      <c r="B177" s="11"/>
      <c r="C177" s="1"/>
      <c r="D177" s="1"/>
      <c r="E177" s="1"/>
      <c r="F177" s="2"/>
      <c r="G177" s="100"/>
      <c r="H177" s="149">
        <f t="shared" si="8"/>
        <v>0</v>
      </c>
      <c r="I177" s="59"/>
      <c r="J177" s="1"/>
      <c r="K177" s="1"/>
    </row>
    <row r="178" spans="2:11" ht="15" x14ac:dyDescent="0.2">
      <c r="B178" s="11"/>
      <c r="C178" s="1"/>
      <c r="D178" s="1"/>
      <c r="E178" s="1"/>
      <c r="F178" s="2"/>
      <c r="G178" s="100"/>
      <c r="H178" s="149">
        <f t="shared" si="8"/>
        <v>0</v>
      </c>
      <c r="I178" s="59"/>
      <c r="J178" s="1"/>
      <c r="K178" s="1"/>
    </row>
    <row r="179" spans="2:11" ht="15" x14ac:dyDescent="0.2">
      <c r="B179" s="11"/>
      <c r="C179" s="1"/>
      <c r="D179" s="1"/>
      <c r="E179" s="1"/>
      <c r="F179" s="2"/>
      <c r="G179" s="100"/>
      <c r="H179" s="149">
        <f t="shared" si="8"/>
        <v>0</v>
      </c>
      <c r="I179" s="59"/>
      <c r="J179" s="1"/>
      <c r="K179" s="1"/>
    </row>
    <row r="180" spans="2:11" ht="15" x14ac:dyDescent="0.2">
      <c r="B180" s="11"/>
      <c r="C180" s="1"/>
      <c r="D180" s="1"/>
      <c r="E180" s="1"/>
      <c r="F180" s="2"/>
      <c r="G180" s="100"/>
      <c r="H180" s="149">
        <f t="shared" si="8"/>
        <v>0</v>
      </c>
      <c r="I180" s="59"/>
      <c r="J180" s="1"/>
      <c r="K180" s="1"/>
    </row>
    <row r="181" spans="2:11" ht="15" x14ac:dyDescent="0.2">
      <c r="B181" s="11"/>
      <c r="C181" s="1"/>
      <c r="D181" s="1"/>
      <c r="E181" s="1"/>
      <c r="F181" s="2"/>
      <c r="G181" s="100"/>
      <c r="H181" s="149">
        <f t="shared" si="8"/>
        <v>0</v>
      </c>
      <c r="I181" s="59"/>
      <c r="J181" s="1"/>
      <c r="K181" s="1"/>
    </row>
    <row r="182" spans="2:11" ht="15" x14ac:dyDescent="0.2">
      <c r="B182" s="11"/>
      <c r="C182" s="1"/>
      <c r="D182" s="1"/>
      <c r="E182" s="1"/>
      <c r="F182" s="2"/>
      <c r="G182" s="100"/>
      <c r="H182" s="149">
        <f t="shared" si="8"/>
        <v>0</v>
      </c>
      <c r="I182" s="59"/>
      <c r="J182" s="1"/>
      <c r="K182" s="1"/>
    </row>
    <row r="183" spans="2:11" ht="15" x14ac:dyDescent="0.2">
      <c r="B183" s="11"/>
      <c r="C183" s="1"/>
      <c r="D183" s="1"/>
      <c r="E183" s="1"/>
      <c r="F183" s="2"/>
      <c r="G183" s="100"/>
      <c r="H183" s="149">
        <f t="shared" si="8"/>
        <v>0</v>
      </c>
      <c r="I183" s="59"/>
      <c r="J183" s="1"/>
      <c r="K183" s="1"/>
    </row>
    <row r="184" spans="2:11" ht="15" x14ac:dyDescent="0.2">
      <c r="B184" s="11"/>
      <c r="C184" s="1"/>
      <c r="D184" s="1"/>
      <c r="E184" s="1"/>
      <c r="F184" s="2"/>
      <c r="G184" s="100"/>
      <c r="H184" s="149">
        <f t="shared" si="8"/>
        <v>0</v>
      </c>
      <c r="I184" s="59"/>
      <c r="J184" s="1"/>
      <c r="K184" s="1"/>
    </row>
    <row r="185" spans="2:11" ht="15" x14ac:dyDescent="0.2">
      <c r="B185" s="11"/>
      <c r="C185" s="1"/>
      <c r="D185" s="1"/>
      <c r="E185" s="1"/>
      <c r="F185" s="2"/>
      <c r="G185" s="100"/>
      <c r="H185" s="149">
        <f t="shared" si="8"/>
        <v>0</v>
      </c>
      <c r="I185" s="59"/>
      <c r="J185" s="1"/>
      <c r="K185" s="1"/>
    </row>
    <row r="186" spans="2:11" ht="15" x14ac:dyDescent="0.2">
      <c r="B186" s="11"/>
      <c r="C186" s="1"/>
      <c r="D186" s="1"/>
      <c r="E186" s="1"/>
      <c r="F186" s="2"/>
      <c r="G186" s="100"/>
      <c r="H186" s="149">
        <f t="shared" si="8"/>
        <v>0</v>
      </c>
      <c r="I186" s="59"/>
      <c r="J186" s="1"/>
      <c r="K186" s="1"/>
    </row>
    <row r="187" spans="2:11" ht="15" x14ac:dyDescent="0.2">
      <c r="B187" s="11"/>
      <c r="C187" s="1"/>
      <c r="D187" s="1"/>
      <c r="E187" s="1"/>
      <c r="F187" s="2"/>
      <c r="G187" s="100"/>
      <c r="H187" s="149">
        <f t="shared" si="8"/>
        <v>0</v>
      </c>
      <c r="I187" s="59"/>
      <c r="J187" s="1"/>
      <c r="K187" s="1"/>
    </row>
    <row r="188" spans="2:11" ht="15" x14ac:dyDescent="0.2">
      <c r="B188" s="11"/>
      <c r="C188" s="1"/>
      <c r="D188" s="1"/>
      <c r="E188" s="1"/>
      <c r="F188" s="2"/>
      <c r="G188" s="100"/>
      <c r="H188" s="149">
        <f t="shared" si="8"/>
        <v>0</v>
      </c>
      <c r="I188" s="59"/>
      <c r="J188" s="1"/>
      <c r="K188" s="1"/>
    </row>
    <row r="189" spans="2:11" ht="15" x14ac:dyDescent="0.2">
      <c r="B189" s="11"/>
      <c r="C189" s="1"/>
      <c r="D189" s="1"/>
      <c r="E189" s="1"/>
      <c r="F189" s="2"/>
      <c r="G189" s="100"/>
      <c r="H189" s="149">
        <f t="shared" si="8"/>
        <v>0</v>
      </c>
      <c r="I189" s="59"/>
      <c r="J189" s="1"/>
      <c r="K189" s="1"/>
    </row>
    <row r="190" spans="2:11" ht="15" x14ac:dyDescent="0.2">
      <c r="B190" s="11"/>
      <c r="C190" s="1"/>
      <c r="D190" s="1"/>
      <c r="E190" s="1"/>
      <c r="F190" s="2"/>
      <c r="G190" s="100"/>
      <c r="H190" s="149">
        <f t="shared" si="8"/>
        <v>0</v>
      </c>
      <c r="I190" s="59"/>
      <c r="J190" s="1"/>
      <c r="K190" s="1"/>
    </row>
    <row r="191" spans="2:11" ht="15" x14ac:dyDescent="0.2">
      <c r="B191" s="11"/>
      <c r="C191" s="1"/>
      <c r="D191" s="1"/>
      <c r="E191" s="1"/>
      <c r="F191" s="2"/>
      <c r="G191" s="100"/>
      <c r="H191" s="149">
        <f t="shared" si="8"/>
        <v>0</v>
      </c>
      <c r="I191" s="59"/>
      <c r="J191" s="1"/>
      <c r="K191" s="1"/>
    </row>
    <row r="192" spans="2:11" ht="15" x14ac:dyDescent="0.2">
      <c r="B192" s="11"/>
      <c r="C192" s="1"/>
      <c r="D192" s="1"/>
      <c r="E192" s="1"/>
      <c r="F192" s="2"/>
      <c r="G192" s="100"/>
      <c r="H192" s="149">
        <f t="shared" si="8"/>
        <v>0</v>
      </c>
      <c r="I192" s="59"/>
      <c r="J192" s="1"/>
      <c r="K192" s="1"/>
    </row>
    <row r="193" spans="2:11" ht="15" x14ac:dyDescent="0.2">
      <c r="B193" s="11"/>
      <c r="C193" s="1"/>
      <c r="D193" s="1"/>
      <c r="E193" s="1"/>
      <c r="F193" s="2"/>
      <c r="G193" s="100"/>
      <c r="H193" s="149">
        <f t="shared" si="8"/>
        <v>0</v>
      </c>
      <c r="I193" s="59"/>
      <c r="J193" s="1"/>
      <c r="K193" s="1"/>
    </row>
    <row r="194" spans="2:11" ht="15" x14ac:dyDescent="0.2">
      <c r="B194" s="11"/>
      <c r="C194" s="1"/>
      <c r="D194" s="1"/>
      <c r="E194" s="1"/>
      <c r="F194" s="2"/>
      <c r="G194" s="100"/>
      <c r="H194" s="149">
        <f t="shared" si="8"/>
        <v>0</v>
      </c>
      <c r="I194" s="59"/>
      <c r="J194" s="1"/>
      <c r="K194" s="1"/>
    </row>
    <row r="195" spans="2:11" ht="15" x14ac:dyDescent="0.2">
      <c r="B195" s="11"/>
      <c r="C195" s="1"/>
      <c r="D195" s="1"/>
      <c r="E195" s="1"/>
      <c r="F195" s="2"/>
      <c r="G195" s="100"/>
      <c r="H195" s="149">
        <f t="shared" si="8"/>
        <v>0</v>
      </c>
      <c r="I195" s="59"/>
      <c r="J195" s="1"/>
      <c r="K195" s="1"/>
    </row>
    <row r="196" spans="2:11" ht="15" x14ac:dyDescent="0.2">
      <c r="B196" s="11"/>
      <c r="C196" s="1"/>
      <c r="D196" s="1"/>
      <c r="E196" s="1"/>
      <c r="F196" s="2"/>
      <c r="G196" s="100"/>
      <c r="H196" s="149">
        <f t="shared" si="8"/>
        <v>0</v>
      </c>
      <c r="I196" s="59"/>
      <c r="J196" s="1"/>
      <c r="K196" s="1"/>
    </row>
    <row r="197" spans="2:11" ht="15" x14ac:dyDescent="0.2">
      <c r="B197" s="11"/>
      <c r="C197" s="1"/>
      <c r="D197" s="1"/>
      <c r="E197" s="1"/>
      <c r="F197" s="2"/>
      <c r="G197" s="100"/>
      <c r="H197" s="149">
        <f t="shared" si="8"/>
        <v>0</v>
      </c>
      <c r="I197" s="59"/>
      <c r="J197" s="1"/>
      <c r="K197" s="1"/>
    </row>
    <row r="198" spans="2:11" ht="15" x14ac:dyDescent="0.2">
      <c r="B198" s="11"/>
      <c r="C198" s="1"/>
      <c r="D198" s="1"/>
      <c r="E198" s="1"/>
      <c r="F198" s="2"/>
      <c r="G198" s="100"/>
      <c r="H198" s="149">
        <f t="shared" si="8"/>
        <v>0</v>
      </c>
      <c r="I198" s="59"/>
      <c r="J198" s="1"/>
      <c r="K198" s="1"/>
    </row>
    <row r="199" spans="2:11" ht="15" x14ac:dyDescent="0.2">
      <c r="B199" s="11"/>
      <c r="C199" s="1"/>
      <c r="D199" s="1"/>
      <c r="E199" s="1"/>
      <c r="F199" s="2"/>
      <c r="G199" s="100"/>
      <c r="H199" s="149">
        <f t="shared" si="8"/>
        <v>0</v>
      </c>
      <c r="I199" s="59"/>
      <c r="J199" s="1"/>
      <c r="K199" s="1"/>
    </row>
    <row r="200" spans="2:11" ht="15" x14ac:dyDescent="0.2">
      <c r="B200" s="11"/>
      <c r="C200" s="1"/>
      <c r="D200" s="1"/>
      <c r="E200" s="1"/>
      <c r="F200" s="2"/>
      <c r="G200" s="100"/>
      <c r="H200" s="149">
        <f t="shared" si="8"/>
        <v>0</v>
      </c>
      <c r="I200" s="59"/>
      <c r="J200" s="1"/>
      <c r="K200" s="1"/>
    </row>
    <row r="201" spans="2:11" ht="15" x14ac:dyDescent="0.2">
      <c r="B201" s="11"/>
      <c r="C201" s="1"/>
      <c r="D201" s="1"/>
      <c r="E201" s="1"/>
      <c r="F201" s="2"/>
      <c r="G201" s="100"/>
      <c r="H201" s="149">
        <f t="shared" si="8"/>
        <v>0</v>
      </c>
      <c r="I201" s="59"/>
      <c r="J201" s="1"/>
      <c r="K201" s="1"/>
    </row>
    <row r="202" spans="2:11" ht="15" hidden="1" x14ac:dyDescent="0.2">
      <c r="B202" s="11"/>
      <c r="C202" s="1"/>
      <c r="D202" s="1"/>
      <c r="E202" s="1"/>
      <c r="F202" s="2"/>
      <c r="G202" s="100"/>
      <c r="H202" s="149">
        <f t="shared" si="8"/>
        <v>0</v>
      </c>
      <c r="I202" s="59"/>
      <c r="J202" s="1"/>
      <c r="K202" s="1"/>
    </row>
    <row r="203" spans="2:11" ht="15" hidden="1" x14ac:dyDescent="0.2">
      <c r="B203" s="11"/>
      <c r="C203" s="1"/>
      <c r="D203" s="1"/>
      <c r="E203" s="1"/>
      <c r="F203" s="2"/>
      <c r="G203" s="100"/>
      <c r="H203" s="149">
        <f t="shared" si="8"/>
        <v>0</v>
      </c>
      <c r="I203" s="59"/>
      <c r="J203" s="1"/>
      <c r="K203" s="1"/>
    </row>
    <row r="204" spans="2:11" ht="15" hidden="1" x14ac:dyDescent="0.2">
      <c r="B204" s="11"/>
      <c r="C204" s="1"/>
      <c r="D204" s="1"/>
      <c r="E204" s="1"/>
      <c r="F204" s="2"/>
      <c r="G204" s="100"/>
      <c r="H204" s="149">
        <f t="shared" ref="H204:H267" si="9">E204*F204</f>
        <v>0</v>
      </c>
      <c r="I204" s="59"/>
      <c r="J204" s="1"/>
      <c r="K204" s="1"/>
    </row>
    <row r="205" spans="2:11" ht="15" hidden="1" x14ac:dyDescent="0.2">
      <c r="B205" s="11"/>
      <c r="C205" s="1"/>
      <c r="D205" s="1"/>
      <c r="E205" s="1"/>
      <c r="F205" s="2"/>
      <c r="G205" s="100"/>
      <c r="H205" s="149">
        <f t="shared" si="9"/>
        <v>0</v>
      </c>
      <c r="I205" s="59"/>
      <c r="J205" s="1"/>
      <c r="K205" s="1"/>
    </row>
    <row r="206" spans="2:11" ht="15" hidden="1" x14ac:dyDescent="0.2">
      <c r="B206" s="11"/>
      <c r="C206" s="1"/>
      <c r="D206" s="1"/>
      <c r="E206" s="1"/>
      <c r="F206" s="2"/>
      <c r="G206" s="100"/>
      <c r="H206" s="149">
        <f t="shared" si="9"/>
        <v>0</v>
      </c>
      <c r="I206" s="59"/>
      <c r="J206" s="1"/>
      <c r="K206" s="1"/>
    </row>
    <row r="207" spans="2:11" ht="15" hidden="1" x14ac:dyDescent="0.2">
      <c r="B207" s="11"/>
      <c r="C207" s="1"/>
      <c r="D207" s="1"/>
      <c r="E207" s="1"/>
      <c r="F207" s="2"/>
      <c r="G207" s="100"/>
      <c r="H207" s="149">
        <f t="shared" si="9"/>
        <v>0</v>
      </c>
      <c r="I207" s="59"/>
      <c r="J207" s="1"/>
      <c r="K207" s="1"/>
    </row>
    <row r="208" spans="2:11" ht="15" hidden="1" x14ac:dyDescent="0.2">
      <c r="B208" s="11"/>
      <c r="C208" s="1"/>
      <c r="D208" s="1"/>
      <c r="E208" s="1"/>
      <c r="F208" s="2"/>
      <c r="G208" s="100"/>
      <c r="H208" s="149">
        <f t="shared" si="9"/>
        <v>0</v>
      </c>
      <c r="I208" s="59"/>
      <c r="J208" s="1"/>
      <c r="K208" s="1"/>
    </row>
    <row r="209" spans="2:11" ht="15" hidden="1" x14ac:dyDescent="0.2">
      <c r="B209" s="11"/>
      <c r="C209" s="1"/>
      <c r="D209" s="1"/>
      <c r="E209" s="1"/>
      <c r="F209" s="2"/>
      <c r="G209" s="100"/>
      <c r="H209" s="149">
        <f t="shared" si="9"/>
        <v>0</v>
      </c>
      <c r="I209" s="59"/>
      <c r="J209" s="1"/>
      <c r="K209" s="1"/>
    </row>
    <row r="210" spans="2:11" ht="15" hidden="1" x14ac:dyDescent="0.2">
      <c r="B210" s="11"/>
      <c r="C210" s="1"/>
      <c r="D210" s="1"/>
      <c r="E210" s="1"/>
      <c r="F210" s="2"/>
      <c r="G210" s="100"/>
      <c r="H210" s="149">
        <f t="shared" si="9"/>
        <v>0</v>
      </c>
      <c r="I210" s="59"/>
      <c r="J210" s="1"/>
      <c r="K210" s="1"/>
    </row>
    <row r="211" spans="2:11" ht="15" hidden="1" x14ac:dyDescent="0.2">
      <c r="B211" s="11"/>
      <c r="C211" s="1"/>
      <c r="D211" s="1"/>
      <c r="E211" s="1"/>
      <c r="F211" s="2"/>
      <c r="G211" s="100"/>
      <c r="H211" s="149">
        <f t="shared" si="9"/>
        <v>0</v>
      </c>
      <c r="I211" s="59"/>
      <c r="J211" s="1"/>
      <c r="K211" s="1"/>
    </row>
    <row r="212" spans="2:11" ht="15" hidden="1" x14ac:dyDescent="0.2">
      <c r="B212" s="11"/>
      <c r="C212" s="1"/>
      <c r="D212" s="1"/>
      <c r="E212" s="1"/>
      <c r="F212" s="2"/>
      <c r="G212" s="100"/>
      <c r="H212" s="149">
        <f t="shared" si="9"/>
        <v>0</v>
      </c>
      <c r="I212" s="59"/>
      <c r="J212" s="1"/>
      <c r="K212" s="1"/>
    </row>
    <row r="213" spans="2:11" ht="15" hidden="1" x14ac:dyDescent="0.2">
      <c r="B213" s="11"/>
      <c r="C213" s="1"/>
      <c r="D213" s="1"/>
      <c r="E213" s="1"/>
      <c r="F213" s="2"/>
      <c r="G213" s="100"/>
      <c r="H213" s="149">
        <f t="shared" si="9"/>
        <v>0</v>
      </c>
      <c r="I213" s="59"/>
      <c r="J213" s="1"/>
      <c r="K213" s="1"/>
    </row>
    <row r="214" spans="2:11" ht="15" hidden="1" x14ac:dyDescent="0.2">
      <c r="B214" s="11"/>
      <c r="C214" s="1"/>
      <c r="D214" s="1"/>
      <c r="E214" s="1"/>
      <c r="F214" s="2"/>
      <c r="G214" s="100"/>
      <c r="H214" s="149">
        <f t="shared" si="9"/>
        <v>0</v>
      </c>
      <c r="I214" s="59"/>
      <c r="J214" s="1"/>
      <c r="K214" s="1"/>
    </row>
    <row r="215" spans="2:11" ht="15" hidden="1" x14ac:dyDescent="0.2">
      <c r="B215" s="11"/>
      <c r="C215" s="1"/>
      <c r="D215" s="1"/>
      <c r="E215" s="1"/>
      <c r="F215" s="2"/>
      <c r="G215" s="100"/>
      <c r="H215" s="149">
        <f t="shared" si="9"/>
        <v>0</v>
      </c>
      <c r="I215" s="59"/>
      <c r="J215" s="1"/>
      <c r="K215" s="1"/>
    </row>
    <row r="216" spans="2:11" ht="15" hidden="1" x14ac:dyDescent="0.2">
      <c r="B216" s="11"/>
      <c r="C216" s="1"/>
      <c r="D216" s="1"/>
      <c r="E216" s="1"/>
      <c r="F216" s="2"/>
      <c r="G216" s="100"/>
      <c r="H216" s="149">
        <f t="shared" si="9"/>
        <v>0</v>
      </c>
      <c r="I216" s="59"/>
      <c r="J216" s="1"/>
      <c r="K216" s="1"/>
    </row>
    <row r="217" spans="2:11" ht="15" hidden="1" x14ac:dyDescent="0.2">
      <c r="B217" s="11"/>
      <c r="C217" s="1"/>
      <c r="D217" s="1"/>
      <c r="E217" s="1"/>
      <c r="F217" s="2"/>
      <c r="G217" s="100"/>
      <c r="H217" s="149">
        <f t="shared" si="9"/>
        <v>0</v>
      </c>
      <c r="I217" s="59"/>
      <c r="J217" s="1"/>
      <c r="K217" s="1"/>
    </row>
    <row r="218" spans="2:11" ht="15" hidden="1" x14ac:dyDescent="0.2">
      <c r="B218" s="11"/>
      <c r="C218" s="1"/>
      <c r="D218" s="1"/>
      <c r="E218" s="1"/>
      <c r="F218" s="2"/>
      <c r="G218" s="100"/>
      <c r="H218" s="149">
        <f t="shared" si="9"/>
        <v>0</v>
      </c>
      <c r="I218" s="59"/>
      <c r="J218" s="1"/>
      <c r="K218" s="1"/>
    </row>
    <row r="219" spans="2:11" ht="15" hidden="1" x14ac:dyDescent="0.2">
      <c r="B219" s="11"/>
      <c r="C219" s="1"/>
      <c r="D219" s="1"/>
      <c r="E219" s="1"/>
      <c r="F219" s="2"/>
      <c r="G219" s="100"/>
      <c r="H219" s="149">
        <f t="shared" si="9"/>
        <v>0</v>
      </c>
      <c r="I219" s="59"/>
      <c r="J219" s="1"/>
      <c r="K219" s="1"/>
    </row>
    <row r="220" spans="2:11" ht="15" hidden="1" x14ac:dyDescent="0.2">
      <c r="B220" s="11"/>
      <c r="C220" s="1"/>
      <c r="D220" s="1"/>
      <c r="E220" s="1"/>
      <c r="F220" s="2"/>
      <c r="G220" s="100"/>
      <c r="H220" s="149">
        <f t="shared" si="9"/>
        <v>0</v>
      </c>
      <c r="I220" s="59"/>
      <c r="J220" s="1"/>
      <c r="K220" s="1"/>
    </row>
    <row r="221" spans="2:11" ht="15" hidden="1" x14ac:dyDescent="0.2">
      <c r="B221" s="11"/>
      <c r="C221" s="1"/>
      <c r="D221" s="1"/>
      <c r="E221" s="1"/>
      <c r="F221" s="2"/>
      <c r="G221" s="100"/>
      <c r="H221" s="149">
        <f t="shared" si="9"/>
        <v>0</v>
      </c>
      <c r="I221" s="59"/>
      <c r="J221" s="1"/>
      <c r="K221" s="1"/>
    </row>
    <row r="222" spans="2:11" ht="15" hidden="1" x14ac:dyDescent="0.2">
      <c r="B222" s="11"/>
      <c r="C222" s="1"/>
      <c r="D222" s="1"/>
      <c r="E222" s="1"/>
      <c r="F222" s="2"/>
      <c r="G222" s="100"/>
      <c r="H222" s="149">
        <f t="shared" si="9"/>
        <v>0</v>
      </c>
      <c r="I222" s="59"/>
      <c r="J222" s="1"/>
      <c r="K222" s="1"/>
    </row>
    <row r="223" spans="2:11" ht="15" hidden="1" x14ac:dyDescent="0.2">
      <c r="B223" s="11"/>
      <c r="C223" s="1"/>
      <c r="D223" s="1"/>
      <c r="E223" s="1"/>
      <c r="F223" s="2"/>
      <c r="G223" s="100"/>
      <c r="H223" s="149">
        <f t="shared" si="9"/>
        <v>0</v>
      </c>
      <c r="I223" s="59"/>
      <c r="J223" s="1"/>
      <c r="K223" s="1"/>
    </row>
    <row r="224" spans="2:11" ht="15" hidden="1" x14ac:dyDescent="0.2">
      <c r="B224" s="11"/>
      <c r="C224" s="1"/>
      <c r="D224" s="1"/>
      <c r="E224" s="1"/>
      <c r="F224" s="2"/>
      <c r="G224" s="100"/>
      <c r="H224" s="149">
        <f t="shared" si="9"/>
        <v>0</v>
      </c>
      <c r="I224" s="59"/>
      <c r="J224" s="1"/>
      <c r="K224" s="1"/>
    </row>
    <row r="225" spans="2:11" ht="15" hidden="1" x14ac:dyDescent="0.2">
      <c r="B225" s="11"/>
      <c r="C225" s="1"/>
      <c r="D225" s="1"/>
      <c r="E225" s="1"/>
      <c r="F225" s="2"/>
      <c r="G225" s="100"/>
      <c r="H225" s="149">
        <f t="shared" si="9"/>
        <v>0</v>
      </c>
      <c r="I225" s="59"/>
      <c r="J225" s="1"/>
      <c r="K225" s="1"/>
    </row>
    <row r="226" spans="2:11" ht="15" hidden="1" x14ac:dyDescent="0.2">
      <c r="B226" s="11"/>
      <c r="C226" s="1"/>
      <c r="D226" s="1"/>
      <c r="E226" s="1"/>
      <c r="F226" s="2"/>
      <c r="G226" s="100"/>
      <c r="H226" s="149">
        <f t="shared" si="9"/>
        <v>0</v>
      </c>
      <c r="I226" s="59"/>
      <c r="J226" s="1"/>
      <c r="K226" s="1"/>
    </row>
    <row r="227" spans="2:11" ht="15" hidden="1" x14ac:dyDescent="0.2">
      <c r="B227" s="11"/>
      <c r="C227" s="1"/>
      <c r="D227" s="1"/>
      <c r="E227" s="1"/>
      <c r="F227" s="2"/>
      <c r="G227" s="100"/>
      <c r="H227" s="149">
        <f t="shared" si="9"/>
        <v>0</v>
      </c>
      <c r="I227" s="59"/>
      <c r="J227" s="1"/>
      <c r="K227" s="1"/>
    </row>
    <row r="228" spans="2:11" ht="15" hidden="1" x14ac:dyDescent="0.2">
      <c r="B228" s="11"/>
      <c r="C228" s="1"/>
      <c r="D228" s="1"/>
      <c r="E228" s="1"/>
      <c r="F228" s="2"/>
      <c r="G228" s="100"/>
      <c r="H228" s="149">
        <f t="shared" si="9"/>
        <v>0</v>
      </c>
      <c r="I228" s="59"/>
      <c r="J228" s="1"/>
      <c r="K228" s="1"/>
    </row>
    <row r="229" spans="2:11" ht="15" hidden="1" x14ac:dyDescent="0.2">
      <c r="B229" s="11"/>
      <c r="C229" s="1"/>
      <c r="D229" s="1"/>
      <c r="E229" s="1"/>
      <c r="F229" s="2"/>
      <c r="G229" s="100"/>
      <c r="H229" s="149">
        <f t="shared" si="9"/>
        <v>0</v>
      </c>
      <c r="I229" s="59"/>
      <c r="J229" s="1"/>
      <c r="K229" s="1"/>
    </row>
    <row r="230" spans="2:11" ht="15" hidden="1" x14ac:dyDescent="0.2">
      <c r="B230" s="11"/>
      <c r="C230" s="1"/>
      <c r="D230" s="1"/>
      <c r="E230" s="1"/>
      <c r="F230" s="2"/>
      <c r="G230" s="100"/>
      <c r="H230" s="149">
        <f t="shared" si="9"/>
        <v>0</v>
      </c>
      <c r="I230" s="59"/>
      <c r="J230" s="1"/>
      <c r="K230" s="1"/>
    </row>
    <row r="231" spans="2:11" ht="15" hidden="1" x14ac:dyDescent="0.2">
      <c r="B231" s="11"/>
      <c r="C231" s="1"/>
      <c r="D231" s="1"/>
      <c r="E231" s="1"/>
      <c r="F231" s="2"/>
      <c r="G231" s="100"/>
      <c r="H231" s="149">
        <f t="shared" si="9"/>
        <v>0</v>
      </c>
      <c r="I231" s="59"/>
      <c r="J231" s="1"/>
      <c r="K231" s="1"/>
    </row>
    <row r="232" spans="2:11" ht="15" hidden="1" x14ac:dyDescent="0.2">
      <c r="B232" s="11"/>
      <c r="C232" s="1"/>
      <c r="D232" s="1"/>
      <c r="E232" s="1"/>
      <c r="F232" s="2"/>
      <c r="G232" s="100"/>
      <c r="H232" s="149">
        <f t="shared" si="9"/>
        <v>0</v>
      </c>
      <c r="I232" s="59"/>
      <c r="J232" s="1"/>
      <c r="K232" s="1"/>
    </row>
    <row r="233" spans="2:11" ht="15" hidden="1" x14ac:dyDescent="0.2">
      <c r="B233" s="11"/>
      <c r="C233" s="1"/>
      <c r="D233" s="1"/>
      <c r="E233" s="1"/>
      <c r="F233" s="2"/>
      <c r="G233" s="100"/>
      <c r="H233" s="149">
        <f t="shared" si="9"/>
        <v>0</v>
      </c>
      <c r="I233" s="59"/>
      <c r="J233" s="1"/>
      <c r="K233" s="1"/>
    </row>
    <row r="234" spans="2:11" ht="15" hidden="1" x14ac:dyDescent="0.2">
      <c r="B234" s="11"/>
      <c r="C234" s="1"/>
      <c r="D234" s="1"/>
      <c r="E234" s="1"/>
      <c r="F234" s="2"/>
      <c r="G234" s="100"/>
      <c r="H234" s="149">
        <f t="shared" si="9"/>
        <v>0</v>
      </c>
      <c r="I234" s="59"/>
      <c r="J234" s="1"/>
      <c r="K234" s="1"/>
    </row>
    <row r="235" spans="2:11" ht="15" hidden="1" x14ac:dyDescent="0.2">
      <c r="B235" s="11"/>
      <c r="C235" s="1"/>
      <c r="D235" s="1"/>
      <c r="E235" s="1"/>
      <c r="F235" s="2"/>
      <c r="G235" s="100"/>
      <c r="H235" s="149">
        <f t="shared" si="9"/>
        <v>0</v>
      </c>
      <c r="I235" s="59"/>
      <c r="J235" s="1"/>
      <c r="K235" s="1"/>
    </row>
    <row r="236" spans="2:11" ht="15" hidden="1" x14ac:dyDescent="0.2">
      <c r="B236" s="11"/>
      <c r="C236" s="1"/>
      <c r="D236" s="1"/>
      <c r="E236" s="1"/>
      <c r="F236" s="2"/>
      <c r="G236" s="100"/>
      <c r="H236" s="149">
        <f t="shared" si="9"/>
        <v>0</v>
      </c>
      <c r="I236" s="59"/>
      <c r="J236" s="1"/>
      <c r="K236" s="1"/>
    </row>
    <row r="237" spans="2:11" ht="15" hidden="1" x14ac:dyDescent="0.2">
      <c r="B237" s="11"/>
      <c r="C237" s="1"/>
      <c r="D237" s="1"/>
      <c r="E237" s="1"/>
      <c r="F237" s="2"/>
      <c r="G237" s="100"/>
      <c r="H237" s="149">
        <f t="shared" si="9"/>
        <v>0</v>
      </c>
      <c r="I237" s="59"/>
      <c r="J237" s="1"/>
      <c r="K237" s="1"/>
    </row>
    <row r="238" spans="2:11" ht="15" hidden="1" x14ac:dyDescent="0.2">
      <c r="B238" s="11"/>
      <c r="C238" s="1"/>
      <c r="D238" s="1"/>
      <c r="E238" s="1"/>
      <c r="F238" s="2"/>
      <c r="G238" s="100"/>
      <c r="H238" s="149">
        <f t="shared" si="9"/>
        <v>0</v>
      </c>
      <c r="I238" s="59"/>
      <c r="J238" s="1"/>
      <c r="K238" s="1"/>
    </row>
    <row r="239" spans="2:11" ht="15" hidden="1" x14ac:dyDescent="0.2">
      <c r="B239" s="11"/>
      <c r="C239" s="1"/>
      <c r="D239" s="1"/>
      <c r="E239" s="1"/>
      <c r="F239" s="2"/>
      <c r="G239" s="100"/>
      <c r="H239" s="149">
        <f t="shared" si="9"/>
        <v>0</v>
      </c>
      <c r="I239" s="59"/>
      <c r="J239" s="1"/>
      <c r="K239" s="1"/>
    </row>
    <row r="240" spans="2:11" ht="15" hidden="1" x14ac:dyDescent="0.2">
      <c r="B240" s="11"/>
      <c r="C240" s="1"/>
      <c r="D240" s="1"/>
      <c r="E240" s="1"/>
      <c r="F240" s="2"/>
      <c r="G240" s="100"/>
      <c r="H240" s="149">
        <f t="shared" si="9"/>
        <v>0</v>
      </c>
      <c r="I240" s="59"/>
      <c r="J240" s="1"/>
      <c r="K240" s="1"/>
    </row>
    <row r="241" spans="2:11" ht="15" hidden="1" x14ac:dyDescent="0.2">
      <c r="B241" s="11"/>
      <c r="C241" s="1"/>
      <c r="D241" s="1"/>
      <c r="E241" s="1"/>
      <c r="F241" s="2"/>
      <c r="G241" s="100"/>
      <c r="H241" s="149">
        <f t="shared" si="9"/>
        <v>0</v>
      </c>
      <c r="I241" s="59"/>
      <c r="J241" s="1"/>
      <c r="K241" s="1"/>
    </row>
    <row r="242" spans="2:11" ht="15" hidden="1" x14ac:dyDescent="0.2">
      <c r="B242" s="11"/>
      <c r="C242" s="1"/>
      <c r="D242" s="1"/>
      <c r="E242" s="1"/>
      <c r="F242" s="2"/>
      <c r="G242" s="100"/>
      <c r="H242" s="149">
        <f t="shared" si="9"/>
        <v>0</v>
      </c>
      <c r="I242" s="59"/>
      <c r="J242" s="1"/>
      <c r="K242" s="1"/>
    </row>
    <row r="243" spans="2:11" ht="15" hidden="1" x14ac:dyDescent="0.2">
      <c r="B243" s="11"/>
      <c r="C243" s="1"/>
      <c r="D243" s="1"/>
      <c r="E243" s="1"/>
      <c r="F243" s="2"/>
      <c r="G243" s="100"/>
      <c r="H243" s="149">
        <f t="shared" si="9"/>
        <v>0</v>
      </c>
      <c r="I243" s="59"/>
      <c r="J243" s="1"/>
      <c r="K243" s="1"/>
    </row>
    <row r="244" spans="2:11" ht="15" hidden="1" x14ac:dyDescent="0.2">
      <c r="B244" s="11"/>
      <c r="C244" s="1"/>
      <c r="D244" s="1"/>
      <c r="E244" s="1"/>
      <c r="F244" s="2"/>
      <c r="G244" s="100"/>
      <c r="H244" s="149">
        <f t="shared" si="9"/>
        <v>0</v>
      </c>
      <c r="I244" s="59"/>
      <c r="J244" s="1"/>
      <c r="K244" s="1"/>
    </row>
    <row r="245" spans="2:11" ht="15" hidden="1" x14ac:dyDescent="0.2">
      <c r="B245" s="11"/>
      <c r="C245" s="1"/>
      <c r="D245" s="1"/>
      <c r="E245" s="1"/>
      <c r="F245" s="2"/>
      <c r="G245" s="100"/>
      <c r="H245" s="149">
        <f t="shared" si="9"/>
        <v>0</v>
      </c>
      <c r="I245" s="59"/>
      <c r="J245" s="1"/>
      <c r="K245" s="1"/>
    </row>
    <row r="246" spans="2:11" ht="15" hidden="1" x14ac:dyDescent="0.2">
      <c r="B246" s="11"/>
      <c r="C246" s="1"/>
      <c r="D246" s="1"/>
      <c r="E246" s="1"/>
      <c r="F246" s="2"/>
      <c r="G246" s="100"/>
      <c r="H246" s="149">
        <f t="shared" si="9"/>
        <v>0</v>
      </c>
      <c r="I246" s="59"/>
      <c r="J246" s="1"/>
      <c r="K246" s="1"/>
    </row>
    <row r="247" spans="2:11" ht="15" hidden="1" x14ac:dyDescent="0.2">
      <c r="B247" s="11"/>
      <c r="C247" s="1"/>
      <c r="D247" s="1"/>
      <c r="E247" s="1"/>
      <c r="F247" s="2"/>
      <c r="G247" s="100"/>
      <c r="H247" s="149">
        <f t="shared" si="9"/>
        <v>0</v>
      </c>
      <c r="I247" s="59"/>
      <c r="J247" s="1"/>
      <c r="K247" s="1"/>
    </row>
    <row r="248" spans="2:11" ht="15" hidden="1" x14ac:dyDescent="0.2">
      <c r="B248" s="11"/>
      <c r="C248" s="1"/>
      <c r="D248" s="1"/>
      <c r="E248" s="1"/>
      <c r="F248" s="2"/>
      <c r="G248" s="100"/>
      <c r="H248" s="149">
        <f t="shared" si="9"/>
        <v>0</v>
      </c>
      <c r="I248" s="59"/>
      <c r="J248" s="1"/>
      <c r="K248" s="1"/>
    </row>
    <row r="249" spans="2:11" ht="15" hidden="1" x14ac:dyDescent="0.2">
      <c r="B249" s="11"/>
      <c r="C249" s="1"/>
      <c r="D249" s="1"/>
      <c r="E249" s="1"/>
      <c r="F249" s="2"/>
      <c r="G249" s="100"/>
      <c r="H249" s="149">
        <f t="shared" si="9"/>
        <v>0</v>
      </c>
      <c r="I249" s="59"/>
      <c r="J249" s="1"/>
      <c r="K249" s="1"/>
    </row>
    <row r="250" spans="2:11" ht="15" hidden="1" x14ac:dyDescent="0.2">
      <c r="B250" s="11"/>
      <c r="C250" s="1"/>
      <c r="D250" s="1"/>
      <c r="E250" s="1"/>
      <c r="F250" s="2"/>
      <c r="G250" s="100"/>
      <c r="H250" s="149">
        <f t="shared" si="9"/>
        <v>0</v>
      </c>
      <c r="I250" s="59"/>
      <c r="J250" s="1"/>
      <c r="K250" s="1"/>
    </row>
    <row r="251" spans="2:11" ht="15" hidden="1" x14ac:dyDescent="0.2">
      <c r="B251" s="11"/>
      <c r="C251" s="1"/>
      <c r="D251" s="1"/>
      <c r="E251" s="1"/>
      <c r="F251" s="2"/>
      <c r="G251" s="100"/>
      <c r="H251" s="149">
        <f t="shared" si="9"/>
        <v>0</v>
      </c>
      <c r="I251" s="59"/>
      <c r="J251" s="1"/>
      <c r="K251" s="1"/>
    </row>
    <row r="252" spans="2:11" ht="15" hidden="1" x14ac:dyDescent="0.2">
      <c r="B252" s="11"/>
      <c r="C252" s="1"/>
      <c r="D252" s="1"/>
      <c r="E252" s="1"/>
      <c r="F252" s="2"/>
      <c r="G252" s="100"/>
      <c r="H252" s="149">
        <f t="shared" si="9"/>
        <v>0</v>
      </c>
      <c r="I252" s="59"/>
      <c r="J252" s="1"/>
      <c r="K252" s="1"/>
    </row>
    <row r="253" spans="2:11" ht="15" hidden="1" x14ac:dyDescent="0.2">
      <c r="B253" s="11"/>
      <c r="C253" s="1"/>
      <c r="D253" s="1"/>
      <c r="E253" s="1"/>
      <c r="F253" s="2"/>
      <c r="G253" s="100"/>
      <c r="H253" s="149">
        <f t="shared" si="9"/>
        <v>0</v>
      </c>
      <c r="I253" s="59"/>
      <c r="J253" s="1"/>
      <c r="K253" s="1"/>
    </row>
    <row r="254" spans="2:11" ht="15" hidden="1" x14ac:dyDescent="0.2">
      <c r="B254" s="11"/>
      <c r="C254" s="1"/>
      <c r="D254" s="1"/>
      <c r="E254" s="1"/>
      <c r="F254" s="2"/>
      <c r="G254" s="100"/>
      <c r="H254" s="149">
        <f t="shared" si="9"/>
        <v>0</v>
      </c>
      <c r="I254" s="59"/>
      <c r="J254" s="1"/>
      <c r="K254" s="1"/>
    </row>
    <row r="255" spans="2:11" ht="15" hidden="1" x14ac:dyDescent="0.2">
      <c r="B255" s="11"/>
      <c r="C255" s="1"/>
      <c r="D255" s="1"/>
      <c r="E255" s="1"/>
      <c r="F255" s="2"/>
      <c r="G255" s="100"/>
      <c r="H255" s="149">
        <f t="shared" si="9"/>
        <v>0</v>
      </c>
      <c r="I255" s="59"/>
      <c r="J255" s="1"/>
      <c r="K255" s="1"/>
    </row>
    <row r="256" spans="2:11" ht="15" hidden="1" x14ac:dyDescent="0.2">
      <c r="B256" s="11"/>
      <c r="C256" s="1"/>
      <c r="D256" s="1"/>
      <c r="E256" s="1"/>
      <c r="F256" s="2"/>
      <c r="G256" s="100"/>
      <c r="H256" s="149">
        <f t="shared" si="9"/>
        <v>0</v>
      </c>
      <c r="I256" s="59"/>
      <c r="J256" s="1"/>
      <c r="K256" s="1"/>
    </row>
    <row r="257" spans="2:11" ht="15" hidden="1" x14ac:dyDescent="0.2">
      <c r="B257" s="11"/>
      <c r="C257" s="1"/>
      <c r="D257" s="1"/>
      <c r="E257" s="1"/>
      <c r="F257" s="2"/>
      <c r="G257" s="100"/>
      <c r="H257" s="149">
        <f t="shared" si="9"/>
        <v>0</v>
      </c>
      <c r="I257" s="59"/>
      <c r="J257" s="1"/>
      <c r="K257" s="1"/>
    </row>
    <row r="258" spans="2:11" ht="15" hidden="1" x14ac:dyDescent="0.2">
      <c r="B258" s="11"/>
      <c r="C258" s="1"/>
      <c r="D258" s="1"/>
      <c r="E258" s="1"/>
      <c r="F258" s="2"/>
      <c r="G258" s="100"/>
      <c r="H258" s="149">
        <f t="shared" si="9"/>
        <v>0</v>
      </c>
      <c r="I258" s="59"/>
      <c r="J258" s="1"/>
      <c r="K258" s="1"/>
    </row>
    <row r="259" spans="2:11" ht="15" hidden="1" x14ac:dyDescent="0.2">
      <c r="B259" s="11"/>
      <c r="C259" s="1"/>
      <c r="D259" s="1"/>
      <c r="E259" s="1"/>
      <c r="F259" s="2"/>
      <c r="G259" s="100"/>
      <c r="H259" s="149">
        <f t="shared" si="9"/>
        <v>0</v>
      </c>
      <c r="I259" s="59"/>
      <c r="J259" s="1"/>
      <c r="K259" s="1"/>
    </row>
    <row r="260" spans="2:11" ht="15" hidden="1" x14ac:dyDescent="0.2">
      <c r="B260" s="11"/>
      <c r="C260" s="1"/>
      <c r="D260" s="1"/>
      <c r="E260" s="1"/>
      <c r="F260" s="2"/>
      <c r="G260" s="100"/>
      <c r="H260" s="149">
        <f t="shared" si="9"/>
        <v>0</v>
      </c>
      <c r="I260" s="59"/>
      <c r="J260" s="1"/>
      <c r="K260" s="1"/>
    </row>
    <row r="261" spans="2:11" ht="15" hidden="1" x14ac:dyDescent="0.2">
      <c r="B261" s="11"/>
      <c r="C261" s="1"/>
      <c r="D261" s="1"/>
      <c r="E261" s="1"/>
      <c r="F261" s="2"/>
      <c r="G261" s="100"/>
      <c r="H261" s="149">
        <f t="shared" si="9"/>
        <v>0</v>
      </c>
      <c r="I261" s="59"/>
      <c r="J261" s="1"/>
      <c r="K261" s="1"/>
    </row>
    <row r="262" spans="2:11" ht="15" hidden="1" x14ac:dyDescent="0.2">
      <c r="B262" s="11"/>
      <c r="C262" s="1"/>
      <c r="D262" s="1"/>
      <c r="E262" s="1"/>
      <c r="F262" s="2"/>
      <c r="G262" s="100"/>
      <c r="H262" s="149">
        <f t="shared" si="9"/>
        <v>0</v>
      </c>
      <c r="I262" s="59"/>
      <c r="J262" s="1"/>
      <c r="K262" s="1"/>
    </row>
    <row r="263" spans="2:11" ht="15" hidden="1" x14ac:dyDescent="0.2">
      <c r="B263" s="11"/>
      <c r="C263" s="1"/>
      <c r="D263" s="1"/>
      <c r="E263" s="1"/>
      <c r="F263" s="2"/>
      <c r="G263" s="100"/>
      <c r="H263" s="149">
        <f t="shared" si="9"/>
        <v>0</v>
      </c>
      <c r="I263" s="59"/>
      <c r="J263" s="1"/>
      <c r="K263" s="1"/>
    </row>
    <row r="264" spans="2:11" ht="15" hidden="1" x14ac:dyDescent="0.2">
      <c r="B264" s="11"/>
      <c r="C264" s="1"/>
      <c r="D264" s="1"/>
      <c r="E264" s="1"/>
      <c r="F264" s="2"/>
      <c r="G264" s="100"/>
      <c r="H264" s="149">
        <f t="shared" si="9"/>
        <v>0</v>
      </c>
      <c r="I264" s="59"/>
      <c r="J264" s="1"/>
      <c r="K264" s="1"/>
    </row>
    <row r="265" spans="2:11" ht="15" hidden="1" x14ac:dyDescent="0.2">
      <c r="B265" s="11"/>
      <c r="C265" s="1"/>
      <c r="D265" s="1"/>
      <c r="E265" s="1"/>
      <c r="F265" s="2"/>
      <c r="G265" s="100"/>
      <c r="H265" s="149">
        <f t="shared" si="9"/>
        <v>0</v>
      </c>
      <c r="I265" s="59"/>
      <c r="J265" s="1"/>
      <c r="K265" s="1"/>
    </row>
    <row r="266" spans="2:11" ht="15" hidden="1" x14ac:dyDescent="0.2">
      <c r="B266" s="11"/>
      <c r="C266" s="1"/>
      <c r="D266" s="1"/>
      <c r="E266" s="1"/>
      <c r="F266" s="2"/>
      <c r="G266" s="100"/>
      <c r="H266" s="149">
        <f t="shared" si="9"/>
        <v>0</v>
      </c>
      <c r="I266" s="59"/>
      <c r="J266" s="1"/>
      <c r="K266" s="1"/>
    </row>
    <row r="267" spans="2:11" ht="15" hidden="1" x14ac:dyDescent="0.2">
      <c r="B267" s="11"/>
      <c r="C267" s="1"/>
      <c r="D267" s="1"/>
      <c r="E267" s="1"/>
      <c r="F267" s="2"/>
      <c r="G267" s="100"/>
      <c r="H267" s="149">
        <f t="shared" si="9"/>
        <v>0</v>
      </c>
      <c r="I267" s="59"/>
      <c r="J267" s="1"/>
      <c r="K267" s="1"/>
    </row>
    <row r="268" spans="2:11" ht="15" hidden="1" x14ac:dyDescent="0.2">
      <c r="B268" s="11"/>
      <c r="C268" s="1"/>
      <c r="D268" s="1"/>
      <c r="E268" s="1"/>
      <c r="F268" s="2"/>
      <c r="G268" s="100"/>
      <c r="H268" s="149">
        <f t="shared" ref="H268:H301" si="10">E268*F268</f>
        <v>0</v>
      </c>
      <c r="I268" s="59"/>
      <c r="J268" s="1"/>
      <c r="K268" s="1"/>
    </row>
    <row r="269" spans="2:11" ht="15" hidden="1" x14ac:dyDescent="0.2">
      <c r="B269" s="11"/>
      <c r="C269" s="1"/>
      <c r="D269" s="1"/>
      <c r="E269" s="1"/>
      <c r="F269" s="2"/>
      <c r="G269" s="100"/>
      <c r="H269" s="149">
        <f t="shared" si="10"/>
        <v>0</v>
      </c>
      <c r="I269" s="59"/>
      <c r="J269" s="1"/>
      <c r="K269" s="1"/>
    </row>
    <row r="270" spans="2:11" ht="15" hidden="1" x14ac:dyDescent="0.2">
      <c r="B270" s="11"/>
      <c r="C270" s="1"/>
      <c r="D270" s="1"/>
      <c r="E270" s="1"/>
      <c r="F270" s="2"/>
      <c r="G270" s="100"/>
      <c r="H270" s="149">
        <f t="shared" si="10"/>
        <v>0</v>
      </c>
      <c r="I270" s="59"/>
      <c r="J270" s="1"/>
      <c r="K270" s="1"/>
    </row>
    <row r="271" spans="2:11" ht="15" hidden="1" x14ac:dyDescent="0.2">
      <c r="B271" s="11"/>
      <c r="C271" s="1"/>
      <c r="D271" s="1"/>
      <c r="E271" s="1"/>
      <c r="F271" s="2"/>
      <c r="G271" s="100"/>
      <c r="H271" s="149">
        <f t="shared" si="10"/>
        <v>0</v>
      </c>
      <c r="I271" s="59"/>
      <c r="J271" s="1"/>
      <c r="K271" s="1"/>
    </row>
    <row r="272" spans="2:11" ht="15" hidden="1" x14ac:dyDescent="0.2">
      <c r="B272" s="11"/>
      <c r="C272" s="1"/>
      <c r="D272" s="1"/>
      <c r="E272" s="1"/>
      <c r="F272" s="2"/>
      <c r="G272" s="100"/>
      <c r="H272" s="149">
        <f t="shared" si="10"/>
        <v>0</v>
      </c>
      <c r="I272" s="59"/>
      <c r="J272" s="1"/>
      <c r="K272" s="1"/>
    </row>
    <row r="273" spans="2:11" ht="15" hidden="1" x14ac:dyDescent="0.2">
      <c r="B273" s="11"/>
      <c r="C273" s="1"/>
      <c r="D273" s="1"/>
      <c r="E273" s="1"/>
      <c r="F273" s="2"/>
      <c r="G273" s="100"/>
      <c r="H273" s="149">
        <f t="shared" si="10"/>
        <v>0</v>
      </c>
      <c r="I273" s="59"/>
      <c r="J273" s="1"/>
      <c r="K273" s="1"/>
    </row>
    <row r="274" spans="2:11" ht="15" hidden="1" x14ac:dyDescent="0.2">
      <c r="B274" s="11"/>
      <c r="C274" s="1"/>
      <c r="D274" s="1"/>
      <c r="E274" s="1"/>
      <c r="F274" s="2"/>
      <c r="G274" s="100"/>
      <c r="H274" s="149">
        <f t="shared" si="10"/>
        <v>0</v>
      </c>
      <c r="I274" s="59"/>
      <c r="J274" s="1"/>
      <c r="K274" s="1"/>
    </row>
    <row r="275" spans="2:11" ht="15" hidden="1" x14ac:dyDescent="0.2">
      <c r="B275" s="11"/>
      <c r="C275" s="1"/>
      <c r="D275" s="1"/>
      <c r="E275" s="1"/>
      <c r="F275" s="2"/>
      <c r="G275" s="100"/>
      <c r="H275" s="149">
        <f t="shared" si="10"/>
        <v>0</v>
      </c>
      <c r="I275" s="59"/>
      <c r="J275" s="1"/>
      <c r="K275" s="1"/>
    </row>
    <row r="276" spans="2:11" ht="15" hidden="1" x14ac:dyDescent="0.2">
      <c r="B276" s="11"/>
      <c r="C276" s="1"/>
      <c r="D276" s="1"/>
      <c r="E276" s="1"/>
      <c r="F276" s="2"/>
      <c r="G276" s="100"/>
      <c r="H276" s="149">
        <f t="shared" si="10"/>
        <v>0</v>
      </c>
      <c r="I276" s="59"/>
      <c r="J276" s="1"/>
      <c r="K276" s="1"/>
    </row>
    <row r="277" spans="2:11" ht="15" hidden="1" x14ac:dyDescent="0.2">
      <c r="B277" s="11"/>
      <c r="C277" s="1"/>
      <c r="D277" s="1"/>
      <c r="E277" s="1"/>
      <c r="F277" s="2"/>
      <c r="G277" s="100"/>
      <c r="H277" s="149">
        <f t="shared" si="10"/>
        <v>0</v>
      </c>
      <c r="I277" s="59"/>
      <c r="J277" s="1"/>
      <c r="K277" s="1"/>
    </row>
    <row r="278" spans="2:11" ht="15" hidden="1" x14ac:dyDescent="0.2">
      <c r="B278" s="11"/>
      <c r="C278" s="1"/>
      <c r="D278" s="1"/>
      <c r="E278" s="1"/>
      <c r="F278" s="2"/>
      <c r="G278" s="100"/>
      <c r="H278" s="149">
        <f t="shared" si="10"/>
        <v>0</v>
      </c>
      <c r="I278" s="59"/>
      <c r="J278" s="1"/>
      <c r="K278" s="1"/>
    </row>
    <row r="279" spans="2:11" ht="15" hidden="1" x14ac:dyDescent="0.2">
      <c r="B279" s="11"/>
      <c r="C279" s="1"/>
      <c r="D279" s="1"/>
      <c r="E279" s="1"/>
      <c r="F279" s="2"/>
      <c r="G279" s="100"/>
      <c r="H279" s="149">
        <f t="shared" si="10"/>
        <v>0</v>
      </c>
      <c r="I279" s="59"/>
      <c r="J279" s="1"/>
      <c r="K279" s="1"/>
    </row>
    <row r="280" spans="2:11" ht="15" hidden="1" x14ac:dyDescent="0.2">
      <c r="B280" s="11"/>
      <c r="C280" s="1"/>
      <c r="D280" s="1"/>
      <c r="E280" s="1"/>
      <c r="F280" s="2"/>
      <c r="G280" s="100"/>
      <c r="H280" s="149">
        <f t="shared" si="10"/>
        <v>0</v>
      </c>
      <c r="I280" s="59"/>
      <c r="J280" s="1"/>
      <c r="K280" s="1"/>
    </row>
    <row r="281" spans="2:11" ht="15" hidden="1" x14ac:dyDescent="0.2">
      <c r="B281" s="11"/>
      <c r="C281" s="1"/>
      <c r="D281" s="1"/>
      <c r="E281" s="1"/>
      <c r="F281" s="2"/>
      <c r="G281" s="100"/>
      <c r="H281" s="149">
        <f t="shared" si="10"/>
        <v>0</v>
      </c>
      <c r="I281" s="59"/>
      <c r="J281" s="1"/>
      <c r="K281" s="1"/>
    </row>
    <row r="282" spans="2:11" ht="15" hidden="1" x14ac:dyDescent="0.2">
      <c r="B282" s="11"/>
      <c r="C282" s="1"/>
      <c r="D282" s="1"/>
      <c r="E282" s="1"/>
      <c r="F282" s="2"/>
      <c r="G282" s="100"/>
      <c r="H282" s="149">
        <f t="shared" si="10"/>
        <v>0</v>
      </c>
      <c r="I282" s="59"/>
      <c r="J282" s="1"/>
      <c r="K282" s="1"/>
    </row>
    <row r="283" spans="2:11" ht="15" hidden="1" x14ac:dyDescent="0.2">
      <c r="B283" s="11"/>
      <c r="C283" s="1"/>
      <c r="D283" s="1"/>
      <c r="E283" s="1"/>
      <c r="F283" s="2"/>
      <c r="G283" s="100"/>
      <c r="H283" s="149">
        <f t="shared" si="10"/>
        <v>0</v>
      </c>
      <c r="I283" s="59"/>
      <c r="J283" s="1"/>
      <c r="K283" s="1"/>
    </row>
    <row r="284" spans="2:11" ht="15" hidden="1" x14ac:dyDescent="0.2">
      <c r="B284" s="11"/>
      <c r="C284" s="1"/>
      <c r="D284" s="1"/>
      <c r="E284" s="1"/>
      <c r="F284" s="2"/>
      <c r="G284" s="100"/>
      <c r="H284" s="149">
        <f t="shared" si="10"/>
        <v>0</v>
      </c>
      <c r="I284" s="59"/>
      <c r="J284" s="1"/>
      <c r="K284" s="1"/>
    </row>
    <row r="285" spans="2:11" ht="15" hidden="1" x14ac:dyDescent="0.2">
      <c r="B285" s="11"/>
      <c r="C285" s="1"/>
      <c r="D285" s="1"/>
      <c r="E285" s="1"/>
      <c r="F285" s="2"/>
      <c r="G285" s="100"/>
      <c r="H285" s="149">
        <f t="shared" si="10"/>
        <v>0</v>
      </c>
      <c r="I285" s="59"/>
      <c r="J285" s="1"/>
      <c r="K285" s="1"/>
    </row>
    <row r="286" spans="2:11" ht="15" hidden="1" x14ac:dyDescent="0.2">
      <c r="B286" s="11"/>
      <c r="C286" s="1"/>
      <c r="D286" s="1"/>
      <c r="E286" s="1"/>
      <c r="F286" s="2"/>
      <c r="G286" s="100"/>
      <c r="H286" s="149">
        <f t="shared" si="10"/>
        <v>0</v>
      </c>
      <c r="I286" s="59"/>
      <c r="J286" s="1"/>
      <c r="K286" s="1"/>
    </row>
    <row r="287" spans="2:11" ht="15" hidden="1" x14ac:dyDescent="0.2">
      <c r="B287" s="11"/>
      <c r="C287" s="1"/>
      <c r="D287" s="1"/>
      <c r="E287" s="1"/>
      <c r="F287" s="2"/>
      <c r="G287" s="100"/>
      <c r="H287" s="149">
        <f t="shared" si="10"/>
        <v>0</v>
      </c>
      <c r="I287" s="59"/>
      <c r="J287" s="1"/>
      <c r="K287" s="1"/>
    </row>
    <row r="288" spans="2:11" ht="15" hidden="1" x14ac:dyDescent="0.2">
      <c r="B288" s="11"/>
      <c r="C288" s="1"/>
      <c r="D288" s="1"/>
      <c r="E288" s="1"/>
      <c r="F288" s="2"/>
      <c r="G288" s="100"/>
      <c r="H288" s="149">
        <f t="shared" si="10"/>
        <v>0</v>
      </c>
      <c r="I288" s="59"/>
      <c r="J288" s="1"/>
      <c r="K288" s="1"/>
    </row>
    <row r="289" spans="2:13" ht="15" hidden="1" x14ac:dyDescent="0.2">
      <c r="B289" s="11"/>
      <c r="C289" s="1"/>
      <c r="D289" s="1"/>
      <c r="E289" s="1"/>
      <c r="F289" s="2"/>
      <c r="G289" s="100"/>
      <c r="H289" s="149">
        <f t="shared" si="10"/>
        <v>0</v>
      </c>
      <c r="I289" s="59"/>
      <c r="J289" s="1"/>
      <c r="K289" s="1"/>
    </row>
    <row r="290" spans="2:13" ht="15" hidden="1" x14ac:dyDescent="0.2">
      <c r="B290" s="11"/>
      <c r="C290" s="1"/>
      <c r="D290" s="1"/>
      <c r="E290" s="1"/>
      <c r="F290" s="2"/>
      <c r="G290" s="100"/>
      <c r="H290" s="149">
        <f t="shared" si="10"/>
        <v>0</v>
      </c>
      <c r="I290" s="59"/>
      <c r="J290" s="1"/>
      <c r="K290" s="1"/>
    </row>
    <row r="291" spans="2:13" ht="15" hidden="1" x14ac:dyDescent="0.2">
      <c r="B291" s="11"/>
      <c r="C291" s="1"/>
      <c r="D291" s="1"/>
      <c r="E291" s="1"/>
      <c r="F291" s="2"/>
      <c r="G291" s="100"/>
      <c r="H291" s="149">
        <f t="shared" si="10"/>
        <v>0</v>
      </c>
      <c r="I291" s="59"/>
      <c r="J291" s="1"/>
      <c r="K291" s="1"/>
    </row>
    <row r="292" spans="2:13" ht="15" hidden="1" x14ac:dyDescent="0.2">
      <c r="B292" s="11"/>
      <c r="C292" s="1"/>
      <c r="D292" s="1"/>
      <c r="E292" s="1"/>
      <c r="F292" s="2"/>
      <c r="G292" s="100"/>
      <c r="H292" s="149">
        <f t="shared" si="10"/>
        <v>0</v>
      </c>
      <c r="I292" s="59"/>
      <c r="J292" s="1"/>
      <c r="K292" s="1"/>
    </row>
    <row r="293" spans="2:13" ht="15" hidden="1" x14ac:dyDescent="0.2">
      <c r="B293" s="11"/>
      <c r="C293" s="1"/>
      <c r="D293" s="1"/>
      <c r="E293" s="1"/>
      <c r="F293" s="2"/>
      <c r="G293" s="100"/>
      <c r="H293" s="149">
        <f t="shared" si="10"/>
        <v>0</v>
      </c>
      <c r="I293" s="59"/>
      <c r="J293" s="1"/>
      <c r="K293" s="1"/>
    </row>
    <row r="294" spans="2:13" ht="15" hidden="1" x14ac:dyDescent="0.2">
      <c r="B294" s="11"/>
      <c r="C294" s="1"/>
      <c r="D294" s="1"/>
      <c r="E294" s="1"/>
      <c r="F294" s="2"/>
      <c r="G294" s="100"/>
      <c r="H294" s="149">
        <f t="shared" si="10"/>
        <v>0</v>
      </c>
      <c r="I294" s="59"/>
      <c r="J294" s="1"/>
      <c r="K294" s="1"/>
    </row>
    <row r="295" spans="2:13" ht="15" hidden="1" x14ac:dyDescent="0.2">
      <c r="B295" s="11"/>
      <c r="C295" s="1"/>
      <c r="D295" s="1"/>
      <c r="E295" s="1"/>
      <c r="F295" s="2"/>
      <c r="G295" s="100"/>
      <c r="H295" s="149">
        <f t="shared" si="10"/>
        <v>0</v>
      </c>
      <c r="I295" s="59"/>
      <c r="J295" s="1"/>
      <c r="K295" s="1"/>
    </row>
    <row r="296" spans="2:13" ht="15" hidden="1" x14ac:dyDescent="0.2">
      <c r="B296" s="11"/>
      <c r="C296" s="1"/>
      <c r="D296" s="1"/>
      <c r="E296" s="1"/>
      <c r="F296" s="2"/>
      <c r="G296" s="100"/>
      <c r="H296" s="149">
        <f t="shared" si="10"/>
        <v>0</v>
      </c>
      <c r="I296" s="59"/>
      <c r="J296" s="1"/>
      <c r="K296" s="1"/>
    </row>
    <row r="297" spans="2:13" ht="15" hidden="1" x14ac:dyDescent="0.2">
      <c r="B297" s="11"/>
      <c r="C297" s="1"/>
      <c r="D297" s="1"/>
      <c r="E297" s="1"/>
      <c r="F297" s="2"/>
      <c r="G297" s="100"/>
      <c r="H297" s="149">
        <f t="shared" si="10"/>
        <v>0</v>
      </c>
      <c r="I297" s="59"/>
      <c r="J297" s="1"/>
      <c r="K297" s="1"/>
    </row>
    <row r="298" spans="2:13" ht="15" hidden="1" x14ac:dyDescent="0.2">
      <c r="B298" s="11"/>
      <c r="C298" s="1"/>
      <c r="D298" s="1"/>
      <c r="E298" s="1"/>
      <c r="F298" s="2"/>
      <c r="G298" s="100"/>
      <c r="H298" s="149">
        <f t="shared" si="10"/>
        <v>0</v>
      </c>
      <c r="I298" s="59"/>
      <c r="J298" s="1"/>
      <c r="K298" s="1"/>
    </row>
    <row r="299" spans="2:13" ht="15" hidden="1" x14ac:dyDescent="0.2">
      <c r="B299" s="11"/>
      <c r="C299" s="1"/>
      <c r="D299" s="1"/>
      <c r="E299" s="1"/>
      <c r="F299" s="2"/>
      <c r="G299" s="100"/>
      <c r="H299" s="149">
        <f t="shared" si="10"/>
        <v>0</v>
      </c>
      <c r="I299" s="59"/>
      <c r="J299" s="1"/>
      <c r="K299" s="1"/>
    </row>
    <row r="300" spans="2:13" ht="15" hidden="1" x14ac:dyDescent="0.2">
      <c r="B300" s="11"/>
      <c r="C300" s="1"/>
      <c r="D300" s="1"/>
      <c r="E300" s="1"/>
      <c r="F300" s="2"/>
      <c r="G300" s="100"/>
      <c r="H300" s="149">
        <f t="shared" si="10"/>
        <v>0</v>
      </c>
      <c r="I300" s="59"/>
      <c r="J300" s="1"/>
      <c r="K300" s="1"/>
    </row>
    <row r="301" spans="2:13" ht="15" hidden="1" x14ac:dyDescent="0.2">
      <c r="B301" s="11"/>
      <c r="C301" s="1"/>
      <c r="D301" s="1"/>
      <c r="E301" s="1"/>
      <c r="F301" s="2"/>
      <c r="G301" s="100"/>
      <c r="H301" s="149">
        <f t="shared" si="10"/>
        <v>0</v>
      </c>
      <c r="I301" s="59"/>
      <c r="J301" s="1"/>
      <c r="K301" s="1"/>
    </row>
    <row r="302" spans="2:13" x14ac:dyDescent="0.2">
      <c r="G302" s="162"/>
      <c r="M302" s="57"/>
    </row>
  </sheetData>
  <sheetProtection algorithmName="SHA-512" hashValue="qvRz9fKp4jbl1hV2Q+7wBb1an8nmUj2XCRYJmpkU7PwFLgiI4skk2YM9hFzlQJN5jyKf/n0rCFkXKotFkOlCSg==" saltValue="/8xtjQtCf8MLeUbbPVRx0Q==" spinCount="100000" sheet="1" objects="1" scenarios="1" selectLockedCells="1"/>
  <mergeCells count="3">
    <mergeCell ref="B7:K7"/>
    <mergeCell ref="B8:K8"/>
    <mergeCell ref="B3:K3"/>
  </mergeCells>
  <conditionalFormatting sqref="B12:K301">
    <cfRule type="expression" dxfId="12" priority="7">
      <formula>ISBLANK(B12)</formula>
    </cfRule>
  </conditionalFormatting>
  <conditionalFormatting sqref="C5 F5 I5">
    <cfRule type="expression" dxfId="11" priority="28">
      <formula>ISBLANK(C5)</formula>
    </cfRule>
  </conditionalFormatting>
  <conditionalFormatting sqref="F9">
    <cfRule type="cellIs" dxfId="10" priority="31" operator="greaterThan">
      <formula>0.25</formula>
    </cfRule>
    <cfRule type="cellIs" dxfId="9" priority="32" operator="lessThan">
      <formula>0.25</formula>
    </cfRule>
  </conditionalFormatting>
  <conditionalFormatting sqref="J12:K301">
    <cfRule type="expression" dxfId="8" priority="1">
      <formula>$I12="Yes"</formula>
    </cfRule>
    <cfRule type="expression" dxfId="7" priority="2">
      <formula>$R12="Yes"</formula>
    </cfRule>
    <cfRule type="expression" dxfId="6" priority="3">
      <formula>$Q12="No match"</formula>
    </cfRule>
  </conditionalFormatting>
  <dataValidations count="4">
    <dataValidation type="list" allowBlank="1" showInputMessage="1" showErrorMessage="1" sqref="C5" xr:uid="{992B8378-B3BC-4DDB-A1C9-C2422E93CFE5}">
      <formula1>"Yes"</formula1>
    </dataValidation>
    <dataValidation type="list" allowBlank="1" showInputMessage="1" showErrorMessage="1" sqref="I12:I301" xr:uid="{A6CFC882-509E-4CD6-86AC-737AA9B9493C}">
      <formula1>"Yes,No"</formula1>
    </dataValidation>
    <dataValidation type="date" allowBlank="1" showInputMessage="1" showErrorMessage="1" sqref="G12:G301" xr:uid="{9C8720B5-3CDC-48AC-ADC6-393685681DF0}">
      <formula1>45809</formula1>
      <formula2>46341</formula2>
    </dataValidation>
    <dataValidation type="whole" allowBlank="1" showInputMessage="1" showErrorMessage="1" sqref="E63:E301" xr:uid="{0B27C225-7644-4ACC-87A5-99C2AEA1EF23}">
      <formula1>1</formula1>
      <formula2>1000000</formula2>
    </dataValidation>
  </dataValidations>
  <pageMargins left="0.62992125984251968" right="0.23622047244094491" top="0.35433070866141736" bottom="0.35433070866141736" header="0.31496062992125984" footer="0.31496062992125984"/>
  <pageSetup paperSize="9" scale="53" fitToHeight="0" orientation="portrait"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1DF52D3A-BE3F-4833-BFF4-F2137A03468C}">
          <x14:formula1>
            <xm:f>Sheet7!$D$3:$D$147</xm:f>
          </x14:formula1>
          <xm:sqref>J12:J301 C12:C301</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94695E-A036-4D73-AAF2-0F07A72D7EEF}">
  <sheetPr>
    <tabColor theme="8" tint="0.79998168889431442"/>
  </sheetPr>
  <dimension ref="A1:P49"/>
  <sheetViews>
    <sheetView showGridLines="0" showRowColHeaders="0" zoomScale="85" zoomScaleNormal="85" workbookViewId="0">
      <selection activeCell="A17" sqref="A17:B17"/>
    </sheetView>
  </sheetViews>
  <sheetFormatPr defaultColWidth="0" defaultRowHeight="15" zeroHeight="1" x14ac:dyDescent="0.25"/>
  <cols>
    <col min="1" max="1" width="56.85546875" style="7" bestFit="1" customWidth="1"/>
    <col min="2" max="2" width="20.28515625" style="7" customWidth="1"/>
    <col min="3" max="3" width="14.85546875" style="7" customWidth="1"/>
    <col min="4" max="4" width="42.85546875" style="7" customWidth="1"/>
    <col min="5" max="5" width="3" style="7" customWidth="1"/>
    <col min="6" max="6" width="13.7109375" style="7" hidden="1" customWidth="1"/>
    <col min="7" max="8" width="9.140625" style="7" hidden="1" customWidth="1"/>
    <col min="9" max="16384" width="8.7109375" style="7" hidden="1"/>
  </cols>
  <sheetData>
    <row r="1" spans="1:9" ht="24.6" customHeight="1" x14ac:dyDescent="0.25">
      <c r="A1" s="138" t="s">
        <v>6</v>
      </c>
      <c r="B1" s="68"/>
      <c r="C1" s="69"/>
      <c r="D1" s="69"/>
      <c r="E1" s="69"/>
      <c r="F1" s="69"/>
      <c r="G1" s="69"/>
    </row>
    <row r="2" spans="1:9" ht="24" customHeight="1" x14ac:dyDescent="0.25">
      <c r="A2" s="139" t="s">
        <v>89</v>
      </c>
      <c r="B2" s="70"/>
      <c r="C2" s="57"/>
      <c r="D2" s="57"/>
      <c r="E2" s="97"/>
      <c r="F2" s="97"/>
      <c r="G2" s="57"/>
    </row>
    <row r="3" spans="1:9" ht="27.95" customHeight="1" x14ac:dyDescent="0.25">
      <c r="A3" s="57"/>
      <c r="B3" s="57"/>
      <c r="C3" s="57"/>
      <c r="D3" s="57"/>
      <c r="E3" s="57"/>
      <c r="F3" s="57"/>
      <c r="G3" s="57"/>
    </row>
    <row r="4" spans="1:9" ht="23.45" customHeight="1" x14ac:dyDescent="0.25">
      <c r="A4" s="190" t="s">
        <v>90</v>
      </c>
      <c r="B4" s="190"/>
      <c r="C4" s="190"/>
      <c r="D4" s="190"/>
      <c r="E4" s="71"/>
      <c r="F4" s="71"/>
      <c r="G4" s="71"/>
    </row>
    <row r="5" spans="1:9" ht="23.45" customHeight="1" x14ac:dyDescent="0.25">
      <c r="A5" s="72" t="s">
        <v>91</v>
      </c>
      <c r="B5" s="278">
        <f>'Part 4.1 EWCO Support Details'!F9</f>
        <v>0</v>
      </c>
      <c r="C5" s="279"/>
      <c r="D5" s="280"/>
      <c r="E5" s="73"/>
      <c r="F5" s="73"/>
      <c r="G5" s="73"/>
    </row>
    <row r="6" spans="1:9" ht="24" customHeight="1" x14ac:dyDescent="0.25">
      <c r="A6" s="98" t="s">
        <v>92</v>
      </c>
      <c r="B6" s="282">
        <f>'Part 4.1 EWCO Support Details'!H9</f>
        <v>0</v>
      </c>
      <c r="C6" s="283"/>
      <c r="D6" s="284"/>
      <c r="E6" s="73"/>
      <c r="F6" s="73"/>
      <c r="G6" s="73"/>
    </row>
    <row r="7" spans="1:9" ht="34.5" customHeight="1" x14ac:dyDescent="0.25">
      <c r="A7" s="167" t="s">
        <v>93</v>
      </c>
      <c r="B7" s="282">
        <f>IF(B5&gt;0.25,'Part 4.1 EWCO Support Details'!E9*(B5-0.15),0)</f>
        <v>0</v>
      </c>
      <c r="C7" s="283"/>
      <c r="D7" s="284"/>
      <c r="E7" s="73"/>
      <c r="F7" s="73"/>
      <c r="G7" s="73"/>
    </row>
    <row r="8" spans="1:9" ht="17.100000000000001" customHeight="1" x14ac:dyDescent="0.25">
      <c r="A8" s="57"/>
      <c r="B8" s="57"/>
      <c r="C8" s="57"/>
      <c r="D8" s="57"/>
      <c r="E8" s="73"/>
      <c r="F8" s="73"/>
      <c r="G8" s="73"/>
    </row>
    <row r="9" spans="1:9" ht="21.95" customHeight="1" x14ac:dyDescent="0.25">
      <c r="A9" s="190" t="s">
        <v>94</v>
      </c>
      <c r="B9" s="281"/>
      <c r="C9" s="281"/>
      <c r="D9" s="281"/>
      <c r="E9" s="73"/>
      <c r="F9" s="73"/>
      <c r="G9" s="73"/>
    </row>
    <row r="10" spans="1:9" s="87" customFormat="1" ht="38.1" customHeight="1" x14ac:dyDescent="0.25">
      <c r="A10" s="285" t="s">
        <v>95</v>
      </c>
      <c r="B10" s="286"/>
      <c r="C10" s="286"/>
      <c r="D10" s="287"/>
    </row>
    <row r="11" spans="1:9" s="99" customFormat="1" ht="30.95" customHeight="1" x14ac:dyDescent="0.25">
      <c r="A11" s="168" t="s">
        <v>96</v>
      </c>
      <c r="B11" s="272">
        <f>B6*1.72</f>
        <v>0</v>
      </c>
      <c r="C11" s="273"/>
      <c r="D11" s="274"/>
    </row>
    <row r="12" spans="1:9" s="99" customFormat="1" ht="46.5" customHeight="1" x14ac:dyDescent="0.25">
      <c r="A12" s="168" t="s">
        <v>97</v>
      </c>
      <c r="B12" s="275"/>
      <c r="C12" s="275"/>
      <c r="D12" s="275"/>
    </row>
    <row r="13" spans="1:9" s="99" customFormat="1" x14ac:dyDescent="0.25"/>
    <row r="14" spans="1:9" s="99" customFormat="1" ht="363" customHeight="1" x14ac:dyDescent="0.25">
      <c r="A14" s="169" t="s">
        <v>98</v>
      </c>
      <c r="B14" s="288"/>
      <c r="C14" s="289"/>
      <c r="D14" s="289"/>
      <c r="E14" s="159"/>
      <c r="F14" s="158"/>
      <c r="G14" s="158"/>
      <c r="H14" s="158"/>
      <c r="I14" s="157"/>
    </row>
    <row r="15" spans="1:9" s="99" customFormat="1" x14ac:dyDescent="0.25"/>
    <row r="16" spans="1:9" s="57" customFormat="1" ht="23.25" customHeight="1" x14ac:dyDescent="0.2">
      <c r="A16" s="200" t="s">
        <v>99</v>
      </c>
      <c r="B16" s="201"/>
      <c r="C16" s="201"/>
      <c r="D16" s="202"/>
      <c r="E16" s="96"/>
      <c r="F16" s="96"/>
      <c r="G16" s="96"/>
    </row>
    <row r="17" spans="1:16" s="57" customFormat="1" ht="409.5" customHeight="1" x14ac:dyDescent="0.2">
      <c r="A17" s="295" t="s">
        <v>100</v>
      </c>
      <c r="B17" s="296"/>
      <c r="C17" s="276"/>
      <c r="D17" s="277"/>
      <c r="E17" s="96"/>
      <c r="F17" s="96"/>
      <c r="G17" s="96"/>
    </row>
    <row r="18" spans="1:16" s="57" customFormat="1" ht="30" customHeight="1" x14ac:dyDescent="0.2">
      <c r="A18" s="290" t="s">
        <v>37</v>
      </c>
      <c r="B18" s="290"/>
      <c r="C18" s="291"/>
      <c r="D18" s="292"/>
      <c r="E18" s="96"/>
      <c r="F18" s="96"/>
      <c r="G18" s="96"/>
    </row>
    <row r="19" spans="1:16" s="57" customFormat="1" ht="30.95" customHeight="1" x14ac:dyDescent="0.2">
      <c r="A19" s="290" t="s">
        <v>101</v>
      </c>
      <c r="B19" s="290"/>
      <c r="C19" s="293"/>
      <c r="D19" s="294"/>
      <c r="E19" s="96"/>
      <c r="F19" s="96"/>
      <c r="G19" s="96"/>
    </row>
    <row r="20" spans="1:16" x14ac:dyDescent="0.25"/>
    <row r="21" spans="1:16" ht="15" customHeight="1" x14ac:dyDescent="0.25"/>
    <row r="22" spans="1:16" ht="15" hidden="1" customHeight="1" x14ac:dyDescent="0.25"/>
    <row r="23" spans="1:16" ht="15" hidden="1" customHeight="1" x14ac:dyDescent="0.25"/>
    <row r="24" spans="1:16" ht="15.6" hidden="1" customHeight="1" x14ac:dyDescent="0.25"/>
    <row r="25" spans="1:16" ht="15" hidden="1" customHeight="1" x14ac:dyDescent="0.25"/>
    <row r="26" spans="1:16" ht="15" hidden="1" customHeight="1" x14ac:dyDescent="0.25"/>
    <row r="27" spans="1:16" ht="15" hidden="1" customHeight="1" x14ac:dyDescent="0.25"/>
    <row r="29" spans="1:16" ht="15" hidden="1" customHeight="1" x14ac:dyDescent="0.25">
      <c r="P29" s="7" t="s">
        <v>102</v>
      </c>
    </row>
    <row r="33" x14ac:dyDescent="0.25"/>
    <row r="34" x14ac:dyDescent="0.25"/>
    <row r="49" x14ac:dyDescent="0.25"/>
  </sheetData>
  <sheetProtection algorithmName="SHA-512" hashValue="9PdVYVfoLlJQhpFtcCR8Gm0Oi69/sUKgJFuVK0RhEkzmQGKJv3RKCSzAJ5lxiY4E/pwkp0P6wLM1PdQAqxlXkw==" saltValue="yBh2HZpN+sj8EQhEZ+gc8w==" spinCount="100000" sheet="1" objects="1" scenarios="1" selectLockedCells="1"/>
  <mergeCells count="16">
    <mergeCell ref="A19:B19"/>
    <mergeCell ref="A18:B18"/>
    <mergeCell ref="C18:D18"/>
    <mergeCell ref="C19:D19"/>
    <mergeCell ref="A17:B17"/>
    <mergeCell ref="B11:D11"/>
    <mergeCell ref="B12:D12"/>
    <mergeCell ref="A16:D16"/>
    <mergeCell ref="C17:D17"/>
    <mergeCell ref="A4:D4"/>
    <mergeCell ref="B5:D5"/>
    <mergeCell ref="A9:D9"/>
    <mergeCell ref="B6:D6"/>
    <mergeCell ref="A10:D10"/>
    <mergeCell ref="B7:D7"/>
    <mergeCell ref="B14:D14"/>
  </mergeCells>
  <conditionalFormatting sqref="B5">
    <cfRule type="cellIs" dxfId="5" priority="10" operator="greaterThan">
      <formula>0.25</formula>
    </cfRule>
    <cfRule type="cellIs" dxfId="4" priority="11" operator="lessThan">
      <formula>0.25</formula>
    </cfRule>
  </conditionalFormatting>
  <conditionalFormatting sqref="B14">
    <cfRule type="expression" dxfId="3" priority="7">
      <formula>ISBLANK(B14)</formula>
    </cfRule>
  </conditionalFormatting>
  <conditionalFormatting sqref="B12:D12">
    <cfRule type="cellIs" dxfId="2" priority="8" operator="lessThan">
      <formula>500</formula>
    </cfRule>
  </conditionalFormatting>
  <conditionalFormatting sqref="C17">
    <cfRule type="expression" dxfId="1" priority="1">
      <formula>ISBLANK(C17)</formula>
    </cfRule>
  </conditionalFormatting>
  <conditionalFormatting sqref="C18:C19">
    <cfRule type="expression" dxfId="0" priority="3">
      <formula>ISBLANK($C18:$D19)</formula>
    </cfRule>
  </conditionalFormatting>
  <dataValidations count="2">
    <dataValidation type="list" allowBlank="1" showInputMessage="1" showErrorMessage="1" sqref="C17" xr:uid="{C427DFA2-0891-4CDF-BF4E-F330AD4DA778}">
      <formula1>"Yes"</formula1>
    </dataValidation>
    <dataValidation type="date" allowBlank="1" showInputMessage="1" showErrorMessage="1" prompt="Enter date on which this form is completed." sqref="C19:D19" xr:uid="{66C43E86-25FE-4BF2-85F6-AE9166498037}">
      <formula1>45954</formula1>
      <formula2>73050</formula2>
    </dataValidation>
  </dataValidations>
  <pageMargins left="0.7" right="0.7" top="0.75" bottom="0.75" header="0.3" footer="0.3"/>
  <pageSetup paperSize="9" orientation="portrait" horizontalDpi="1200" verticalDpi="12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B38FE4-5397-4EE4-BFBC-F8E1AB7A44AA}">
  <sheetPr>
    <tabColor theme="9" tint="-0.499984740745262"/>
    <pageSetUpPr autoPageBreaks="0" fitToPage="1"/>
  </sheetPr>
  <dimension ref="A1:M118"/>
  <sheetViews>
    <sheetView showGridLines="0" zoomScale="80" zoomScaleNormal="80" workbookViewId="0">
      <selection activeCell="H85" sqref="H85"/>
    </sheetView>
  </sheetViews>
  <sheetFormatPr defaultColWidth="0" defaultRowHeight="14.45" customHeight="1" zeroHeight="1" x14ac:dyDescent="0.25"/>
  <cols>
    <col min="1" max="1" width="2.5703125" style="7" customWidth="1"/>
    <col min="2" max="2" width="31.42578125" style="7" customWidth="1"/>
    <col min="3" max="3" width="30.140625" style="7" customWidth="1"/>
    <col min="4" max="4" width="17.140625" style="7" customWidth="1"/>
    <col min="5" max="5" width="4" style="7" hidden="1" customWidth="1"/>
    <col min="6" max="6" width="25.85546875" style="7" customWidth="1"/>
    <col min="7" max="7" width="8.5703125" style="7" customWidth="1"/>
    <col min="8" max="8" width="24.42578125" style="7" customWidth="1"/>
    <col min="9" max="9" width="25.42578125" style="7" bestFit="1" customWidth="1"/>
    <col min="10" max="10" width="16.5703125" style="7" customWidth="1"/>
    <col min="11" max="11" width="4.42578125" style="7" hidden="1" customWidth="1"/>
    <col min="12" max="12" width="24.42578125" style="7" bestFit="1" customWidth="1"/>
    <col min="13" max="13" width="5.42578125" style="7" customWidth="1"/>
    <col min="14" max="16384" width="8.5703125" style="7" hidden="1"/>
  </cols>
  <sheetData>
    <row r="1" spans="1:12" ht="15" customHeight="1" x14ac:dyDescent="0.25">
      <c r="A1" s="298"/>
      <c r="B1" s="298"/>
      <c r="C1" s="9"/>
      <c r="D1" s="9"/>
      <c r="E1" s="9"/>
      <c r="F1" s="9"/>
      <c r="G1" s="298"/>
      <c r="H1" s="298"/>
      <c r="I1" s="9"/>
      <c r="J1" s="9"/>
      <c r="K1" s="9"/>
      <c r="L1" s="9"/>
    </row>
    <row r="2" spans="1:12" ht="39.950000000000003" customHeight="1" x14ac:dyDescent="0.25">
      <c r="A2" s="13"/>
      <c r="B2" s="14" t="s">
        <v>103</v>
      </c>
      <c r="C2" s="15"/>
      <c r="D2" s="15"/>
      <c r="E2" s="15"/>
      <c r="F2" s="15"/>
      <c r="G2" s="15"/>
      <c r="H2" s="15"/>
      <c r="I2" s="13"/>
      <c r="J2" s="13"/>
      <c r="K2" s="13"/>
      <c r="L2" s="13"/>
    </row>
    <row r="3" spans="1:12" ht="15" x14ac:dyDescent="0.25">
      <c r="A3" s="297"/>
      <c r="B3" s="297"/>
      <c r="C3" s="13"/>
      <c r="D3" s="13"/>
      <c r="E3" s="13"/>
      <c r="F3" s="13"/>
      <c r="G3" s="297"/>
      <c r="H3" s="297"/>
      <c r="I3" s="13"/>
      <c r="J3" s="13"/>
      <c r="K3" s="13"/>
      <c r="L3" s="13"/>
    </row>
    <row r="4" spans="1:12" ht="133.5" customHeight="1" x14ac:dyDescent="0.25">
      <c r="A4" s="13"/>
      <c r="B4" s="299"/>
      <c r="C4" s="300"/>
      <c r="D4" s="300"/>
      <c r="E4" s="300"/>
      <c r="F4" s="300"/>
      <c r="G4" s="300"/>
      <c r="H4" s="300"/>
      <c r="I4" s="300"/>
      <c r="J4" s="300"/>
      <c r="K4" s="300"/>
      <c r="L4" s="301"/>
    </row>
    <row r="5" spans="1:12" ht="13.5" customHeight="1" x14ac:dyDescent="0.25">
      <c r="A5" s="297"/>
      <c r="B5" s="297"/>
      <c r="C5" s="16"/>
      <c r="D5" s="16"/>
      <c r="E5" s="16"/>
      <c r="F5" s="16"/>
      <c r="G5" s="17"/>
      <c r="H5" s="16"/>
      <c r="I5" s="16"/>
      <c r="J5" s="16"/>
      <c r="K5" s="13"/>
      <c r="L5" s="13"/>
    </row>
    <row r="6" spans="1:12" ht="15" hidden="1" x14ac:dyDescent="0.25">
      <c r="A6" s="297"/>
      <c r="B6" s="297"/>
      <c r="C6" s="13"/>
      <c r="D6" s="13"/>
      <c r="E6" s="13"/>
      <c r="F6" s="13"/>
      <c r="G6" s="297"/>
      <c r="H6" s="297"/>
      <c r="I6" s="13"/>
      <c r="J6" s="13"/>
      <c r="K6" s="13"/>
      <c r="L6" s="13"/>
    </row>
    <row r="7" spans="1:12" ht="15" x14ac:dyDescent="0.25">
      <c r="A7" s="297"/>
      <c r="B7" s="297"/>
      <c r="C7" s="18"/>
      <c r="D7" s="18"/>
      <c r="E7" s="18"/>
      <c r="F7" s="18"/>
      <c r="G7" s="297"/>
      <c r="H7" s="297"/>
      <c r="I7" s="18"/>
      <c r="J7" s="18"/>
      <c r="K7" s="13"/>
      <c r="L7" s="13"/>
    </row>
    <row r="8" spans="1:12" ht="15" x14ac:dyDescent="0.25">
      <c r="A8" s="13"/>
      <c r="B8" s="19" t="s">
        <v>104</v>
      </c>
      <c r="C8" s="20" t="s">
        <v>105</v>
      </c>
      <c r="D8" s="21" t="s">
        <v>106</v>
      </c>
      <c r="E8" s="22"/>
      <c r="F8" s="58" t="s">
        <v>107</v>
      </c>
      <c r="G8" s="13"/>
      <c r="H8" s="19" t="s">
        <v>104</v>
      </c>
      <c r="I8" s="20" t="s">
        <v>105</v>
      </c>
      <c r="J8" s="21" t="s">
        <v>106</v>
      </c>
      <c r="K8" s="13"/>
      <c r="L8" s="143" t="s">
        <v>107</v>
      </c>
    </row>
    <row r="9" spans="1:12" ht="15" x14ac:dyDescent="0.25">
      <c r="A9" s="13"/>
      <c r="B9" s="23" t="s">
        <v>108</v>
      </c>
      <c r="C9" s="13" t="s">
        <v>102</v>
      </c>
      <c r="D9" s="24" t="s">
        <v>109</v>
      </c>
      <c r="E9" s="25">
        <v>1</v>
      </c>
      <c r="F9" s="30">
        <f>VLOOKUP(B9,Sheet7!$B$3:$E$147,4,FALSE)</f>
        <v>0</v>
      </c>
      <c r="G9" s="13"/>
      <c r="H9" s="27" t="s">
        <v>110</v>
      </c>
      <c r="I9" s="28" t="s">
        <v>111</v>
      </c>
      <c r="J9" s="29" t="s">
        <v>112</v>
      </c>
      <c r="K9" s="13">
        <v>1</v>
      </c>
      <c r="L9" s="26">
        <f>VLOOKUP(H9,Sheet7!$B$3:$E$147,4,FALSE)</f>
        <v>0</v>
      </c>
    </row>
    <row r="10" spans="1:12" ht="15" x14ac:dyDescent="0.25">
      <c r="A10" s="13"/>
      <c r="B10" s="27" t="s">
        <v>113</v>
      </c>
      <c r="C10" s="28" t="s">
        <v>114</v>
      </c>
      <c r="D10" s="29" t="s">
        <v>115</v>
      </c>
      <c r="E10" s="25">
        <v>1</v>
      </c>
      <c r="F10" s="30">
        <f>VLOOKUP(B10,Sheet7!$B$3:$E$147,4,FALSE)</f>
        <v>0</v>
      </c>
      <c r="G10" s="13"/>
      <c r="H10" s="31" t="s">
        <v>116</v>
      </c>
      <c r="I10" s="32" t="s">
        <v>117</v>
      </c>
      <c r="J10" s="33" t="s">
        <v>118</v>
      </c>
      <c r="K10" s="13">
        <v>1</v>
      </c>
      <c r="L10" s="34">
        <f>VLOOKUP(H10,Sheet7!$B$3:$E$147,4,FALSE)</f>
        <v>0</v>
      </c>
    </row>
    <row r="11" spans="1:12" ht="15" x14ac:dyDescent="0.25">
      <c r="A11" s="13"/>
      <c r="B11" s="35" t="s">
        <v>119</v>
      </c>
      <c r="C11" s="36" t="s">
        <v>120</v>
      </c>
      <c r="D11" s="37" t="s">
        <v>121</v>
      </c>
      <c r="E11" s="25">
        <v>1</v>
      </c>
      <c r="F11" s="30">
        <f>VLOOKUP(B11,Sheet7!$B$3:$E$147,4,FALSE)</f>
        <v>0</v>
      </c>
      <c r="G11" s="297"/>
      <c r="H11" s="297"/>
      <c r="I11" s="28"/>
      <c r="J11" s="13"/>
      <c r="K11" s="13"/>
      <c r="L11" s="13"/>
    </row>
    <row r="12" spans="1:12" ht="15" x14ac:dyDescent="0.25">
      <c r="A12" s="13"/>
      <c r="B12" s="27" t="s">
        <v>122</v>
      </c>
      <c r="C12" s="28" t="s">
        <v>123</v>
      </c>
      <c r="D12" s="29" t="s">
        <v>124</v>
      </c>
      <c r="E12" s="25">
        <v>1</v>
      </c>
      <c r="F12" s="30">
        <f>VLOOKUP(B12,Sheet7!$B$3:$E$147,4,FALSE)</f>
        <v>0</v>
      </c>
      <c r="G12" s="297"/>
      <c r="H12" s="297"/>
      <c r="I12" s="28"/>
      <c r="J12" s="13"/>
      <c r="K12" s="13"/>
      <c r="L12" s="13"/>
    </row>
    <row r="13" spans="1:12" ht="15" x14ac:dyDescent="0.25">
      <c r="A13" s="13"/>
      <c r="B13" s="27" t="s">
        <v>125</v>
      </c>
      <c r="C13" s="28" t="s">
        <v>126</v>
      </c>
      <c r="D13" s="29" t="s">
        <v>127</v>
      </c>
      <c r="E13" s="25">
        <v>1</v>
      </c>
      <c r="F13" s="30">
        <f>VLOOKUP(B13,Sheet7!$B$3:$E$147,4,FALSE)</f>
        <v>0</v>
      </c>
      <c r="G13" s="297"/>
      <c r="H13" s="297"/>
      <c r="I13" s="38"/>
      <c r="J13" s="13"/>
      <c r="K13" s="13"/>
      <c r="L13" s="13"/>
    </row>
    <row r="14" spans="1:12" ht="15" x14ac:dyDescent="0.25">
      <c r="A14" s="13"/>
      <c r="B14" s="27" t="s">
        <v>128</v>
      </c>
      <c r="C14" s="28" t="s">
        <v>129</v>
      </c>
      <c r="D14" s="29" t="s">
        <v>130</v>
      </c>
      <c r="E14" s="25">
        <v>1</v>
      </c>
      <c r="F14" s="30">
        <f>VLOOKUP(B14,Sheet7!$B$3:$E$147,4,FALSE)</f>
        <v>0</v>
      </c>
      <c r="G14" s="13"/>
      <c r="H14" s="39" t="s">
        <v>104</v>
      </c>
      <c r="I14" s="40" t="s">
        <v>105</v>
      </c>
      <c r="J14" s="41" t="s">
        <v>106</v>
      </c>
      <c r="K14" s="13"/>
      <c r="L14" s="143" t="s">
        <v>107</v>
      </c>
    </row>
    <row r="15" spans="1:12" ht="15" x14ac:dyDescent="0.25">
      <c r="A15" s="13"/>
      <c r="B15" s="27" t="s">
        <v>131</v>
      </c>
      <c r="C15" s="28" t="s">
        <v>132</v>
      </c>
      <c r="D15" s="29" t="s">
        <v>133</v>
      </c>
      <c r="E15" s="25">
        <v>1</v>
      </c>
      <c r="F15" s="30">
        <f>VLOOKUP(B15,Sheet7!$B$3:$E$147,4,FALSE)</f>
        <v>0</v>
      </c>
      <c r="G15" s="13"/>
      <c r="H15" s="42" t="s">
        <v>134</v>
      </c>
      <c r="I15" s="43" t="s">
        <v>102</v>
      </c>
      <c r="J15" s="44" t="s">
        <v>135</v>
      </c>
      <c r="K15" s="13">
        <v>1</v>
      </c>
      <c r="L15" s="26">
        <f>VLOOKUP(H15,Sheet7!$B$3:$E$147,4,FALSE)</f>
        <v>0</v>
      </c>
    </row>
    <row r="16" spans="1:12" ht="15" x14ac:dyDescent="0.25">
      <c r="A16" s="13"/>
      <c r="B16" s="27" t="s">
        <v>136</v>
      </c>
      <c r="C16" s="28" t="s">
        <v>137</v>
      </c>
      <c r="D16" s="29" t="s">
        <v>138</v>
      </c>
      <c r="E16" s="25">
        <v>1</v>
      </c>
      <c r="F16" s="30">
        <f>VLOOKUP(B16,Sheet7!$B$3:$E$147,4,FALSE)</f>
        <v>0</v>
      </c>
      <c r="G16" s="13"/>
      <c r="H16" s="27" t="s">
        <v>139</v>
      </c>
      <c r="I16" s="13" t="s">
        <v>102</v>
      </c>
      <c r="J16" s="29" t="s">
        <v>140</v>
      </c>
      <c r="K16" s="13">
        <v>1</v>
      </c>
      <c r="L16" s="30">
        <f>VLOOKUP(H16,Sheet7!$B$3:$E$147,4,FALSE)</f>
        <v>0</v>
      </c>
    </row>
    <row r="17" spans="1:12" ht="15" x14ac:dyDescent="0.25">
      <c r="A17" s="13"/>
      <c r="B17" s="27" t="s">
        <v>141</v>
      </c>
      <c r="C17" s="28" t="s">
        <v>142</v>
      </c>
      <c r="D17" s="29" t="s">
        <v>143</v>
      </c>
      <c r="E17" s="25">
        <v>1</v>
      </c>
      <c r="F17" s="30">
        <f>VLOOKUP(B17,Sheet7!$B$3:$E$147,4,FALSE)</f>
        <v>0</v>
      </c>
      <c r="G17" s="13"/>
      <c r="H17" s="27" t="s">
        <v>144</v>
      </c>
      <c r="I17" s="28" t="s">
        <v>145</v>
      </c>
      <c r="J17" s="29" t="s">
        <v>146</v>
      </c>
      <c r="K17" s="13">
        <v>1</v>
      </c>
      <c r="L17" s="30">
        <f>VLOOKUP(H17,Sheet7!$B$3:$E$147,4,FALSE)</f>
        <v>0</v>
      </c>
    </row>
    <row r="18" spans="1:12" ht="15" x14ac:dyDescent="0.25">
      <c r="A18" s="13"/>
      <c r="B18" s="27" t="s">
        <v>147</v>
      </c>
      <c r="C18" s="28" t="s">
        <v>148</v>
      </c>
      <c r="D18" s="29" t="s">
        <v>149</v>
      </c>
      <c r="E18" s="25">
        <v>1</v>
      </c>
      <c r="F18" s="30">
        <f>VLOOKUP(B18,Sheet7!$B$3:$E$147,4,FALSE)</f>
        <v>0</v>
      </c>
      <c r="G18" s="13"/>
      <c r="H18" s="27" t="s">
        <v>150</v>
      </c>
      <c r="I18" s="28" t="s">
        <v>151</v>
      </c>
      <c r="J18" s="29" t="s">
        <v>152</v>
      </c>
      <c r="K18" s="13">
        <v>1</v>
      </c>
      <c r="L18" s="30">
        <f>VLOOKUP(H18,Sheet7!$B$3:$E$147,4,FALSE)</f>
        <v>0</v>
      </c>
    </row>
    <row r="19" spans="1:12" ht="15" x14ac:dyDescent="0.25">
      <c r="A19" s="13"/>
      <c r="B19" s="27" t="s">
        <v>153</v>
      </c>
      <c r="C19" s="28" t="s">
        <v>154</v>
      </c>
      <c r="D19" s="29" t="s">
        <v>155</v>
      </c>
      <c r="E19" s="25">
        <v>1</v>
      </c>
      <c r="F19" s="30">
        <f>VLOOKUP(B19,Sheet7!$B$3:$E$147,4,FALSE)</f>
        <v>0</v>
      </c>
      <c r="G19" s="13"/>
      <c r="H19" s="27" t="s">
        <v>156</v>
      </c>
      <c r="I19" s="28" t="s">
        <v>157</v>
      </c>
      <c r="J19" s="29" t="s">
        <v>158</v>
      </c>
      <c r="K19" s="13">
        <v>1</v>
      </c>
      <c r="L19" s="30">
        <f>VLOOKUP(H19,Sheet7!$B$3:$E$147,4,FALSE)</f>
        <v>0</v>
      </c>
    </row>
    <row r="20" spans="1:12" ht="15" x14ac:dyDescent="0.25">
      <c r="A20" s="13"/>
      <c r="B20" s="27" t="s">
        <v>159</v>
      </c>
      <c r="C20" s="28" t="s">
        <v>160</v>
      </c>
      <c r="D20" s="29" t="s">
        <v>161</v>
      </c>
      <c r="E20" s="25">
        <v>1</v>
      </c>
      <c r="F20" s="30">
        <f>VLOOKUP(B20,Sheet7!$B$3:$E$147,4,FALSE)</f>
        <v>0</v>
      </c>
      <c r="G20" s="13"/>
      <c r="H20" s="27" t="s">
        <v>162</v>
      </c>
      <c r="I20" s="28" t="s">
        <v>163</v>
      </c>
      <c r="J20" s="29" t="s">
        <v>164</v>
      </c>
      <c r="K20" s="13">
        <v>1</v>
      </c>
      <c r="L20" s="30">
        <f>VLOOKUP(H20,Sheet7!$B$3:$E$147,4,FALSE)</f>
        <v>0</v>
      </c>
    </row>
    <row r="21" spans="1:12" ht="28.5" x14ac:dyDescent="0.25">
      <c r="A21" s="13"/>
      <c r="B21" s="27" t="s">
        <v>165</v>
      </c>
      <c r="C21" s="45" t="s">
        <v>166</v>
      </c>
      <c r="D21" s="29" t="s">
        <v>167</v>
      </c>
      <c r="E21" s="25">
        <v>1</v>
      </c>
      <c r="F21" s="30">
        <f>VLOOKUP(B21,Sheet7!$B$3:$E$147,4,FALSE)</f>
        <v>0</v>
      </c>
      <c r="G21" s="13"/>
      <c r="H21" s="27" t="s">
        <v>168</v>
      </c>
      <c r="I21" s="28" t="s">
        <v>169</v>
      </c>
      <c r="J21" s="29" t="s">
        <v>170</v>
      </c>
      <c r="K21" s="13">
        <v>1</v>
      </c>
      <c r="L21" s="30">
        <f>VLOOKUP(H21,Sheet7!$B$3:$E$147,4,FALSE)</f>
        <v>0</v>
      </c>
    </row>
    <row r="22" spans="1:12" ht="15" x14ac:dyDescent="0.25">
      <c r="A22" s="13"/>
      <c r="B22" s="27" t="s">
        <v>171</v>
      </c>
      <c r="C22" s="28" t="s">
        <v>172</v>
      </c>
      <c r="D22" s="29" t="s">
        <v>173</v>
      </c>
      <c r="E22" s="25">
        <v>1</v>
      </c>
      <c r="F22" s="30">
        <f>VLOOKUP(B22,Sheet7!$B$3:$E$147,4,FALSE)</f>
        <v>0</v>
      </c>
      <c r="G22" s="13"/>
      <c r="H22" s="27" t="s">
        <v>174</v>
      </c>
      <c r="I22" s="28" t="s">
        <v>175</v>
      </c>
      <c r="J22" s="29" t="s">
        <v>176</v>
      </c>
      <c r="K22" s="13">
        <v>1</v>
      </c>
      <c r="L22" s="30">
        <f>VLOOKUP(H22,Sheet7!$B$3:$E$147,4,FALSE)</f>
        <v>0</v>
      </c>
    </row>
    <row r="23" spans="1:12" ht="15" x14ac:dyDescent="0.25">
      <c r="A23" s="13"/>
      <c r="B23" s="27" t="s">
        <v>177</v>
      </c>
      <c r="C23" s="28" t="s">
        <v>178</v>
      </c>
      <c r="D23" s="29" t="s">
        <v>179</v>
      </c>
      <c r="E23" s="25">
        <v>1</v>
      </c>
      <c r="F23" s="30">
        <f>VLOOKUP(B23,Sheet7!$B$3:$E$147,4,FALSE)</f>
        <v>0</v>
      </c>
      <c r="G23" s="13"/>
      <c r="H23" s="27" t="s">
        <v>180</v>
      </c>
      <c r="I23" s="28" t="s">
        <v>181</v>
      </c>
      <c r="J23" s="29" t="s">
        <v>182</v>
      </c>
      <c r="K23" s="13">
        <v>1</v>
      </c>
      <c r="L23" s="30">
        <f>VLOOKUP(H23,Sheet7!$B$3:$E$147,4,FALSE)</f>
        <v>0</v>
      </c>
    </row>
    <row r="24" spans="1:12" ht="15" x14ac:dyDescent="0.25">
      <c r="A24" s="13"/>
      <c r="B24" s="27" t="s">
        <v>183</v>
      </c>
      <c r="C24" s="28" t="s">
        <v>184</v>
      </c>
      <c r="D24" s="29" t="s">
        <v>185</v>
      </c>
      <c r="E24" s="25">
        <v>1</v>
      </c>
      <c r="F24" s="30">
        <f>VLOOKUP(B24,Sheet7!$B$3:$E$147,4,FALSE)</f>
        <v>0</v>
      </c>
      <c r="G24" s="13"/>
      <c r="H24" s="27" t="s">
        <v>186</v>
      </c>
      <c r="I24" s="28" t="s">
        <v>187</v>
      </c>
      <c r="J24" s="29" t="s">
        <v>188</v>
      </c>
      <c r="K24" s="13">
        <v>1</v>
      </c>
      <c r="L24" s="30">
        <f>VLOOKUP(H24,Sheet7!$B$3:$E$147,4,FALSE)</f>
        <v>0</v>
      </c>
    </row>
    <row r="25" spans="1:12" ht="15" x14ac:dyDescent="0.25">
      <c r="A25" s="13"/>
      <c r="B25" s="27" t="s">
        <v>189</v>
      </c>
      <c r="C25" s="28" t="s">
        <v>190</v>
      </c>
      <c r="D25" s="29" t="s">
        <v>191</v>
      </c>
      <c r="E25" s="25">
        <v>1</v>
      </c>
      <c r="F25" s="30">
        <f>VLOOKUP(B25,Sheet7!$B$3:$E$147,4,FALSE)</f>
        <v>0</v>
      </c>
      <c r="G25" s="13"/>
      <c r="H25" s="27" t="s">
        <v>192</v>
      </c>
      <c r="I25" s="28" t="s">
        <v>193</v>
      </c>
      <c r="J25" s="29" t="s">
        <v>194</v>
      </c>
      <c r="K25" s="13">
        <v>1</v>
      </c>
      <c r="L25" s="30">
        <f>VLOOKUP(H25,Sheet7!$B$3:$E$147,4,FALSE)</f>
        <v>0</v>
      </c>
    </row>
    <row r="26" spans="1:12" ht="15" x14ac:dyDescent="0.25">
      <c r="A26" s="13"/>
      <c r="B26" s="27" t="s">
        <v>195</v>
      </c>
      <c r="C26" s="28" t="s">
        <v>196</v>
      </c>
      <c r="D26" s="29" t="s">
        <v>197</v>
      </c>
      <c r="E26" s="25">
        <v>1</v>
      </c>
      <c r="F26" s="30">
        <f>VLOOKUP(B26,Sheet7!$B$3:$E$147,4,FALSE)</f>
        <v>0</v>
      </c>
      <c r="G26" s="13"/>
      <c r="H26" s="27" t="s">
        <v>198</v>
      </c>
      <c r="I26" s="28" t="s">
        <v>199</v>
      </c>
      <c r="J26" s="29" t="s">
        <v>200</v>
      </c>
      <c r="K26" s="13">
        <v>1</v>
      </c>
      <c r="L26" s="30">
        <f>VLOOKUP(H26,Sheet7!$B$3:$E$147,4,FALSE)</f>
        <v>0</v>
      </c>
    </row>
    <row r="27" spans="1:12" ht="15" x14ac:dyDescent="0.25">
      <c r="A27" s="13"/>
      <c r="B27" s="27" t="s">
        <v>201</v>
      </c>
      <c r="C27" s="28" t="s">
        <v>202</v>
      </c>
      <c r="D27" s="29" t="s">
        <v>203</v>
      </c>
      <c r="E27" s="25">
        <v>1</v>
      </c>
      <c r="F27" s="30">
        <f>VLOOKUP(B27,Sheet7!$B$3:$E$147,4,FALSE)</f>
        <v>0</v>
      </c>
      <c r="G27" s="13"/>
      <c r="H27" s="27" t="s">
        <v>204</v>
      </c>
      <c r="I27" s="28" t="s">
        <v>205</v>
      </c>
      <c r="J27" s="29" t="s">
        <v>206</v>
      </c>
      <c r="K27" s="13">
        <v>1</v>
      </c>
      <c r="L27" s="30">
        <f>VLOOKUP(H27,Sheet7!$B$3:$E$147,4,FALSE)</f>
        <v>0</v>
      </c>
    </row>
    <row r="28" spans="1:12" ht="15" x14ac:dyDescent="0.25">
      <c r="A28" s="13"/>
      <c r="B28" s="27" t="s">
        <v>207</v>
      </c>
      <c r="C28" s="28" t="s">
        <v>208</v>
      </c>
      <c r="D28" s="29" t="s">
        <v>209</v>
      </c>
      <c r="E28" s="25">
        <v>1</v>
      </c>
      <c r="F28" s="30">
        <f>VLOOKUP(B28,Sheet7!$B$3:$E$147,4,FALSE)</f>
        <v>0</v>
      </c>
      <c r="G28" s="13"/>
      <c r="H28" s="27" t="s">
        <v>210</v>
      </c>
      <c r="I28" s="28" t="s">
        <v>211</v>
      </c>
      <c r="J28" s="29" t="s">
        <v>212</v>
      </c>
      <c r="K28" s="13">
        <v>1</v>
      </c>
      <c r="L28" s="30">
        <f>VLOOKUP(H28,Sheet7!$B$3:$E$147,4,FALSE)</f>
        <v>0</v>
      </c>
    </row>
    <row r="29" spans="1:12" ht="15" x14ac:dyDescent="0.25">
      <c r="A29" s="13"/>
      <c r="B29" s="27" t="s">
        <v>213</v>
      </c>
      <c r="C29" s="28" t="s">
        <v>214</v>
      </c>
      <c r="D29" s="29" t="s">
        <v>215</v>
      </c>
      <c r="E29" s="25">
        <v>1</v>
      </c>
      <c r="F29" s="30">
        <f>VLOOKUP(B29,Sheet7!$B$3:$E$147,4,FALSE)</f>
        <v>0</v>
      </c>
      <c r="G29" s="13"/>
      <c r="H29" s="27" t="s">
        <v>216</v>
      </c>
      <c r="I29" s="28" t="s">
        <v>217</v>
      </c>
      <c r="J29" s="29" t="s">
        <v>218</v>
      </c>
      <c r="K29" s="13">
        <v>1</v>
      </c>
      <c r="L29" s="30">
        <f>VLOOKUP(H29,Sheet7!$B$3:$E$147,4,FALSE)</f>
        <v>0</v>
      </c>
    </row>
    <row r="30" spans="1:12" ht="15" x14ac:dyDescent="0.25">
      <c r="A30" s="13"/>
      <c r="B30" s="27" t="s">
        <v>219</v>
      </c>
      <c r="C30" s="28" t="s">
        <v>220</v>
      </c>
      <c r="D30" s="29" t="s">
        <v>221</v>
      </c>
      <c r="E30" s="25">
        <v>1</v>
      </c>
      <c r="F30" s="30">
        <f>VLOOKUP(B30,Sheet7!$B$3:$E$147,4,FALSE)</f>
        <v>0</v>
      </c>
      <c r="G30" s="13"/>
      <c r="H30" s="27" t="s">
        <v>222</v>
      </c>
      <c r="I30" s="28" t="s">
        <v>223</v>
      </c>
      <c r="J30" s="29" t="s">
        <v>224</v>
      </c>
      <c r="K30" s="13">
        <v>1</v>
      </c>
      <c r="L30" s="30">
        <f>VLOOKUP(H30,Sheet7!$B$3:$E$147,4,FALSE)</f>
        <v>0</v>
      </c>
    </row>
    <row r="31" spans="1:12" ht="15" x14ac:dyDescent="0.25">
      <c r="A31" s="13"/>
      <c r="B31" s="27" t="s">
        <v>225</v>
      </c>
      <c r="C31" s="28" t="s">
        <v>226</v>
      </c>
      <c r="D31" s="29" t="s">
        <v>227</v>
      </c>
      <c r="E31" s="25">
        <v>1</v>
      </c>
      <c r="F31" s="30">
        <f>VLOOKUP(B31,Sheet7!$B$3:$E$147,4,FALSE)</f>
        <v>0</v>
      </c>
      <c r="G31" s="13"/>
      <c r="H31" s="27" t="s">
        <v>228</v>
      </c>
      <c r="I31" s="28" t="s">
        <v>229</v>
      </c>
      <c r="J31" s="29" t="s">
        <v>230</v>
      </c>
      <c r="K31" s="13">
        <v>1</v>
      </c>
      <c r="L31" s="30">
        <f>VLOOKUP(H31,Sheet7!$B$3:$E$147,4,FALSE)</f>
        <v>0</v>
      </c>
    </row>
    <row r="32" spans="1:12" ht="15" x14ac:dyDescent="0.25">
      <c r="A32" s="13"/>
      <c r="B32" s="27" t="s">
        <v>231</v>
      </c>
      <c r="C32" s="28" t="s">
        <v>232</v>
      </c>
      <c r="D32" s="29" t="s">
        <v>233</v>
      </c>
      <c r="E32" s="25">
        <v>1</v>
      </c>
      <c r="F32" s="30">
        <f>VLOOKUP(B32,Sheet7!$B$3:$E$147,4,FALSE)</f>
        <v>0</v>
      </c>
      <c r="G32" s="13"/>
      <c r="H32" s="27" t="s">
        <v>234</v>
      </c>
      <c r="I32" s="28" t="s">
        <v>235</v>
      </c>
      <c r="J32" s="29" t="s">
        <v>236</v>
      </c>
      <c r="K32" s="13">
        <v>1</v>
      </c>
      <c r="L32" s="30">
        <f>VLOOKUP(H32,Sheet7!$B$3:$E$147,4,FALSE)</f>
        <v>0</v>
      </c>
    </row>
    <row r="33" spans="1:12" ht="15" x14ac:dyDescent="0.25">
      <c r="A33" s="13"/>
      <c r="B33" s="27" t="s">
        <v>237</v>
      </c>
      <c r="C33" s="28" t="s">
        <v>238</v>
      </c>
      <c r="D33" s="29" t="s">
        <v>239</v>
      </c>
      <c r="E33" s="25">
        <v>1</v>
      </c>
      <c r="F33" s="30">
        <f>VLOOKUP(B33,Sheet7!$B$3:$E$147,4,FALSE)</f>
        <v>0</v>
      </c>
      <c r="G33" s="13"/>
      <c r="H33" s="27" t="s">
        <v>240</v>
      </c>
      <c r="I33" s="28" t="s">
        <v>241</v>
      </c>
      <c r="J33" s="29" t="s">
        <v>242</v>
      </c>
      <c r="K33" s="13">
        <v>1</v>
      </c>
      <c r="L33" s="30">
        <f>VLOOKUP(H33,Sheet7!$B$3:$E$147,4,FALSE)</f>
        <v>0</v>
      </c>
    </row>
    <row r="34" spans="1:12" ht="15" x14ac:dyDescent="0.25">
      <c r="A34" s="13"/>
      <c r="B34" s="27" t="s">
        <v>243</v>
      </c>
      <c r="C34" s="28" t="s">
        <v>244</v>
      </c>
      <c r="D34" s="29" t="s">
        <v>245</v>
      </c>
      <c r="E34" s="25">
        <v>1</v>
      </c>
      <c r="F34" s="30">
        <f>VLOOKUP(B34,Sheet7!$B$3:$E$147,4,FALSE)</f>
        <v>0</v>
      </c>
      <c r="G34" s="13"/>
      <c r="H34" s="27" t="s">
        <v>246</v>
      </c>
      <c r="I34" s="28" t="s">
        <v>247</v>
      </c>
      <c r="J34" s="29" t="s">
        <v>248</v>
      </c>
      <c r="K34" s="13">
        <v>1</v>
      </c>
      <c r="L34" s="30">
        <f>VLOOKUP(H34,Sheet7!$B$3:$E$147,4,FALSE)</f>
        <v>0</v>
      </c>
    </row>
    <row r="35" spans="1:12" ht="15" x14ac:dyDescent="0.25">
      <c r="A35" s="13"/>
      <c r="B35" s="27" t="s">
        <v>249</v>
      </c>
      <c r="C35" s="28" t="s">
        <v>250</v>
      </c>
      <c r="D35" s="29" t="s">
        <v>251</v>
      </c>
      <c r="E35" s="25">
        <v>1</v>
      </c>
      <c r="F35" s="30">
        <f>VLOOKUP(B35,Sheet7!$B$3:$E$147,4,FALSE)</f>
        <v>0</v>
      </c>
      <c r="G35" s="13"/>
      <c r="H35" s="27" t="s">
        <v>252</v>
      </c>
      <c r="I35" s="28" t="s">
        <v>253</v>
      </c>
      <c r="J35" s="29" t="s">
        <v>254</v>
      </c>
      <c r="K35" s="13">
        <v>1</v>
      </c>
      <c r="L35" s="30">
        <f>VLOOKUP(H35,Sheet7!$B$3:$E$147,4,FALSE)</f>
        <v>0</v>
      </c>
    </row>
    <row r="36" spans="1:12" ht="15" x14ac:dyDescent="0.25">
      <c r="A36" s="13"/>
      <c r="B36" s="27" t="s">
        <v>255</v>
      </c>
      <c r="C36" s="28" t="s">
        <v>256</v>
      </c>
      <c r="D36" s="29" t="s">
        <v>257</v>
      </c>
      <c r="E36" s="25">
        <v>1</v>
      </c>
      <c r="F36" s="30">
        <f>VLOOKUP(B36,Sheet7!$B$3:$E$147,4,FALSE)</f>
        <v>0</v>
      </c>
      <c r="G36" s="13"/>
      <c r="H36" s="27" t="s">
        <v>258</v>
      </c>
      <c r="I36" s="28" t="s">
        <v>259</v>
      </c>
      <c r="J36" s="29" t="s">
        <v>260</v>
      </c>
      <c r="K36" s="13">
        <v>1</v>
      </c>
      <c r="L36" s="30">
        <f>VLOOKUP(H36,Sheet7!$B$3:$E$147,4,FALSE)</f>
        <v>0</v>
      </c>
    </row>
    <row r="37" spans="1:12" ht="15" x14ac:dyDescent="0.25">
      <c r="A37" s="13"/>
      <c r="B37" s="27" t="s">
        <v>261</v>
      </c>
      <c r="C37" s="28" t="s">
        <v>262</v>
      </c>
      <c r="D37" s="29" t="s">
        <v>263</v>
      </c>
      <c r="E37" s="25">
        <v>1</v>
      </c>
      <c r="F37" s="30">
        <f>VLOOKUP(B37,Sheet7!$B$3:$E$147,4,FALSE)</f>
        <v>0</v>
      </c>
      <c r="G37" s="13"/>
      <c r="H37" s="27" t="s">
        <v>264</v>
      </c>
      <c r="I37" s="28" t="s">
        <v>265</v>
      </c>
      <c r="J37" s="29" t="s">
        <v>266</v>
      </c>
      <c r="K37" s="13">
        <v>1</v>
      </c>
      <c r="L37" s="30">
        <f>VLOOKUP(H37,Sheet7!$B$3:$E$147,4,FALSE)</f>
        <v>0</v>
      </c>
    </row>
    <row r="38" spans="1:12" ht="15" x14ac:dyDescent="0.25">
      <c r="A38" s="13"/>
      <c r="B38" s="27" t="s">
        <v>267</v>
      </c>
      <c r="C38" s="28" t="s">
        <v>268</v>
      </c>
      <c r="D38" s="29" t="s">
        <v>269</v>
      </c>
      <c r="E38" s="25">
        <v>1</v>
      </c>
      <c r="F38" s="30">
        <f>VLOOKUP(B38,Sheet7!$B$3:$E$147,4,FALSE)</f>
        <v>0</v>
      </c>
      <c r="G38" s="13"/>
      <c r="H38" s="27" t="s">
        <v>270</v>
      </c>
      <c r="I38" s="28" t="s">
        <v>271</v>
      </c>
      <c r="J38" s="29" t="s">
        <v>272</v>
      </c>
      <c r="K38" s="13">
        <v>1</v>
      </c>
      <c r="L38" s="30">
        <f>VLOOKUP(H38,Sheet7!$B$3:$E$147,4,FALSE)</f>
        <v>0</v>
      </c>
    </row>
    <row r="39" spans="1:12" ht="15" x14ac:dyDescent="0.25">
      <c r="A39" s="13"/>
      <c r="B39" s="27" t="s">
        <v>273</v>
      </c>
      <c r="C39" s="28" t="s">
        <v>274</v>
      </c>
      <c r="D39" s="29" t="s">
        <v>275</v>
      </c>
      <c r="E39" s="25">
        <v>1</v>
      </c>
      <c r="F39" s="30">
        <f>VLOOKUP(B39,Sheet7!$B$3:$E$147,4,FALSE)</f>
        <v>0</v>
      </c>
      <c r="G39" s="13"/>
      <c r="H39" s="27" t="s">
        <v>276</v>
      </c>
      <c r="I39" s="28" t="s">
        <v>277</v>
      </c>
      <c r="J39" s="29" t="s">
        <v>278</v>
      </c>
      <c r="K39" s="13">
        <v>1</v>
      </c>
      <c r="L39" s="30">
        <f>VLOOKUP(H39,Sheet7!$B$3:$E$147,4,FALSE)</f>
        <v>0</v>
      </c>
    </row>
    <row r="40" spans="1:12" ht="15" x14ac:dyDescent="0.25">
      <c r="A40" s="13"/>
      <c r="B40" s="27" t="s">
        <v>279</v>
      </c>
      <c r="C40" s="28" t="s">
        <v>280</v>
      </c>
      <c r="D40" s="29" t="s">
        <v>281</v>
      </c>
      <c r="E40" s="25">
        <v>1</v>
      </c>
      <c r="F40" s="30">
        <f>VLOOKUP(B40,Sheet7!$B$3:$E$147,4,FALSE)</f>
        <v>0</v>
      </c>
      <c r="G40" s="13"/>
      <c r="H40" s="27" t="s">
        <v>282</v>
      </c>
      <c r="I40" s="28" t="s">
        <v>283</v>
      </c>
      <c r="J40" s="29" t="s">
        <v>284</v>
      </c>
      <c r="K40" s="13">
        <v>1</v>
      </c>
      <c r="L40" s="30">
        <f>VLOOKUP(H40,Sheet7!$B$3:$E$147,4,FALSE)</f>
        <v>0</v>
      </c>
    </row>
    <row r="41" spans="1:12" ht="15" x14ac:dyDescent="0.25">
      <c r="A41" s="13"/>
      <c r="B41" s="27" t="s">
        <v>285</v>
      </c>
      <c r="C41" s="28" t="s">
        <v>286</v>
      </c>
      <c r="D41" s="29" t="s">
        <v>287</v>
      </c>
      <c r="E41" s="25">
        <v>1</v>
      </c>
      <c r="F41" s="30">
        <f>VLOOKUP(B41,Sheet7!$B$3:$E$147,4,FALSE)</f>
        <v>0</v>
      </c>
      <c r="G41" s="13"/>
      <c r="H41" s="27" t="s">
        <v>288</v>
      </c>
      <c r="I41" s="28" t="s">
        <v>289</v>
      </c>
      <c r="J41" s="29" t="s">
        <v>290</v>
      </c>
      <c r="K41" s="13">
        <v>1</v>
      </c>
      <c r="L41" s="30">
        <f>VLOOKUP(H41,Sheet7!$B$3:$E$147,4,FALSE)</f>
        <v>0</v>
      </c>
    </row>
    <row r="42" spans="1:12" ht="15" x14ac:dyDescent="0.25">
      <c r="A42" s="13"/>
      <c r="B42" s="27" t="s">
        <v>291</v>
      </c>
      <c r="C42" s="28" t="s">
        <v>292</v>
      </c>
      <c r="D42" s="29" t="s">
        <v>293</v>
      </c>
      <c r="E42" s="25">
        <v>1</v>
      </c>
      <c r="F42" s="30">
        <f>VLOOKUP(B42,Sheet7!$B$3:$E$147,4,FALSE)</f>
        <v>0</v>
      </c>
      <c r="G42" s="13"/>
      <c r="H42" s="27" t="s">
        <v>294</v>
      </c>
      <c r="I42" s="28" t="s">
        <v>295</v>
      </c>
      <c r="J42" s="29" t="s">
        <v>296</v>
      </c>
      <c r="K42" s="13">
        <v>1</v>
      </c>
      <c r="L42" s="30">
        <f>VLOOKUP(H42,Sheet7!$B$3:$E$147,4,FALSE)</f>
        <v>0</v>
      </c>
    </row>
    <row r="43" spans="1:12" ht="15" x14ac:dyDescent="0.25">
      <c r="A43" s="13"/>
      <c r="B43" s="27" t="s">
        <v>297</v>
      </c>
      <c r="C43" s="28" t="s">
        <v>298</v>
      </c>
      <c r="D43" s="29" t="s">
        <v>299</v>
      </c>
      <c r="E43" s="25">
        <v>1</v>
      </c>
      <c r="F43" s="30">
        <f>VLOOKUP(B43,Sheet7!$B$3:$E$147,4,FALSE)</f>
        <v>0</v>
      </c>
      <c r="G43" s="13"/>
      <c r="H43" s="27" t="s">
        <v>300</v>
      </c>
      <c r="I43" s="28" t="s">
        <v>301</v>
      </c>
      <c r="J43" s="29" t="s">
        <v>302</v>
      </c>
      <c r="K43" s="13">
        <v>1</v>
      </c>
      <c r="L43" s="30">
        <f>VLOOKUP(H43,Sheet7!$B$3:$E$147,4,FALSE)</f>
        <v>0</v>
      </c>
    </row>
    <row r="44" spans="1:12" ht="15" x14ac:dyDescent="0.25">
      <c r="A44" s="13"/>
      <c r="B44" s="31" t="s">
        <v>303</v>
      </c>
      <c r="C44" s="32" t="s">
        <v>304</v>
      </c>
      <c r="D44" s="33" t="s">
        <v>305</v>
      </c>
      <c r="E44" s="25">
        <v>1</v>
      </c>
      <c r="F44" s="34">
        <f>VLOOKUP(B44,Sheet7!$B$3:$E$147,4,FALSE)</f>
        <v>0</v>
      </c>
      <c r="G44" s="13"/>
      <c r="H44" s="27" t="s">
        <v>306</v>
      </c>
      <c r="I44" s="28" t="s">
        <v>307</v>
      </c>
      <c r="J44" s="29" t="s">
        <v>308</v>
      </c>
      <c r="K44" s="13">
        <v>1</v>
      </c>
      <c r="L44" s="30">
        <f>VLOOKUP(H44,Sheet7!$B$3:$E$147,4,FALSE)</f>
        <v>0</v>
      </c>
    </row>
    <row r="45" spans="1:12" ht="15" x14ac:dyDescent="0.25">
      <c r="A45" s="13"/>
      <c r="B45" s="13"/>
      <c r="C45" s="28"/>
      <c r="D45" s="13"/>
      <c r="E45" s="25">
        <v>1</v>
      </c>
      <c r="F45" s="46"/>
      <c r="G45" s="13"/>
      <c r="H45" s="27" t="s">
        <v>309</v>
      </c>
      <c r="I45" s="28" t="s">
        <v>310</v>
      </c>
      <c r="J45" s="29" t="s">
        <v>311</v>
      </c>
      <c r="K45" s="13">
        <v>1</v>
      </c>
      <c r="L45" s="30">
        <f>VLOOKUP(H45,Sheet7!$B$3:$E$147,4,FALSE)</f>
        <v>0</v>
      </c>
    </row>
    <row r="46" spans="1:12" ht="15" x14ac:dyDescent="0.25">
      <c r="A46" s="13"/>
      <c r="B46" s="13"/>
      <c r="C46" s="28"/>
      <c r="D46" s="13"/>
      <c r="E46" s="13"/>
      <c r="F46" s="13"/>
      <c r="G46" s="13"/>
      <c r="H46" s="27" t="s">
        <v>312</v>
      </c>
      <c r="I46" s="28" t="s">
        <v>313</v>
      </c>
      <c r="J46" s="29" t="s">
        <v>314</v>
      </c>
      <c r="K46" s="13">
        <v>1</v>
      </c>
      <c r="L46" s="30">
        <f>VLOOKUP(H46,Sheet7!$B$3:$E$147,4,FALSE)</f>
        <v>0</v>
      </c>
    </row>
    <row r="47" spans="1:12" ht="15" x14ac:dyDescent="0.25">
      <c r="A47" s="13"/>
      <c r="B47" s="13"/>
      <c r="C47" s="13"/>
      <c r="D47" s="13"/>
      <c r="E47" s="13"/>
      <c r="F47" s="13"/>
      <c r="G47" s="13"/>
      <c r="H47" s="27" t="s">
        <v>315</v>
      </c>
      <c r="I47" s="28" t="s">
        <v>316</v>
      </c>
      <c r="J47" s="29" t="s">
        <v>317</v>
      </c>
      <c r="K47" s="13">
        <v>1</v>
      </c>
      <c r="L47" s="30">
        <f>VLOOKUP(H47,Sheet7!$B$3:$E$147,4,FALSE)</f>
        <v>0</v>
      </c>
    </row>
    <row r="48" spans="1:12" ht="15" x14ac:dyDescent="0.25">
      <c r="A48" s="13"/>
      <c r="B48" s="19" t="s">
        <v>104</v>
      </c>
      <c r="C48" s="20" t="s">
        <v>105</v>
      </c>
      <c r="D48" s="21" t="s">
        <v>106</v>
      </c>
      <c r="E48" s="13"/>
      <c r="F48" s="143" t="s">
        <v>107</v>
      </c>
      <c r="G48" s="13"/>
      <c r="H48" s="27" t="s">
        <v>318</v>
      </c>
      <c r="I48" s="28" t="s">
        <v>319</v>
      </c>
      <c r="J48" s="29" t="s">
        <v>320</v>
      </c>
      <c r="K48" s="13">
        <v>1</v>
      </c>
      <c r="L48" s="30">
        <f>VLOOKUP(H48,Sheet7!$B$3:$E$147,4,FALSE)</f>
        <v>0</v>
      </c>
    </row>
    <row r="49" spans="1:12" ht="15" x14ac:dyDescent="0.25">
      <c r="A49" s="13"/>
      <c r="B49" s="42" t="s">
        <v>321</v>
      </c>
      <c r="C49" s="43" t="s">
        <v>102</v>
      </c>
      <c r="D49" s="44" t="s">
        <v>322</v>
      </c>
      <c r="E49" s="22"/>
      <c r="F49" s="26">
        <f>VLOOKUP(B49,Sheet7!$B$3:$E$147,4,FALSE)</f>
        <v>0</v>
      </c>
      <c r="G49" s="13"/>
      <c r="H49" s="27" t="s">
        <v>323</v>
      </c>
      <c r="I49" s="28" t="s">
        <v>324</v>
      </c>
      <c r="J49" s="29" t="s">
        <v>325</v>
      </c>
      <c r="K49" s="13">
        <v>1</v>
      </c>
      <c r="L49" s="30">
        <f>VLOOKUP(H49,Sheet7!$B$3:$E$147,4,FALSE)</f>
        <v>0</v>
      </c>
    </row>
    <row r="50" spans="1:12" ht="15" x14ac:dyDescent="0.25">
      <c r="A50" s="13"/>
      <c r="B50" s="27" t="s">
        <v>326</v>
      </c>
      <c r="C50" s="13" t="s">
        <v>102</v>
      </c>
      <c r="D50" s="29" t="s">
        <v>327</v>
      </c>
      <c r="E50" s="13">
        <v>1</v>
      </c>
      <c r="F50" s="30">
        <f>VLOOKUP(B50,Sheet7!$B$3:$E$147,4,FALSE)</f>
        <v>0</v>
      </c>
      <c r="G50" s="13"/>
      <c r="H50" s="27" t="s">
        <v>328</v>
      </c>
      <c r="I50" s="28" t="s">
        <v>329</v>
      </c>
      <c r="J50" s="29" t="s">
        <v>330</v>
      </c>
      <c r="K50" s="13">
        <v>1</v>
      </c>
      <c r="L50" s="30">
        <f>VLOOKUP(H50,Sheet7!$B$3:$E$147,4,FALSE)</f>
        <v>0</v>
      </c>
    </row>
    <row r="51" spans="1:12" ht="15" x14ac:dyDescent="0.25">
      <c r="A51" s="13"/>
      <c r="B51" s="27" t="s">
        <v>331</v>
      </c>
      <c r="C51" s="28" t="s">
        <v>332</v>
      </c>
      <c r="D51" s="29" t="s">
        <v>333</v>
      </c>
      <c r="E51" s="13">
        <v>1</v>
      </c>
      <c r="F51" s="30">
        <f>VLOOKUP(B51,Sheet7!$B$3:$E$147,4,FALSE)</f>
        <v>0</v>
      </c>
      <c r="G51" s="13"/>
      <c r="H51" s="27" t="s">
        <v>334</v>
      </c>
      <c r="I51" s="28" t="s">
        <v>335</v>
      </c>
      <c r="J51" s="29" t="s">
        <v>336</v>
      </c>
      <c r="K51" s="13">
        <v>1</v>
      </c>
      <c r="L51" s="30">
        <f>VLOOKUP(H51,Sheet7!$B$3:$E$147,4,FALSE)</f>
        <v>0</v>
      </c>
    </row>
    <row r="52" spans="1:12" ht="15" x14ac:dyDescent="0.25">
      <c r="A52" s="13"/>
      <c r="B52" s="27" t="s">
        <v>337</v>
      </c>
      <c r="C52" s="28" t="s">
        <v>338</v>
      </c>
      <c r="D52" s="29" t="s">
        <v>339</v>
      </c>
      <c r="E52" s="13">
        <v>1</v>
      </c>
      <c r="F52" s="30">
        <f>VLOOKUP(B52,Sheet7!$B$3:$E$147,4,FALSE)</f>
        <v>0</v>
      </c>
      <c r="G52" s="13"/>
      <c r="H52" s="27" t="s">
        <v>340</v>
      </c>
      <c r="I52" s="28" t="s">
        <v>341</v>
      </c>
      <c r="J52" s="29" t="s">
        <v>342</v>
      </c>
      <c r="K52" s="13">
        <v>1</v>
      </c>
      <c r="L52" s="30">
        <f>VLOOKUP(H52,Sheet7!$B$3:$E$147,4,FALSE)</f>
        <v>0</v>
      </c>
    </row>
    <row r="53" spans="1:12" ht="15" x14ac:dyDescent="0.25">
      <c r="A53" s="13"/>
      <c r="B53" s="27" t="s">
        <v>343</v>
      </c>
      <c r="C53" s="28" t="s">
        <v>344</v>
      </c>
      <c r="D53" s="29" t="s">
        <v>345</v>
      </c>
      <c r="E53" s="13">
        <v>1</v>
      </c>
      <c r="F53" s="30">
        <f>VLOOKUP(B53,Sheet7!$B$3:$E$147,4,FALSE)</f>
        <v>0</v>
      </c>
      <c r="G53" s="13"/>
      <c r="H53" s="27" t="s">
        <v>346</v>
      </c>
      <c r="I53" s="28" t="s">
        <v>347</v>
      </c>
      <c r="J53" s="29" t="s">
        <v>348</v>
      </c>
      <c r="K53" s="13">
        <v>1</v>
      </c>
      <c r="L53" s="30">
        <f>VLOOKUP(H53,Sheet7!$B$3:$E$147,4,FALSE)</f>
        <v>0</v>
      </c>
    </row>
    <row r="54" spans="1:12" ht="15" x14ac:dyDescent="0.25">
      <c r="A54" s="13"/>
      <c r="B54" s="27" t="s">
        <v>349</v>
      </c>
      <c r="C54" s="28" t="s">
        <v>350</v>
      </c>
      <c r="D54" s="29" t="s">
        <v>351</v>
      </c>
      <c r="E54" s="13">
        <v>1</v>
      </c>
      <c r="F54" s="30">
        <f>VLOOKUP(B54,Sheet7!$B$3:$E$147,4,FALSE)</f>
        <v>0</v>
      </c>
      <c r="G54" s="13"/>
      <c r="H54" s="27" t="s">
        <v>352</v>
      </c>
      <c r="I54" s="28" t="s">
        <v>353</v>
      </c>
      <c r="J54" s="29" t="s">
        <v>354</v>
      </c>
      <c r="K54" s="13">
        <v>1</v>
      </c>
      <c r="L54" s="30">
        <f>VLOOKUP(H54,Sheet7!$B$3:$E$147,4,FALSE)</f>
        <v>0</v>
      </c>
    </row>
    <row r="55" spans="1:12" ht="15" x14ac:dyDescent="0.25">
      <c r="A55" s="13"/>
      <c r="B55" s="27" t="s">
        <v>355</v>
      </c>
      <c r="C55" s="28" t="s">
        <v>356</v>
      </c>
      <c r="D55" s="29" t="s">
        <v>357</v>
      </c>
      <c r="E55" s="13">
        <v>1</v>
      </c>
      <c r="F55" s="30">
        <f>VLOOKUP(B55,Sheet7!$B$3:$E$147,4,FALSE)</f>
        <v>0</v>
      </c>
      <c r="G55" s="13"/>
      <c r="H55" s="27" t="s">
        <v>358</v>
      </c>
      <c r="I55" s="28" t="s">
        <v>359</v>
      </c>
      <c r="J55" s="29" t="s">
        <v>360</v>
      </c>
      <c r="K55" s="13">
        <v>1</v>
      </c>
      <c r="L55" s="30">
        <f>VLOOKUP(H55,Sheet7!$B$3:$E$147,4,FALSE)</f>
        <v>0</v>
      </c>
    </row>
    <row r="56" spans="1:12" ht="15" x14ac:dyDescent="0.25">
      <c r="A56" s="13"/>
      <c r="B56" s="27" t="s">
        <v>361</v>
      </c>
      <c r="C56" s="28" t="s">
        <v>362</v>
      </c>
      <c r="D56" s="29" t="s">
        <v>363</v>
      </c>
      <c r="E56" s="13">
        <v>1</v>
      </c>
      <c r="F56" s="30">
        <f>VLOOKUP(B56,Sheet7!$B$3:$E$147,4,FALSE)</f>
        <v>0</v>
      </c>
      <c r="G56" s="13"/>
      <c r="H56" s="27" t="s">
        <v>364</v>
      </c>
      <c r="I56" s="28" t="s">
        <v>365</v>
      </c>
      <c r="J56" s="29" t="s">
        <v>366</v>
      </c>
      <c r="K56" s="13">
        <v>1</v>
      </c>
      <c r="L56" s="30">
        <f>VLOOKUP(H56,Sheet7!$B$3:$E$147,4,FALSE)</f>
        <v>0</v>
      </c>
    </row>
    <row r="57" spans="1:12" ht="15" x14ac:dyDescent="0.25">
      <c r="A57" s="13"/>
      <c r="B57" s="27" t="s">
        <v>367</v>
      </c>
      <c r="C57" s="28" t="s">
        <v>368</v>
      </c>
      <c r="D57" s="29" t="s">
        <v>369</v>
      </c>
      <c r="E57" s="13">
        <v>1</v>
      </c>
      <c r="F57" s="30">
        <f>VLOOKUP(B57,Sheet7!$B$3:$E$147,4,FALSE)</f>
        <v>0</v>
      </c>
      <c r="G57" s="13"/>
      <c r="H57" s="27" t="s">
        <v>370</v>
      </c>
      <c r="I57" s="28" t="s">
        <v>371</v>
      </c>
      <c r="J57" s="29" t="s">
        <v>372</v>
      </c>
      <c r="K57" s="13">
        <v>1</v>
      </c>
      <c r="L57" s="30">
        <f>VLOOKUP(H57,Sheet7!$B$3:$E$147,4,FALSE)</f>
        <v>0</v>
      </c>
    </row>
    <row r="58" spans="1:12" ht="15" x14ac:dyDescent="0.25">
      <c r="A58" s="13"/>
      <c r="B58" s="27" t="s">
        <v>373</v>
      </c>
      <c r="C58" s="28" t="s">
        <v>374</v>
      </c>
      <c r="D58" s="29" t="s">
        <v>375</v>
      </c>
      <c r="E58" s="13">
        <v>1</v>
      </c>
      <c r="F58" s="30">
        <f>VLOOKUP(B58,Sheet7!$B$3:$E$147,4,FALSE)</f>
        <v>0</v>
      </c>
      <c r="G58" s="13"/>
      <c r="H58" s="27" t="s">
        <v>376</v>
      </c>
      <c r="I58" s="28" t="s">
        <v>377</v>
      </c>
      <c r="J58" s="29" t="s">
        <v>378</v>
      </c>
      <c r="K58" s="13">
        <v>1</v>
      </c>
      <c r="L58" s="30">
        <f>VLOOKUP(H58,Sheet7!$B$3:$E$147,4,FALSE)</f>
        <v>0</v>
      </c>
    </row>
    <row r="59" spans="1:12" ht="15" x14ac:dyDescent="0.25">
      <c r="A59" s="13"/>
      <c r="B59" s="27" t="s">
        <v>379</v>
      </c>
      <c r="C59" s="28" t="s">
        <v>380</v>
      </c>
      <c r="D59" s="29" t="s">
        <v>381</v>
      </c>
      <c r="E59" s="13">
        <v>1</v>
      </c>
      <c r="F59" s="30">
        <f>VLOOKUP(B59,Sheet7!$B$3:$E$147,4,FALSE)</f>
        <v>0</v>
      </c>
      <c r="G59" s="13"/>
      <c r="H59" s="27" t="s">
        <v>382</v>
      </c>
      <c r="I59" s="28" t="s">
        <v>383</v>
      </c>
      <c r="J59" s="29" t="s">
        <v>384</v>
      </c>
      <c r="K59" s="13">
        <v>1</v>
      </c>
      <c r="L59" s="30">
        <f>VLOOKUP(H59,Sheet7!$B$3:$E$147,4,FALSE)</f>
        <v>0</v>
      </c>
    </row>
    <row r="60" spans="1:12" ht="15" x14ac:dyDescent="0.25">
      <c r="A60" s="13"/>
      <c r="B60" s="27" t="s">
        <v>385</v>
      </c>
      <c r="C60" s="28" t="s">
        <v>386</v>
      </c>
      <c r="D60" s="29" t="s">
        <v>387</v>
      </c>
      <c r="E60" s="13">
        <v>1</v>
      </c>
      <c r="F60" s="30">
        <f>VLOOKUP(B60,Sheet7!$B$3:$E$147,4,FALSE)</f>
        <v>0</v>
      </c>
      <c r="G60" s="13"/>
      <c r="H60" s="31" t="s">
        <v>388</v>
      </c>
      <c r="I60" s="32" t="s">
        <v>389</v>
      </c>
      <c r="J60" s="33" t="s">
        <v>390</v>
      </c>
      <c r="K60" s="13">
        <v>1</v>
      </c>
      <c r="L60" s="34">
        <f>VLOOKUP(H60,Sheet7!$B$3:$E$147,4,FALSE)</f>
        <v>0</v>
      </c>
    </row>
    <row r="61" spans="1:12" ht="15" x14ac:dyDescent="0.25">
      <c r="A61" s="13"/>
      <c r="B61" s="27" t="s">
        <v>391</v>
      </c>
      <c r="C61" s="28" t="s">
        <v>392</v>
      </c>
      <c r="D61" s="29" t="s">
        <v>393</v>
      </c>
      <c r="E61" s="13">
        <v>1</v>
      </c>
      <c r="F61" s="30">
        <f>VLOOKUP(B61,Sheet7!$B$3:$E$147,4,FALSE)</f>
        <v>0</v>
      </c>
      <c r="G61" s="297"/>
      <c r="H61" s="297"/>
      <c r="I61" s="28"/>
      <c r="J61" s="13"/>
      <c r="K61" s="13"/>
      <c r="L61" s="13"/>
    </row>
    <row r="62" spans="1:12" ht="15" x14ac:dyDescent="0.25">
      <c r="A62" s="13"/>
      <c r="B62" s="27" t="s">
        <v>394</v>
      </c>
      <c r="C62" s="28" t="s">
        <v>395</v>
      </c>
      <c r="D62" s="29" t="s">
        <v>396</v>
      </c>
      <c r="E62" s="13">
        <v>1</v>
      </c>
      <c r="F62" s="30">
        <f>VLOOKUP(B62,Sheet7!$B$3:$E$147,4,FALSE)</f>
        <v>0</v>
      </c>
      <c r="G62" s="297"/>
      <c r="H62" s="297"/>
      <c r="I62" s="28"/>
      <c r="J62" s="13"/>
      <c r="K62" s="13"/>
      <c r="L62" s="13"/>
    </row>
    <row r="63" spans="1:12" ht="15" x14ac:dyDescent="0.25">
      <c r="A63" s="13"/>
      <c r="B63" s="27" t="s">
        <v>397</v>
      </c>
      <c r="C63" s="28" t="s">
        <v>398</v>
      </c>
      <c r="D63" s="29" t="s">
        <v>399</v>
      </c>
      <c r="E63" s="13">
        <v>1</v>
      </c>
      <c r="F63" s="30">
        <f>VLOOKUP(B63,Sheet7!$B$3:$E$147,4,FALSE)</f>
        <v>0</v>
      </c>
      <c r="G63" s="297"/>
      <c r="H63" s="297"/>
      <c r="I63" s="38"/>
      <c r="J63" s="13"/>
      <c r="K63" s="13"/>
      <c r="L63" s="13"/>
    </row>
    <row r="64" spans="1:12" ht="15" x14ac:dyDescent="0.25">
      <c r="A64" s="13"/>
      <c r="B64" s="27" t="s">
        <v>400</v>
      </c>
      <c r="C64" s="28" t="s">
        <v>401</v>
      </c>
      <c r="D64" s="29" t="s">
        <v>402</v>
      </c>
      <c r="E64" s="13">
        <v>1</v>
      </c>
      <c r="F64" s="30">
        <f>VLOOKUP(B64,Sheet7!$B$3:$E$147,4,FALSE)</f>
        <v>0</v>
      </c>
      <c r="G64" s="13"/>
      <c r="H64" s="47" t="s">
        <v>104</v>
      </c>
      <c r="I64" s="48" t="s">
        <v>105</v>
      </c>
      <c r="J64" s="49" t="s">
        <v>106</v>
      </c>
      <c r="K64" s="13"/>
      <c r="L64" s="58" t="s">
        <v>107</v>
      </c>
    </row>
    <row r="65" spans="1:12" ht="15" x14ac:dyDescent="0.25">
      <c r="A65" s="13"/>
      <c r="B65" s="27" t="s">
        <v>403</v>
      </c>
      <c r="C65" s="28" t="s">
        <v>404</v>
      </c>
      <c r="D65" s="29" t="s">
        <v>405</v>
      </c>
      <c r="E65" s="13">
        <v>1</v>
      </c>
      <c r="F65" s="30">
        <f>VLOOKUP(B65,Sheet7!$B$3:$E$147,4,FALSE)</f>
        <v>0</v>
      </c>
      <c r="G65" s="13"/>
      <c r="H65" s="50" t="s">
        <v>406</v>
      </c>
      <c r="I65" s="51" t="s">
        <v>407</v>
      </c>
      <c r="J65" s="52" t="s">
        <v>408</v>
      </c>
      <c r="K65" s="13">
        <v>1</v>
      </c>
      <c r="L65" s="53">
        <f>VLOOKUP(H65,Sheet7!$B$3:$E$147,4,FALSE)</f>
        <v>0</v>
      </c>
    </row>
    <row r="66" spans="1:12" ht="15" x14ac:dyDescent="0.25">
      <c r="A66" s="13"/>
      <c r="B66" s="27" t="s">
        <v>409</v>
      </c>
      <c r="C66" s="28" t="s">
        <v>410</v>
      </c>
      <c r="D66" s="29" t="s">
        <v>411</v>
      </c>
      <c r="E66" s="13">
        <v>1</v>
      </c>
      <c r="F66" s="30">
        <f>VLOOKUP(B66,Sheet7!$B$3:$E$147,4,FALSE)</f>
        <v>0</v>
      </c>
      <c r="G66" s="297"/>
      <c r="H66" s="297"/>
      <c r="I66" s="13"/>
      <c r="J66" s="13"/>
      <c r="K66" s="13"/>
      <c r="L66" s="13"/>
    </row>
    <row r="67" spans="1:12" ht="15" x14ac:dyDescent="0.25">
      <c r="A67" s="13"/>
      <c r="B67" s="27" t="s">
        <v>412</v>
      </c>
      <c r="C67" s="28" t="s">
        <v>413</v>
      </c>
      <c r="D67" s="29" t="s">
        <v>414</v>
      </c>
      <c r="E67" s="13">
        <v>1</v>
      </c>
      <c r="F67" s="30">
        <f>VLOOKUP(B67,Sheet7!$B$3:$E$147,4,FALSE)</f>
        <v>0</v>
      </c>
      <c r="G67" s="297"/>
      <c r="H67" s="297"/>
      <c r="I67" s="13"/>
      <c r="J67" s="13"/>
      <c r="K67" s="13"/>
      <c r="L67" s="13"/>
    </row>
    <row r="68" spans="1:12" ht="15" x14ac:dyDescent="0.25">
      <c r="A68" s="13"/>
      <c r="B68" s="27" t="s">
        <v>415</v>
      </c>
      <c r="C68" s="28" t="s">
        <v>416</v>
      </c>
      <c r="D68" s="29" t="s">
        <v>417</v>
      </c>
      <c r="E68" s="13">
        <v>1</v>
      </c>
      <c r="F68" s="30">
        <f>VLOOKUP(B68,Sheet7!$B$3:$E$147,4,FALSE)</f>
        <v>0</v>
      </c>
      <c r="G68" s="297"/>
      <c r="H68" s="297"/>
      <c r="I68" s="13"/>
      <c r="J68" s="13"/>
      <c r="K68" s="13"/>
      <c r="L68" s="13"/>
    </row>
    <row r="69" spans="1:12" ht="15" x14ac:dyDescent="0.25">
      <c r="A69" s="13"/>
      <c r="B69" s="27" t="s">
        <v>418</v>
      </c>
      <c r="C69" s="28" t="s">
        <v>419</v>
      </c>
      <c r="D69" s="29" t="s">
        <v>420</v>
      </c>
      <c r="E69" s="13">
        <v>1</v>
      </c>
      <c r="F69" s="30">
        <f>VLOOKUP(B69,Sheet7!$B$3:$E$147,4,FALSE)</f>
        <v>0</v>
      </c>
      <c r="G69" s="13"/>
      <c r="H69" s="47" t="s">
        <v>104</v>
      </c>
      <c r="I69" s="48" t="s">
        <v>105</v>
      </c>
      <c r="J69" s="49" t="s">
        <v>106</v>
      </c>
      <c r="K69" s="13"/>
      <c r="L69" s="143" t="s">
        <v>107</v>
      </c>
    </row>
    <row r="70" spans="1:12" ht="15" x14ac:dyDescent="0.25">
      <c r="A70" s="13"/>
      <c r="B70" s="27" t="s">
        <v>421</v>
      </c>
      <c r="C70" s="28" t="s">
        <v>422</v>
      </c>
      <c r="D70" s="29" t="s">
        <v>423</v>
      </c>
      <c r="E70" s="13">
        <v>1</v>
      </c>
      <c r="F70" s="30">
        <f>VLOOKUP(B70,Sheet7!$B$3:$E$147,4,FALSE)</f>
        <v>0</v>
      </c>
      <c r="G70" s="13"/>
      <c r="H70" s="42" t="s">
        <v>424</v>
      </c>
      <c r="I70" s="54"/>
      <c r="J70" s="44" t="s">
        <v>425</v>
      </c>
      <c r="K70" s="13">
        <v>1</v>
      </c>
      <c r="L70" s="26">
        <f>VLOOKUP(H70,Sheet7!$B$3:$E$147,4,FALSE)</f>
        <v>0</v>
      </c>
    </row>
    <row r="71" spans="1:12" ht="15" x14ac:dyDescent="0.25">
      <c r="A71" s="13"/>
      <c r="B71" s="27" t="s">
        <v>426</v>
      </c>
      <c r="C71" s="28" t="s">
        <v>427</v>
      </c>
      <c r="D71" s="29" t="s">
        <v>428</v>
      </c>
      <c r="E71" s="13">
        <v>1</v>
      </c>
      <c r="F71" s="30">
        <f>VLOOKUP(B71,Sheet7!$B$3:$E$147,4,FALSE)</f>
        <v>0</v>
      </c>
      <c r="G71" s="13"/>
      <c r="H71" s="27" t="s">
        <v>429</v>
      </c>
      <c r="I71" s="28" t="s">
        <v>430</v>
      </c>
      <c r="J71" s="29" t="s">
        <v>431</v>
      </c>
      <c r="K71" s="13">
        <v>1</v>
      </c>
      <c r="L71" s="30">
        <f>VLOOKUP(H71,Sheet7!$B$3:$E$147,4,FALSE)</f>
        <v>0</v>
      </c>
    </row>
    <row r="72" spans="1:12" ht="15" x14ac:dyDescent="0.25">
      <c r="A72" s="13"/>
      <c r="B72" s="27" t="s">
        <v>432</v>
      </c>
      <c r="C72" s="28" t="s">
        <v>433</v>
      </c>
      <c r="D72" s="29" t="s">
        <v>434</v>
      </c>
      <c r="E72" s="13">
        <v>1</v>
      </c>
      <c r="F72" s="30">
        <f>VLOOKUP(B72,Sheet7!$B$3:$E$147,4,FALSE)</f>
        <v>0</v>
      </c>
      <c r="G72" s="13"/>
      <c r="H72" s="27" t="s">
        <v>435</v>
      </c>
      <c r="I72" s="28" t="s">
        <v>436</v>
      </c>
      <c r="J72" s="29" t="s">
        <v>437</v>
      </c>
      <c r="K72" s="13">
        <v>1</v>
      </c>
      <c r="L72" s="30">
        <f>VLOOKUP(H72,Sheet7!$B$3:$E$147,4,FALSE)</f>
        <v>0</v>
      </c>
    </row>
    <row r="73" spans="1:12" ht="15" x14ac:dyDescent="0.25">
      <c r="A73" s="13"/>
      <c r="B73" s="27" t="s">
        <v>438</v>
      </c>
      <c r="C73" s="28" t="s">
        <v>439</v>
      </c>
      <c r="D73" s="29" t="s">
        <v>440</v>
      </c>
      <c r="E73" s="13">
        <v>1</v>
      </c>
      <c r="F73" s="30">
        <f>VLOOKUP(B73,Sheet7!$B$3:$E$147,4,FALSE)</f>
        <v>0</v>
      </c>
      <c r="G73" s="13"/>
      <c r="H73" s="27" t="s">
        <v>441</v>
      </c>
      <c r="I73" s="28" t="s">
        <v>442</v>
      </c>
      <c r="J73" s="29" t="s">
        <v>443</v>
      </c>
      <c r="K73" s="13">
        <v>1</v>
      </c>
      <c r="L73" s="30">
        <f>VLOOKUP(H73,Sheet7!$B$3:$E$147,4,FALSE)</f>
        <v>0</v>
      </c>
    </row>
    <row r="74" spans="1:12" ht="15" x14ac:dyDescent="0.25">
      <c r="A74" s="13"/>
      <c r="B74" s="27" t="s">
        <v>444</v>
      </c>
      <c r="C74" s="28" t="s">
        <v>445</v>
      </c>
      <c r="D74" s="29" t="s">
        <v>446</v>
      </c>
      <c r="E74" s="13">
        <v>1</v>
      </c>
      <c r="F74" s="30">
        <f>VLOOKUP(B74,Sheet7!$B$3:$E$147,4,FALSE)</f>
        <v>0</v>
      </c>
      <c r="G74" s="13"/>
      <c r="H74" s="27" t="s">
        <v>447</v>
      </c>
      <c r="I74" s="28" t="s">
        <v>448</v>
      </c>
      <c r="J74" s="29" t="s">
        <v>449</v>
      </c>
      <c r="K74" s="13">
        <v>1</v>
      </c>
      <c r="L74" s="30">
        <f>VLOOKUP(H74,Sheet7!$B$3:$E$147,4,FALSE)</f>
        <v>0</v>
      </c>
    </row>
    <row r="75" spans="1:12" ht="15" x14ac:dyDescent="0.25">
      <c r="A75" s="13"/>
      <c r="B75" s="27" t="s">
        <v>450</v>
      </c>
      <c r="C75" s="28" t="s">
        <v>451</v>
      </c>
      <c r="D75" s="29" t="s">
        <v>452</v>
      </c>
      <c r="E75" s="13">
        <v>1</v>
      </c>
      <c r="F75" s="30">
        <f>VLOOKUP(B75,Sheet7!$B$3:$E$147,4,FALSE)</f>
        <v>0</v>
      </c>
      <c r="G75" s="13"/>
      <c r="H75" s="27" t="s">
        <v>453</v>
      </c>
      <c r="I75" s="28" t="s">
        <v>454</v>
      </c>
      <c r="J75" s="29" t="s">
        <v>455</v>
      </c>
      <c r="K75" s="13">
        <v>1</v>
      </c>
      <c r="L75" s="30">
        <f>VLOOKUP(H75,Sheet7!$B$3:$E$147,4,FALSE)</f>
        <v>0</v>
      </c>
    </row>
    <row r="76" spans="1:12" ht="15" x14ac:dyDescent="0.25">
      <c r="A76" s="13"/>
      <c r="B76" s="27" t="s">
        <v>456</v>
      </c>
      <c r="C76" s="28" t="s">
        <v>457</v>
      </c>
      <c r="D76" s="29" t="s">
        <v>458</v>
      </c>
      <c r="E76" s="13">
        <v>1</v>
      </c>
      <c r="F76" s="30">
        <f>VLOOKUP(B76,Sheet7!$B$3:$E$147,4,FALSE)</f>
        <v>0</v>
      </c>
      <c r="G76" s="13"/>
      <c r="H76" s="27" t="s">
        <v>459</v>
      </c>
      <c r="I76" s="28" t="s">
        <v>460</v>
      </c>
      <c r="J76" s="29" t="s">
        <v>461</v>
      </c>
      <c r="K76" s="13">
        <v>1</v>
      </c>
      <c r="L76" s="30">
        <f>VLOOKUP(H76,Sheet7!$B$3:$E$147,4,FALSE)</f>
        <v>0</v>
      </c>
    </row>
    <row r="77" spans="1:12" ht="15" x14ac:dyDescent="0.25">
      <c r="A77" s="13"/>
      <c r="B77" s="27" t="s">
        <v>462</v>
      </c>
      <c r="C77" s="28" t="s">
        <v>463</v>
      </c>
      <c r="D77" s="29" t="s">
        <v>464</v>
      </c>
      <c r="E77" s="13">
        <v>1</v>
      </c>
      <c r="F77" s="30">
        <f>VLOOKUP(B77,Sheet7!$B$3:$E$147,4,FALSE)</f>
        <v>0</v>
      </c>
      <c r="G77" s="13"/>
      <c r="H77" s="27" t="s">
        <v>465</v>
      </c>
      <c r="I77" s="28" t="s">
        <v>466</v>
      </c>
      <c r="J77" s="29" t="s">
        <v>467</v>
      </c>
      <c r="K77" s="13">
        <v>1</v>
      </c>
      <c r="L77" s="30">
        <f>VLOOKUP(H77,Sheet7!$B$3:$E$147,4,FALSE)</f>
        <v>0</v>
      </c>
    </row>
    <row r="78" spans="1:12" ht="15" x14ac:dyDescent="0.25">
      <c r="A78" s="13"/>
      <c r="B78" s="27" t="s">
        <v>468</v>
      </c>
      <c r="C78" s="28" t="s">
        <v>469</v>
      </c>
      <c r="D78" s="29" t="s">
        <v>470</v>
      </c>
      <c r="E78" s="13">
        <v>1</v>
      </c>
      <c r="F78" s="30">
        <f>VLOOKUP(B78,Sheet7!$B$3:$E$147,4,FALSE)</f>
        <v>0</v>
      </c>
      <c r="G78" s="13"/>
      <c r="H78" s="27" t="s">
        <v>471</v>
      </c>
      <c r="I78" s="28" t="s">
        <v>472</v>
      </c>
      <c r="J78" s="29" t="s">
        <v>473</v>
      </c>
      <c r="K78" s="13">
        <v>1</v>
      </c>
      <c r="L78" s="30">
        <f>VLOOKUP(H78,Sheet7!$B$3:$E$147,4,FALSE)</f>
        <v>0</v>
      </c>
    </row>
    <row r="79" spans="1:12" ht="15" x14ac:dyDescent="0.25">
      <c r="A79" s="13"/>
      <c r="B79" s="27" t="s">
        <v>474</v>
      </c>
      <c r="C79" s="28" t="s">
        <v>475</v>
      </c>
      <c r="D79" s="29" t="s">
        <v>476</v>
      </c>
      <c r="E79" s="13">
        <v>1</v>
      </c>
      <c r="F79" s="30">
        <f>VLOOKUP(B79,Sheet7!$B$3:$E$147,4,FALSE)</f>
        <v>0</v>
      </c>
      <c r="G79" s="13"/>
      <c r="H79" s="27" t="s">
        <v>477</v>
      </c>
      <c r="I79" s="28" t="s">
        <v>478</v>
      </c>
      <c r="J79" s="29" t="s">
        <v>479</v>
      </c>
      <c r="K79" s="13">
        <v>1</v>
      </c>
      <c r="L79" s="30">
        <f>VLOOKUP(H79,Sheet7!$B$3:$E$147,4,FALSE)</f>
        <v>0</v>
      </c>
    </row>
    <row r="80" spans="1:12" ht="15" x14ac:dyDescent="0.25">
      <c r="A80" s="13"/>
      <c r="B80" s="27" t="s">
        <v>480</v>
      </c>
      <c r="C80" s="28" t="s">
        <v>481</v>
      </c>
      <c r="D80" s="29" t="s">
        <v>482</v>
      </c>
      <c r="E80" s="13">
        <v>1</v>
      </c>
      <c r="F80" s="30">
        <f>VLOOKUP(B80,Sheet7!$B$3:$E$147,4,FALSE)</f>
        <v>0</v>
      </c>
      <c r="G80" s="13"/>
      <c r="H80" s="27" t="s">
        <v>483</v>
      </c>
      <c r="I80" s="28" t="s">
        <v>484</v>
      </c>
      <c r="J80" s="29" t="s">
        <v>485</v>
      </c>
      <c r="K80" s="13">
        <v>1</v>
      </c>
      <c r="L80" s="30">
        <f>VLOOKUP(H80,Sheet7!$B$3:$E$147,4,FALSE)</f>
        <v>0</v>
      </c>
    </row>
    <row r="81" spans="1:12" ht="15" x14ac:dyDescent="0.25">
      <c r="A81" s="13"/>
      <c r="B81" s="27" t="s">
        <v>486</v>
      </c>
      <c r="C81" s="28" t="s">
        <v>487</v>
      </c>
      <c r="D81" s="29" t="s">
        <v>488</v>
      </c>
      <c r="E81" s="13">
        <v>1</v>
      </c>
      <c r="F81" s="30">
        <f>VLOOKUP(B81,Sheet7!$B$3:$E$147,4,FALSE)</f>
        <v>0</v>
      </c>
      <c r="G81" s="13"/>
      <c r="H81" s="31" t="s">
        <v>489</v>
      </c>
      <c r="I81" s="32" t="s">
        <v>490</v>
      </c>
      <c r="J81" s="33" t="s">
        <v>491</v>
      </c>
      <c r="K81" s="13">
        <v>1</v>
      </c>
      <c r="L81" s="34">
        <f>VLOOKUP(H81,Sheet7!$B$3:$E$147,4,FALSE)</f>
        <v>0</v>
      </c>
    </row>
    <row r="82" spans="1:12" ht="15" x14ac:dyDescent="0.25">
      <c r="A82" s="13"/>
      <c r="B82" s="27" t="s">
        <v>492</v>
      </c>
      <c r="C82" s="28" t="s">
        <v>493</v>
      </c>
      <c r="D82" s="29" t="s">
        <v>494</v>
      </c>
      <c r="E82" s="13">
        <v>1</v>
      </c>
      <c r="F82" s="30">
        <f>VLOOKUP(B82,Sheet7!$B$3:$E$147,4,FALSE)</f>
        <v>0</v>
      </c>
      <c r="G82" s="13"/>
      <c r="H82" s="13"/>
      <c r="I82" s="13"/>
      <c r="J82" s="13"/>
      <c r="K82" s="13"/>
      <c r="L82" s="13"/>
    </row>
    <row r="83" spans="1:12" ht="15" x14ac:dyDescent="0.25">
      <c r="A83" s="13"/>
      <c r="B83" s="27" t="s">
        <v>495</v>
      </c>
      <c r="C83" s="28" t="s">
        <v>496</v>
      </c>
      <c r="D83" s="29" t="s">
        <v>497</v>
      </c>
      <c r="E83" s="13">
        <v>1</v>
      </c>
      <c r="F83" s="30">
        <f>VLOOKUP(B83,Sheet7!$B$3:$E$147,4,FALSE)</f>
        <v>0</v>
      </c>
      <c r="G83" s="13"/>
      <c r="H83" s="55"/>
      <c r="I83" s="13"/>
      <c r="J83" s="13"/>
      <c r="K83" s="13"/>
      <c r="L83" s="13"/>
    </row>
    <row r="84" spans="1:12" ht="14.45" customHeight="1" x14ac:dyDescent="0.25">
      <c r="A84" s="13"/>
      <c r="B84" s="27" t="s">
        <v>498</v>
      </c>
      <c r="C84" s="28" t="s">
        <v>499</v>
      </c>
      <c r="D84" s="29" t="s">
        <v>500</v>
      </c>
      <c r="E84" s="13">
        <v>1</v>
      </c>
      <c r="F84" s="30">
        <f>VLOOKUP(B84,Sheet7!$B$3:$E$147,4,FALSE)</f>
        <v>0</v>
      </c>
      <c r="G84" s="13"/>
      <c r="H84" s="56"/>
      <c r="I84" s="56"/>
      <c r="J84" s="56"/>
      <c r="K84" s="13"/>
      <c r="L84" s="13"/>
    </row>
    <row r="85" spans="1:12" ht="14.45" customHeight="1" x14ac:dyDescent="0.25">
      <c r="A85" s="13"/>
      <c r="B85" s="27" t="s">
        <v>501</v>
      </c>
      <c r="C85" s="28" t="s">
        <v>502</v>
      </c>
      <c r="D85" s="29" t="s">
        <v>503</v>
      </c>
      <c r="E85" s="13">
        <v>1</v>
      </c>
      <c r="F85" s="30">
        <f>VLOOKUP(B85,Sheet7!$B$3:$E$147,4,FALSE)</f>
        <v>0</v>
      </c>
      <c r="G85" s="13"/>
      <c r="H85" s="56"/>
      <c r="I85" s="56"/>
      <c r="J85" s="56"/>
      <c r="K85" s="13"/>
      <c r="L85" s="13"/>
    </row>
    <row r="86" spans="1:12" ht="14.45" customHeight="1" x14ac:dyDescent="0.25">
      <c r="A86" s="13"/>
      <c r="B86" s="27" t="s">
        <v>504</v>
      </c>
      <c r="C86" s="28" t="s">
        <v>505</v>
      </c>
      <c r="D86" s="29" t="s">
        <v>506</v>
      </c>
      <c r="E86" s="13">
        <v>1</v>
      </c>
      <c r="F86" s="30">
        <f>VLOOKUP(B86,Sheet7!$B$3:$E$147,4,FALSE)</f>
        <v>0</v>
      </c>
      <c r="G86" s="13"/>
      <c r="H86" s="56"/>
      <c r="I86" s="56"/>
      <c r="J86" s="56"/>
      <c r="K86" s="13"/>
      <c r="L86" s="13"/>
    </row>
    <row r="87" spans="1:12" ht="14.45" customHeight="1" x14ac:dyDescent="0.25">
      <c r="A87" s="13"/>
      <c r="B87" s="31" t="s">
        <v>507</v>
      </c>
      <c r="C87" s="32" t="s">
        <v>508</v>
      </c>
      <c r="D87" s="33" t="s">
        <v>509</v>
      </c>
      <c r="E87" s="13">
        <v>1</v>
      </c>
      <c r="F87" s="34">
        <f>VLOOKUP(B87,Sheet7!$B$3:$E$147,4,FALSE)</f>
        <v>0</v>
      </c>
      <c r="G87" s="13"/>
      <c r="H87" s="56"/>
      <c r="I87" s="56"/>
      <c r="J87" s="56"/>
      <c r="K87" s="13"/>
      <c r="L87" s="13"/>
    </row>
    <row r="88" spans="1:12" ht="14.45" customHeight="1" x14ac:dyDescent="0.25">
      <c r="A88" s="13"/>
      <c r="B88" s="13"/>
      <c r="C88" s="28"/>
      <c r="D88" s="13"/>
      <c r="E88" s="13">
        <v>1</v>
      </c>
      <c r="F88" s="13"/>
      <c r="G88" s="13"/>
      <c r="H88" s="38"/>
      <c r="I88" s="38"/>
      <c r="J88" s="38"/>
      <c r="K88" s="13"/>
      <c r="L88" s="13"/>
    </row>
    <row r="89" spans="1:12" ht="14.45" customHeight="1" x14ac:dyDescent="0.25">
      <c r="A89" s="13"/>
      <c r="B89" s="13"/>
      <c r="C89" s="28"/>
      <c r="D89" s="13"/>
      <c r="E89" s="13"/>
      <c r="F89" s="13"/>
      <c r="G89" s="13"/>
      <c r="H89" s="13"/>
      <c r="I89" s="28"/>
      <c r="J89" s="13"/>
      <c r="K89" s="13"/>
      <c r="L89" s="13"/>
    </row>
    <row r="90" spans="1:12" ht="15" x14ac:dyDescent="0.25">
      <c r="A90" s="13"/>
      <c r="B90" s="13"/>
      <c r="C90" s="13"/>
      <c r="D90" s="13"/>
      <c r="E90" s="13"/>
      <c r="F90" s="13"/>
      <c r="G90" s="13"/>
      <c r="H90" s="13"/>
      <c r="I90" s="28"/>
      <c r="J90" s="13"/>
      <c r="K90" s="13"/>
      <c r="L90" s="13"/>
    </row>
    <row r="91" spans="1:12" ht="15" x14ac:dyDescent="0.25">
      <c r="A91" s="13"/>
      <c r="B91" s="39" t="s">
        <v>104</v>
      </c>
      <c r="C91" s="40" t="s">
        <v>105</v>
      </c>
      <c r="D91" s="41" t="s">
        <v>106</v>
      </c>
      <c r="E91" s="13"/>
      <c r="F91" s="143" t="s">
        <v>107</v>
      </c>
      <c r="G91" s="13"/>
      <c r="H91" s="13"/>
      <c r="I91" s="28"/>
      <c r="J91" s="13"/>
      <c r="K91" s="13"/>
      <c r="L91" s="13"/>
    </row>
    <row r="92" spans="1:12" ht="15" x14ac:dyDescent="0.25">
      <c r="A92" s="13"/>
      <c r="B92" s="42" t="s">
        <v>510</v>
      </c>
      <c r="C92" s="54" t="s">
        <v>511</v>
      </c>
      <c r="D92" s="44" t="s">
        <v>512</v>
      </c>
      <c r="E92" s="13"/>
      <c r="F92" s="26">
        <f>VLOOKUP(B92,Sheet7!$B$3:$E$147,4,FALSE)</f>
        <v>0</v>
      </c>
      <c r="G92" s="13"/>
      <c r="H92" s="13"/>
      <c r="I92" s="28"/>
      <c r="J92" s="13"/>
      <c r="K92" s="13"/>
      <c r="L92" s="13"/>
    </row>
    <row r="93" spans="1:12" ht="15" x14ac:dyDescent="0.25">
      <c r="A93" s="13"/>
      <c r="B93" s="27" t="s">
        <v>513</v>
      </c>
      <c r="C93" s="28" t="s">
        <v>514</v>
      </c>
      <c r="D93" s="29" t="s">
        <v>515</v>
      </c>
      <c r="E93" s="13">
        <v>1</v>
      </c>
      <c r="F93" s="30">
        <f>VLOOKUP(B93,Sheet7!$B$3:$E$147,4,FALSE)</f>
        <v>0</v>
      </c>
      <c r="G93" s="13"/>
      <c r="H93" s="13"/>
      <c r="I93" s="28"/>
      <c r="J93" s="13"/>
      <c r="K93" s="13"/>
      <c r="L93" s="13"/>
    </row>
    <row r="94" spans="1:12" ht="15" x14ac:dyDescent="0.25">
      <c r="A94" s="13"/>
      <c r="B94" s="27" t="s">
        <v>516</v>
      </c>
      <c r="C94" s="28" t="s">
        <v>517</v>
      </c>
      <c r="D94" s="29" t="s">
        <v>518</v>
      </c>
      <c r="E94" s="13">
        <v>1</v>
      </c>
      <c r="F94" s="30">
        <f>VLOOKUP(B94,Sheet7!$B$3:$E$147,4,FALSE)</f>
        <v>0</v>
      </c>
      <c r="G94" s="13"/>
      <c r="H94" s="13"/>
      <c r="I94" s="28"/>
      <c r="J94" s="13"/>
      <c r="K94" s="13"/>
      <c r="L94" s="13"/>
    </row>
    <row r="95" spans="1:12" ht="15" x14ac:dyDescent="0.25">
      <c r="A95" s="13"/>
      <c r="B95" s="27" t="s">
        <v>519</v>
      </c>
      <c r="C95" s="28" t="s">
        <v>520</v>
      </c>
      <c r="D95" s="29" t="s">
        <v>521</v>
      </c>
      <c r="E95" s="13">
        <v>1</v>
      </c>
      <c r="F95" s="30">
        <f>VLOOKUP(B95,Sheet7!$B$3:$E$147,4,FALSE)</f>
        <v>0</v>
      </c>
      <c r="G95" s="13"/>
      <c r="H95" s="13"/>
      <c r="I95" s="28"/>
      <c r="J95" s="13"/>
      <c r="K95" s="13"/>
      <c r="L95" s="13"/>
    </row>
    <row r="96" spans="1:12" ht="15" x14ac:dyDescent="0.25">
      <c r="A96" s="13"/>
      <c r="B96" s="27" t="s">
        <v>522</v>
      </c>
      <c r="C96" s="28" t="s">
        <v>523</v>
      </c>
      <c r="D96" s="29" t="s">
        <v>524</v>
      </c>
      <c r="E96" s="13">
        <v>1</v>
      </c>
      <c r="F96" s="30">
        <f>VLOOKUP(B96,Sheet7!$B$3:$E$147,4,FALSE)</f>
        <v>0</v>
      </c>
      <c r="G96" s="13"/>
      <c r="H96" s="13"/>
      <c r="I96" s="28"/>
      <c r="J96" s="13"/>
      <c r="K96" s="13"/>
      <c r="L96" s="13"/>
    </row>
    <row r="97" spans="1:12" ht="15" x14ac:dyDescent="0.25">
      <c r="A97" s="13"/>
      <c r="B97" s="27" t="s">
        <v>525</v>
      </c>
      <c r="C97" s="28" t="s">
        <v>526</v>
      </c>
      <c r="D97" s="29" t="s">
        <v>527</v>
      </c>
      <c r="E97" s="13">
        <v>1</v>
      </c>
      <c r="F97" s="30">
        <f>VLOOKUP(B97,Sheet7!$B$3:$E$147,4,FALSE)</f>
        <v>0</v>
      </c>
      <c r="G97" s="13"/>
      <c r="H97" s="13"/>
      <c r="I97" s="28"/>
      <c r="J97" s="13"/>
      <c r="K97" s="13"/>
      <c r="L97" s="13"/>
    </row>
    <row r="98" spans="1:12" ht="15" x14ac:dyDescent="0.25">
      <c r="A98" s="13"/>
      <c r="B98" s="27" t="s">
        <v>528</v>
      </c>
      <c r="C98" s="28" t="s">
        <v>529</v>
      </c>
      <c r="D98" s="29" t="s">
        <v>530</v>
      </c>
      <c r="E98" s="13">
        <v>1</v>
      </c>
      <c r="F98" s="30">
        <f>VLOOKUP(B98,Sheet7!$B$3:$E$147,4,FALSE)</f>
        <v>0</v>
      </c>
      <c r="G98" s="13"/>
      <c r="H98" s="13"/>
      <c r="I98" s="28"/>
      <c r="J98" s="13"/>
      <c r="K98" s="13"/>
      <c r="L98" s="13"/>
    </row>
    <row r="99" spans="1:12" ht="15" x14ac:dyDescent="0.25">
      <c r="A99" s="13"/>
      <c r="B99" s="31" t="s">
        <v>531</v>
      </c>
      <c r="C99" s="32" t="s">
        <v>532</v>
      </c>
      <c r="D99" s="33" t="s">
        <v>533</v>
      </c>
      <c r="E99" s="13">
        <v>1</v>
      </c>
      <c r="F99" s="34">
        <f>VLOOKUP(B99,Sheet7!$B$3:$E$147,4,FALSE)</f>
        <v>0</v>
      </c>
      <c r="G99" s="13"/>
      <c r="H99" s="13"/>
      <c r="I99" s="28"/>
      <c r="J99" s="13"/>
      <c r="K99" s="13"/>
      <c r="L99" s="13"/>
    </row>
    <row r="100" spans="1:12" ht="15" x14ac:dyDescent="0.25">
      <c r="A100" s="13"/>
      <c r="B100" s="13"/>
      <c r="C100" s="28"/>
      <c r="D100" s="13"/>
      <c r="E100" s="13">
        <v>1</v>
      </c>
      <c r="F100" s="13"/>
      <c r="G100" s="13"/>
      <c r="H100" s="13"/>
      <c r="I100" s="28"/>
      <c r="J100" s="13"/>
      <c r="K100" s="13"/>
      <c r="L100" s="13"/>
    </row>
    <row r="101" spans="1:12" ht="15" x14ac:dyDescent="0.25">
      <c r="A101" s="13"/>
      <c r="B101" s="28" t="s">
        <v>534</v>
      </c>
      <c r="C101" s="13"/>
      <c r="D101" s="13"/>
      <c r="E101" s="13"/>
      <c r="F101" s="13"/>
      <c r="G101" s="13"/>
      <c r="H101" s="57"/>
      <c r="I101" s="57"/>
      <c r="J101" s="57"/>
      <c r="K101" s="13"/>
      <c r="L101" s="13"/>
    </row>
    <row r="102" spans="1:12" ht="15" x14ac:dyDescent="0.25">
      <c r="A102" s="9"/>
      <c r="C102" s="9"/>
      <c r="D102" s="9"/>
      <c r="E102" s="9"/>
      <c r="F102" s="9"/>
      <c r="G102" s="9"/>
      <c r="K102" s="9"/>
      <c r="L102" s="9"/>
    </row>
    <row r="103" spans="1:12" ht="15" hidden="1" x14ac:dyDescent="0.25">
      <c r="A103" s="9"/>
      <c r="E103" s="9"/>
      <c r="G103" s="9"/>
      <c r="K103" s="9"/>
      <c r="L103" s="9"/>
    </row>
    <row r="104" spans="1:12" ht="15" hidden="1" x14ac:dyDescent="0.25">
      <c r="A104" s="9"/>
      <c r="G104" s="9"/>
      <c r="H104" s="9"/>
      <c r="I104" s="9"/>
      <c r="J104" s="9"/>
      <c r="K104" s="9"/>
      <c r="L104" s="9"/>
    </row>
    <row r="105" spans="1:12" ht="15" hidden="1" x14ac:dyDescent="0.25">
      <c r="A105" s="9"/>
      <c r="G105" s="9"/>
      <c r="H105" s="9"/>
      <c r="I105" s="9"/>
      <c r="J105" s="9"/>
      <c r="K105" s="9"/>
      <c r="L105" s="9"/>
    </row>
    <row r="106" spans="1:12" ht="15" hidden="1" x14ac:dyDescent="0.25">
      <c r="A106" s="9"/>
      <c r="G106" s="9"/>
      <c r="H106" s="9"/>
      <c r="I106" s="9"/>
      <c r="J106" s="9"/>
      <c r="K106" s="9"/>
      <c r="L106" s="9"/>
    </row>
    <row r="107" spans="1:12" ht="15" hidden="1" x14ac:dyDescent="0.25">
      <c r="A107" s="9"/>
      <c r="G107" s="9"/>
      <c r="H107" s="9"/>
      <c r="I107" s="9"/>
      <c r="J107" s="9"/>
      <c r="K107" s="9"/>
      <c r="L107" s="9"/>
    </row>
    <row r="108" spans="1:12" ht="15" hidden="1" x14ac:dyDescent="0.25">
      <c r="G108" s="9"/>
      <c r="H108" s="9"/>
      <c r="I108" s="9"/>
      <c r="J108" s="9"/>
    </row>
    <row r="109" spans="1:12" ht="15" hidden="1" x14ac:dyDescent="0.25">
      <c r="G109" s="9"/>
      <c r="H109" s="9"/>
      <c r="I109" s="9"/>
      <c r="J109" s="9"/>
    </row>
    <row r="110" spans="1:12" ht="15" hidden="1" x14ac:dyDescent="0.25">
      <c r="G110" s="9"/>
      <c r="H110" s="9"/>
      <c r="I110" s="9"/>
      <c r="J110" s="9"/>
    </row>
    <row r="111" spans="1:12" ht="15" hidden="1" x14ac:dyDescent="0.25">
      <c r="G111" s="9"/>
      <c r="H111" s="9"/>
      <c r="I111" s="9"/>
      <c r="J111" s="9"/>
    </row>
    <row r="112" spans="1:12" ht="15" hidden="1" x14ac:dyDescent="0.25">
      <c r="G112" s="9"/>
      <c r="H112" s="9"/>
      <c r="I112" s="9"/>
      <c r="J112" s="9"/>
    </row>
    <row r="113" spans="8:10" ht="15" hidden="1" x14ac:dyDescent="0.25">
      <c r="H113" s="9"/>
      <c r="I113" s="9"/>
      <c r="J113" s="9"/>
    </row>
    <row r="114" spans="8:10" ht="15" hidden="1" x14ac:dyDescent="0.25">
      <c r="H114" s="9"/>
      <c r="I114" s="9"/>
      <c r="J114" s="9"/>
    </row>
    <row r="115" spans="8:10" ht="15" hidden="1" x14ac:dyDescent="0.25">
      <c r="H115" s="9"/>
      <c r="I115" s="9"/>
      <c r="J115" s="9"/>
    </row>
    <row r="116" spans="8:10" ht="15" hidden="1" x14ac:dyDescent="0.25">
      <c r="H116" s="9"/>
      <c r="I116" s="9"/>
      <c r="J116" s="9"/>
    </row>
    <row r="117" spans="8:10" ht="15" hidden="1" x14ac:dyDescent="0.25">
      <c r="H117" s="9"/>
      <c r="I117" s="9"/>
      <c r="J117" s="9"/>
    </row>
    <row r="118" spans="8:10" ht="15" hidden="1" x14ac:dyDescent="0.25">
      <c r="H118" s="9"/>
      <c r="I118" s="9"/>
      <c r="J118" s="9"/>
    </row>
  </sheetData>
  <sheetProtection algorithmName="SHA-512" hashValue="uUGEOeMrZFAW976x8MRzfgWU1k9lcebga2SYgCGzHQHLe4Ein8xhFzsQi86PYpYgjpZyofJEDEDkCLcDsu+puQ==" saltValue="Puc2LbvFma2zSjqtRmwxgw==" spinCount="100000" sheet="1" selectLockedCells="1" selectUnlockedCells="1"/>
  <mergeCells count="19">
    <mergeCell ref="G12:H12"/>
    <mergeCell ref="A1:B1"/>
    <mergeCell ref="G1:H1"/>
    <mergeCell ref="A3:B3"/>
    <mergeCell ref="G3:H3"/>
    <mergeCell ref="A5:B5"/>
    <mergeCell ref="B4:L4"/>
    <mergeCell ref="A6:B6"/>
    <mergeCell ref="G6:H6"/>
    <mergeCell ref="A7:B7"/>
    <mergeCell ref="G7:H7"/>
    <mergeCell ref="G11:H11"/>
    <mergeCell ref="G68:H68"/>
    <mergeCell ref="G13:H13"/>
    <mergeCell ref="G61:H61"/>
    <mergeCell ref="G62:H62"/>
    <mergeCell ref="G63:H63"/>
    <mergeCell ref="G66:H66"/>
    <mergeCell ref="G67:H67"/>
  </mergeCells>
  <pageMargins left="0.23622047244094491" right="0.23622047244094491" top="0.74803149606299213" bottom="0.74803149606299213" header="0.31496062992125984" footer="0.31496062992125984"/>
  <pageSetup paperSize="9" fitToHeight="0" orientation="portrait" r:id="rId1"/>
  <headerFooter>
    <oddFooter>&amp;REWCO Application Form - Part B v1.4 01/2022</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10BD63-268A-4D8B-B2B7-D1AA4786742F}">
  <sheetPr>
    <tabColor theme="9" tint="0.79998168889431442"/>
  </sheetPr>
  <dimension ref="A1:K31"/>
  <sheetViews>
    <sheetView topLeftCell="A28" workbookViewId="0">
      <selection activeCell="A6" sqref="A6"/>
    </sheetView>
  </sheetViews>
  <sheetFormatPr defaultColWidth="0" defaultRowHeight="15" zeroHeight="1" x14ac:dyDescent="0.25"/>
  <cols>
    <col min="1" max="9" width="8.7109375" customWidth="1"/>
    <col min="10" max="10" width="51.140625" customWidth="1"/>
    <col min="11" max="11" width="8.7109375" customWidth="1"/>
    <col min="12" max="16384" width="8.7109375" hidden="1"/>
  </cols>
  <sheetData>
    <row r="1" spans="1:10" x14ac:dyDescent="0.25"/>
    <row r="2" spans="1:10" ht="18" x14ac:dyDescent="0.25">
      <c r="A2" s="101" t="s">
        <v>535</v>
      </c>
    </row>
    <row r="3" spans="1:10" x14ac:dyDescent="0.25"/>
    <row r="4" spans="1:10" x14ac:dyDescent="0.25"/>
    <row r="5" spans="1:10" ht="15.75" thickBot="1" x14ac:dyDescent="0.3"/>
    <row r="6" spans="1:10" ht="14.45" customHeight="1" x14ac:dyDescent="0.25">
      <c r="A6" s="302" t="s">
        <v>536</v>
      </c>
      <c r="B6" s="303"/>
      <c r="C6" s="303"/>
      <c r="D6" s="303"/>
      <c r="E6" s="303"/>
      <c r="F6" s="303"/>
      <c r="G6" s="303"/>
      <c r="H6" s="303"/>
      <c r="I6" s="303"/>
      <c r="J6" s="304"/>
    </row>
    <row r="7" spans="1:10" x14ac:dyDescent="0.25">
      <c r="A7" s="305"/>
      <c r="B7" s="306"/>
      <c r="C7" s="306"/>
      <c r="D7" s="306"/>
      <c r="E7" s="306"/>
      <c r="F7" s="306"/>
      <c r="G7" s="306"/>
      <c r="H7" s="306"/>
      <c r="I7" s="306"/>
      <c r="J7" s="307"/>
    </row>
    <row r="8" spans="1:10" x14ac:dyDescent="0.25">
      <c r="A8" s="305"/>
      <c r="B8" s="306"/>
      <c r="C8" s="306"/>
      <c r="D8" s="306"/>
      <c r="E8" s="306"/>
      <c r="F8" s="306"/>
      <c r="G8" s="306"/>
      <c r="H8" s="306"/>
      <c r="I8" s="306"/>
      <c r="J8" s="307"/>
    </row>
    <row r="9" spans="1:10" x14ac:dyDescent="0.25">
      <c r="A9" s="305"/>
      <c r="B9" s="306"/>
      <c r="C9" s="306"/>
      <c r="D9" s="306"/>
      <c r="E9" s="306"/>
      <c r="F9" s="306"/>
      <c r="G9" s="306"/>
      <c r="H9" s="306"/>
      <c r="I9" s="306"/>
      <c r="J9" s="307"/>
    </row>
    <row r="10" spans="1:10" x14ac:dyDescent="0.25">
      <c r="A10" s="305"/>
      <c r="B10" s="306"/>
      <c r="C10" s="306"/>
      <c r="D10" s="306"/>
      <c r="E10" s="306"/>
      <c r="F10" s="306"/>
      <c r="G10" s="306"/>
      <c r="H10" s="306"/>
      <c r="I10" s="306"/>
      <c r="J10" s="307"/>
    </row>
    <row r="11" spans="1:10" x14ac:dyDescent="0.25">
      <c r="A11" s="305"/>
      <c r="B11" s="306"/>
      <c r="C11" s="306"/>
      <c r="D11" s="306"/>
      <c r="E11" s="306"/>
      <c r="F11" s="306"/>
      <c r="G11" s="306"/>
      <c r="H11" s="306"/>
      <c r="I11" s="306"/>
      <c r="J11" s="307"/>
    </row>
    <row r="12" spans="1:10" x14ac:dyDescent="0.25">
      <c r="A12" s="305"/>
      <c r="B12" s="306"/>
      <c r="C12" s="306"/>
      <c r="D12" s="306"/>
      <c r="E12" s="306"/>
      <c r="F12" s="306"/>
      <c r="G12" s="306"/>
      <c r="H12" s="306"/>
      <c r="I12" s="306"/>
      <c r="J12" s="307"/>
    </row>
    <row r="13" spans="1:10" x14ac:dyDescent="0.25">
      <c r="A13" s="305"/>
      <c r="B13" s="306"/>
      <c r="C13" s="306"/>
      <c r="D13" s="306"/>
      <c r="E13" s="306"/>
      <c r="F13" s="306"/>
      <c r="G13" s="306"/>
      <c r="H13" s="306"/>
      <c r="I13" s="306"/>
      <c r="J13" s="307"/>
    </row>
    <row r="14" spans="1:10" x14ac:dyDescent="0.25">
      <c r="A14" s="305"/>
      <c r="B14" s="306"/>
      <c r="C14" s="306"/>
      <c r="D14" s="306"/>
      <c r="E14" s="306"/>
      <c r="F14" s="306"/>
      <c r="G14" s="306"/>
      <c r="H14" s="306"/>
      <c r="I14" s="306"/>
      <c r="J14" s="307"/>
    </row>
    <row r="15" spans="1:10" x14ac:dyDescent="0.25">
      <c r="A15" s="305"/>
      <c r="B15" s="306"/>
      <c r="C15" s="306"/>
      <c r="D15" s="306"/>
      <c r="E15" s="306"/>
      <c r="F15" s="306"/>
      <c r="G15" s="306"/>
      <c r="H15" s="306"/>
      <c r="I15" s="306"/>
      <c r="J15" s="307"/>
    </row>
    <row r="16" spans="1:10" x14ac:dyDescent="0.25">
      <c r="A16" s="305"/>
      <c r="B16" s="306"/>
      <c r="C16" s="306"/>
      <c r="D16" s="306"/>
      <c r="E16" s="306"/>
      <c r="F16" s="306"/>
      <c r="G16" s="306"/>
      <c r="H16" s="306"/>
      <c r="I16" s="306"/>
      <c r="J16" s="307"/>
    </row>
    <row r="17" spans="1:10" x14ac:dyDescent="0.25">
      <c r="A17" s="305"/>
      <c r="B17" s="306"/>
      <c r="C17" s="306"/>
      <c r="D17" s="306"/>
      <c r="E17" s="306"/>
      <c r="F17" s="306"/>
      <c r="G17" s="306"/>
      <c r="H17" s="306"/>
      <c r="I17" s="306"/>
      <c r="J17" s="307"/>
    </row>
    <row r="18" spans="1:10" x14ac:dyDescent="0.25">
      <c r="A18" s="305"/>
      <c r="B18" s="306"/>
      <c r="C18" s="306"/>
      <c r="D18" s="306"/>
      <c r="E18" s="306"/>
      <c r="F18" s="306"/>
      <c r="G18" s="306"/>
      <c r="H18" s="306"/>
      <c r="I18" s="306"/>
      <c r="J18" s="307"/>
    </row>
    <row r="19" spans="1:10" x14ac:dyDescent="0.25">
      <c r="A19" s="305"/>
      <c r="B19" s="306"/>
      <c r="C19" s="306"/>
      <c r="D19" s="306"/>
      <c r="E19" s="306"/>
      <c r="F19" s="306"/>
      <c r="G19" s="306"/>
      <c r="H19" s="306"/>
      <c r="I19" s="306"/>
      <c r="J19" s="307"/>
    </row>
    <row r="20" spans="1:10" x14ac:dyDescent="0.25">
      <c r="A20" s="305"/>
      <c r="B20" s="306"/>
      <c r="C20" s="306"/>
      <c r="D20" s="306"/>
      <c r="E20" s="306"/>
      <c r="F20" s="306"/>
      <c r="G20" s="306"/>
      <c r="H20" s="306"/>
      <c r="I20" s="306"/>
      <c r="J20" s="307"/>
    </row>
    <row r="21" spans="1:10" x14ac:dyDescent="0.25">
      <c r="A21" s="305"/>
      <c r="B21" s="306"/>
      <c r="C21" s="306"/>
      <c r="D21" s="306"/>
      <c r="E21" s="306"/>
      <c r="F21" s="306"/>
      <c r="G21" s="306"/>
      <c r="H21" s="306"/>
      <c r="I21" s="306"/>
      <c r="J21" s="307"/>
    </row>
    <row r="22" spans="1:10" x14ac:dyDescent="0.25">
      <c r="A22" s="305"/>
      <c r="B22" s="306"/>
      <c r="C22" s="306"/>
      <c r="D22" s="306"/>
      <c r="E22" s="306"/>
      <c r="F22" s="306"/>
      <c r="G22" s="306"/>
      <c r="H22" s="306"/>
      <c r="I22" s="306"/>
      <c r="J22" s="307"/>
    </row>
    <row r="23" spans="1:10" x14ac:dyDescent="0.25">
      <c r="A23" s="305"/>
      <c r="B23" s="306"/>
      <c r="C23" s="306"/>
      <c r="D23" s="306"/>
      <c r="E23" s="306"/>
      <c r="F23" s="306"/>
      <c r="G23" s="306"/>
      <c r="H23" s="306"/>
      <c r="I23" s="306"/>
      <c r="J23" s="307"/>
    </row>
    <row r="24" spans="1:10" x14ac:dyDescent="0.25">
      <c r="A24" s="305"/>
      <c r="B24" s="306"/>
      <c r="C24" s="306"/>
      <c r="D24" s="306"/>
      <c r="E24" s="306"/>
      <c r="F24" s="306"/>
      <c r="G24" s="306"/>
      <c r="H24" s="306"/>
      <c r="I24" s="306"/>
      <c r="J24" s="307"/>
    </row>
    <row r="25" spans="1:10" x14ac:dyDescent="0.25">
      <c r="A25" s="305"/>
      <c r="B25" s="306"/>
      <c r="C25" s="306"/>
      <c r="D25" s="306"/>
      <c r="E25" s="306"/>
      <c r="F25" s="306"/>
      <c r="G25" s="306"/>
      <c r="H25" s="306"/>
      <c r="I25" s="306"/>
      <c r="J25" s="307"/>
    </row>
    <row r="26" spans="1:10" x14ac:dyDescent="0.25">
      <c r="A26" s="305"/>
      <c r="B26" s="306"/>
      <c r="C26" s="306"/>
      <c r="D26" s="306"/>
      <c r="E26" s="306"/>
      <c r="F26" s="306"/>
      <c r="G26" s="306"/>
      <c r="H26" s="306"/>
      <c r="I26" s="306"/>
      <c r="J26" s="307"/>
    </row>
    <row r="27" spans="1:10" x14ac:dyDescent="0.25">
      <c r="A27" s="305"/>
      <c r="B27" s="306"/>
      <c r="C27" s="306"/>
      <c r="D27" s="306"/>
      <c r="E27" s="306"/>
      <c r="F27" s="306"/>
      <c r="G27" s="306"/>
      <c r="H27" s="306"/>
      <c r="I27" s="306"/>
      <c r="J27" s="307"/>
    </row>
    <row r="28" spans="1:10" ht="409.5" customHeight="1" x14ac:dyDescent="0.25">
      <c r="A28" s="305"/>
      <c r="B28" s="306"/>
      <c r="C28" s="306"/>
      <c r="D28" s="306"/>
      <c r="E28" s="306"/>
      <c r="F28" s="306"/>
      <c r="G28" s="306"/>
      <c r="H28" s="306"/>
      <c r="I28" s="306"/>
      <c r="J28" s="307"/>
    </row>
    <row r="29" spans="1:10" x14ac:dyDescent="0.25">
      <c r="A29" s="305"/>
      <c r="B29" s="306"/>
      <c r="C29" s="306"/>
      <c r="D29" s="306"/>
      <c r="E29" s="306"/>
      <c r="F29" s="306"/>
      <c r="G29" s="306"/>
      <c r="H29" s="306"/>
      <c r="I29" s="306"/>
      <c r="J29" s="307"/>
    </row>
    <row r="30" spans="1:10" ht="244.5" customHeight="1" thickBot="1" x14ac:dyDescent="0.3">
      <c r="A30" s="308"/>
      <c r="B30" s="309"/>
      <c r="C30" s="309"/>
      <c r="D30" s="309"/>
      <c r="E30" s="309"/>
      <c r="F30" s="309"/>
      <c r="G30" s="309"/>
      <c r="H30" s="309"/>
      <c r="I30" s="309"/>
      <c r="J30" s="310"/>
    </row>
    <row r="31" spans="1:10" x14ac:dyDescent="0.25"/>
  </sheetData>
  <sheetProtection algorithmName="SHA-512" hashValue="5cwUebJKkZQk9eNjZJEHpqMJV64/ZXjsXV7gryVJ42petV9Y/LJMYgYYy7mk1xhZiYk/SkEWNgwt510JnkZ6dA==" saltValue="LKb+GBVceABJfKH1W5MZYg==" spinCount="100000" sheet="1" selectLockedCells="1"/>
  <mergeCells count="1">
    <mergeCell ref="A6:J30"/>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01126A-93D2-4C5E-A5A2-C7309B82A7B3}">
  <dimension ref="B2:G147"/>
  <sheetViews>
    <sheetView topLeftCell="A85" workbookViewId="0">
      <selection activeCell="G141" sqref="B2:G147"/>
    </sheetView>
  </sheetViews>
  <sheetFormatPr defaultColWidth="8.7109375" defaultRowHeight="15" x14ac:dyDescent="0.25"/>
  <cols>
    <col min="1" max="1" width="8.7109375" style="7"/>
    <col min="2" max="2" width="27.28515625" style="7" bestFit="1" customWidth="1"/>
    <col min="3" max="3" width="8.7109375" style="7"/>
    <col min="4" max="4" width="31.85546875" style="7" bestFit="1" customWidth="1"/>
    <col min="5" max="5" width="8.7109375" style="7"/>
    <col min="6" max="6" width="14.85546875" style="7" bestFit="1" customWidth="1"/>
    <col min="7" max="7" width="13.28515625" style="7" bestFit="1" customWidth="1"/>
    <col min="8" max="16384" width="8.7109375" style="7"/>
  </cols>
  <sheetData>
    <row r="2" spans="2:7" x14ac:dyDescent="0.25">
      <c r="B2" s="6" t="s">
        <v>537</v>
      </c>
      <c r="C2" s="6" t="s">
        <v>538</v>
      </c>
      <c r="D2" s="6" t="s">
        <v>539</v>
      </c>
      <c r="F2" s="7" t="s">
        <v>540</v>
      </c>
      <c r="G2" s="7" t="s">
        <v>541</v>
      </c>
    </row>
    <row r="3" spans="2:7" x14ac:dyDescent="0.25">
      <c r="B3" s="3" t="s">
        <v>471</v>
      </c>
      <c r="C3" s="3" t="s">
        <v>473</v>
      </c>
      <c r="D3" s="8" t="str">
        <f t="shared" ref="D3:D34" si="0">CONCATENATE(B3," ","(",C3,")")</f>
        <v>Almond willow (ALW)</v>
      </c>
      <c r="E3" s="7">
        <f>SUMIFS('Part 4.1 EWCO Support Details'!H$12:H$301,'Part 4.1 EWCO Support Details'!$I$12:$I$301,"Yes",'Part 4.1 EWCO Support Details'!$C$12:$C$301,Sheet7!D3)+SUMIFS('Part 4.1 EWCO Support Details'!H12:H301,'Part 4.1 EWCO Support Details'!$I$12:$I$301,"No",'Part 4.1 EWCO Support Details'!$K$12:$K$301,Sheet7!D3)</f>
        <v>0</v>
      </c>
      <c r="F3" s="7" t="s">
        <v>542</v>
      </c>
    </row>
    <row r="4" spans="2:7" x14ac:dyDescent="0.25">
      <c r="B4" s="3" t="s">
        <v>258</v>
      </c>
      <c r="C4" s="3" t="s">
        <v>260</v>
      </c>
      <c r="D4" s="8" t="str">
        <f t="shared" si="0"/>
        <v>Armand's pine (PAR)</v>
      </c>
      <c r="E4" s="7">
        <f>SUMIFS('Part 4.1 EWCO Support Details'!H$12:H$301,'Part 4.1 EWCO Support Details'!$I$12:$I$301,"Yes",'Part 4.1 EWCO Support Details'!$C$12:$C$301,Sheet7!D4)+SUMIFS('Part 4.1 EWCO Support Details'!H13:H302,'Part 4.1 EWCO Support Details'!$I$12:$I$301,"No",'Part 4.1 EWCO Support Details'!$K$12:$K$301,Sheet7!D4)</f>
        <v>0</v>
      </c>
      <c r="F4" s="7" t="s">
        <v>543</v>
      </c>
      <c r="G4" s="7" t="s">
        <v>544</v>
      </c>
    </row>
    <row r="5" spans="2:7" x14ac:dyDescent="0.25">
      <c r="B5" s="3" t="s">
        <v>177</v>
      </c>
      <c r="C5" s="3" t="s">
        <v>179</v>
      </c>
      <c r="D5" s="8" t="str">
        <f t="shared" si="0"/>
        <v>Aspen (ASP)</v>
      </c>
      <c r="E5" s="7">
        <f>SUMIFS('Part 4.1 EWCO Support Details'!H$12:H$301,'Part 4.1 EWCO Support Details'!$I$12:$I$301,"Yes",'Part 4.1 EWCO Support Details'!$C$12:$C$301,Sheet7!D5)+SUMIFS('Part 4.1 EWCO Support Details'!H14:H303,'Part 4.1 EWCO Support Details'!$I$12:$I$301,"No",'Part 4.1 EWCO Support Details'!$K$12:$K$301,Sheet7!D5)</f>
        <v>0</v>
      </c>
      <c r="F5" s="7" t="s">
        <v>545</v>
      </c>
    </row>
    <row r="6" spans="2:7" x14ac:dyDescent="0.25">
      <c r="B6" s="3" t="s">
        <v>192</v>
      </c>
      <c r="C6" s="3" t="s">
        <v>546</v>
      </c>
      <c r="D6" s="8" t="str">
        <f t="shared" si="0"/>
        <v>Atlas cedar (CAT)</v>
      </c>
      <c r="E6" s="7">
        <f>SUMIFS('Part 4.1 EWCO Support Details'!H$12:H$301,'Part 4.1 EWCO Support Details'!$I$12:$I$301,"Yes",'Part 4.1 EWCO Support Details'!$C$12:$C$301,Sheet7!D6)+SUMIFS('Part 4.1 EWCO Support Details'!H15:H304,'Part 4.1 EWCO Support Details'!$I$12:$I$301,"No",'Part 4.1 EWCO Support Details'!$K$12:$K$301,Sheet7!D6)</f>
        <v>0</v>
      </c>
      <c r="F6" s="7" t="s">
        <v>543</v>
      </c>
    </row>
    <row r="7" spans="2:7" x14ac:dyDescent="0.25">
      <c r="B7" s="3" t="s">
        <v>309</v>
      </c>
      <c r="C7" s="3" t="s">
        <v>311</v>
      </c>
      <c r="D7" s="8" t="str">
        <f t="shared" si="0"/>
        <v>Austrian pine (AUP)</v>
      </c>
      <c r="E7" s="7">
        <f>SUMIFS('Part 4.1 EWCO Support Details'!H$12:H$301,'Part 4.1 EWCO Support Details'!$I$12:$I$301,"Yes",'Part 4.1 EWCO Support Details'!$C$12:$C$301,Sheet7!D7)+SUMIFS('Part 4.1 EWCO Support Details'!H16:H305,'Part 4.1 EWCO Support Details'!$I$12:$I$301,"No",'Part 4.1 EWCO Support Details'!$K$12:$K$301,Sheet7!D7)</f>
        <v>0</v>
      </c>
      <c r="F7" s="7" t="s">
        <v>543</v>
      </c>
      <c r="G7" s="7" t="s">
        <v>544</v>
      </c>
    </row>
    <row r="8" spans="2:7" x14ac:dyDescent="0.25">
      <c r="B8" s="3" t="s">
        <v>243</v>
      </c>
      <c r="C8" s="3" t="s">
        <v>547</v>
      </c>
      <c r="D8" s="8" t="str">
        <f t="shared" si="0"/>
        <v>Bay willow (BAW)</v>
      </c>
      <c r="E8" s="7">
        <f>SUMIFS('Part 4.1 EWCO Support Details'!H$12:H$301,'Part 4.1 EWCO Support Details'!$I$12:$I$301,"Yes",'Part 4.1 EWCO Support Details'!$C$12:$C$301,Sheet7!D8)+SUMIFS('Part 4.1 EWCO Support Details'!H17:H306,'Part 4.1 EWCO Support Details'!$I$12:$I$301,"No",'Part 4.1 EWCO Support Details'!$K$12:$K$301,Sheet7!D8)</f>
        <v>0</v>
      </c>
      <c r="F8" s="7" t="s">
        <v>545</v>
      </c>
    </row>
    <row r="9" spans="2:7" x14ac:dyDescent="0.25">
      <c r="B9" s="3" t="s">
        <v>147</v>
      </c>
      <c r="C9" s="3" t="s">
        <v>149</v>
      </c>
      <c r="D9" s="8" t="str">
        <f t="shared" si="0"/>
        <v>Beech (BE)</v>
      </c>
      <c r="E9" s="7">
        <f>SUMIFS('Part 4.1 EWCO Support Details'!H$12:H$301,'Part 4.1 EWCO Support Details'!$I$12:$I$301,"Yes",'Part 4.1 EWCO Support Details'!$C$12:$C$301,Sheet7!D9)+SUMIFS('Part 4.1 EWCO Support Details'!H18:H307,'Part 4.1 EWCO Support Details'!$I$12:$I$301,"No",'Part 4.1 EWCO Support Details'!$K$12:$K$301,Sheet7!D9)</f>
        <v>0</v>
      </c>
      <c r="F9" s="7" t="s">
        <v>545</v>
      </c>
    </row>
    <row r="10" spans="2:7" x14ac:dyDescent="0.25">
      <c r="B10" s="3" t="s">
        <v>352</v>
      </c>
      <c r="C10" s="3" t="s">
        <v>354</v>
      </c>
      <c r="D10" s="8" t="str">
        <f t="shared" si="0"/>
        <v>Bhutan pine (PWA)</v>
      </c>
      <c r="E10" s="7">
        <f>SUMIFS('Part 4.1 EWCO Support Details'!H$12:H$301,'Part 4.1 EWCO Support Details'!$I$12:$I$301,"Yes",'Part 4.1 EWCO Support Details'!$C$12:$C$301,Sheet7!D10)+SUMIFS('Part 4.1 EWCO Support Details'!H19:H308,'Part 4.1 EWCO Support Details'!$I$12:$I$301,"No",'Part 4.1 EWCO Support Details'!$K$12:$K$301,Sheet7!D10)</f>
        <v>0</v>
      </c>
      <c r="F10" s="7" t="s">
        <v>543</v>
      </c>
      <c r="G10" s="7" t="s">
        <v>544</v>
      </c>
    </row>
    <row r="11" spans="2:7" x14ac:dyDescent="0.25">
      <c r="B11" s="3" t="s">
        <v>331</v>
      </c>
      <c r="C11" s="3" t="s">
        <v>548</v>
      </c>
      <c r="D11" s="8" t="str">
        <f t="shared" si="0"/>
        <v>Big-leaf maple (AMA)</v>
      </c>
      <c r="E11" s="7">
        <f>SUMIFS('Part 4.1 EWCO Support Details'!H$12:H$301,'Part 4.1 EWCO Support Details'!$I$12:$I$301,"Yes",'Part 4.1 EWCO Support Details'!$C$12:$C$301,Sheet7!D11)+SUMIFS('Part 4.1 EWCO Support Details'!H20:H309,'Part 4.1 EWCO Support Details'!$I$12:$I$301,"No",'Part 4.1 EWCO Support Details'!$K$12:$K$301,Sheet7!D11)</f>
        <v>0</v>
      </c>
      <c r="F11" s="7" t="s">
        <v>549</v>
      </c>
      <c r="G11" s="7" t="s">
        <v>544</v>
      </c>
    </row>
    <row r="12" spans="2:7" x14ac:dyDescent="0.25">
      <c r="B12" s="3" t="s">
        <v>189</v>
      </c>
      <c r="C12" s="3" t="s">
        <v>191</v>
      </c>
      <c r="D12" s="8" t="str">
        <f t="shared" si="0"/>
        <v>Bird cherry (BCH)</v>
      </c>
      <c r="E12" s="7">
        <f>SUMIFS('Part 4.1 EWCO Support Details'!H$12:H$301,'Part 4.1 EWCO Support Details'!$I$12:$I$301,"Yes",'Part 4.1 EWCO Support Details'!$C$12:$C$301,Sheet7!D12)+SUMIFS('Part 4.1 EWCO Support Details'!H21:H310,'Part 4.1 EWCO Support Details'!$I$12:$I$301,"No",'Part 4.1 EWCO Support Details'!$K$12:$K$301,Sheet7!D12)</f>
        <v>0</v>
      </c>
      <c r="F12" s="7" t="s">
        <v>545</v>
      </c>
    </row>
    <row r="13" spans="2:7" x14ac:dyDescent="0.25">
      <c r="B13" s="3" t="s">
        <v>300</v>
      </c>
      <c r="C13" s="3" t="s">
        <v>302</v>
      </c>
      <c r="D13" s="8" t="str">
        <f t="shared" si="0"/>
        <v>Bishop pine (BIP)</v>
      </c>
      <c r="E13" s="7">
        <f>SUMIFS('Part 4.1 EWCO Support Details'!H$12:H$301,'Part 4.1 EWCO Support Details'!$I$12:$I$301,"Yes",'Part 4.1 EWCO Support Details'!$C$12:$C$301,Sheet7!D13)+SUMIFS('Part 4.1 EWCO Support Details'!H22:H311,'Part 4.1 EWCO Support Details'!$I$12:$I$301,"No",'Part 4.1 EWCO Support Details'!$K$12:$K$301,Sheet7!D13)</f>
        <v>0</v>
      </c>
      <c r="F13" s="7" t="s">
        <v>543</v>
      </c>
      <c r="G13" s="7" t="s">
        <v>544</v>
      </c>
    </row>
    <row r="14" spans="2:7" x14ac:dyDescent="0.25">
      <c r="B14" s="4" t="s">
        <v>165</v>
      </c>
      <c r="C14" s="3" t="s">
        <v>550</v>
      </c>
      <c r="D14" s="8" t="str">
        <f t="shared" si="0"/>
        <v>Native black poplar (BPO)</v>
      </c>
      <c r="E14" s="7">
        <f>SUMIFS('Part 4.1 EWCO Support Details'!H$12:H$301,'Part 4.1 EWCO Support Details'!$I$12:$I$301,"Yes",'Part 4.1 EWCO Support Details'!$C$12:$C$301,Sheet7!D14)+SUMIFS('Part 4.1 EWCO Support Details'!H23:H312,'Part 4.1 EWCO Support Details'!$I$12:$I$301,"No",'Part 4.1 EWCO Support Details'!$K$12:$K$301,Sheet7!D14)</f>
        <v>0</v>
      </c>
      <c r="F14" s="7" t="s">
        <v>545</v>
      </c>
    </row>
    <row r="15" spans="2:7" x14ac:dyDescent="0.25">
      <c r="B15" s="3" t="s">
        <v>415</v>
      </c>
      <c r="C15" s="3" t="s">
        <v>551</v>
      </c>
      <c r="D15" s="8" t="str">
        <f t="shared" si="0"/>
        <v>Black walnut (JNI)</v>
      </c>
      <c r="E15" s="7">
        <f>SUMIFS('Part 4.1 EWCO Support Details'!H$12:H$301,'Part 4.1 EWCO Support Details'!$I$12:$I$301,"Yes",'Part 4.1 EWCO Support Details'!$C$12:$C$301,Sheet7!D15)+SUMIFS('Part 4.1 EWCO Support Details'!H24:H313,'Part 4.1 EWCO Support Details'!$I$12:$I$301,"No",'Part 4.1 EWCO Support Details'!$K$12:$K$301,Sheet7!D15)</f>
        <v>0</v>
      </c>
      <c r="F15" s="7" t="s">
        <v>549</v>
      </c>
    </row>
    <row r="16" spans="2:7" x14ac:dyDescent="0.25">
      <c r="B16" s="3" t="s">
        <v>195</v>
      </c>
      <c r="C16" s="3" t="s">
        <v>552</v>
      </c>
      <c r="D16" s="8" t="str">
        <f t="shared" si="0"/>
        <v>Blackthorn (PSP)</v>
      </c>
      <c r="E16" s="7">
        <f>SUMIFS('Part 4.1 EWCO Support Details'!H$12:H$301,'Part 4.1 EWCO Support Details'!$I$12:$I$301,"Yes",'Part 4.1 EWCO Support Details'!$C$12:$C$301,Sheet7!D16)+SUMIFS('Part 4.1 EWCO Support Details'!H25:H314,'Part 4.1 EWCO Support Details'!$I$12:$I$301,"No",'Part 4.1 EWCO Support Details'!$K$12:$K$301,Sheet7!D16)</f>
        <v>0</v>
      </c>
      <c r="F16" s="7" t="s">
        <v>545</v>
      </c>
    </row>
    <row r="17" spans="2:7" x14ac:dyDescent="0.25">
      <c r="B17" s="3" t="s">
        <v>156</v>
      </c>
      <c r="C17" s="3" t="s">
        <v>158</v>
      </c>
      <c r="D17" s="8" t="str">
        <f t="shared" si="0"/>
        <v>Bornmullers fir (BMF)</v>
      </c>
      <c r="E17" s="7">
        <f>SUMIFS('Part 4.1 EWCO Support Details'!H$12:H$301,'Part 4.1 EWCO Support Details'!$I$12:$I$301,"Yes",'Part 4.1 EWCO Support Details'!$C$12:$C$301,Sheet7!D17)+SUMIFS('Part 4.1 EWCO Support Details'!H26:H315,'Part 4.1 EWCO Support Details'!$I$12:$I$301,"No",'Part 4.1 EWCO Support Details'!$K$12:$K$301,Sheet7!D17)</f>
        <v>0</v>
      </c>
      <c r="F17" s="7" t="s">
        <v>543</v>
      </c>
      <c r="G17" s="7" t="s">
        <v>544</v>
      </c>
    </row>
    <row r="18" spans="2:7" x14ac:dyDescent="0.25">
      <c r="B18" s="3" t="s">
        <v>429</v>
      </c>
      <c r="C18" s="3" t="s">
        <v>431</v>
      </c>
      <c r="D18" s="8" t="str">
        <f t="shared" si="0"/>
        <v>Box (BOX)</v>
      </c>
      <c r="E18" s="7">
        <f>SUMIFS('Part 4.1 EWCO Support Details'!H$12:H$301,'Part 4.1 EWCO Support Details'!$I$12:$I$301,"Yes",'Part 4.1 EWCO Support Details'!$C$12:$C$301,Sheet7!D18)+SUMIFS('Part 4.1 EWCO Support Details'!H27:H316,'Part 4.1 EWCO Support Details'!$I$12:$I$301,"No",'Part 4.1 EWCO Support Details'!$K$12:$K$301,Sheet7!D18)</f>
        <v>0</v>
      </c>
      <c r="F18" s="7" t="s">
        <v>542</v>
      </c>
    </row>
    <row r="19" spans="2:7" x14ac:dyDescent="0.25">
      <c r="B19" s="3" t="s">
        <v>270</v>
      </c>
      <c r="C19" s="3" t="s">
        <v>272</v>
      </c>
      <c r="D19" s="8" t="str">
        <f t="shared" si="0"/>
        <v>Calabrian pine (PBR)</v>
      </c>
      <c r="E19" s="7">
        <f>SUMIFS('Part 4.1 EWCO Support Details'!H$12:H$301,'Part 4.1 EWCO Support Details'!$I$12:$I$301,"Yes",'Part 4.1 EWCO Support Details'!$C$12:$C$301,Sheet7!D19)+SUMIFS('Part 4.1 EWCO Support Details'!H28:H317,'Part 4.1 EWCO Support Details'!$I$12:$I$301,"No",'Part 4.1 EWCO Support Details'!$K$12:$K$301,Sheet7!D19)</f>
        <v>0</v>
      </c>
      <c r="F19" s="7" t="s">
        <v>543</v>
      </c>
      <c r="G19" s="7" t="s">
        <v>544</v>
      </c>
    </row>
    <row r="20" spans="2:7" x14ac:dyDescent="0.25">
      <c r="B20" s="3" t="s">
        <v>198</v>
      </c>
      <c r="C20" s="3" t="s">
        <v>553</v>
      </c>
      <c r="D20" s="8" t="str">
        <f t="shared" si="0"/>
        <v>Cedar of Lebanon (LCD)</v>
      </c>
      <c r="E20" s="7">
        <f>SUMIFS('Part 4.1 EWCO Support Details'!H$12:H$301,'Part 4.1 EWCO Support Details'!$I$12:$I$301,"Yes",'Part 4.1 EWCO Support Details'!$C$12:$C$301,Sheet7!D20)+SUMIFS('Part 4.1 EWCO Support Details'!H29:H318,'Part 4.1 EWCO Support Details'!$I$12:$I$301,"No",'Part 4.1 EWCO Support Details'!$K$12:$K$301,Sheet7!D20)</f>
        <v>0</v>
      </c>
      <c r="F20" s="7" t="s">
        <v>543</v>
      </c>
    </row>
    <row r="21" spans="2:7" x14ac:dyDescent="0.25">
      <c r="B21" s="3" t="s">
        <v>391</v>
      </c>
      <c r="C21" s="3" t="s">
        <v>554</v>
      </c>
      <c r="D21" s="8" t="str">
        <f t="shared" si="0"/>
        <v>Cider gum (EGU)</v>
      </c>
      <c r="E21" s="7">
        <f>SUMIFS('Part 4.1 EWCO Support Details'!H$12:H$301,'Part 4.1 EWCO Support Details'!$I$12:$I$301,"Yes",'Part 4.1 EWCO Support Details'!$C$12:$C$301,Sheet7!D21)+SUMIFS('Part 4.1 EWCO Support Details'!H30:H319,'Part 4.1 EWCO Support Details'!$I$12:$I$301,"No",'Part 4.1 EWCO Support Details'!$K$12:$K$301,Sheet7!D21)</f>
        <v>0</v>
      </c>
      <c r="F21" s="7" t="s">
        <v>549</v>
      </c>
      <c r="G21" s="7" t="s">
        <v>544</v>
      </c>
    </row>
    <row r="22" spans="2:7" x14ac:dyDescent="0.25">
      <c r="B22" s="3" t="s">
        <v>370</v>
      </c>
      <c r="C22" s="3" t="s">
        <v>372</v>
      </c>
      <c r="D22" s="8" t="str">
        <f t="shared" si="0"/>
        <v>Coast redwood (RSQ)</v>
      </c>
      <c r="E22" s="7">
        <f>SUMIFS('Part 4.1 EWCO Support Details'!H$12:H$301,'Part 4.1 EWCO Support Details'!$I$12:$I$301,"Yes",'Part 4.1 EWCO Support Details'!$C$12:$C$301,Sheet7!D22)+SUMIFS('Part 4.1 EWCO Support Details'!H31:H320,'Part 4.1 EWCO Support Details'!$I$12:$I$301,"No",'Part 4.1 EWCO Support Details'!$K$12:$K$301,Sheet7!D22)</f>
        <v>0</v>
      </c>
      <c r="F22" s="7" t="s">
        <v>543</v>
      </c>
    </row>
    <row r="23" spans="2:7" x14ac:dyDescent="0.25">
      <c r="B23" s="3" t="s">
        <v>119</v>
      </c>
      <c r="C23" s="5" t="s">
        <v>121</v>
      </c>
      <c r="D23" s="8" t="str">
        <f t="shared" si="0"/>
        <v>Common alder (CAR)</v>
      </c>
      <c r="E23" s="7">
        <f>SUMIFS('Part 4.1 EWCO Support Details'!H$12:H$301,'Part 4.1 EWCO Support Details'!$I$12:$I$301,"Yes",'Part 4.1 EWCO Support Details'!$C$12:$C$301,Sheet7!D23)+SUMIFS('Part 4.1 EWCO Support Details'!H32:H321,'Part 4.1 EWCO Support Details'!$I$12:$I$301,"No",'Part 4.1 EWCO Support Details'!$K$12:$K$301,Sheet7!D23)</f>
        <v>0</v>
      </c>
      <c r="F23" s="7" t="s">
        <v>545</v>
      </c>
    </row>
    <row r="24" spans="2:7" x14ac:dyDescent="0.25">
      <c r="B24" s="3" t="s">
        <v>279</v>
      </c>
      <c r="C24" s="3" t="s">
        <v>555</v>
      </c>
      <c r="D24" s="8" t="str">
        <f t="shared" si="0"/>
        <v>Common lime (TLI)</v>
      </c>
      <c r="E24" s="7">
        <f>SUMIFS('Part 4.1 EWCO Support Details'!H$12:H$301,'Part 4.1 EWCO Support Details'!$I$12:$I$301,"Yes",'Part 4.1 EWCO Support Details'!$C$12:$C$301,Sheet7!D24)+SUMIFS('Part 4.1 EWCO Support Details'!H33:H322,'Part 4.1 EWCO Support Details'!$I$12:$I$301,"No",'Part 4.1 EWCO Support Details'!$K$12:$K$301,Sheet7!D24)</f>
        <v>0</v>
      </c>
      <c r="F24" s="7" t="s">
        <v>545</v>
      </c>
    </row>
    <row r="25" spans="2:7" x14ac:dyDescent="0.25">
      <c r="B25" s="3" t="s">
        <v>519</v>
      </c>
      <c r="C25" s="3" t="s">
        <v>556</v>
      </c>
      <c r="D25" s="8" t="str">
        <f t="shared" si="0"/>
        <v>Common walnut (JRE)</v>
      </c>
      <c r="E25" s="7">
        <f>SUMIFS('Part 4.1 EWCO Support Details'!H$12:H$301,'Part 4.1 EWCO Support Details'!$I$12:$I$301,"Yes",'Part 4.1 EWCO Support Details'!$C$12:$C$301,Sheet7!D25)+SUMIFS('Part 4.1 EWCO Support Details'!H34:H323,'Part 4.1 EWCO Support Details'!$I$12:$I$301,"No",'Part 4.1 EWCO Support Details'!$K$12:$K$301,Sheet7!D25)</f>
        <v>0</v>
      </c>
      <c r="F25" s="7" t="s">
        <v>557</v>
      </c>
    </row>
    <row r="26" spans="2:7" x14ac:dyDescent="0.25">
      <c r="B26" s="3" t="s">
        <v>306</v>
      </c>
      <c r="C26" s="3" t="s">
        <v>308</v>
      </c>
      <c r="D26" s="8" t="str">
        <f t="shared" si="0"/>
        <v>Corsican pine (CP)</v>
      </c>
      <c r="E26" s="7">
        <f>SUMIFS('Part 4.1 EWCO Support Details'!H$12:H$301,'Part 4.1 EWCO Support Details'!$I$12:$I$301,"Yes",'Part 4.1 EWCO Support Details'!$C$12:$C$301,Sheet7!D26)+SUMIFS('Part 4.1 EWCO Support Details'!H35:H324,'Part 4.1 EWCO Support Details'!$I$12:$I$301,"No",'Part 4.1 EWCO Support Details'!$K$12:$K$301,Sheet7!D26)</f>
        <v>0</v>
      </c>
      <c r="F26" s="7" t="s">
        <v>543</v>
      </c>
      <c r="G26" s="7" t="s">
        <v>544</v>
      </c>
    </row>
    <row r="27" spans="2:7" x14ac:dyDescent="0.25">
      <c r="B27" s="3" t="s">
        <v>159</v>
      </c>
      <c r="C27" s="3" t="s">
        <v>161</v>
      </c>
      <c r="D27" s="8" t="str">
        <f t="shared" si="0"/>
        <v>Crab apple (CAP)</v>
      </c>
      <c r="E27" s="7">
        <f>SUMIFS('Part 4.1 EWCO Support Details'!H$12:H$301,'Part 4.1 EWCO Support Details'!$I$12:$I$301,"Yes",'Part 4.1 EWCO Support Details'!$C$12:$C$301,Sheet7!D27)+SUMIFS('Part 4.1 EWCO Support Details'!H36:H325,'Part 4.1 EWCO Support Details'!$I$12:$I$301,"No",'Part 4.1 EWCO Support Details'!$K$12:$K$301,Sheet7!D27)</f>
        <v>0</v>
      </c>
      <c r="F27" s="7" t="s">
        <v>545</v>
      </c>
    </row>
    <row r="28" spans="2:7" x14ac:dyDescent="0.25">
      <c r="B28" s="3" t="s">
        <v>237</v>
      </c>
      <c r="C28" s="3" t="s">
        <v>558</v>
      </c>
      <c r="D28" s="8" t="str">
        <f t="shared" si="0"/>
        <v>Crack willow (CWL)</v>
      </c>
      <c r="E28" s="7">
        <f>SUMIFS('Part 4.1 EWCO Support Details'!H$12:H$301,'Part 4.1 EWCO Support Details'!$I$12:$I$301,"Yes",'Part 4.1 EWCO Support Details'!$C$12:$C$301,Sheet7!D28)+SUMIFS('Part 4.1 EWCO Support Details'!H37:H326,'Part 4.1 EWCO Support Details'!$I$12:$I$301,"No",'Part 4.1 EWCO Support Details'!$K$12:$K$301,Sheet7!D28)</f>
        <v>0</v>
      </c>
      <c r="F28" s="7" t="s">
        <v>545</v>
      </c>
    </row>
    <row r="29" spans="2:7" x14ac:dyDescent="0.25">
      <c r="B29" s="3" t="s">
        <v>435</v>
      </c>
      <c r="C29" s="3" t="s">
        <v>437</v>
      </c>
      <c r="D29" s="8" t="str">
        <f t="shared" si="0"/>
        <v>Dogwood (DOG)</v>
      </c>
      <c r="E29" s="7">
        <f>SUMIFS('Part 4.1 EWCO Support Details'!H$12:H$301,'Part 4.1 EWCO Support Details'!$I$12:$I$301,"Yes",'Part 4.1 EWCO Support Details'!$C$12:$C$301,Sheet7!D29)+SUMIFS('Part 4.1 EWCO Support Details'!H38:H327,'Part 4.1 EWCO Support Details'!$I$12:$I$301,"No",'Part 4.1 EWCO Support Details'!$K$12:$K$301,Sheet7!D29)</f>
        <v>0</v>
      </c>
      <c r="F29" s="7" t="s">
        <v>542</v>
      </c>
    </row>
    <row r="30" spans="2:7" x14ac:dyDescent="0.25">
      <c r="B30" s="3" t="s">
        <v>364</v>
      </c>
      <c r="C30" s="3" t="s">
        <v>366</v>
      </c>
      <c r="D30" s="8" t="str">
        <f t="shared" si="0"/>
        <v>Douglas fir (DF)</v>
      </c>
      <c r="E30" s="7">
        <f>SUMIFS('Part 4.1 EWCO Support Details'!H$12:H$301,'Part 4.1 EWCO Support Details'!$I$12:$I$301,"Yes",'Part 4.1 EWCO Support Details'!$C$12:$C$301,Sheet7!D30)+SUMIFS('Part 4.1 EWCO Support Details'!H39:H328,'Part 4.1 EWCO Support Details'!$I$12:$I$301,"No",'Part 4.1 EWCO Support Details'!$K$12:$K$301,Sheet7!D30)</f>
        <v>0</v>
      </c>
      <c r="F30" s="7" t="s">
        <v>543</v>
      </c>
    </row>
    <row r="31" spans="2:7" x14ac:dyDescent="0.25">
      <c r="B31" s="3" t="s">
        <v>125</v>
      </c>
      <c r="C31" s="3" t="s">
        <v>375</v>
      </c>
      <c r="D31" s="8" t="str">
        <f t="shared" si="0"/>
        <v>Downy birch (PBI)</v>
      </c>
      <c r="E31" s="7">
        <f>SUMIFS('Part 4.1 EWCO Support Details'!H$12:H$301,'Part 4.1 EWCO Support Details'!$I$12:$I$301,"Yes",'Part 4.1 EWCO Support Details'!$C$12:$C$301,Sheet7!D31)+SUMIFS('Part 4.1 EWCO Support Details'!H40:H329,'Part 4.1 EWCO Support Details'!$I$12:$I$301,"No",'Part 4.1 EWCO Support Details'!$K$12:$K$301,Sheet7!D31)</f>
        <v>0</v>
      </c>
      <c r="F31" s="7" t="s">
        <v>545</v>
      </c>
    </row>
    <row r="32" spans="2:7" x14ac:dyDescent="0.25">
      <c r="B32" s="3" t="s">
        <v>495</v>
      </c>
      <c r="C32" s="3" t="s">
        <v>497</v>
      </c>
      <c r="D32" s="8" t="str">
        <f t="shared" si="0"/>
        <v>Downy oak (QPU)</v>
      </c>
      <c r="E32" s="7">
        <f>SUMIFS('Part 4.1 EWCO Support Details'!H$12:H$301,'Part 4.1 EWCO Support Details'!$I$12:$I$301,"Yes",'Part 4.1 EWCO Support Details'!$C$12:$C$301,Sheet7!D32)+SUMIFS('Part 4.1 EWCO Support Details'!H41:H330,'Part 4.1 EWCO Support Details'!$I$12:$I$301,"No",'Part 4.1 EWCO Support Details'!$K$12:$K$301,Sheet7!D32)</f>
        <v>0</v>
      </c>
      <c r="F32" s="7" t="s">
        <v>549</v>
      </c>
    </row>
    <row r="33" spans="2:7" x14ac:dyDescent="0.25">
      <c r="B33" s="3" t="s">
        <v>459</v>
      </c>
      <c r="C33" s="3" t="s">
        <v>461</v>
      </c>
      <c r="D33" s="8" t="str">
        <f t="shared" si="0"/>
        <v>Eared willow (EAW)</v>
      </c>
      <c r="E33" s="7">
        <f>SUMIFS('Part 4.1 EWCO Support Details'!H$12:H$301,'Part 4.1 EWCO Support Details'!$I$12:$I$301,"Yes",'Part 4.1 EWCO Support Details'!$C$12:$C$301,Sheet7!D33)+SUMIFS('Part 4.1 EWCO Support Details'!H42:H331,'Part 4.1 EWCO Support Details'!$I$12:$I$301,"No",'Part 4.1 EWCO Support Details'!$K$12:$K$301,Sheet7!D33)</f>
        <v>0</v>
      </c>
      <c r="F33" s="7" t="s">
        <v>542</v>
      </c>
    </row>
    <row r="34" spans="2:7" x14ac:dyDescent="0.25">
      <c r="B34" s="3" t="s">
        <v>249</v>
      </c>
      <c r="C34" s="3" t="s">
        <v>251</v>
      </c>
      <c r="D34" s="8" t="str">
        <f t="shared" si="0"/>
        <v>Elder (ELD)</v>
      </c>
      <c r="E34" s="7">
        <f>SUMIFS('Part 4.1 EWCO Support Details'!H$12:H$301,'Part 4.1 EWCO Support Details'!$I$12:$I$301,"Yes",'Part 4.1 EWCO Support Details'!$C$12:$C$301,Sheet7!D34)+SUMIFS('Part 4.1 EWCO Support Details'!H43:H332,'Part 4.1 EWCO Support Details'!$I$12:$I$301,"No",'Part 4.1 EWCO Support Details'!$K$12:$K$301,Sheet7!D34)</f>
        <v>0</v>
      </c>
      <c r="F34" s="7" t="s">
        <v>545</v>
      </c>
    </row>
    <row r="35" spans="2:7" x14ac:dyDescent="0.25">
      <c r="B35" s="3" t="s">
        <v>303</v>
      </c>
      <c r="C35" s="3" t="s">
        <v>305</v>
      </c>
      <c r="D35" s="8" t="str">
        <f t="shared" ref="D35:D66" si="1">CONCATENATE(B35," ","(",C35,")")</f>
        <v>English elm (EEM)</v>
      </c>
      <c r="E35" s="7">
        <f>SUMIFS('Part 4.1 EWCO Support Details'!H$12:H$301,'Part 4.1 EWCO Support Details'!$I$12:$I$301,"Yes",'Part 4.1 EWCO Support Details'!$C$12:$C$301,Sheet7!D35)+SUMIFS('Part 4.1 EWCO Support Details'!H44:H333,'Part 4.1 EWCO Support Details'!$I$12:$I$301,"No",'Part 4.1 EWCO Support Details'!$K$12:$K$301,Sheet7!D35)</f>
        <v>0</v>
      </c>
      <c r="F35" s="7" t="s">
        <v>545</v>
      </c>
    </row>
    <row r="36" spans="2:7" x14ac:dyDescent="0.25">
      <c r="B36" s="3" t="s">
        <v>144</v>
      </c>
      <c r="C36" s="3" t="s">
        <v>146</v>
      </c>
      <c r="D36" s="8" t="str">
        <f t="shared" si="1"/>
        <v>European Silver fir (ESF)</v>
      </c>
      <c r="E36" s="7">
        <f>SUMIFS('Part 4.1 EWCO Support Details'!H$12:H$301,'Part 4.1 EWCO Support Details'!$I$12:$I$301,"Yes",'Part 4.1 EWCO Support Details'!$C$12:$C$301,Sheet7!D36)+SUMIFS('Part 4.1 EWCO Support Details'!H45:H334,'Part 4.1 EWCO Support Details'!$I$12:$I$301,"No",'Part 4.1 EWCO Support Details'!$K$12:$K$301,Sheet7!D36)</f>
        <v>0</v>
      </c>
      <c r="F36" s="7" t="s">
        <v>543</v>
      </c>
    </row>
    <row r="37" spans="2:7" x14ac:dyDescent="0.25">
      <c r="B37" s="3" t="s">
        <v>113</v>
      </c>
      <c r="C37" s="3" t="s">
        <v>559</v>
      </c>
      <c r="D37" s="8" t="str">
        <f t="shared" si="1"/>
        <v>Field maple (FM)</v>
      </c>
      <c r="E37" s="7">
        <f>SUMIFS('Part 4.1 EWCO Support Details'!H$12:H$301,'Part 4.1 EWCO Support Details'!$I$12:$I$301,"Yes",'Part 4.1 EWCO Support Details'!$C$12:$C$301,Sheet7!D37)+SUMIFS('Part 4.1 EWCO Support Details'!H46:H335,'Part 4.1 EWCO Support Details'!$I$12:$I$301,"No",'Part 4.1 EWCO Support Details'!$K$12:$K$301,Sheet7!D37)</f>
        <v>0</v>
      </c>
      <c r="F37" s="7" t="s">
        <v>545</v>
      </c>
    </row>
    <row r="38" spans="2:7" x14ac:dyDescent="0.25">
      <c r="B38" s="3" t="s">
        <v>225</v>
      </c>
      <c r="C38" s="3" t="s">
        <v>560</v>
      </c>
      <c r="D38" s="8" t="str">
        <f t="shared" si="1"/>
        <v>Goat willow (GWL)</v>
      </c>
      <c r="E38" s="7">
        <f>SUMIFS('Part 4.1 EWCO Support Details'!H$12:H$301,'Part 4.1 EWCO Support Details'!$I$12:$I$301,"Yes",'Part 4.1 EWCO Support Details'!$C$12:$C$301,Sheet7!D38)+SUMIFS('Part 4.1 EWCO Support Details'!H47:H336,'Part 4.1 EWCO Support Details'!$I$12:$I$301,"No",'Part 4.1 EWCO Support Details'!$K$12:$K$301,Sheet7!D38)</f>
        <v>0</v>
      </c>
      <c r="F38" s="7" t="s">
        <v>545</v>
      </c>
    </row>
    <row r="39" spans="2:7" x14ac:dyDescent="0.25">
      <c r="B39" s="3" t="s">
        <v>168</v>
      </c>
      <c r="C39" s="3" t="s">
        <v>170</v>
      </c>
      <c r="D39" s="8" t="str">
        <f t="shared" si="1"/>
        <v>Grand fir (GF)</v>
      </c>
      <c r="E39" s="7">
        <f>SUMIFS('Part 4.1 EWCO Support Details'!H$12:H$301,'Part 4.1 EWCO Support Details'!$I$12:$I$301,"Yes",'Part 4.1 EWCO Support Details'!$C$12:$C$301,Sheet7!D39)+SUMIFS('Part 4.1 EWCO Support Details'!H48:H337,'Part 4.1 EWCO Support Details'!$I$12:$I$301,"No",'Part 4.1 EWCO Support Details'!$K$12:$K$301,Sheet7!D39)</f>
        <v>0</v>
      </c>
      <c r="F39" s="7" t="s">
        <v>543</v>
      </c>
    </row>
    <row r="40" spans="2:7" x14ac:dyDescent="0.25">
      <c r="B40" s="3" t="s">
        <v>162</v>
      </c>
      <c r="C40" s="3" t="s">
        <v>164</v>
      </c>
      <c r="D40" s="8" t="str">
        <f t="shared" si="1"/>
        <v>Grecian fir (GKF)</v>
      </c>
      <c r="E40" s="7">
        <f>SUMIFS('Part 4.1 EWCO Support Details'!H$12:H$301,'Part 4.1 EWCO Support Details'!$I$12:$I$301,"Yes",'Part 4.1 EWCO Support Details'!$C$12:$C$301,Sheet7!D40)+SUMIFS('Part 4.1 EWCO Support Details'!H49:H338,'Part 4.1 EWCO Support Details'!$I$12:$I$301,"No",'Part 4.1 EWCO Support Details'!$K$12:$K$301,Sheet7!D40)</f>
        <v>0</v>
      </c>
      <c r="F40" s="7" t="s">
        <v>543</v>
      </c>
      <c r="G40" s="7" t="s">
        <v>544</v>
      </c>
    </row>
    <row r="41" spans="2:7" x14ac:dyDescent="0.25">
      <c r="B41" s="3" t="s">
        <v>367</v>
      </c>
      <c r="C41" s="3" t="s">
        <v>369</v>
      </c>
      <c r="D41" s="8" t="str">
        <f t="shared" si="1"/>
        <v>Green alder (VAR)</v>
      </c>
      <c r="E41" s="7">
        <f>SUMIFS('Part 4.1 EWCO Support Details'!H$12:H$301,'Part 4.1 EWCO Support Details'!$I$12:$I$301,"Yes",'Part 4.1 EWCO Support Details'!$C$12:$C$301,Sheet7!D41)+SUMIFS('Part 4.1 EWCO Support Details'!H50:H339,'Part 4.1 EWCO Support Details'!$I$12:$I$301,"No",'Part 4.1 EWCO Support Details'!$K$12:$K$301,Sheet7!D41)</f>
        <v>0</v>
      </c>
      <c r="F41" s="7" t="s">
        <v>549</v>
      </c>
      <c r="G41" s="7" t="s">
        <v>544</v>
      </c>
    </row>
    <row r="42" spans="2:7" x14ac:dyDescent="0.25">
      <c r="B42" s="3" t="s">
        <v>355</v>
      </c>
      <c r="C42" s="3" t="s">
        <v>357</v>
      </c>
      <c r="D42" s="8" t="str">
        <f t="shared" si="1"/>
        <v>Grey alder (GAR)</v>
      </c>
      <c r="E42" s="7">
        <f>SUMIFS('Part 4.1 EWCO Support Details'!H$12:H$301,'Part 4.1 EWCO Support Details'!$I$12:$I$301,"Yes",'Part 4.1 EWCO Support Details'!$C$12:$C$301,Sheet7!D42)+SUMIFS('Part 4.1 EWCO Support Details'!H51:H340,'Part 4.1 EWCO Support Details'!$I$12:$I$301,"No",'Part 4.1 EWCO Support Details'!$K$12:$K$301,Sheet7!D42)</f>
        <v>0</v>
      </c>
      <c r="F42" s="7" t="s">
        <v>549</v>
      </c>
    </row>
    <row r="43" spans="2:7" x14ac:dyDescent="0.25">
      <c r="B43" s="3" t="s">
        <v>171</v>
      </c>
      <c r="C43" s="3" t="s">
        <v>173</v>
      </c>
      <c r="D43" s="8" t="str">
        <f t="shared" si="1"/>
        <v>Grey poplar (GPO)</v>
      </c>
      <c r="E43" s="7">
        <f>SUMIFS('Part 4.1 EWCO Support Details'!H$12:H$301,'Part 4.1 EWCO Support Details'!$I$12:$I$301,"Yes",'Part 4.1 EWCO Support Details'!$C$12:$C$301,Sheet7!D43)+SUMIFS('Part 4.1 EWCO Support Details'!H52:H341,'Part 4.1 EWCO Support Details'!$I$12:$I$301,"No",'Part 4.1 EWCO Support Details'!$K$12:$K$301,Sheet7!D43)</f>
        <v>0</v>
      </c>
      <c r="F43" s="7" t="s">
        <v>545</v>
      </c>
    </row>
    <row r="44" spans="2:7" x14ac:dyDescent="0.25">
      <c r="B44" s="3" t="s">
        <v>231</v>
      </c>
      <c r="C44" s="3" t="s">
        <v>561</v>
      </c>
      <c r="D44" s="8" t="str">
        <f t="shared" si="1"/>
        <v>Grey willow (SCI)</v>
      </c>
      <c r="E44" s="7">
        <f>SUMIFS('Part 4.1 EWCO Support Details'!H$12:H$301,'Part 4.1 EWCO Support Details'!$I$12:$I$301,"Yes",'Part 4.1 EWCO Support Details'!$C$12:$C$301,Sheet7!D44)+SUMIFS('Part 4.1 EWCO Support Details'!H53:H342,'Part 4.1 EWCO Support Details'!$I$12:$I$301,"No",'Part 4.1 EWCO Support Details'!$K$12:$K$301,Sheet7!D44)</f>
        <v>0</v>
      </c>
      <c r="F44" s="7" t="s">
        <v>545</v>
      </c>
    </row>
    <row r="45" spans="2:7" x14ac:dyDescent="0.25">
      <c r="B45" s="8" t="s">
        <v>489</v>
      </c>
      <c r="C45" s="3" t="s">
        <v>491</v>
      </c>
      <c r="D45" s="8" t="str">
        <f t="shared" si="1"/>
        <v>Guelder rose  (GDR)</v>
      </c>
      <c r="E45" s="7">
        <f>SUMIFS('Part 4.1 EWCO Support Details'!H$12:H$301,'Part 4.1 EWCO Support Details'!$I$12:$I$301,"Yes",'Part 4.1 EWCO Support Details'!$C$12:$C$301,Sheet7!D45)+SUMIFS('Part 4.1 EWCO Support Details'!H54:H343,'Part 4.1 EWCO Support Details'!$I$12:$I$301,"No",'Part 4.1 EWCO Support Details'!$K$12:$K$301,Sheet7!D45)</f>
        <v>0</v>
      </c>
      <c r="F45" s="7" t="s">
        <v>542</v>
      </c>
    </row>
    <row r="46" spans="2:7" x14ac:dyDescent="0.25">
      <c r="B46" s="3" t="s">
        <v>141</v>
      </c>
      <c r="C46" s="3" t="s">
        <v>143</v>
      </c>
      <c r="D46" s="8" t="str">
        <f t="shared" si="1"/>
        <v>Hawthorn  (HAW)</v>
      </c>
      <c r="E46" s="7">
        <f>SUMIFS('Part 4.1 EWCO Support Details'!H$12:H$301,'Part 4.1 EWCO Support Details'!$I$12:$I$301,"Yes",'Part 4.1 EWCO Support Details'!$C$12:$C$301,Sheet7!D46)+SUMIFS('Part 4.1 EWCO Support Details'!H55:H344,'Part 4.1 EWCO Support Details'!$I$12:$I$301,"No",'Part 4.1 EWCO Support Details'!$K$12:$K$301,Sheet7!D46)</f>
        <v>0</v>
      </c>
      <c r="F46" s="7" t="s">
        <v>545</v>
      </c>
    </row>
    <row r="47" spans="2:7" x14ac:dyDescent="0.25">
      <c r="B47" s="3" t="s">
        <v>131</v>
      </c>
      <c r="C47" s="3" t="s">
        <v>133</v>
      </c>
      <c r="D47" s="8" t="str">
        <f t="shared" si="1"/>
        <v>Hazel (HAZ)</v>
      </c>
      <c r="E47" s="7">
        <f>SUMIFS('Part 4.1 EWCO Support Details'!H$12:H$301,'Part 4.1 EWCO Support Details'!$I$12:$I$301,"Yes",'Part 4.1 EWCO Support Details'!$C$12:$C$301,Sheet7!D47)+SUMIFS('Part 4.1 EWCO Support Details'!H56:H345,'Part 4.1 EWCO Support Details'!$I$12:$I$301,"No",'Part 4.1 EWCO Support Details'!$K$12:$K$301,Sheet7!D47)</f>
        <v>0</v>
      </c>
      <c r="F47" s="7" t="s">
        <v>545</v>
      </c>
    </row>
    <row r="48" spans="2:7" x14ac:dyDescent="0.25">
      <c r="B48" s="3" t="s">
        <v>153</v>
      </c>
      <c r="C48" s="3" t="s">
        <v>155</v>
      </c>
      <c r="D48" s="8" t="str">
        <f t="shared" si="1"/>
        <v>Holly  (HOL)</v>
      </c>
      <c r="E48" s="7">
        <f>SUMIFS('Part 4.1 EWCO Support Details'!H$12:H$301,'Part 4.1 EWCO Support Details'!$I$12:$I$301,"Yes",'Part 4.1 EWCO Support Details'!$C$12:$C$301,Sheet7!D48)+SUMIFS('Part 4.1 EWCO Support Details'!H57:H346,'Part 4.1 EWCO Support Details'!$I$12:$I$301,"No",'Part 4.1 EWCO Support Details'!$K$12:$K$301,Sheet7!D48)</f>
        <v>0</v>
      </c>
      <c r="F48" s="7" t="s">
        <v>545</v>
      </c>
    </row>
    <row r="49" spans="2:7" x14ac:dyDescent="0.25">
      <c r="B49" s="3" t="s">
        <v>531</v>
      </c>
      <c r="C49" s="3" t="s">
        <v>562</v>
      </c>
      <c r="D49" s="8" t="str">
        <f t="shared" si="1"/>
        <v>Holm oak (QIL)</v>
      </c>
      <c r="E49" s="7">
        <f>SUMIFS('Part 4.1 EWCO Support Details'!H$12:H$301,'Part 4.1 EWCO Support Details'!$I$12:$I$301,"Yes",'Part 4.1 EWCO Support Details'!$C$12:$C$301,Sheet7!D49)+SUMIFS('Part 4.1 EWCO Support Details'!H58:H347,'Part 4.1 EWCO Support Details'!$I$12:$I$301,"No",'Part 4.1 EWCO Support Details'!$K$12:$K$301,Sheet7!D49)</f>
        <v>0</v>
      </c>
      <c r="F49" s="7" t="s">
        <v>557</v>
      </c>
      <c r="G49" s="7" t="s">
        <v>544</v>
      </c>
    </row>
    <row r="50" spans="2:7" x14ac:dyDescent="0.25">
      <c r="B50" s="3" t="s">
        <v>128</v>
      </c>
      <c r="C50" s="3" t="s">
        <v>130</v>
      </c>
      <c r="D50" s="8" t="str">
        <f t="shared" si="1"/>
        <v>Hornbeam (HBM)</v>
      </c>
      <c r="E50" s="7">
        <f>SUMIFS('Part 4.1 EWCO Support Details'!H$12:H$301,'Part 4.1 EWCO Support Details'!$I$12:$I$301,"Yes",'Part 4.1 EWCO Support Details'!$C$12:$C$301,Sheet7!D50)+SUMIFS('Part 4.1 EWCO Support Details'!H59:H348,'Part 4.1 EWCO Support Details'!$I$12:$I$301,"No",'Part 4.1 EWCO Support Details'!$K$12:$K$301,Sheet7!D50)</f>
        <v>0</v>
      </c>
      <c r="F50" s="7" t="s">
        <v>545</v>
      </c>
    </row>
    <row r="51" spans="2:7" x14ac:dyDescent="0.25">
      <c r="B51" s="3" t="s">
        <v>513</v>
      </c>
      <c r="C51" s="3" t="s">
        <v>515</v>
      </c>
      <c r="D51" s="8" t="str">
        <f t="shared" si="1"/>
        <v>Horse chestnut (HCH)</v>
      </c>
      <c r="E51" s="7">
        <f>SUMIFS('Part 4.1 EWCO Support Details'!H$12:H$301,'Part 4.1 EWCO Support Details'!$I$12:$I$301,"Yes",'Part 4.1 EWCO Support Details'!$C$12:$C$301,Sheet7!D51)+SUMIFS('Part 4.1 EWCO Support Details'!H60:H349,'Part 4.1 EWCO Support Details'!$I$12:$I$301,"No",'Part 4.1 EWCO Support Details'!$K$12:$K$301,Sheet7!D51)</f>
        <v>0</v>
      </c>
      <c r="F51" s="7" t="s">
        <v>557</v>
      </c>
    </row>
    <row r="52" spans="2:7" x14ac:dyDescent="0.25">
      <c r="B52" s="3" t="s">
        <v>492</v>
      </c>
      <c r="C52" s="3" t="s">
        <v>494</v>
      </c>
      <c r="D52" s="8" t="str">
        <f t="shared" si="1"/>
        <v>Hungarian oak (QFR)</v>
      </c>
      <c r="E52" s="7">
        <f>SUMIFS('Part 4.1 EWCO Support Details'!H$12:H$301,'Part 4.1 EWCO Support Details'!$I$12:$I$301,"Yes",'Part 4.1 EWCO Support Details'!$C$12:$C$301,Sheet7!D52)+SUMIFS('Part 4.1 EWCO Support Details'!H61:H350,'Part 4.1 EWCO Support Details'!$I$12:$I$301,"No",'Part 4.1 EWCO Support Details'!$K$12:$K$301,Sheet7!D52)</f>
        <v>0</v>
      </c>
      <c r="F52" s="7" t="s">
        <v>549</v>
      </c>
    </row>
    <row r="53" spans="2:7" x14ac:dyDescent="0.25">
      <c r="B53" s="3" t="s">
        <v>468</v>
      </c>
      <c r="C53" s="3" t="s">
        <v>563</v>
      </c>
      <c r="D53" s="8" t="str">
        <f t="shared" si="1"/>
        <v>Hybrid poplar (PO)</v>
      </c>
      <c r="E53" s="7">
        <f>SUMIFS('Part 4.1 EWCO Support Details'!H$12:H$301,'Part 4.1 EWCO Support Details'!$I$12:$I$301,"Yes",'Part 4.1 EWCO Support Details'!$C$12:$C$301,Sheet7!D53)+SUMIFS('Part 4.1 EWCO Support Details'!H62:H351,'Part 4.1 EWCO Support Details'!$I$12:$I$301,"No",'Part 4.1 EWCO Support Details'!$K$12:$K$301,Sheet7!D53)</f>
        <v>0</v>
      </c>
      <c r="F53" s="7" t="s">
        <v>549</v>
      </c>
    </row>
    <row r="54" spans="2:7" x14ac:dyDescent="0.25">
      <c r="B54" s="3" t="s">
        <v>349</v>
      </c>
      <c r="C54" s="3" t="s">
        <v>351</v>
      </c>
      <c r="D54" s="8" t="str">
        <f t="shared" si="1"/>
        <v>Italian alder (IAR)</v>
      </c>
      <c r="E54" s="7">
        <f>SUMIFS('Part 4.1 EWCO Support Details'!H$12:H$301,'Part 4.1 EWCO Support Details'!$I$12:$I$301,"Yes",'Part 4.1 EWCO Support Details'!$C$12:$C$301,Sheet7!D54)+SUMIFS('Part 4.1 EWCO Support Details'!H63:H352,'Part 4.1 EWCO Support Details'!$I$12:$I$301,"No",'Part 4.1 EWCO Support Details'!$K$12:$K$301,Sheet7!D54)</f>
        <v>0</v>
      </c>
      <c r="F54" s="7" t="s">
        <v>549</v>
      </c>
    </row>
    <row r="55" spans="2:7" x14ac:dyDescent="0.25">
      <c r="B55" s="3" t="s">
        <v>216</v>
      </c>
      <c r="C55" s="3" t="s">
        <v>218</v>
      </c>
      <c r="D55" s="8" t="str">
        <f t="shared" si="1"/>
        <v>Japanese cedar (JCR)</v>
      </c>
      <c r="E55" s="7">
        <f>SUMIFS('Part 4.1 EWCO Support Details'!H$12:H$301,'Part 4.1 EWCO Support Details'!$I$12:$I$301,"Yes",'Part 4.1 EWCO Support Details'!$C$12:$C$301,Sheet7!D55)+SUMIFS('Part 4.1 EWCO Support Details'!H64:H353,'Part 4.1 EWCO Support Details'!$I$12:$I$301,"No",'Part 4.1 EWCO Support Details'!$K$12:$K$301,Sheet7!D55)</f>
        <v>0</v>
      </c>
      <c r="F55" s="7" t="s">
        <v>543</v>
      </c>
    </row>
    <row r="56" spans="2:7" x14ac:dyDescent="0.25">
      <c r="B56" s="3" t="s">
        <v>110</v>
      </c>
      <c r="C56" s="3" t="s">
        <v>112</v>
      </c>
      <c r="D56" s="8" t="str">
        <f t="shared" si="1"/>
        <v>Juniper (JUN)</v>
      </c>
      <c r="E56" s="7">
        <f>SUMIFS('Part 4.1 EWCO Support Details'!H$12:H$301,'Part 4.1 EWCO Support Details'!$I$12:$I$301,"Yes",'Part 4.1 EWCO Support Details'!$C$12:$C$301,Sheet7!D56)+SUMIFS('Part 4.1 EWCO Support Details'!H65:H354,'Part 4.1 EWCO Support Details'!$I$12:$I$301,"No",'Part 4.1 EWCO Support Details'!$K$12:$K$301,Sheet7!D56)</f>
        <v>0</v>
      </c>
      <c r="F56" s="7" t="s">
        <v>564</v>
      </c>
    </row>
    <row r="57" spans="2:7" x14ac:dyDescent="0.25">
      <c r="B57" s="3" t="s">
        <v>288</v>
      </c>
      <c r="C57" s="3" t="s">
        <v>290</v>
      </c>
      <c r="D57" s="8" t="str">
        <f t="shared" si="1"/>
        <v>Korean pine (PKO)</v>
      </c>
      <c r="E57" s="7">
        <f>SUMIFS('Part 4.1 EWCO Support Details'!H$12:H$301,'Part 4.1 EWCO Support Details'!$I$12:$I$301,"Yes",'Part 4.1 EWCO Support Details'!$C$12:$C$301,Sheet7!D57)+SUMIFS('Part 4.1 EWCO Support Details'!H66:H355,'Part 4.1 EWCO Support Details'!$I$12:$I$301,"No",'Part 4.1 EWCO Support Details'!$K$12:$K$301,Sheet7!D57)</f>
        <v>0</v>
      </c>
      <c r="F57" s="7" t="s">
        <v>543</v>
      </c>
      <c r="G57" s="7" t="s">
        <v>544</v>
      </c>
    </row>
    <row r="58" spans="2:7" x14ac:dyDescent="0.25">
      <c r="B58" s="3" t="s">
        <v>285</v>
      </c>
      <c r="C58" s="3" t="s">
        <v>287</v>
      </c>
      <c r="D58" s="8" t="str">
        <f t="shared" si="1"/>
        <v>Large-leaved lime (LLI)</v>
      </c>
      <c r="E58" s="7">
        <f>SUMIFS('Part 4.1 EWCO Support Details'!H$12:H$301,'Part 4.1 EWCO Support Details'!$I$12:$I$301,"Yes",'Part 4.1 EWCO Support Details'!$C$12:$C$301,Sheet7!D58)+SUMIFS('Part 4.1 EWCO Support Details'!H67:H356,'Part 4.1 EWCO Support Details'!$I$12:$I$301,"No",'Part 4.1 EWCO Support Details'!$K$12:$K$301,Sheet7!D58)</f>
        <v>0</v>
      </c>
      <c r="F58" s="7" t="s">
        <v>545</v>
      </c>
    </row>
    <row r="59" spans="2:7" x14ac:dyDescent="0.25">
      <c r="B59" s="3" t="s">
        <v>210</v>
      </c>
      <c r="C59" s="3" t="s">
        <v>212</v>
      </c>
      <c r="D59" s="8" t="str">
        <f t="shared" si="1"/>
        <v>Lawsons cypress (LC)</v>
      </c>
      <c r="E59" s="7">
        <f>SUMIFS('Part 4.1 EWCO Support Details'!H$12:H$301,'Part 4.1 EWCO Support Details'!$I$12:$I$301,"Yes",'Part 4.1 EWCO Support Details'!$C$12:$C$301,Sheet7!D59)+SUMIFS('Part 4.1 EWCO Support Details'!H68:H357,'Part 4.1 EWCO Support Details'!$I$12:$I$301,"No",'Part 4.1 EWCO Support Details'!$K$12:$K$301,Sheet7!D59)</f>
        <v>0</v>
      </c>
      <c r="F59" s="7" t="s">
        <v>543</v>
      </c>
    </row>
    <row r="60" spans="2:7" x14ac:dyDescent="0.25">
      <c r="B60" s="3" t="s">
        <v>438</v>
      </c>
      <c r="C60" s="3" t="s">
        <v>565</v>
      </c>
      <c r="D60" s="8" t="str">
        <f t="shared" si="1"/>
        <v>Lenga (NPU)</v>
      </c>
      <c r="E60" s="7">
        <f>SUMIFS('Part 4.1 EWCO Support Details'!H$12:H$301,'Part 4.1 EWCO Support Details'!$I$12:$I$301,"Yes",'Part 4.1 EWCO Support Details'!$C$12:$C$301,Sheet7!D60)+SUMIFS('Part 4.1 EWCO Support Details'!H69:H358,'Part 4.1 EWCO Support Details'!$I$12:$I$301,"No",'Part 4.1 EWCO Support Details'!$K$12:$K$301,Sheet7!D60)</f>
        <v>0</v>
      </c>
      <c r="F60" s="7" t="s">
        <v>549</v>
      </c>
    </row>
    <row r="61" spans="2:7" x14ac:dyDescent="0.25">
      <c r="B61" s="3" t="s">
        <v>222</v>
      </c>
      <c r="C61" s="3" t="s">
        <v>224</v>
      </c>
      <c r="D61" s="8" t="str">
        <f t="shared" si="1"/>
        <v>Leyland cypress (LEC)</v>
      </c>
      <c r="E61" s="7">
        <f>SUMIFS('Part 4.1 EWCO Support Details'!H$12:H$301,'Part 4.1 EWCO Support Details'!$I$12:$I$301,"Yes",'Part 4.1 EWCO Support Details'!$C$12:$C$301,Sheet7!D61)+SUMIFS('Part 4.1 EWCO Support Details'!H70:H359,'Part 4.1 EWCO Support Details'!$I$12:$I$301,"No",'Part 4.1 EWCO Support Details'!$K$12:$K$301,Sheet7!D61)</f>
        <v>0</v>
      </c>
      <c r="F61" s="7" t="s">
        <v>543</v>
      </c>
    </row>
    <row r="62" spans="2:7" x14ac:dyDescent="0.25">
      <c r="B62" s="3" t="s">
        <v>340</v>
      </c>
      <c r="C62" s="3" t="s">
        <v>566</v>
      </c>
      <c r="D62" s="8" t="str">
        <f t="shared" si="1"/>
        <v>Loblolly pine (PTA)</v>
      </c>
      <c r="E62" s="7">
        <f>SUMIFS('Part 4.1 EWCO Support Details'!H$12:H$301,'Part 4.1 EWCO Support Details'!$I$12:$I$301,"Yes",'Part 4.1 EWCO Support Details'!$C$12:$C$301,Sheet7!D62)+SUMIFS('Part 4.1 EWCO Support Details'!H71:H360,'Part 4.1 EWCO Support Details'!$I$12:$I$301,"No",'Part 4.1 EWCO Support Details'!$K$12:$K$301,Sheet7!D62)</f>
        <v>0</v>
      </c>
      <c r="F62" s="7" t="s">
        <v>543</v>
      </c>
      <c r="G62" s="7" t="s">
        <v>544</v>
      </c>
    </row>
    <row r="63" spans="2:7" x14ac:dyDescent="0.25">
      <c r="B63" s="3" t="s">
        <v>276</v>
      </c>
      <c r="C63" s="3" t="s">
        <v>278</v>
      </c>
      <c r="D63" s="8" t="str">
        <f t="shared" si="1"/>
        <v>Lodgepole pine (LP)</v>
      </c>
      <c r="E63" s="7">
        <f>SUMIFS('Part 4.1 EWCO Support Details'!H$12:H$301,'Part 4.1 EWCO Support Details'!$I$12:$I$301,"Yes",'Part 4.1 EWCO Support Details'!$C$12:$C$301,Sheet7!D63)+SUMIFS('Part 4.1 EWCO Support Details'!H72:H361,'Part 4.1 EWCO Support Details'!$I$12:$I$301,"No",'Part 4.1 EWCO Support Details'!$K$12:$K$301,Sheet7!D63)</f>
        <v>0</v>
      </c>
      <c r="F63" s="7" t="s">
        <v>543</v>
      </c>
    </row>
    <row r="64" spans="2:7" x14ac:dyDescent="0.25">
      <c r="B64" s="3" t="s">
        <v>450</v>
      </c>
      <c r="C64" s="3" t="s">
        <v>452</v>
      </c>
      <c r="D64" s="8" t="str">
        <f t="shared" si="1"/>
        <v>London plane (LPL)</v>
      </c>
      <c r="E64" s="7">
        <f>SUMIFS('Part 4.1 EWCO Support Details'!H$12:H$301,'Part 4.1 EWCO Support Details'!$I$12:$I$301,"Yes",'Part 4.1 EWCO Support Details'!$C$12:$C$301,Sheet7!D64)+SUMIFS('Part 4.1 EWCO Support Details'!H73:H362,'Part 4.1 EWCO Support Details'!$I$12:$I$301,"No",'Part 4.1 EWCO Support Details'!$K$12:$K$301,Sheet7!D64)</f>
        <v>0</v>
      </c>
      <c r="F64" s="7" t="s">
        <v>549</v>
      </c>
    </row>
    <row r="65" spans="2:7" x14ac:dyDescent="0.25">
      <c r="B65" s="3" t="s">
        <v>312</v>
      </c>
      <c r="C65" s="3" t="s">
        <v>314</v>
      </c>
      <c r="D65" s="8" t="str">
        <f t="shared" si="1"/>
        <v>Macedonian pine (MCP)</v>
      </c>
      <c r="E65" s="7">
        <f>SUMIFS('Part 4.1 EWCO Support Details'!H$12:H$301,'Part 4.1 EWCO Support Details'!$I$12:$I$301,"Yes",'Part 4.1 EWCO Support Details'!$C$12:$C$301,Sheet7!D65)+SUMIFS('Part 4.1 EWCO Support Details'!H74:H363,'Part 4.1 EWCO Support Details'!$I$12:$I$301,"No",'Part 4.1 EWCO Support Details'!$K$12:$K$301,Sheet7!D65)</f>
        <v>0</v>
      </c>
      <c r="F65" s="7" t="s">
        <v>543</v>
      </c>
      <c r="G65" s="7" t="s">
        <v>544</v>
      </c>
    </row>
    <row r="66" spans="2:7" x14ac:dyDescent="0.25">
      <c r="B66" s="3" t="s">
        <v>315</v>
      </c>
      <c r="C66" s="3" t="s">
        <v>317</v>
      </c>
      <c r="D66" s="8" t="str">
        <f t="shared" si="1"/>
        <v>Maritime pine (MAP)</v>
      </c>
      <c r="E66" s="7">
        <f>SUMIFS('Part 4.1 EWCO Support Details'!H$12:H$301,'Part 4.1 EWCO Support Details'!$I$12:$I$301,"Yes",'Part 4.1 EWCO Support Details'!$C$12:$C$301,Sheet7!D66)+SUMIFS('Part 4.1 EWCO Support Details'!H75:H364,'Part 4.1 EWCO Support Details'!$I$12:$I$301,"No",'Part 4.1 EWCO Support Details'!$K$12:$K$301,Sheet7!D66)</f>
        <v>0</v>
      </c>
      <c r="F66" s="7" t="s">
        <v>543</v>
      </c>
    </row>
    <row r="67" spans="2:7" x14ac:dyDescent="0.25">
      <c r="B67" s="3" t="s">
        <v>264</v>
      </c>
      <c r="C67" s="3" t="s">
        <v>266</v>
      </c>
      <c r="D67" s="8" t="str">
        <f t="shared" ref="D67:D98" si="2">CONCATENATE(B67," ","(",C67,")")</f>
        <v>Mexican white pine (PAY)</v>
      </c>
      <c r="E67" s="7">
        <f>SUMIFS('Part 4.1 EWCO Support Details'!H$12:H$301,'Part 4.1 EWCO Support Details'!$I$12:$I$301,"Yes",'Part 4.1 EWCO Support Details'!$C$12:$C$301,Sheet7!D67)+SUMIFS('Part 4.1 EWCO Support Details'!H76:H365,'Part 4.1 EWCO Support Details'!$I$12:$I$301,"No",'Part 4.1 EWCO Support Details'!$K$12:$K$301,Sheet7!D67)</f>
        <v>0</v>
      </c>
      <c r="F67" s="7" t="s">
        <v>543</v>
      </c>
      <c r="G67" s="7" t="s">
        <v>544</v>
      </c>
    </row>
    <row r="68" spans="2:7" x14ac:dyDescent="0.25">
      <c r="B68" s="3" t="s">
        <v>136</v>
      </c>
      <c r="C68" s="3" t="s">
        <v>138</v>
      </c>
      <c r="D68" s="8" t="str">
        <f t="shared" si="2"/>
        <v>Midland hawthorn (MDH)</v>
      </c>
      <c r="E68" s="7">
        <f>SUMIFS('Part 4.1 EWCO Support Details'!H$12:H$301,'Part 4.1 EWCO Support Details'!$I$12:$I$301,"Yes",'Part 4.1 EWCO Support Details'!$C$12:$C$301,Sheet7!D68)+SUMIFS('Part 4.1 EWCO Support Details'!H77:H366,'Part 4.1 EWCO Support Details'!$I$12:$I$301,"No",'Part 4.1 EWCO Support Details'!$K$12:$K$301,Sheet7!D68)</f>
        <v>0</v>
      </c>
      <c r="F68" s="7" t="s">
        <v>545</v>
      </c>
    </row>
    <row r="69" spans="2:7" x14ac:dyDescent="0.25">
      <c r="B69" s="3" t="s">
        <v>134</v>
      </c>
      <c r="C69" s="3" t="s">
        <v>135</v>
      </c>
      <c r="D69" s="8" t="str">
        <f t="shared" si="2"/>
        <v>Mixed conifers (MC)</v>
      </c>
      <c r="E69" s="7">
        <f>SUMIFS('Part 4.1 EWCO Support Details'!H$12:H$301,'Part 4.1 EWCO Support Details'!$I$12:$I$301,"Yes",'Part 4.1 EWCO Support Details'!$C$12:$C$301,Sheet7!D69)+SUMIFS('Part 4.1 EWCO Support Details'!H78:H367,'Part 4.1 EWCO Support Details'!$I$12:$I$301,"No",'Part 4.1 EWCO Support Details'!$K$12:$K$301,Sheet7!D69)</f>
        <v>0</v>
      </c>
      <c r="F69" s="7" t="s">
        <v>543</v>
      </c>
    </row>
    <row r="70" spans="2:7" x14ac:dyDescent="0.25">
      <c r="B70" s="3" t="s">
        <v>108</v>
      </c>
      <c r="C70" s="4" t="s">
        <v>109</v>
      </c>
      <c r="D70" s="8" t="str">
        <f t="shared" si="2"/>
        <v>Mixed native broadleaves (NBL)</v>
      </c>
      <c r="E70" s="7">
        <f>SUMIFS('Part 4.1 EWCO Support Details'!H$12:H$301,'Part 4.1 EWCO Support Details'!$I$12:$I$301,"Yes",'Part 4.1 EWCO Support Details'!$C$12:$C$301,Sheet7!D70)+SUMIFS('Part 4.1 EWCO Support Details'!H79:H368,'Part 4.1 EWCO Support Details'!$I$12:$I$301,"No",'Part 4.1 EWCO Support Details'!$K$12:$K$301,Sheet7!D70)</f>
        <v>0</v>
      </c>
      <c r="F70" s="7" t="s">
        <v>545</v>
      </c>
    </row>
    <row r="71" spans="2:7" x14ac:dyDescent="0.25">
      <c r="B71" s="3" t="s">
        <v>321</v>
      </c>
      <c r="C71" s="3" t="s">
        <v>322</v>
      </c>
      <c r="D71" s="8" t="str">
        <f t="shared" si="2"/>
        <v>Mixed non-native broadleaves (MB)</v>
      </c>
      <c r="E71" s="7">
        <f>SUMIFS('Part 4.1 EWCO Support Details'!H$12:H$301,'Part 4.1 EWCO Support Details'!$I$12:$I$301,"Yes",'Part 4.1 EWCO Support Details'!$C$12:$C$301,Sheet7!D71)+SUMIFS('Part 4.1 EWCO Support Details'!H80:H369,'Part 4.1 EWCO Support Details'!$I$12:$I$301,"No",'Part 4.1 EWCO Support Details'!$K$12:$K$301,Sheet7!D71)</f>
        <v>0</v>
      </c>
      <c r="F71" s="7" t="s">
        <v>549</v>
      </c>
    </row>
    <row r="72" spans="2:7" x14ac:dyDescent="0.25">
      <c r="B72" s="3" t="s">
        <v>323</v>
      </c>
      <c r="C72" s="3" t="s">
        <v>325</v>
      </c>
      <c r="D72" s="8" t="str">
        <f t="shared" si="2"/>
        <v>Monterey pine (RAP)</v>
      </c>
      <c r="E72" s="7">
        <f>SUMIFS('Part 4.1 EWCO Support Details'!H$12:H$301,'Part 4.1 EWCO Support Details'!$I$12:$I$301,"Yes",'Part 4.1 EWCO Support Details'!$C$12:$C$301,Sheet7!D72)+SUMIFS('Part 4.1 EWCO Support Details'!H81:H370,'Part 4.1 EWCO Support Details'!$I$12:$I$301,"No",'Part 4.1 EWCO Support Details'!$K$12:$K$301,Sheet7!D72)</f>
        <v>0</v>
      </c>
      <c r="F72" s="7" t="s">
        <v>543</v>
      </c>
    </row>
    <row r="73" spans="2:7" x14ac:dyDescent="0.25">
      <c r="B73" s="3" t="s">
        <v>346</v>
      </c>
      <c r="C73" s="3" t="s">
        <v>348</v>
      </c>
      <c r="D73" s="8" t="str">
        <f t="shared" si="2"/>
        <v>Mountain pine (MOP)</v>
      </c>
      <c r="E73" s="7">
        <f>SUMIFS('Part 4.1 EWCO Support Details'!H$12:H$301,'Part 4.1 EWCO Support Details'!$I$12:$I$301,"Yes",'Part 4.1 EWCO Support Details'!$C$12:$C$301,Sheet7!D73)+SUMIFS('Part 4.1 EWCO Support Details'!H82:H371,'Part 4.1 EWCO Support Details'!$I$12:$I$301,"No",'Part 4.1 EWCO Support Details'!$K$12:$K$301,Sheet7!D73)</f>
        <v>0</v>
      </c>
      <c r="F73" s="7" t="s">
        <v>543</v>
      </c>
      <c r="G73" s="7" t="s">
        <v>544</v>
      </c>
    </row>
    <row r="74" spans="2:7" x14ac:dyDescent="0.25">
      <c r="B74" s="3" t="s">
        <v>409</v>
      </c>
      <c r="C74" s="3" t="s">
        <v>567</v>
      </c>
      <c r="D74" s="8" t="str">
        <f t="shared" si="2"/>
        <v>Narrow-leafed ash (FAN)</v>
      </c>
      <c r="E74" s="7">
        <f>SUMIFS('Part 4.1 EWCO Support Details'!H$12:H$301,'Part 4.1 EWCO Support Details'!$I$12:$I$301,"Yes",'Part 4.1 EWCO Support Details'!$C$12:$C$301,Sheet7!D74)+SUMIFS('Part 4.1 EWCO Support Details'!H83:H372,'Part 4.1 EWCO Support Details'!$I$12:$I$301,"No",'Part 4.1 EWCO Support Details'!$K$12:$K$301,Sheet7!D74)</f>
        <v>0</v>
      </c>
      <c r="F74" s="7" t="s">
        <v>549</v>
      </c>
    </row>
    <row r="75" spans="2:7" x14ac:dyDescent="0.25">
      <c r="B75" s="3" t="s">
        <v>165</v>
      </c>
      <c r="C75" s="3" t="s">
        <v>568</v>
      </c>
      <c r="D75" s="8" t="str">
        <f t="shared" si="2"/>
        <v>Native black poplar (NBO)</v>
      </c>
      <c r="E75" s="7">
        <f>SUMIFS('Part 4.1 EWCO Support Details'!H$12:H$301,'Part 4.1 EWCO Support Details'!$I$12:$I$301,"Yes",'Part 4.1 EWCO Support Details'!$C$12:$C$301,Sheet7!D75)+SUMIFS('Part 4.1 EWCO Support Details'!H84:H373,'Part 4.1 EWCO Support Details'!$I$12:$I$301,"No",'Part 4.1 EWCO Support Details'!$K$12:$K$301,Sheet7!D75)</f>
        <v>0</v>
      </c>
      <c r="F75" s="7" t="s">
        <v>545</v>
      </c>
    </row>
    <row r="76" spans="2:7" x14ac:dyDescent="0.25">
      <c r="B76" s="3" t="s">
        <v>180</v>
      </c>
      <c r="C76" s="3" t="s">
        <v>182</v>
      </c>
      <c r="D76" s="8" t="str">
        <f t="shared" si="2"/>
        <v>Noble fir (NF)</v>
      </c>
      <c r="E76" s="7">
        <f>SUMIFS('Part 4.1 EWCO Support Details'!H$12:H$301,'Part 4.1 EWCO Support Details'!$I$12:$I$301,"Yes",'Part 4.1 EWCO Support Details'!$C$12:$C$301,Sheet7!D76)+SUMIFS('Part 4.1 EWCO Support Details'!H85:H374,'Part 4.1 EWCO Support Details'!$I$12:$I$301,"No",'Part 4.1 EWCO Support Details'!$K$12:$K$301,Sheet7!D76)</f>
        <v>0</v>
      </c>
      <c r="F76" s="7" t="s">
        <v>543</v>
      </c>
    </row>
    <row r="77" spans="2:7" x14ac:dyDescent="0.25">
      <c r="B77" s="3" t="s">
        <v>174</v>
      </c>
      <c r="C77" s="3" t="s">
        <v>176</v>
      </c>
      <c r="D77" s="8" t="str">
        <f t="shared" si="2"/>
        <v>Nordmann fir (NMF)</v>
      </c>
      <c r="E77" s="7">
        <f>SUMIFS('Part 4.1 EWCO Support Details'!H$12:H$301,'Part 4.1 EWCO Support Details'!$I$12:$I$301,"Yes",'Part 4.1 EWCO Support Details'!$C$12:$C$301,Sheet7!D77)+SUMIFS('Part 4.1 EWCO Support Details'!H86:H375,'Part 4.1 EWCO Support Details'!$I$12:$I$301,"No",'Part 4.1 EWCO Support Details'!$K$12:$K$301,Sheet7!D77)</f>
        <v>0</v>
      </c>
      <c r="F77" s="7" t="s">
        <v>543</v>
      </c>
      <c r="G77" s="7" t="s">
        <v>544</v>
      </c>
    </row>
    <row r="78" spans="2:7" x14ac:dyDescent="0.25">
      <c r="B78" s="3" t="s">
        <v>337</v>
      </c>
      <c r="C78" s="3" t="s">
        <v>339</v>
      </c>
      <c r="D78" s="8" t="str">
        <f t="shared" si="2"/>
        <v>Norway maple (NOM)</v>
      </c>
      <c r="E78" s="7">
        <f>SUMIFS('Part 4.1 EWCO Support Details'!H$12:H$301,'Part 4.1 EWCO Support Details'!$I$12:$I$301,"Yes",'Part 4.1 EWCO Support Details'!$C$12:$C$301,Sheet7!D78)+SUMIFS('Part 4.1 EWCO Support Details'!H87:H376,'Part 4.1 EWCO Support Details'!$I$12:$I$301,"No",'Part 4.1 EWCO Support Details'!$K$12:$K$301,Sheet7!D78)</f>
        <v>0</v>
      </c>
      <c r="F78" s="7" t="s">
        <v>549</v>
      </c>
      <c r="G78" s="7" t="s">
        <v>544</v>
      </c>
    </row>
    <row r="79" spans="2:7" x14ac:dyDescent="0.25">
      <c r="B79" s="3" t="s">
        <v>228</v>
      </c>
      <c r="C79" s="3" t="s">
        <v>230</v>
      </c>
      <c r="D79" s="8" t="str">
        <f t="shared" si="2"/>
        <v>Norway spruce (NS)</v>
      </c>
      <c r="E79" s="7">
        <f>SUMIFS('Part 4.1 EWCO Support Details'!H$12:H$301,'Part 4.1 EWCO Support Details'!$I$12:$I$301,"Yes",'Part 4.1 EWCO Support Details'!$C$12:$C$301,Sheet7!D79)+SUMIFS('Part 4.1 EWCO Support Details'!H88:H377,'Part 4.1 EWCO Support Details'!$I$12:$I$301,"No",'Part 4.1 EWCO Support Details'!$K$12:$K$301,Sheet7!D79)</f>
        <v>0</v>
      </c>
      <c r="F79" s="7" t="s">
        <v>543</v>
      </c>
    </row>
    <row r="80" spans="2:7" x14ac:dyDescent="0.25">
      <c r="B80" s="3" t="s">
        <v>400</v>
      </c>
      <c r="C80" s="3" t="s">
        <v>402</v>
      </c>
      <c r="D80" s="8" t="str">
        <f t="shared" si="2"/>
        <v>Oriental beech (FOR)</v>
      </c>
      <c r="E80" s="7">
        <f>SUMIFS('Part 4.1 EWCO Support Details'!H$12:H$301,'Part 4.1 EWCO Support Details'!$I$12:$I$301,"Yes",'Part 4.1 EWCO Support Details'!$C$12:$C$301,Sheet7!D80)+SUMIFS('Part 4.1 EWCO Support Details'!H89:H378,'Part 4.1 EWCO Support Details'!$I$12:$I$301,"No",'Part 4.1 EWCO Support Details'!$K$12:$K$301,Sheet7!D80)</f>
        <v>0</v>
      </c>
      <c r="F80" s="7" t="s">
        <v>549</v>
      </c>
    </row>
    <row r="81" spans="2:7" x14ac:dyDescent="0.25">
      <c r="B81" s="3" t="s">
        <v>240</v>
      </c>
      <c r="C81" s="3" t="s">
        <v>242</v>
      </c>
      <c r="D81" s="8" t="str">
        <f t="shared" si="2"/>
        <v>Oriental spruce (ORS)</v>
      </c>
      <c r="E81" s="7">
        <f>SUMIFS('Part 4.1 EWCO Support Details'!H$12:H$301,'Part 4.1 EWCO Support Details'!$I$12:$I$301,"Yes",'Part 4.1 EWCO Support Details'!$C$12:$C$301,Sheet7!D81)+SUMIFS('Part 4.1 EWCO Support Details'!H90:H379,'Part 4.1 EWCO Support Details'!$I$12:$I$301,"No",'Part 4.1 EWCO Support Details'!$K$12:$K$301,Sheet7!D81)</f>
        <v>0</v>
      </c>
      <c r="F81" s="7" t="s">
        <v>543</v>
      </c>
      <c r="G81" s="7" t="s">
        <v>544</v>
      </c>
    </row>
    <row r="82" spans="2:7" x14ac:dyDescent="0.25">
      <c r="B82" s="3" t="s">
        <v>477</v>
      </c>
      <c r="C82" s="3" t="s">
        <v>479</v>
      </c>
      <c r="D82" s="8" t="str">
        <f t="shared" si="2"/>
        <v>Osier (OS)</v>
      </c>
      <c r="E82" s="7">
        <f>SUMIFS('Part 4.1 EWCO Support Details'!H$12:H$301,'Part 4.1 EWCO Support Details'!$I$12:$I$301,"Yes",'Part 4.1 EWCO Support Details'!$C$12:$C$301,Sheet7!D82)+SUMIFS('Part 4.1 EWCO Support Details'!H91:H380,'Part 4.1 EWCO Support Details'!$I$12:$I$301,"No",'Part 4.1 EWCO Support Details'!$K$12:$K$301,Sheet7!D82)</f>
        <v>0</v>
      </c>
      <c r="F82" s="7" t="s">
        <v>542</v>
      </c>
    </row>
    <row r="83" spans="2:7" x14ac:dyDescent="0.25">
      <c r="B83" s="3" t="s">
        <v>379</v>
      </c>
      <c r="C83" s="3" t="s">
        <v>381</v>
      </c>
      <c r="D83" s="8" t="str">
        <f t="shared" si="2"/>
        <v>Other birches (XBI)</v>
      </c>
      <c r="E83" s="7">
        <f>SUMIFS('Part 4.1 EWCO Support Details'!H$12:H$301,'Part 4.1 EWCO Support Details'!$I$12:$I$301,"Yes",'Part 4.1 EWCO Support Details'!$C$12:$C$301,Sheet7!D83)+SUMIFS('Part 4.1 EWCO Support Details'!H92:H381,'Part 4.1 EWCO Support Details'!$I$12:$I$301,"No",'Part 4.1 EWCO Support Details'!$K$12:$K$301,Sheet7!D83)</f>
        <v>0</v>
      </c>
      <c r="F83" s="7" t="s">
        <v>549</v>
      </c>
      <c r="G83" s="7" t="s">
        <v>544</v>
      </c>
    </row>
    <row r="84" spans="2:7" x14ac:dyDescent="0.25">
      <c r="B84" s="3" t="s">
        <v>204</v>
      </c>
      <c r="C84" s="3" t="s">
        <v>206</v>
      </c>
      <c r="D84" s="8" t="str">
        <f t="shared" si="2"/>
        <v>Other cedar (XCD)</v>
      </c>
      <c r="E84" s="7">
        <f>SUMIFS('Part 4.1 EWCO Support Details'!H$12:H$301,'Part 4.1 EWCO Support Details'!$I$12:$I$301,"Yes",'Part 4.1 EWCO Support Details'!$C$12:$C$301,Sheet7!D84)+SUMIFS('Part 4.1 EWCO Support Details'!H93:H382,'Part 4.1 EWCO Support Details'!$I$12:$I$301,"No",'Part 4.1 EWCO Support Details'!$K$12:$K$301,Sheet7!D84)</f>
        <v>0</v>
      </c>
      <c r="F84" s="7" t="s">
        <v>543</v>
      </c>
      <c r="G84" s="7" t="s">
        <v>544</v>
      </c>
    </row>
    <row r="85" spans="2:7" x14ac:dyDescent="0.25">
      <c r="B85" s="3" t="s">
        <v>139</v>
      </c>
      <c r="C85" s="3" t="s">
        <v>140</v>
      </c>
      <c r="D85" s="8" t="str">
        <f t="shared" si="2"/>
        <v>Other conifers (XC)</v>
      </c>
      <c r="E85" s="7">
        <f>SUMIFS('Part 4.1 EWCO Support Details'!H$12:H$301,'Part 4.1 EWCO Support Details'!$I$12:$I$301,"Yes",'Part 4.1 EWCO Support Details'!$C$12:$C$301,Sheet7!D85)+SUMIFS('Part 4.1 EWCO Support Details'!H94:H383,'Part 4.1 EWCO Support Details'!$I$12:$I$301,"No",'Part 4.1 EWCO Support Details'!$K$12:$K$301,Sheet7!D85)</f>
        <v>0</v>
      </c>
      <c r="F85" s="7" t="s">
        <v>543</v>
      </c>
    </row>
    <row r="86" spans="2:7" x14ac:dyDescent="0.25">
      <c r="B86" s="3" t="s">
        <v>397</v>
      </c>
      <c r="C86" s="3" t="s">
        <v>569</v>
      </c>
      <c r="D86" s="8" t="str">
        <f t="shared" si="2"/>
        <v>Other Eucalyptus (XEU)</v>
      </c>
      <c r="E86" s="7">
        <f>SUMIFS('Part 4.1 EWCO Support Details'!H$12:H$301,'Part 4.1 EWCO Support Details'!$I$12:$I$301,"Yes",'Part 4.1 EWCO Support Details'!$C$12:$C$301,Sheet7!D86)+SUMIFS('Part 4.1 EWCO Support Details'!H95:H384,'Part 4.1 EWCO Support Details'!$I$12:$I$301,"No",'Part 4.1 EWCO Support Details'!$K$12:$K$301,Sheet7!D86)</f>
        <v>0</v>
      </c>
      <c r="F86" s="7" t="s">
        <v>549</v>
      </c>
      <c r="G86" s="7" t="s">
        <v>544</v>
      </c>
    </row>
    <row r="87" spans="2:7" x14ac:dyDescent="0.25">
      <c r="B87" s="3" t="s">
        <v>186</v>
      </c>
      <c r="C87" s="3" t="s">
        <v>188</v>
      </c>
      <c r="D87" s="8" t="str">
        <f t="shared" si="2"/>
        <v>Other firs (Abies) (XF)</v>
      </c>
      <c r="E87" s="7">
        <f>SUMIFS('Part 4.1 EWCO Support Details'!H$12:H$301,'Part 4.1 EWCO Support Details'!$I$12:$I$301,"Yes",'Part 4.1 EWCO Support Details'!$C$12:$C$301,Sheet7!D87)+SUMIFS('Part 4.1 EWCO Support Details'!H96:H385,'Part 4.1 EWCO Support Details'!$I$12:$I$301,"No",'Part 4.1 EWCO Support Details'!$K$12:$K$301,Sheet7!D87)</f>
        <v>0</v>
      </c>
      <c r="F87" s="7" t="s">
        <v>543</v>
      </c>
      <c r="G87" s="7" t="s">
        <v>544</v>
      </c>
    </row>
    <row r="88" spans="2:7" x14ac:dyDescent="0.25">
      <c r="B88" s="3" t="s">
        <v>424</v>
      </c>
      <c r="C88" s="3" t="s">
        <v>425</v>
      </c>
      <c r="D88" s="8" t="str">
        <f t="shared" si="2"/>
        <v>Other native woody shrubs (WSH)</v>
      </c>
      <c r="E88" s="7">
        <f>SUMIFS('Part 4.1 EWCO Support Details'!H$12:H$301,'Part 4.1 EWCO Support Details'!$I$12:$I$301,"Yes",'Part 4.1 EWCO Support Details'!$C$12:$C$301,Sheet7!D88)+SUMIFS('Part 4.1 EWCO Support Details'!H97:H386,'Part 4.1 EWCO Support Details'!$I$12:$I$301,"No",'Part 4.1 EWCO Support Details'!$K$12:$K$301,Sheet7!D88)</f>
        <v>0</v>
      </c>
      <c r="F88" s="7" t="s">
        <v>542</v>
      </c>
    </row>
    <row r="89" spans="2:7" x14ac:dyDescent="0.25">
      <c r="B89" s="3" t="s">
        <v>326</v>
      </c>
      <c r="C89" s="3" t="s">
        <v>327</v>
      </c>
      <c r="D89" s="8" t="str">
        <f t="shared" si="2"/>
        <v>Other non-native broadleaves (XB)</v>
      </c>
      <c r="E89" s="7">
        <f>SUMIFS('Part 4.1 EWCO Support Details'!H$12:H$301,'Part 4.1 EWCO Support Details'!$I$12:$I$301,"Yes",'Part 4.1 EWCO Support Details'!$C$12:$C$301,Sheet7!D89)+SUMIFS('Part 4.1 EWCO Support Details'!H98:H387,'Part 4.1 EWCO Support Details'!$I$12:$I$301,"No",'Part 4.1 EWCO Support Details'!$K$12:$K$301,Sheet7!D89)</f>
        <v>0</v>
      </c>
      <c r="F89" s="7" t="s">
        <v>549</v>
      </c>
    </row>
    <row r="90" spans="2:7" x14ac:dyDescent="0.25">
      <c r="B90" s="3" t="s">
        <v>444</v>
      </c>
      <c r="C90" s="3" t="s">
        <v>446</v>
      </c>
      <c r="D90" s="8" t="str">
        <f t="shared" si="2"/>
        <v>Other Nothofagus (XNO)</v>
      </c>
      <c r="E90" s="7">
        <f>SUMIFS('Part 4.1 EWCO Support Details'!H$12:H$301,'Part 4.1 EWCO Support Details'!$I$12:$I$301,"Yes",'Part 4.1 EWCO Support Details'!$C$12:$C$301,Sheet7!D90)+SUMIFS('Part 4.1 EWCO Support Details'!H99:H388,'Part 4.1 EWCO Support Details'!$I$12:$I$301,"No",'Part 4.1 EWCO Support Details'!$K$12:$K$301,Sheet7!D90)</f>
        <v>0</v>
      </c>
      <c r="F90" s="7" t="s">
        <v>549</v>
      </c>
      <c r="G90" s="7" t="s">
        <v>544</v>
      </c>
    </row>
    <row r="91" spans="2:7" x14ac:dyDescent="0.25">
      <c r="B91" s="3" t="s">
        <v>501</v>
      </c>
      <c r="C91" s="3" t="s">
        <v>503</v>
      </c>
      <c r="D91" s="8" t="str">
        <f t="shared" si="2"/>
        <v>Other oak (XOK)</v>
      </c>
      <c r="E91" s="7">
        <f>SUMIFS('Part 4.1 EWCO Support Details'!H$12:H$301,'Part 4.1 EWCO Support Details'!$I$12:$I$301,"Yes",'Part 4.1 EWCO Support Details'!$C$12:$C$301,Sheet7!D91)+SUMIFS('Part 4.1 EWCO Support Details'!H100:H389,'Part 4.1 EWCO Support Details'!$I$12:$I$301,"No",'Part 4.1 EWCO Support Details'!$K$12:$K$301,Sheet7!D91)</f>
        <v>0</v>
      </c>
      <c r="F91" s="7" t="s">
        <v>549</v>
      </c>
    </row>
    <row r="92" spans="2:7" x14ac:dyDescent="0.25">
      <c r="B92" s="3" t="s">
        <v>328</v>
      </c>
      <c r="C92" s="3" t="s">
        <v>330</v>
      </c>
      <c r="D92" s="8" t="str">
        <f t="shared" si="2"/>
        <v>Other pines (XP)</v>
      </c>
      <c r="E92" s="7">
        <f>SUMIFS('Part 4.1 EWCO Support Details'!H$12:H$301,'Part 4.1 EWCO Support Details'!$I$12:$I$301,"Yes",'Part 4.1 EWCO Support Details'!$C$12:$C$301,Sheet7!D92)+SUMIFS('Part 4.1 EWCO Support Details'!H101:H390,'Part 4.1 EWCO Support Details'!$I$12:$I$301,"No",'Part 4.1 EWCO Support Details'!$K$12:$K$301,Sheet7!D92)</f>
        <v>0</v>
      </c>
      <c r="F92" s="7" t="s">
        <v>543</v>
      </c>
      <c r="G92" s="7" t="s">
        <v>544</v>
      </c>
    </row>
    <row r="93" spans="2:7" x14ac:dyDescent="0.25">
      <c r="B93" s="3" t="s">
        <v>474</v>
      </c>
      <c r="C93" s="3" t="s">
        <v>476</v>
      </c>
      <c r="D93" s="8" t="str">
        <f t="shared" si="2"/>
        <v>Other poplar spp (XPO)</v>
      </c>
      <c r="E93" s="7">
        <f>SUMIFS('Part 4.1 EWCO Support Details'!H$12:H$301,'Part 4.1 EWCO Support Details'!$I$12:$I$301,"Yes",'Part 4.1 EWCO Support Details'!$C$12:$C$301,Sheet7!D93)+SUMIFS('Part 4.1 EWCO Support Details'!H102:H391,'Part 4.1 EWCO Support Details'!$I$12:$I$301,"No",'Part 4.1 EWCO Support Details'!$K$12:$K$301,Sheet7!D93)</f>
        <v>0</v>
      </c>
      <c r="F93" s="7" t="s">
        <v>549</v>
      </c>
    </row>
    <row r="94" spans="2:7" x14ac:dyDescent="0.25">
      <c r="B94" s="3" t="s">
        <v>252</v>
      </c>
      <c r="C94" s="3" t="s">
        <v>254</v>
      </c>
      <c r="D94" s="8" t="str">
        <f t="shared" si="2"/>
        <v>Other spruces (XS)</v>
      </c>
      <c r="E94" s="7">
        <f>SUMIFS('Part 4.1 EWCO Support Details'!H$12:H$301,'Part 4.1 EWCO Support Details'!$I$12:$I$301,"Yes",'Part 4.1 EWCO Support Details'!$C$12:$C$301,Sheet7!D94)+SUMIFS('Part 4.1 EWCO Support Details'!H103:H392,'Part 4.1 EWCO Support Details'!$I$12:$I$301,"No",'Part 4.1 EWCO Support Details'!$K$12:$K$301,Sheet7!D94)</f>
        <v>0</v>
      </c>
      <c r="F94" s="7" t="s">
        <v>543</v>
      </c>
      <c r="G94" s="7" t="s">
        <v>544</v>
      </c>
    </row>
    <row r="95" spans="2:7" x14ac:dyDescent="0.25">
      <c r="B95" s="3" t="s">
        <v>418</v>
      </c>
      <c r="C95" s="3" t="s">
        <v>420</v>
      </c>
      <c r="D95" s="8" t="str">
        <f t="shared" si="2"/>
        <v>Other walnut (XWA)</v>
      </c>
      <c r="E95" s="7">
        <f>SUMIFS('Part 4.1 EWCO Support Details'!H$12:H$301,'Part 4.1 EWCO Support Details'!$I$12:$I$301,"Yes",'Part 4.1 EWCO Support Details'!$C$12:$C$301,Sheet7!D95)+SUMIFS('Part 4.1 EWCO Support Details'!H104:H393,'Part 4.1 EWCO Support Details'!$I$12:$I$301,"No",'Part 4.1 EWCO Support Details'!$K$12:$K$301,Sheet7!D95)</f>
        <v>0</v>
      </c>
      <c r="F95" s="7" t="s">
        <v>549</v>
      </c>
    </row>
    <row r="96" spans="2:7" x14ac:dyDescent="0.25">
      <c r="B96" s="3" t="s">
        <v>504</v>
      </c>
      <c r="C96" s="3" t="s">
        <v>506</v>
      </c>
      <c r="D96" s="8" t="str">
        <f t="shared" si="2"/>
        <v>Other willows (XWL)</v>
      </c>
      <c r="E96" s="7">
        <f>SUMIFS('Part 4.1 EWCO Support Details'!H$12:H$301,'Part 4.1 EWCO Support Details'!$I$12:$I$301,"Yes",'Part 4.1 EWCO Support Details'!$C$12:$C$301,Sheet7!D96)+SUMIFS('Part 4.1 EWCO Support Details'!H105:H394,'Part 4.1 EWCO Support Details'!$I$12:$I$301,"No",'Part 4.1 EWCO Support Details'!$K$12:$K$301,Sheet7!D96)</f>
        <v>0</v>
      </c>
      <c r="F96" s="7" t="s">
        <v>549</v>
      </c>
    </row>
    <row r="97" spans="2:7" x14ac:dyDescent="0.25">
      <c r="B97" s="3" t="s">
        <v>373</v>
      </c>
      <c r="C97" s="3" t="s">
        <v>570</v>
      </c>
      <c r="D97" s="8" t="str">
        <f t="shared" si="2"/>
        <v>Paper-bark birch (BPA)</v>
      </c>
      <c r="E97" s="7">
        <f>SUMIFS('Part 4.1 EWCO Support Details'!H$12:H$301,'Part 4.1 EWCO Support Details'!$I$12:$I$301,"Yes",'Part 4.1 EWCO Support Details'!$C$12:$C$301,Sheet7!D97)+SUMIFS('Part 4.1 EWCO Support Details'!H106:H395,'Part 4.1 EWCO Support Details'!$I$12:$I$301,"No",'Part 4.1 EWCO Support Details'!$K$12:$K$301,Sheet7!D97)</f>
        <v>0</v>
      </c>
      <c r="F97" s="7" t="s">
        <v>549</v>
      </c>
      <c r="G97" s="7" t="s">
        <v>544</v>
      </c>
    </row>
    <row r="98" spans="2:7" x14ac:dyDescent="0.25">
      <c r="B98" s="5" t="s">
        <v>201</v>
      </c>
      <c r="C98" s="3" t="s">
        <v>203</v>
      </c>
      <c r="D98" s="8" t="str">
        <f t="shared" si="2"/>
        <v>Pedunculate oak  (POK)</v>
      </c>
      <c r="E98" s="7">
        <f>SUMIFS('Part 4.1 EWCO Support Details'!H$12:H$301,'Part 4.1 EWCO Support Details'!$I$12:$I$301,"Yes",'Part 4.1 EWCO Support Details'!$C$12:$C$301,Sheet7!D98)+SUMIFS('Part 4.1 EWCO Support Details'!H107:H396,'Part 4.1 EWCO Support Details'!$I$12:$I$301,"No",'Part 4.1 EWCO Support Details'!$K$12:$K$301,Sheet7!D98)</f>
        <v>0</v>
      </c>
      <c r="F98" s="7" t="s">
        <v>545</v>
      </c>
    </row>
    <row r="99" spans="2:7" x14ac:dyDescent="0.25">
      <c r="B99" s="3" t="s">
        <v>456</v>
      </c>
      <c r="C99" s="3" t="s">
        <v>458</v>
      </c>
      <c r="D99" s="8" t="str">
        <f t="shared" ref="D99:D130" si="3">CONCATENATE(B99," ","(",C99,")")</f>
        <v>Plane spp (XPL)</v>
      </c>
      <c r="E99" s="7">
        <f>SUMIFS('Part 4.1 EWCO Support Details'!H$12:H$301,'Part 4.1 EWCO Support Details'!$I$12:$I$301,"Yes",'Part 4.1 EWCO Support Details'!$C$12:$C$301,Sheet7!D99)+SUMIFS('Part 4.1 EWCO Support Details'!H108:H397,'Part 4.1 EWCO Support Details'!$I$12:$I$301,"No",'Part 4.1 EWCO Support Details'!$K$12:$K$301,Sheet7!D99)</f>
        <v>0</v>
      </c>
      <c r="F99" s="7" t="s">
        <v>549</v>
      </c>
      <c r="G99" s="7" t="s">
        <v>544</v>
      </c>
    </row>
    <row r="100" spans="2:7" x14ac:dyDescent="0.25">
      <c r="B100" s="3" t="s">
        <v>318</v>
      </c>
      <c r="C100" s="3" t="s">
        <v>320</v>
      </c>
      <c r="D100" s="8" t="str">
        <f t="shared" si="3"/>
        <v>Ponderosa pine (PDP)</v>
      </c>
      <c r="E100" s="7">
        <f>SUMIFS('Part 4.1 EWCO Support Details'!H$12:H$301,'Part 4.1 EWCO Support Details'!$I$12:$I$301,"Yes",'Part 4.1 EWCO Support Details'!$C$12:$C$301,Sheet7!D100)+SUMIFS('Part 4.1 EWCO Support Details'!H109:H398,'Part 4.1 EWCO Support Details'!$I$12:$I$301,"No",'Part 4.1 EWCO Support Details'!$K$12:$K$301,Sheet7!D100)</f>
        <v>0</v>
      </c>
      <c r="F100" s="7" t="s">
        <v>543</v>
      </c>
      <c r="G100" s="7" t="s">
        <v>544</v>
      </c>
    </row>
    <row r="101" spans="2:7" x14ac:dyDescent="0.25">
      <c r="B101" s="3" t="s">
        <v>213</v>
      </c>
      <c r="C101" s="3" t="s">
        <v>215</v>
      </c>
      <c r="D101" s="8" t="str">
        <f t="shared" si="3"/>
        <v>Purging buckthorn (PGB)</v>
      </c>
      <c r="E101" s="7">
        <f>SUMIFS('Part 4.1 EWCO Support Details'!H$12:H$301,'Part 4.1 EWCO Support Details'!$I$12:$I$301,"Yes",'Part 4.1 EWCO Support Details'!$C$12:$C$301,Sheet7!D101)+SUMIFS('Part 4.1 EWCO Support Details'!H110:H399,'Part 4.1 EWCO Support Details'!$I$12:$I$301,"No",'Part 4.1 EWCO Support Details'!$K$12:$K$301,Sheet7!D101)</f>
        <v>0</v>
      </c>
      <c r="F101" s="7" t="s">
        <v>545</v>
      </c>
    </row>
    <row r="102" spans="2:7" x14ac:dyDescent="0.25">
      <c r="B102" s="3" t="s">
        <v>465</v>
      </c>
      <c r="C102" s="3" t="s">
        <v>467</v>
      </c>
      <c r="D102" s="8" t="str">
        <f t="shared" si="3"/>
        <v>Purple willow (PUW)</v>
      </c>
      <c r="E102" s="7">
        <f>SUMIFS('Part 4.1 EWCO Support Details'!H$12:H$301,'Part 4.1 EWCO Support Details'!$I$12:$I$301,"Yes",'Part 4.1 EWCO Support Details'!$C$12:$C$301,Sheet7!D102)+SUMIFS('Part 4.1 EWCO Support Details'!H111:H400,'Part 4.1 EWCO Support Details'!$I$12:$I$301,"No",'Part 4.1 EWCO Support Details'!$K$12:$K$301,Sheet7!D102)</f>
        <v>0</v>
      </c>
      <c r="F102" s="7" t="s">
        <v>542</v>
      </c>
    </row>
    <row r="103" spans="2:7" x14ac:dyDescent="0.25">
      <c r="B103" s="3" t="s">
        <v>498</v>
      </c>
      <c r="C103" s="3" t="s">
        <v>500</v>
      </c>
      <c r="D103" s="8" t="str">
        <f t="shared" si="3"/>
        <v>Pyrenean oak (QPY)</v>
      </c>
      <c r="E103" s="7">
        <f>SUMIFS('Part 4.1 EWCO Support Details'!H$12:H$301,'Part 4.1 EWCO Support Details'!$I$12:$I$301,"Yes",'Part 4.1 EWCO Support Details'!$C$12:$C$301,Sheet7!D103)+SUMIFS('Part 4.1 EWCO Support Details'!H112:H401,'Part 4.1 EWCO Support Details'!$I$12:$I$301,"No",'Part 4.1 EWCO Support Details'!$K$12:$K$301,Sheet7!D103)</f>
        <v>0</v>
      </c>
      <c r="F103" s="7" t="s">
        <v>549</v>
      </c>
    </row>
    <row r="104" spans="2:7" x14ac:dyDescent="0.25">
      <c r="B104" s="3" t="s">
        <v>426</v>
      </c>
      <c r="C104" s="3" t="s">
        <v>428</v>
      </c>
      <c r="D104" s="8" t="str">
        <f t="shared" si="3"/>
        <v>Raoul/Rauli (RAN)</v>
      </c>
      <c r="E104" s="7">
        <f>SUMIFS('Part 4.1 EWCO Support Details'!H$12:H$301,'Part 4.1 EWCO Support Details'!$I$12:$I$301,"Yes",'Part 4.1 EWCO Support Details'!$C$12:$C$301,Sheet7!D104)+SUMIFS('Part 4.1 EWCO Support Details'!H113:H402,'Part 4.1 EWCO Support Details'!$I$12:$I$301,"No",'Part 4.1 EWCO Support Details'!$K$12:$K$301,Sheet7!D104)</f>
        <v>0</v>
      </c>
      <c r="F104" s="7" t="s">
        <v>549</v>
      </c>
    </row>
    <row r="105" spans="2:7" x14ac:dyDescent="0.25">
      <c r="B105" s="3" t="s">
        <v>150</v>
      </c>
      <c r="C105" s="3" t="s">
        <v>571</v>
      </c>
      <c r="D105" s="8" t="str">
        <f t="shared" si="3"/>
        <v>Red (Pacific Silver) fir (RF)</v>
      </c>
      <c r="E105" s="7">
        <f>SUMIFS('Part 4.1 EWCO Support Details'!H$12:H$301,'Part 4.1 EWCO Support Details'!$I$12:$I$301,"Yes",'Part 4.1 EWCO Support Details'!$C$12:$C$301,Sheet7!D105)+SUMIFS('Part 4.1 EWCO Support Details'!H114:H403,'Part 4.1 EWCO Support Details'!$I$12:$I$301,"No",'Part 4.1 EWCO Support Details'!$K$12:$K$301,Sheet7!D105)</f>
        <v>0</v>
      </c>
      <c r="F105" s="7" t="s">
        <v>543</v>
      </c>
    </row>
    <row r="106" spans="2:7" x14ac:dyDescent="0.25">
      <c r="B106" s="3" t="s">
        <v>361</v>
      </c>
      <c r="C106" s="3" t="s">
        <v>363</v>
      </c>
      <c r="D106" s="8" t="str">
        <f t="shared" si="3"/>
        <v>Red alder (RAR)</v>
      </c>
      <c r="E106" s="7">
        <f>SUMIFS('Part 4.1 EWCO Support Details'!H$12:H$301,'Part 4.1 EWCO Support Details'!$I$12:$I$301,"Yes",'Part 4.1 EWCO Support Details'!$C$12:$C$301,Sheet7!D106)+SUMIFS('Part 4.1 EWCO Support Details'!H115:H404,'Part 4.1 EWCO Support Details'!$I$12:$I$301,"No",'Part 4.1 EWCO Support Details'!$K$12:$K$301,Sheet7!D106)</f>
        <v>0</v>
      </c>
      <c r="F106" s="7" t="s">
        <v>549</v>
      </c>
      <c r="G106" s="7" t="s">
        <v>544</v>
      </c>
    </row>
    <row r="107" spans="2:7" x14ac:dyDescent="0.25">
      <c r="B107" s="3" t="s">
        <v>412</v>
      </c>
      <c r="C107" s="3" t="s">
        <v>414</v>
      </c>
      <c r="D107" s="8" t="str">
        <f t="shared" si="3"/>
        <v>Red ash (FPE)</v>
      </c>
      <c r="E107" s="7">
        <f>SUMIFS('Part 4.1 EWCO Support Details'!H$12:H$301,'Part 4.1 EWCO Support Details'!$I$12:$I$301,"Yes",'Part 4.1 EWCO Support Details'!$C$12:$C$301,Sheet7!D107)+SUMIFS('Part 4.1 EWCO Support Details'!H116:H405,'Part 4.1 EWCO Support Details'!$I$12:$I$301,"No",'Part 4.1 EWCO Support Details'!$K$12:$K$301,Sheet7!D107)</f>
        <v>0</v>
      </c>
      <c r="F107" s="7" t="s">
        <v>549</v>
      </c>
    </row>
    <row r="108" spans="2:7" x14ac:dyDescent="0.25">
      <c r="B108" s="3" t="s">
        <v>486</v>
      </c>
      <c r="C108" s="3" t="s">
        <v>488</v>
      </c>
      <c r="D108" s="8" t="str">
        <f t="shared" si="3"/>
        <v>Red oak (ROK)</v>
      </c>
      <c r="E108" s="7">
        <f>SUMIFS('Part 4.1 EWCO Support Details'!H$12:H$301,'Part 4.1 EWCO Support Details'!$I$12:$I$301,"Yes",'Part 4.1 EWCO Support Details'!$C$12:$C$301,Sheet7!D108)+SUMIFS('Part 4.1 EWCO Support Details'!H117:H406,'Part 4.1 EWCO Support Details'!$I$12:$I$301,"No",'Part 4.1 EWCO Support Details'!$K$12:$K$301,Sheet7!D108)</f>
        <v>0</v>
      </c>
      <c r="F108" s="7" t="s">
        <v>549</v>
      </c>
    </row>
    <row r="109" spans="2:7" x14ac:dyDescent="0.25">
      <c r="B109" s="3" t="s">
        <v>432</v>
      </c>
      <c r="C109" s="3" t="s">
        <v>434</v>
      </c>
      <c r="D109" s="8" t="str">
        <f t="shared" si="3"/>
        <v>Roble (RON)</v>
      </c>
      <c r="E109" s="7">
        <f>SUMIFS('Part 4.1 EWCO Support Details'!H$12:H$301,'Part 4.1 EWCO Support Details'!$I$12:$I$301,"Yes",'Part 4.1 EWCO Support Details'!$C$12:$C$301,Sheet7!D109)+SUMIFS('Part 4.1 EWCO Support Details'!H118:H407,'Part 4.1 EWCO Support Details'!$I$12:$I$301,"No",'Part 4.1 EWCO Support Details'!$K$12:$K$301,Sheet7!D109)</f>
        <v>0</v>
      </c>
      <c r="F109" s="7" t="s">
        <v>549</v>
      </c>
    </row>
    <row r="110" spans="2:7" x14ac:dyDescent="0.25">
      <c r="B110" s="3" t="s">
        <v>255</v>
      </c>
      <c r="C110" s="3" t="s">
        <v>257</v>
      </c>
      <c r="D110" s="8" t="str">
        <f t="shared" si="3"/>
        <v>Rowan (ROW)</v>
      </c>
      <c r="E110" s="7">
        <f>SUMIFS('Part 4.1 EWCO Support Details'!H$12:H$301,'Part 4.1 EWCO Support Details'!$I$12:$I$301,"Yes",'Part 4.1 EWCO Support Details'!$C$12:$C$301,Sheet7!D110)+SUMIFS('Part 4.1 EWCO Support Details'!H119:H408,'Part 4.1 EWCO Support Details'!$I$12:$I$301,"No",'Part 4.1 EWCO Support Details'!$K$12:$K$301,Sheet7!D110)</f>
        <v>0</v>
      </c>
      <c r="F110" s="7" t="s">
        <v>545</v>
      </c>
    </row>
    <row r="111" spans="2:7" x14ac:dyDescent="0.25">
      <c r="B111" s="3" t="s">
        <v>406</v>
      </c>
      <c r="C111" s="3" t="s">
        <v>408</v>
      </c>
      <c r="D111" s="8" t="str">
        <f t="shared" si="3"/>
        <v>Scots pine (SP)</v>
      </c>
      <c r="E111" s="7">
        <f>SUMIFS('Part 4.1 EWCO Support Details'!H$12:H$301,'Part 4.1 EWCO Support Details'!$I$12:$I$301,"Yes",'Part 4.1 EWCO Support Details'!$C$12:$C$301,Sheet7!D111)+SUMIFS('Part 4.1 EWCO Support Details'!H120:H409,'Part 4.1 EWCO Support Details'!$I$12:$I$301,"No",'Part 4.1 EWCO Support Details'!$K$12:$K$301,Sheet7!D111)</f>
        <v>0</v>
      </c>
      <c r="F111" s="7" t="s">
        <v>572</v>
      </c>
    </row>
    <row r="112" spans="2:7" x14ac:dyDescent="0.25">
      <c r="B112" s="3" t="s">
        <v>234</v>
      </c>
      <c r="C112" s="3" t="s">
        <v>236</v>
      </c>
      <c r="D112" s="8" t="str">
        <f t="shared" si="3"/>
        <v>Serbian spruce (OMS)</v>
      </c>
      <c r="E112" s="7">
        <f>SUMIFS('Part 4.1 EWCO Support Details'!H$12:H$301,'Part 4.1 EWCO Support Details'!$I$12:$I$301,"Yes",'Part 4.1 EWCO Support Details'!$C$12:$C$301,Sheet7!D112)+SUMIFS('Part 4.1 EWCO Support Details'!H121:H410,'Part 4.1 EWCO Support Details'!$I$12:$I$301,"No",'Part 4.1 EWCO Support Details'!$K$12:$K$301,Sheet7!D112)</f>
        <v>0</v>
      </c>
      <c r="F112" s="7" t="s">
        <v>543</v>
      </c>
    </row>
    <row r="113" spans="2:7" x14ac:dyDescent="0.25">
      <c r="B113" s="3" t="s">
        <v>207</v>
      </c>
      <c r="C113" s="3" t="s">
        <v>209</v>
      </c>
      <c r="D113" s="8" t="str">
        <f t="shared" si="3"/>
        <v>Sessile oak  (SOK)</v>
      </c>
      <c r="E113" s="7">
        <f>SUMIFS('Part 4.1 EWCO Support Details'!H$12:H$301,'Part 4.1 EWCO Support Details'!$I$12:$I$301,"Yes",'Part 4.1 EWCO Support Details'!$C$12:$C$301,Sheet7!D113)+SUMIFS('Part 4.1 EWCO Support Details'!H122:H411,'Part 4.1 EWCO Support Details'!$I$12:$I$301,"No",'Part 4.1 EWCO Support Details'!$K$12:$K$301,Sheet7!D113)</f>
        <v>0</v>
      </c>
      <c r="F113" s="7" t="s">
        <v>545</v>
      </c>
    </row>
    <row r="114" spans="2:7" x14ac:dyDescent="0.25">
      <c r="B114" s="3" t="s">
        <v>385</v>
      </c>
      <c r="C114" s="3" t="s">
        <v>387</v>
      </c>
      <c r="D114" s="8" t="str">
        <f t="shared" si="3"/>
        <v>Shagbark hickory (COV)</v>
      </c>
      <c r="E114" s="7">
        <f>SUMIFS('Part 4.1 EWCO Support Details'!H$12:H$301,'Part 4.1 EWCO Support Details'!$I$12:$I$301,"Yes",'Part 4.1 EWCO Support Details'!$C$12:$C$301,Sheet7!D114)+SUMIFS('Part 4.1 EWCO Support Details'!H123:H412,'Part 4.1 EWCO Support Details'!$I$12:$I$301,"No",'Part 4.1 EWCO Support Details'!$K$12:$K$301,Sheet7!D114)</f>
        <v>0</v>
      </c>
      <c r="F114" s="7" t="s">
        <v>549</v>
      </c>
      <c r="G114" s="7" t="s">
        <v>544</v>
      </c>
    </row>
    <row r="115" spans="2:7" x14ac:dyDescent="0.25">
      <c r="B115" s="3" t="s">
        <v>394</v>
      </c>
      <c r="C115" s="3" t="s">
        <v>573</v>
      </c>
      <c r="D115" s="8" t="str">
        <f t="shared" si="3"/>
        <v>Shining gum (ENI)</v>
      </c>
      <c r="E115" s="7">
        <f>SUMIFS('Part 4.1 EWCO Support Details'!H$12:H$301,'Part 4.1 EWCO Support Details'!$I$12:$I$301,"Yes",'Part 4.1 EWCO Support Details'!$C$12:$C$301,Sheet7!D115)+SUMIFS('Part 4.1 EWCO Support Details'!H124:H413,'Part 4.1 EWCO Support Details'!$I$12:$I$301,"No",'Part 4.1 EWCO Support Details'!$K$12:$K$301,Sheet7!D115)</f>
        <v>0</v>
      </c>
      <c r="F115" s="7" t="s">
        <v>549</v>
      </c>
      <c r="G115" s="7" t="s">
        <v>544</v>
      </c>
    </row>
    <row r="116" spans="2:7" x14ac:dyDescent="0.25">
      <c r="B116" s="3" t="s">
        <v>122</v>
      </c>
      <c r="C116" s="3" t="s">
        <v>124</v>
      </c>
      <c r="D116" s="8" t="str">
        <f t="shared" si="3"/>
        <v>Silver birch (SBI)</v>
      </c>
      <c r="E116" s="7">
        <f>SUMIFS('Part 4.1 EWCO Support Details'!H$12:H$301,'Part 4.1 EWCO Support Details'!$I$12:$I$301,"Yes",'Part 4.1 EWCO Support Details'!$C$12:$C$301,Sheet7!D116)+SUMIFS('Part 4.1 EWCO Support Details'!H125:H414,'Part 4.1 EWCO Support Details'!$I$12:$I$301,"No",'Part 4.1 EWCO Support Details'!$K$12:$K$301,Sheet7!D116)</f>
        <v>0</v>
      </c>
      <c r="F116" s="7" t="s">
        <v>545</v>
      </c>
    </row>
    <row r="117" spans="2:7" x14ac:dyDescent="0.25">
      <c r="B117" s="3" t="s">
        <v>343</v>
      </c>
      <c r="C117" s="3" t="s">
        <v>345</v>
      </c>
      <c r="D117" s="8" t="str">
        <f t="shared" si="3"/>
        <v>Silver maple (ASA)</v>
      </c>
      <c r="E117" s="7">
        <f>SUMIFS('Part 4.1 EWCO Support Details'!H$12:H$301,'Part 4.1 EWCO Support Details'!$I$12:$I$301,"Yes",'Part 4.1 EWCO Support Details'!$C$12:$C$301,Sheet7!D117)+SUMIFS('Part 4.1 EWCO Support Details'!H126:H415,'Part 4.1 EWCO Support Details'!$I$12:$I$301,"No",'Part 4.1 EWCO Support Details'!$K$12:$K$301,Sheet7!D117)</f>
        <v>0</v>
      </c>
      <c r="F117" s="7" t="s">
        <v>549</v>
      </c>
      <c r="G117" s="7" t="s">
        <v>544</v>
      </c>
    </row>
    <row r="118" spans="2:7" x14ac:dyDescent="0.25">
      <c r="B118" s="3" t="s">
        <v>246</v>
      </c>
      <c r="C118" s="3" t="s">
        <v>248</v>
      </c>
      <c r="D118" s="8" t="str">
        <f t="shared" si="3"/>
        <v>Sitka spruce (SS)</v>
      </c>
      <c r="E118" s="7">
        <f>SUMIFS('Part 4.1 EWCO Support Details'!H$12:H$301,'Part 4.1 EWCO Support Details'!$I$12:$I$301,"Yes",'Part 4.1 EWCO Support Details'!$C$12:$C$301,Sheet7!D118)+SUMIFS('Part 4.1 EWCO Support Details'!H127:H416,'Part 4.1 EWCO Support Details'!$I$12:$I$301,"No",'Part 4.1 EWCO Support Details'!$K$12:$K$301,Sheet7!D118)</f>
        <v>0</v>
      </c>
      <c r="F118" s="7" t="s">
        <v>543</v>
      </c>
    </row>
    <row r="119" spans="2:7" x14ac:dyDescent="0.25">
      <c r="B119" s="3" t="s">
        <v>282</v>
      </c>
      <c r="C119" s="3" t="s">
        <v>284</v>
      </c>
      <c r="D119" s="8" t="str">
        <f t="shared" si="3"/>
        <v>Slash pine (PEL)</v>
      </c>
      <c r="E119" s="7">
        <f>SUMIFS('Part 4.1 EWCO Support Details'!H$12:H$301,'Part 4.1 EWCO Support Details'!$I$12:$I$301,"Yes",'Part 4.1 EWCO Support Details'!$C$12:$C$301,Sheet7!D119)+SUMIFS('Part 4.1 EWCO Support Details'!H128:H417,'Part 4.1 EWCO Support Details'!$I$12:$I$301,"No",'Part 4.1 EWCO Support Details'!$K$12:$K$301,Sheet7!D119)</f>
        <v>0</v>
      </c>
      <c r="F119" s="7" t="s">
        <v>543</v>
      </c>
      <c r="G119" s="7" t="s">
        <v>544</v>
      </c>
    </row>
    <row r="120" spans="2:7" x14ac:dyDescent="0.25">
      <c r="B120" s="3" t="s">
        <v>297</v>
      </c>
      <c r="C120" s="3" t="s">
        <v>574</v>
      </c>
      <c r="D120" s="8" t="str">
        <f t="shared" si="3"/>
        <v>Small-leaved elm (SME)</v>
      </c>
      <c r="E120" s="7">
        <f>SUMIFS('Part 4.1 EWCO Support Details'!H$12:H$301,'Part 4.1 EWCO Support Details'!$I$12:$I$301,"Yes",'Part 4.1 EWCO Support Details'!$C$12:$C$301,Sheet7!D120)+SUMIFS('Part 4.1 EWCO Support Details'!H129:H418,'Part 4.1 EWCO Support Details'!$I$12:$I$301,"No",'Part 4.1 EWCO Support Details'!$K$12:$K$301,Sheet7!D120)</f>
        <v>0</v>
      </c>
      <c r="F120" s="7" t="s">
        <v>545</v>
      </c>
    </row>
    <row r="121" spans="2:7" x14ac:dyDescent="0.25">
      <c r="B121" s="3" t="s">
        <v>273</v>
      </c>
      <c r="C121" s="3" t="s">
        <v>275</v>
      </c>
      <c r="D121" s="8" t="str">
        <f t="shared" si="3"/>
        <v>Small-leaved lime (SLI)</v>
      </c>
      <c r="E121" s="7">
        <f>SUMIFS('Part 4.1 EWCO Support Details'!H$12:H$301,'Part 4.1 EWCO Support Details'!$I$12:$I$301,"Yes",'Part 4.1 EWCO Support Details'!$C$12:$C$301,Sheet7!D121)+SUMIFS('Part 4.1 EWCO Support Details'!H130:H419,'Part 4.1 EWCO Support Details'!$I$12:$I$301,"No",'Part 4.1 EWCO Support Details'!$K$12:$K$301,Sheet7!D121)</f>
        <v>0</v>
      </c>
      <c r="F121" s="7" t="s">
        <v>545</v>
      </c>
    </row>
    <row r="122" spans="2:7" x14ac:dyDescent="0.25">
      <c r="B122" s="3" t="s">
        <v>507</v>
      </c>
      <c r="C122" s="3" t="s">
        <v>509</v>
      </c>
      <c r="D122" s="8" t="str">
        <f t="shared" si="3"/>
        <v>Smooth-leaved elm (SEM)</v>
      </c>
      <c r="E122" s="7">
        <f>SUMIFS('Part 4.1 EWCO Support Details'!H$12:H$301,'Part 4.1 EWCO Support Details'!$I$12:$I$301,"Yes",'Part 4.1 EWCO Support Details'!$C$12:$C$301,Sheet7!D122)+SUMIFS('Part 4.1 EWCO Support Details'!H131:H420,'Part 4.1 EWCO Support Details'!$I$12:$I$301,"No",'Part 4.1 EWCO Support Details'!$K$12:$K$301,Sheet7!D122)</f>
        <v>0</v>
      </c>
      <c r="F122" s="7" t="s">
        <v>549</v>
      </c>
    </row>
    <row r="123" spans="2:7" x14ac:dyDescent="0.25">
      <c r="B123" s="3" t="s">
        <v>447</v>
      </c>
      <c r="C123" s="3" t="s">
        <v>449</v>
      </c>
      <c r="D123" s="8" t="str">
        <f t="shared" si="3"/>
        <v>Spindle (SPI)</v>
      </c>
      <c r="E123" s="7">
        <f>SUMIFS('Part 4.1 EWCO Support Details'!H$12:H$301,'Part 4.1 EWCO Support Details'!$I$12:$I$301,"Yes",'Part 4.1 EWCO Support Details'!$C$12:$C$301,Sheet7!D123)+SUMIFS('Part 4.1 EWCO Support Details'!H132:H421,'Part 4.1 EWCO Support Details'!$I$12:$I$301,"No",'Part 4.1 EWCO Support Details'!$K$12:$K$301,Sheet7!D123)</f>
        <v>0</v>
      </c>
      <c r="F123" s="7" t="s">
        <v>542</v>
      </c>
    </row>
    <row r="124" spans="2:7" x14ac:dyDescent="0.25">
      <c r="B124" s="3" t="s">
        <v>441</v>
      </c>
      <c r="C124" s="3" t="s">
        <v>443</v>
      </c>
      <c r="D124" s="8" t="str">
        <f t="shared" si="3"/>
        <v>Spurge laurel (SGL)</v>
      </c>
      <c r="E124" s="7">
        <f>SUMIFS('Part 4.1 EWCO Support Details'!H$12:H$301,'Part 4.1 EWCO Support Details'!$I$12:$I$301,"Yes",'Part 4.1 EWCO Support Details'!$C$12:$C$301,Sheet7!D124)+SUMIFS('Part 4.1 EWCO Support Details'!H133:H422,'Part 4.1 EWCO Support Details'!$I$12:$I$301,"No",'Part 4.1 EWCO Support Details'!$K$12:$K$301,Sheet7!D124)</f>
        <v>0</v>
      </c>
      <c r="F124" s="7" t="s">
        <v>542</v>
      </c>
    </row>
    <row r="125" spans="2:7" x14ac:dyDescent="0.25">
      <c r="B125" s="3" t="s">
        <v>516</v>
      </c>
      <c r="C125" s="3" t="s">
        <v>518</v>
      </c>
      <c r="D125" s="8" t="str">
        <f t="shared" si="3"/>
        <v>Sweet chestnut (SC)</v>
      </c>
      <c r="E125" s="7">
        <f>SUMIFS('Part 4.1 EWCO Support Details'!H$12:H$301,'Part 4.1 EWCO Support Details'!$I$12:$I$301,"Yes",'Part 4.1 EWCO Support Details'!$C$12:$C$301,Sheet7!D125)+SUMIFS('Part 4.1 EWCO Support Details'!H134:H423,'Part 4.1 EWCO Support Details'!$I$12:$I$301,"No",'Part 4.1 EWCO Support Details'!$K$12:$K$301,Sheet7!D125)</f>
        <v>0</v>
      </c>
      <c r="F125" s="7" t="s">
        <v>557</v>
      </c>
    </row>
    <row r="126" spans="2:7" x14ac:dyDescent="0.25">
      <c r="B126" s="3" t="s">
        <v>510</v>
      </c>
      <c r="C126" s="3" t="s">
        <v>512</v>
      </c>
      <c r="D126" s="8" t="str">
        <f t="shared" si="3"/>
        <v>Sycamore (SY)</v>
      </c>
      <c r="E126" s="7">
        <f>SUMIFS('Part 4.1 EWCO Support Details'!H$12:H$301,'Part 4.1 EWCO Support Details'!$I$12:$I$301,"Yes",'Part 4.1 EWCO Support Details'!$C$12:$C$301,Sheet7!D126)+SUMIFS('Part 4.1 EWCO Support Details'!H135:H424,'Part 4.1 EWCO Support Details'!$I$12:$I$301,"No",'Part 4.1 EWCO Support Details'!$K$12:$K$301,Sheet7!D126)</f>
        <v>0</v>
      </c>
      <c r="F126" s="7" t="s">
        <v>557</v>
      </c>
    </row>
    <row r="127" spans="2:7" x14ac:dyDescent="0.25">
      <c r="B127" s="3" t="s">
        <v>421</v>
      </c>
      <c r="C127" s="3" t="s">
        <v>423</v>
      </c>
      <c r="D127" s="8" t="str">
        <f t="shared" si="3"/>
        <v>Tulip tree (TUL)</v>
      </c>
      <c r="E127" s="7">
        <f>SUMIFS('Part 4.1 EWCO Support Details'!H$12:H$301,'Part 4.1 EWCO Support Details'!$I$12:$I$301,"Yes",'Part 4.1 EWCO Support Details'!$C$12:$C$301,Sheet7!D127)+SUMIFS('Part 4.1 EWCO Support Details'!H136:H425,'Part 4.1 EWCO Support Details'!$I$12:$I$301,"No",'Part 4.1 EWCO Support Details'!$K$12:$K$301,Sheet7!D127)</f>
        <v>0</v>
      </c>
      <c r="F127" s="7" t="s">
        <v>549</v>
      </c>
    </row>
    <row r="128" spans="2:7" x14ac:dyDescent="0.25">
      <c r="B128" s="3" t="s">
        <v>528</v>
      </c>
      <c r="C128" s="3" t="s">
        <v>575</v>
      </c>
      <c r="D128" s="8" t="str">
        <f t="shared" si="3"/>
        <v>Turkey oak (QCE)</v>
      </c>
      <c r="E128" s="7">
        <f>SUMIFS('Part 4.1 EWCO Support Details'!H$12:H$301,'Part 4.1 EWCO Support Details'!$I$12:$I$301,"Yes",'Part 4.1 EWCO Support Details'!$C$12:$C$301,Sheet7!D128)+SUMIFS('Part 4.1 EWCO Support Details'!H137:H426,'Part 4.1 EWCO Support Details'!$I$12:$I$301,"No",'Part 4.1 EWCO Support Details'!$K$12:$K$301,Sheet7!D128)</f>
        <v>0</v>
      </c>
      <c r="F128" s="7" t="s">
        <v>557</v>
      </c>
      <c r="G128" s="7" t="s">
        <v>544</v>
      </c>
    </row>
    <row r="129" spans="2:7" x14ac:dyDescent="0.25">
      <c r="B129" s="8" t="s">
        <v>483</v>
      </c>
      <c r="C129" s="3" t="s">
        <v>485</v>
      </c>
      <c r="D129" s="8" t="str">
        <f t="shared" si="3"/>
        <v>Wayfaring tree (WAY)</v>
      </c>
      <c r="E129" s="7">
        <f>SUMIFS('Part 4.1 EWCO Support Details'!H$12:H$301,'Part 4.1 EWCO Support Details'!$I$12:$I$301,"Yes",'Part 4.1 EWCO Support Details'!$C$12:$C$301,Sheet7!D129)+SUMIFS('Part 4.1 EWCO Support Details'!H138:H427,'Part 4.1 EWCO Support Details'!$I$12:$I$301,"No",'Part 4.1 EWCO Support Details'!$K$12:$K$301,Sheet7!D129)</f>
        <v>0</v>
      </c>
      <c r="F129" s="7" t="s">
        <v>542</v>
      </c>
    </row>
    <row r="130" spans="2:7" x14ac:dyDescent="0.25">
      <c r="B130" s="3" t="s">
        <v>376</v>
      </c>
      <c r="C130" s="3" t="s">
        <v>378</v>
      </c>
      <c r="D130" s="8" t="str">
        <f t="shared" si="3"/>
        <v>Wellingtonia (WSQ)</v>
      </c>
      <c r="E130" s="7">
        <f>SUMIFS('Part 4.1 EWCO Support Details'!H$12:H$301,'Part 4.1 EWCO Support Details'!$I$12:$I$301,"Yes",'Part 4.1 EWCO Support Details'!$C$12:$C$301,Sheet7!D130)+SUMIFS('Part 4.1 EWCO Support Details'!H139:H428,'Part 4.1 EWCO Support Details'!$I$12:$I$301,"No",'Part 4.1 EWCO Support Details'!$K$12:$K$301,Sheet7!D130)</f>
        <v>0</v>
      </c>
      <c r="F130" s="7" t="s">
        <v>543</v>
      </c>
    </row>
    <row r="131" spans="2:7" x14ac:dyDescent="0.25">
      <c r="B131" s="3" t="s">
        <v>388</v>
      </c>
      <c r="C131" s="3" t="s">
        <v>390</v>
      </c>
      <c r="D131" s="8" t="str">
        <f t="shared" ref="D131:D147" si="4">CONCATENATE(B131," ","(",C131,")")</f>
        <v>Western hemlock (WH)</v>
      </c>
      <c r="E131" s="7">
        <f>SUMIFS('Part 4.1 EWCO Support Details'!H$12:H$301,'Part 4.1 EWCO Support Details'!$I$12:$I$301,"Yes",'Part 4.1 EWCO Support Details'!$C$12:$C$301,Sheet7!D131)+SUMIFS('Part 4.1 EWCO Support Details'!H140:H429,'Part 4.1 EWCO Support Details'!$I$12:$I$301,"No",'Part 4.1 EWCO Support Details'!$K$12:$K$301,Sheet7!D131)</f>
        <v>0</v>
      </c>
      <c r="F131" s="7" t="s">
        <v>543</v>
      </c>
    </row>
    <row r="132" spans="2:7" x14ac:dyDescent="0.25">
      <c r="B132" s="3" t="s">
        <v>382</v>
      </c>
      <c r="C132" s="3" t="s">
        <v>576</v>
      </c>
      <c r="D132" s="8" t="str">
        <f t="shared" si="4"/>
        <v>Western red cedar (RC)</v>
      </c>
      <c r="E132" s="7">
        <f>SUMIFS('Part 4.1 EWCO Support Details'!H$12:H$301,'Part 4.1 EWCO Support Details'!$I$12:$I$301,"Yes",'Part 4.1 EWCO Support Details'!$C$12:$C$301,Sheet7!D132)+SUMIFS('Part 4.1 EWCO Support Details'!H141:H430,'Part 4.1 EWCO Support Details'!$I$12:$I$301,"No",'Part 4.1 EWCO Support Details'!$K$12:$K$301,Sheet7!D132)</f>
        <v>0</v>
      </c>
      <c r="F132" s="7" t="s">
        <v>543</v>
      </c>
    </row>
    <row r="133" spans="2:7" x14ac:dyDescent="0.25">
      <c r="B133" s="3" t="s">
        <v>294</v>
      </c>
      <c r="C133" s="3" t="s">
        <v>296</v>
      </c>
      <c r="D133" s="8" t="str">
        <f t="shared" si="4"/>
        <v>Western white pine (PMO)</v>
      </c>
      <c r="E133" s="7">
        <f>SUMIFS('Part 4.1 EWCO Support Details'!H$12:H$301,'Part 4.1 EWCO Support Details'!$I$12:$I$301,"Yes",'Part 4.1 EWCO Support Details'!$C$12:$C$301,Sheet7!D133)+SUMIFS('Part 4.1 EWCO Support Details'!H142:H431,'Part 4.1 EWCO Support Details'!$I$12:$I$301,"No",'Part 4.1 EWCO Support Details'!$K$12:$K$301,Sheet7!D133)</f>
        <v>0</v>
      </c>
      <c r="F133" s="7" t="s">
        <v>543</v>
      </c>
      <c r="G133" s="7" t="s">
        <v>544</v>
      </c>
    </row>
    <row r="134" spans="2:7" x14ac:dyDescent="0.25">
      <c r="B134" s="3" t="s">
        <v>334</v>
      </c>
      <c r="C134" s="3" t="s">
        <v>336</v>
      </c>
      <c r="D134" s="8" t="str">
        <f t="shared" si="4"/>
        <v>Weymouth pine (WEP)</v>
      </c>
      <c r="E134" s="7">
        <f>SUMIFS('Part 4.1 EWCO Support Details'!H$12:H$301,'Part 4.1 EWCO Support Details'!$I$12:$I$301,"Yes",'Part 4.1 EWCO Support Details'!$C$12:$C$301,Sheet7!D134)+SUMIFS('Part 4.1 EWCO Support Details'!H143:H432,'Part 4.1 EWCO Support Details'!$I$12:$I$301,"No",'Part 4.1 EWCO Support Details'!$K$12:$K$301,Sheet7!D134)</f>
        <v>0</v>
      </c>
      <c r="F134" s="7" t="s">
        <v>543</v>
      </c>
      <c r="G134" s="7" t="s">
        <v>544</v>
      </c>
    </row>
    <row r="135" spans="2:7" x14ac:dyDescent="0.25">
      <c r="B135" s="10" t="s">
        <v>403</v>
      </c>
      <c r="C135" s="3" t="s">
        <v>577</v>
      </c>
      <c r="D135" s="8" t="str">
        <f t="shared" si="4"/>
        <v>White ash (FAM)</v>
      </c>
      <c r="E135" s="7">
        <f>SUMIFS('Part 4.1 EWCO Support Details'!H$12:H$301,'Part 4.1 EWCO Support Details'!$I$12:$I$301,"Yes",'Part 4.1 EWCO Support Details'!$C$12:$C$301,Sheet7!D135)+SUMIFS('Part 4.1 EWCO Support Details'!H144:H433,'Part 4.1 EWCO Support Details'!$I$12:$I$301,"No",'Part 4.1 EWCO Support Details'!$K$12:$K$301,Sheet7!D135)</f>
        <v>0</v>
      </c>
      <c r="F135" s="7" t="s">
        <v>549</v>
      </c>
    </row>
    <row r="136" spans="2:7" x14ac:dyDescent="0.25">
      <c r="B136" s="3" t="s">
        <v>480</v>
      </c>
      <c r="C136" s="3" t="s">
        <v>578</v>
      </c>
      <c r="D136" s="8" t="str">
        <f t="shared" si="4"/>
        <v>White oak (QAL)</v>
      </c>
      <c r="E136" s="7">
        <f>SUMIFS('Part 4.1 EWCO Support Details'!H$12:H$301,'Part 4.1 EWCO Support Details'!$I$12:$I$301,"Yes",'Part 4.1 EWCO Support Details'!$C$12:$C$301,Sheet7!D136)+SUMIFS('Part 4.1 EWCO Support Details'!H145:H434,'Part 4.1 EWCO Support Details'!$I$12:$I$301,"No",'Part 4.1 EWCO Support Details'!$K$12:$K$301,Sheet7!D136)</f>
        <v>0</v>
      </c>
      <c r="F136" s="7" t="s">
        <v>549</v>
      </c>
    </row>
    <row r="137" spans="2:7" x14ac:dyDescent="0.25">
      <c r="B137" s="3" t="s">
        <v>462</v>
      </c>
      <c r="C137" s="3" t="s">
        <v>470</v>
      </c>
      <c r="D137" s="8" t="str">
        <f t="shared" si="4"/>
        <v>White poplar (WPO)</v>
      </c>
      <c r="E137" s="7">
        <f>SUMIFS('Part 4.1 EWCO Support Details'!H$12:H$301,'Part 4.1 EWCO Support Details'!$I$12:$I$301,"Yes",'Part 4.1 EWCO Support Details'!$C$12:$C$301,Sheet7!D137)+SUMIFS('Part 4.1 EWCO Support Details'!H146:H435,'Part 4.1 EWCO Support Details'!$I$12:$I$301,"No",'Part 4.1 EWCO Support Details'!$K$12:$K$301,Sheet7!D137)</f>
        <v>0</v>
      </c>
      <c r="F137" s="7" t="s">
        <v>549</v>
      </c>
    </row>
    <row r="138" spans="2:7" x14ac:dyDescent="0.25">
      <c r="B138" s="3" t="s">
        <v>219</v>
      </c>
      <c r="C138" s="3" t="s">
        <v>579</v>
      </c>
      <c r="D138" s="8" t="str">
        <f t="shared" si="4"/>
        <v>White willow (WWL)</v>
      </c>
      <c r="E138" s="7">
        <f>SUMIFS('Part 4.1 EWCO Support Details'!H$12:H$301,'Part 4.1 EWCO Support Details'!$I$12:$I$301,"Yes",'Part 4.1 EWCO Support Details'!$C$12:$C$301,Sheet7!D138)+SUMIFS('Part 4.1 EWCO Support Details'!H147:H436,'Part 4.1 EWCO Support Details'!$I$12:$I$301,"No",'Part 4.1 EWCO Support Details'!$K$12:$K$301,Sheet7!D138)</f>
        <v>0</v>
      </c>
      <c r="F138" s="7" t="s">
        <v>545</v>
      </c>
    </row>
    <row r="139" spans="2:7" x14ac:dyDescent="0.25">
      <c r="B139" s="3" t="s">
        <v>261</v>
      </c>
      <c r="C139" s="3" t="s">
        <v>580</v>
      </c>
      <c r="D139" s="8" t="str">
        <f t="shared" si="4"/>
        <v>Whitebeam (WHI)</v>
      </c>
      <c r="E139" s="7">
        <f>SUMIFS('Part 4.1 EWCO Support Details'!H$12:H$301,'Part 4.1 EWCO Support Details'!$I$12:$I$301,"Yes",'Part 4.1 EWCO Support Details'!$C$12:$C$301,Sheet7!D139)+SUMIFS('Part 4.1 EWCO Support Details'!H148:H437,'Part 4.1 EWCO Support Details'!$I$12:$I$301,"No",'Part 4.1 EWCO Support Details'!$K$12:$K$301,Sheet7!D139)</f>
        <v>0</v>
      </c>
      <c r="F139" s="7" t="s">
        <v>545</v>
      </c>
    </row>
    <row r="140" spans="2:7" x14ac:dyDescent="0.25">
      <c r="B140" s="3" t="s">
        <v>183</v>
      </c>
      <c r="C140" s="3" t="s">
        <v>185</v>
      </c>
      <c r="D140" s="8" t="str">
        <f t="shared" si="4"/>
        <v>Wild cherry/gean (WCH)</v>
      </c>
      <c r="E140" s="7">
        <f>SUMIFS('Part 4.1 EWCO Support Details'!H$12:H$301,'Part 4.1 EWCO Support Details'!$I$12:$I$301,"Yes",'Part 4.1 EWCO Support Details'!$C$12:$C$301,Sheet7!D140)+SUMIFS('Part 4.1 EWCO Support Details'!H149:H438,'Part 4.1 EWCO Support Details'!$I$12:$I$301,"No",'Part 4.1 EWCO Support Details'!$K$12:$K$301,Sheet7!D140)</f>
        <v>0</v>
      </c>
      <c r="F140" s="7" t="s">
        <v>545</v>
      </c>
    </row>
    <row r="141" spans="2:7" x14ac:dyDescent="0.25">
      <c r="B141" s="3" t="s">
        <v>522</v>
      </c>
      <c r="C141" s="3" t="s">
        <v>524</v>
      </c>
      <c r="D141" s="8" t="str">
        <f t="shared" si="4"/>
        <v>Wild pear (WDP)</v>
      </c>
      <c r="E141" s="7">
        <f>SUMIFS('Part 4.1 EWCO Support Details'!H$12:H$301,'Part 4.1 EWCO Support Details'!$I$12:$I$301,"Yes",'Part 4.1 EWCO Support Details'!$C$12:$C$301,Sheet7!D141)+SUMIFS('Part 4.1 EWCO Support Details'!H150:H439,'Part 4.1 EWCO Support Details'!$I$12:$I$301,"No",'Part 4.1 EWCO Support Details'!$K$12:$K$301,Sheet7!D141)</f>
        <v>0</v>
      </c>
      <c r="F141" s="7" t="s">
        <v>557</v>
      </c>
    </row>
    <row r="142" spans="2:7" x14ac:dyDescent="0.25">
      <c r="B142" s="3" t="s">
        <v>525</v>
      </c>
      <c r="C142" s="3" t="s">
        <v>527</v>
      </c>
      <c r="D142" s="8" t="str">
        <f t="shared" si="4"/>
        <v>Wild plum (WPE)</v>
      </c>
      <c r="E142" s="7">
        <f>SUMIFS('Part 4.1 EWCO Support Details'!H$12:H$301,'Part 4.1 EWCO Support Details'!$I$12:$I$301,"Yes",'Part 4.1 EWCO Support Details'!$C$12:$C$301,Sheet7!D142)+SUMIFS('Part 4.1 EWCO Support Details'!H151:H440,'Part 4.1 EWCO Support Details'!$I$12:$I$301,"No",'Part 4.1 EWCO Support Details'!$K$12:$K$301,Sheet7!D142)</f>
        <v>0</v>
      </c>
      <c r="F142" s="7" t="s">
        <v>557</v>
      </c>
    </row>
    <row r="143" spans="2:7" x14ac:dyDescent="0.25">
      <c r="B143" s="3" t="s">
        <v>453</v>
      </c>
      <c r="C143" s="3" t="s">
        <v>455</v>
      </c>
      <c r="D143" s="8" t="str">
        <f t="shared" si="4"/>
        <v>Wild privet (WPI)</v>
      </c>
      <c r="E143" s="7">
        <f>SUMIFS('Part 4.1 EWCO Support Details'!H$12:H$301,'Part 4.1 EWCO Support Details'!$I$12:$I$301,"Yes",'Part 4.1 EWCO Support Details'!$C$12:$C$301,Sheet7!D143)+SUMIFS('Part 4.1 EWCO Support Details'!H152:H441,'Part 4.1 EWCO Support Details'!$I$12:$I$301,"No",'Part 4.1 EWCO Support Details'!$K$12:$K$301,Sheet7!D143)</f>
        <v>0</v>
      </c>
      <c r="F143" s="7" t="s">
        <v>542</v>
      </c>
    </row>
    <row r="144" spans="2:7" x14ac:dyDescent="0.25">
      <c r="B144" s="12" t="s">
        <v>267</v>
      </c>
      <c r="C144" s="3" t="s">
        <v>269</v>
      </c>
      <c r="D144" s="8" t="str">
        <f t="shared" si="4"/>
        <v>Wild service tree (WST)</v>
      </c>
      <c r="E144" s="7">
        <f>SUMIFS('Part 4.1 EWCO Support Details'!H$12:H$301,'Part 4.1 EWCO Support Details'!$I$12:$I$301,"Yes",'Part 4.1 EWCO Support Details'!$C$12:$C$301,Sheet7!D144)+SUMIFS('Part 4.1 EWCO Support Details'!H153:H442,'Part 4.1 EWCO Support Details'!$I$12:$I$301,"No",'Part 4.1 EWCO Support Details'!$K$12:$K$301,Sheet7!D144)</f>
        <v>0</v>
      </c>
      <c r="F144" s="7" t="s">
        <v>545</v>
      </c>
    </row>
    <row r="145" spans="2:7" x14ac:dyDescent="0.25">
      <c r="B145" s="3" t="s">
        <v>291</v>
      </c>
      <c r="C145" s="3" t="s">
        <v>293</v>
      </c>
      <c r="D145" s="8" t="str">
        <f t="shared" si="4"/>
        <v>Wych elm (WEM)</v>
      </c>
      <c r="E145" s="7">
        <f>SUMIFS('Part 4.1 EWCO Support Details'!H$12:H$301,'Part 4.1 EWCO Support Details'!$I$12:$I$301,"Yes",'Part 4.1 EWCO Support Details'!$C$12:$C$301,Sheet7!D145)+SUMIFS('Part 4.1 EWCO Support Details'!H154:H443,'Part 4.1 EWCO Support Details'!$I$12:$I$301,"No",'Part 4.1 EWCO Support Details'!$K$12:$K$301,Sheet7!D145)</f>
        <v>0</v>
      </c>
      <c r="F145" s="7" t="s">
        <v>545</v>
      </c>
    </row>
    <row r="146" spans="2:7" x14ac:dyDescent="0.25">
      <c r="B146" s="3" t="s">
        <v>116</v>
      </c>
      <c r="C146" s="3" t="s">
        <v>118</v>
      </c>
      <c r="D146" s="8" t="str">
        <f t="shared" si="4"/>
        <v>Yew (YEW)</v>
      </c>
      <c r="E146" s="7">
        <f>SUMIFS('Part 4.1 EWCO Support Details'!H$12:H$301,'Part 4.1 EWCO Support Details'!$I$12:$I$301,"Yes",'Part 4.1 EWCO Support Details'!$C$12:$C$301,Sheet7!D146)+SUMIFS('Part 4.1 EWCO Support Details'!H155:H444,'Part 4.1 EWCO Support Details'!$I$12:$I$301,"No",'Part 4.1 EWCO Support Details'!$K$12:$K$301,Sheet7!D146)</f>
        <v>0</v>
      </c>
      <c r="F146" s="7" t="s">
        <v>564</v>
      </c>
    </row>
    <row r="147" spans="2:7" x14ac:dyDescent="0.25">
      <c r="B147" s="3" t="s">
        <v>358</v>
      </c>
      <c r="C147" s="3" t="s">
        <v>360</v>
      </c>
      <c r="D147" s="8" t="str">
        <f t="shared" si="4"/>
        <v>Yunnan pine (PYU)</v>
      </c>
      <c r="E147" s="7">
        <f>SUMIFS('Part 4.1 EWCO Support Details'!H$12:H$301,'Part 4.1 EWCO Support Details'!$I$12:$I$301,"Yes",'Part 4.1 EWCO Support Details'!$C$12:$C$301,Sheet7!D147)+SUMIFS('Part 4.1 EWCO Support Details'!H156:H445,'Part 4.1 EWCO Support Details'!$I$12:$I$301,"No",'Part 4.1 EWCO Support Details'!$K$12:$K$301,Sheet7!D147)</f>
        <v>0</v>
      </c>
      <c r="F147" s="7" t="s">
        <v>543</v>
      </c>
      <c r="G147" s="7" t="s">
        <v>544</v>
      </c>
    </row>
  </sheetData>
  <sheetProtection algorithmName="SHA-512" hashValue="0Y+gF0Hp4I0hm4L3/yXjos6RkWUCEQWft364EVTCSAt+VZWUCgTxxZu48blEqR/cEh8D5wDAjx2+HCz17T52Ig==" saltValue="roFhiBxKXINW7w/0gnV77Q==" spinCount="100000" sheet="1" selectLockedCells="1" selectUnlockedCells="1"/>
  <autoFilter ref="B2:G147" xr:uid="{DC01126A-93D2-4C5E-A5A2-C7309B82A7B3}"/>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d9763a3-7077-4c25-ba43-64dbbc1eaeb6" xsi:nil="true"/>
    <lcf76f155ced4ddcb4097134ff3c332f xmlns="213e2507-cd57-4146-8dd5-4c32c26d9880">
      <Terms xmlns="http://schemas.microsoft.com/office/infopath/2007/PartnerControls"/>
    </lcf76f155ced4ddcb4097134ff3c332f>
    <Order0 xmlns="213e2507-cd57-4146-8dd5-4c32c26d9880" xsi:nil="true"/>
    <Comments xmlns="213e2507-cd57-4146-8dd5-4c32c26d9880" xsi:nil="true"/>
    <Date xmlns="213e2507-cd57-4146-8dd5-4c32c26d9880"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86DA1BBD3DF634B8E40310A92013869" ma:contentTypeVersion="23" ma:contentTypeDescription="Create a new document." ma:contentTypeScope="" ma:versionID="de723a86c067db71d2f5cf2ba167a532">
  <xsd:schema xmlns:xsd="http://www.w3.org/2001/XMLSchema" xmlns:xs="http://www.w3.org/2001/XMLSchema" xmlns:p="http://schemas.microsoft.com/office/2006/metadata/properties" xmlns:ns2="3d9763a3-7077-4c25-ba43-64dbbc1eaeb6" xmlns:ns3="213e2507-cd57-4146-8dd5-4c32c26d9880" targetNamespace="http://schemas.microsoft.com/office/2006/metadata/properties" ma:root="true" ma:fieldsID="e7ebdb75145e072df998953de33842ab" ns2:_="" ns3:_="">
    <xsd:import namespace="3d9763a3-7077-4c25-ba43-64dbbc1eaeb6"/>
    <xsd:import namespace="213e2507-cd57-4146-8dd5-4c32c26d9880"/>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DateTaken" minOccurs="0"/>
                <xsd:element ref="ns3:MediaServiceAutoTags" minOccurs="0"/>
                <xsd:element ref="ns3:MediaServiceLocation" minOccurs="0"/>
                <xsd:element ref="ns3:MediaServiceGenerationTime" minOccurs="0"/>
                <xsd:element ref="ns3:MediaServiceEventHashCode" minOccurs="0"/>
                <xsd:element ref="ns3:MediaServiceOCR" minOccurs="0"/>
                <xsd:element ref="ns3:MediaLengthInSeconds" minOccurs="0"/>
                <xsd:element ref="ns3:lcf76f155ced4ddcb4097134ff3c332f" minOccurs="0"/>
                <xsd:element ref="ns2:TaxCatchAll" minOccurs="0"/>
                <xsd:element ref="ns3:Order0" minOccurs="0"/>
                <xsd:element ref="ns3:MediaServiceObjectDetectorVersions" minOccurs="0"/>
                <xsd:element ref="ns3:MediaServiceSearchProperties" minOccurs="0"/>
                <xsd:element ref="ns3:MediaServiceBillingMetadata" minOccurs="0"/>
                <xsd:element ref="ns3:Comments" minOccurs="0"/>
                <xsd:element ref="ns3: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d9763a3-7077-4c25-ba43-64dbbc1eaeb6"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4a2233b3-ddc7-49e7-82b9-ed938da1f1ae}" ma:internalName="TaxCatchAll" ma:showField="CatchAllData" ma:web="3d9763a3-7077-4c25-ba43-64dbbc1eaeb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213e2507-cd57-4146-8dd5-4c32c26d9880"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c44b88a2-1063-41c3-ba40-5f24348f805a" ma:termSetId="09814cd3-568e-fe90-9814-8d621ff8fb84" ma:anchorId="fba54fb3-c3e1-fe81-a776-ca4b69148c4d" ma:open="true" ma:isKeyword="false">
      <xsd:complexType>
        <xsd:sequence>
          <xsd:element ref="pc:Terms" minOccurs="0" maxOccurs="1"/>
        </xsd:sequence>
      </xsd:complexType>
    </xsd:element>
    <xsd:element name="Order0" ma:index="24" nillable="true" ma:displayName="Order" ma:format="Dropdown" ma:internalName="Order0" ma:percentage="FALSE">
      <xsd:simpleType>
        <xsd:restriction base="dms:Number"/>
      </xsd:simpleType>
    </xsd:element>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BillingMetadata" ma:index="27" nillable="true" ma:displayName="MediaServiceBillingMetadata" ma:hidden="true" ma:internalName="MediaServiceBillingMetadata" ma:readOnly="true">
      <xsd:simpleType>
        <xsd:restriction base="dms:Note"/>
      </xsd:simpleType>
    </xsd:element>
    <xsd:element name="Comments" ma:index="28" nillable="true" ma:displayName="Comments" ma:format="Dropdown" ma:internalName="Comments">
      <xsd:simpleType>
        <xsd:restriction base="dms:Text">
          <xsd:maxLength value="255"/>
        </xsd:restriction>
      </xsd:simpleType>
    </xsd:element>
    <xsd:element name="Date" ma:index="29" nillable="true" ma:displayName="Date" ma:format="DateOnly" ma:internalName="Date">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DE161AA-3540-4FC2-B4B3-901B23E12FB4}">
  <ds:schemaRefs>
    <ds:schemaRef ds:uri="http://schemas.microsoft.com/office/2006/metadata/properties"/>
    <ds:schemaRef ds:uri="http://schemas.microsoft.com/office/infopath/2007/PartnerControls"/>
    <ds:schemaRef ds:uri="3d9763a3-7077-4c25-ba43-64dbbc1eaeb6"/>
    <ds:schemaRef ds:uri="213e2507-cd57-4146-8dd5-4c32c26d9880"/>
  </ds:schemaRefs>
</ds:datastoreItem>
</file>

<file path=customXml/itemProps2.xml><?xml version="1.0" encoding="utf-8"?>
<ds:datastoreItem xmlns:ds="http://schemas.openxmlformats.org/officeDocument/2006/customXml" ds:itemID="{B60B0C3A-0731-4A61-8817-965B43EDC66B}">
  <ds:schemaRefs>
    <ds:schemaRef ds:uri="http://schemas.microsoft.com/sharepoint/v3/contenttype/forms"/>
  </ds:schemaRefs>
</ds:datastoreItem>
</file>

<file path=customXml/itemProps3.xml><?xml version="1.0" encoding="utf-8"?>
<ds:datastoreItem xmlns:ds="http://schemas.openxmlformats.org/officeDocument/2006/customXml" ds:itemID="{059A7181-BC4D-4890-87DC-8D2F623A78F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d9763a3-7077-4c25-ba43-64dbbc1eaeb6"/>
    <ds:schemaRef ds:uri="213e2507-cd57-4146-8dd5-4c32c26d988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5ad63538-a7d0-4d63-95ef-ceb71aab01ba}" enabled="1" method="Standard" siteId="{05c525e9-f9e4-4ca2-8c55-e4740272c3bc}"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Instructions</vt:lpstr>
      <vt:lpstr>Part 1 Application Details</vt:lpstr>
      <vt:lpstr>Part 2 UTCF Support Details</vt:lpstr>
      <vt:lpstr>Part 3 LATF Support Details</vt:lpstr>
      <vt:lpstr>Part 4.1 EWCO Support Details</vt:lpstr>
      <vt:lpstr>Part 4.2 EWCO Summary</vt:lpstr>
      <vt:lpstr>Part 4.3 EWCO Species List</vt:lpstr>
      <vt:lpstr>Part 5 Privacy Notice</vt:lpstr>
      <vt:lpstr>Sheet7</vt:lpstr>
      <vt:lpstr>'Part 4.3 EWCO Species List'!Print_Area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revision/>
  <dcterms:created xsi:type="dcterms:W3CDTF">2022-09-14T10:14:20Z</dcterms:created>
  <dcterms:modified xsi:type="dcterms:W3CDTF">2026-10-08T12:36:10Z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0x010100386DA1BBD3DF634B8E40310A92013869</vt:lpwstr>
  </property>
  <property fmtid="{D5CDD505-2E9C-101B-9397-08002B2CF9AE}" pid="3" name="MediaServiceImageTags">
    <vt:lpwstr/>
  </property>
  <property fmtid="{D5CDD505-2E9C-101B-9397-08002B2CF9AE}" pid="4" name="MSIP_Label_5ad63538-a7d0-4d63-95ef-ceb71aab01ba_Enabled">
    <vt:lpwstr>true</vt:lpwstr>
  </property>
  <property fmtid="{D5CDD505-2E9C-101B-9397-08002B2CF9AE}" pid="5" name="MSIP_Label_5ad63538-a7d0-4d63-95ef-ceb71aab01ba_SetDate">
    <vt:lpwstr>2025-08-11T09:17:58Z</vt:lpwstr>
  </property>
  <property fmtid="{D5CDD505-2E9C-101B-9397-08002B2CF9AE}" pid="6" name="MSIP_Label_5ad63538-a7d0-4d63-95ef-ceb71aab01ba_Method">
    <vt:lpwstr>Standard</vt:lpwstr>
  </property>
  <property fmtid="{D5CDD505-2E9C-101B-9397-08002B2CF9AE}" pid="7" name="MSIP_Label_5ad63538-a7d0-4d63-95ef-ceb71aab01ba_Name">
    <vt:lpwstr>Official</vt:lpwstr>
  </property>
  <property fmtid="{D5CDD505-2E9C-101B-9397-08002B2CF9AE}" pid="8" name="MSIP_Label_5ad63538-a7d0-4d63-95ef-ceb71aab01ba_SiteId">
    <vt:lpwstr>05c525e9-f9e4-4ca2-8c55-e4740272c3bc</vt:lpwstr>
  </property>
  <property fmtid="{D5CDD505-2E9C-101B-9397-08002B2CF9AE}" pid="9" name="MSIP_Label_5ad63538-a7d0-4d63-95ef-ceb71aab01ba_ActionId">
    <vt:lpwstr>84896a41-f2fc-495c-bac7-581df4d6747f</vt:lpwstr>
  </property>
  <property fmtid="{D5CDD505-2E9C-101B-9397-08002B2CF9AE}" pid="10" name="MSIP_Label_5ad63538-a7d0-4d63-95ef-ceb71aab01ba_ContentBits">
    <vt:lpwstr>0</vt:lpwstr>
  </property>
  <property fmtid="{D5CDD505-2E9C-101B-9397-08002B2CF9AE}" pid="11" name="MSIP_Label_5ad63538-a7d0-4d63-95ef-ceb71aab01ba_Tag">
    <vt:lpwstr>10, 3, 0, 1</vt:lpwstr>
  </property>
  <property fmtid="{D5CDD505-2E9C-101B-9397-08002B2CF9AE}" pid="12" name="Order">
    <vt:r8>27700</vt:r8>
  </property>
  <property fmtid="{D5CDD505-2E9C-101B-9397-08002B2CF9AE}" pid="13" name="xd_Signature">
    <vt:bool>false</vt:bool>
  </property>
  <property fmtid="{D5CDD505-2E9C-101B-9397-08002B2CF9AE}" pid="14" name="xd_ProgID">
    <vt:lpwstr/>
  </property>
  <property fmtid="{D5CDD505-2E9C-101B-9397-08002B2CF9AE}" pid="15" name="ComplianceAssetId">
    <vt:lpwstr/>
  </property>
  <property fmtid="{D5CDD505-2E9C-101B-9397-08002B2CF9AE}" pid="16" name="TemplateUrl">
    <vt:lpwstr/>
  </property>
  <property fmtid="{D5CDD505-2E9C-101B-9397-08002B2CF9AE}" pid="17" name="_ExtendedDescription">
    <vt:lpwstr/>
  </property>
  <property fmtid="{D5CDD505-2E9C-101B-9397-08002B2CF9AE}" pid="18" name="TriggerFlowInfo">
    <vt:lpwstr/>
  </property>
</Properties>
</file>