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59997DF9-F0A3-4A47-9D91-613EFEE94CAA}" xr6:coauthVersionLast="47" xr6:coauthVersionMax="47" xr10:uidLastSave="{00000000-0000-0000-0000-000000000000}"/>
  <bookViews>
    <workbookView xWindow="28680" yWindow="-120" windowWidth="29040" windowHeight="15720" tabRatio="645" xr2:uid="{0412523E-2BAC-4B33-8AF3-7FFAED876296}"/>
  </bookViews>
  <sheets>
    <sheet name="Cover Sheet" sheetId="1" r:id="rId1"/>
    <sheet name="Contents" sheetId="10" r:id="rId2"/>
    <sheet name="Notes" sheetId="3" r:id="rId3"/>
    <sheet name="Commentary" sheetId="4" r:id="rId4"/>
    <sheet name="Main Table" sheetId="5" r:id="rId5"/>
    <sheet name="calculation_hide" sheetId="8" state="hidden" r:id="rId6"/>
    <sheet name="Annual" sheetId="6" r:id="rId7"/>
    <sheet name="Quarter" sheetId="7" r:id="rId8"/>
  </sheets>
  <definedNames>
    <definedName name="INPUT_BOX">#REF!</definedName>
    <definedName name="_xlnm.Print_Area" localSheetId="4">'Main Table'!$A$1:$N$28</definedName>
    <definedName name="Table_3a_only" localSheetId="4">'Main Table'!$A$3:$N$21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4" i="6" l="1"/>
  <c r="AB23" i="6"/>
  <c r="AB22" i="6"/>
  <c r="AB21" i="6"/>
  <c r="AB20" i="6"/>
  <c r="AB19" i="6"/>
  <c r="AB18" i="6"/>
  <c r="AB17" i="6"/>
  <c r="AB16" i="6"/>
  <c r="AB15" i="6"/>
  <c r="AB14" i="6"/>
  <c r="AB13" i="6"/>
  <c r="AB12" i="6"/>
  <c r="AB11" i="6"/>
  <c r="AB10" i="6"/>
  <c r="AB9" i="6"/>
  <c r="AB8" i="6"/>
  <c r="AB7" i="6"/>
  <c r="AB6" i="6"/>
  <c r="G5" i="8"/>
  <c r="AA6" i="6"/>
  <c r="AA7" i="6"/>
  <c r="AA8" i="6"/>
  <c r="AA9" i="6"/>
  <c r="AA10" i="6"/>
  <c r="AA11" i="6"/>
  <c r="AA12" i="6"/>
  <c r="AA13" i="6"/>
  <c r="AA14" i="6"/>
  <c r="AA15" i="6"/>
  <c r="AA16" i="6"/>
  <c r="AA17" i="6"/>
  <c r="AA18" i="6"/>
  <c r="AA19" i="6"/>
  <c r="AA20" i="6"/>
  <c r="AA21" i="6"/>
  <c r="AA22" i="6"/>
  <c r="AA23" i="6"/>
  <c r="AA24" i="6"/>
  <c r="F6" i="8" l="1"/>
  <c r="Z6" i="6"/>
  <c r="Z7" i="6"/>
  <c r="Z8" i="6"/>
  <c r="Z9" i="6"/>
  <c r="Z10" i="6"/>
  <c r="Z11" i="6"/>
  <c r="Z12" i="6"/>
  <c r="Z13" i="6"/>
  <c r="Z14" i="6"/>
  <c r="Z15" i="6"/>
  <c r="Z16" i="6"/>
  <c r="Z17" i="6"/>
  <c r="Z18" i="6"/>
  <c r="Z19" i="6"/>
  <c r="Z20" i="6"/>
  <c r="Z21" i="6"/>
  <c r="Z22" i="6"/>
  <c r="Z23" i="6"/>
  <c r="Z24" i="6"/>
  <c r="E32" i="8"/>
  <c r="E33" i="8" s="1"/>
  <c r="E34" i="8" s="1"/>
  <c r="E35" i="8" s="1"/>
  <c r="E36" i="8" s="1"/>
  <c r="E37" i="8" s="1"/>
  <c r="E38" i="8" s="1"/>
  <c r="E39" i="8" s="1"/>
  <c r="E40" i="8" s="1"/>
  <c r="E41" i="8" s="1"/>
  <c r="E42" i="8" s="1"/>
  <c r="E43" i="8" s="1"/>
  <c r="E44" i="8" s="1"/>
  <c r="E45" i="8" s="1"/>
  <c r="E46" i="8" s="1"/>
  <c r="E47" i="8" s="1"/>
  <c r="E48" i="8" s="1"/>
  <c r="E49" i="8" s="1"/>
  <c r="E50" i="8" s="1"/>
  <c r="Y6" i="6" l="1"/>
  <c r="Y7" i="6"/>
  <c r="Y8" i="6"/>
  <c r="Y9" i="6"/>
  <c r="Y10" i="6"/>
  <c r="Y11" i="6"/>
  <c r="Y12" i="6"/>
  <c r="Y13" i="6"/>
  <c r="Y14" i="6"/>
  <c r="Y15" i="6"/>
  <c r="Y16" i="6"/>
  <c r="Y17" i="6"/>
  <c r="Y18" i="6"/>
  <c r="Y19" i="6"/>
  <c r="Y20" i="6"/>
  <c r="Y21" i="6"/>
  <c r="Y22" i="6"/>
  <c r="Y23" i="6"/>
  <c r="Y24" i="6"/>
  <c r="X7" i="6" l="1"/>
  <c r="X8" i="6"/>
  <c r="X9" i="6"/>
  <c r="X10" i="6"/>
  <c r="X11" i="6"/>
  <c r="X12" i="6"/>
  <c r="X13" i="6"/>
  <c r="X14" i="6"/>
  <c r="X15" i="6"/>
  <c r="X16" i="6"/>
  <c r="X17" i="6"/>
  <c r="X18" i="6"/>
  <c r="X19" i="6"/>
  <c r="X20" i="6"/>
  <c r="X21" i="6"/>
  <c r="X22" i="6"/>
  <c r="X23" i="6"/>
  <c r="X24" i="6"/>
  <c r="X6" i="6"/>
  <c r="B9" i="6" l="1"/>
  <c r="C9" i="6"/>
  <c r="D9" i="6"/>
  <c r="E9" i="6"/>
  <c r="F9" i="6"/>
  <c r="G9" i="6"/>
  <c r="H9" i="6"/>
  <c r="I9" i="6"/>
  <c r="J9" i="6"/>
  <c r="K9" i="6"/>
  <c r="L9" i="6"/>
  <c r="M9" i="6"/>
  <c r="N9" i="6"/>
  <c r="O9" i="6"/>
  <c r="F21" i="8"/>
  <c r="P9" i="6"/>
  <c r="F50" i="8" l="1"/>
  <c r="G25" i="8"/>
  <c r="F25" i="8"/>
  <c r="W24" i="6"/>
  <c r="S24" i="6"/>
  <c r="R24" i="6"/>
  <c r="Q24" i="6"/>
  <c r="P24" i="6"/>
  <c r="O24" i="6"/>
  <c r="N24" i="6"/>
  <c r="M24" i="6"/>
  <c r="L24" i="6"/>
  <c r="K24" i="6"/>
  <c r="J24" i="6"/>
  <c r="I24" i="6"/>
  <c r="H24" i="6"/>
  <c r="G24" i="6"/>
  <c r="F24" i="6"/>
  <c r="E24" i="6"/>
  <c r="D24" i="6"/>
  <c r="C24" i="6"/>
  <c r="B24" i="6"/>
  <c r="W23" i="6"/>
  <c r="S23" i="6"/>
  <c r="R23" i="6"/>
  <c r="Q23" i="6"/>
  <c r="P23" i="6"/>
  <c r="O23" i="6"/>
  <c r="N23" i="6"/>
  <c r="M23" i="6"/>
  <c r="L23" i="6"/>
  <c r="K23" i="6"/>
  <c r="J23" i="6"/>
  <c r="I23" i="6"/>
  <c r="H23" i="6"/>
  <c r="G23" i="6"/>
  <c r="F23" i="6"/>
  <c r="E23" i="6"/>
  <c r="D23" i="6"/>
  <c r="C23" i="6"/>
  <c r="B23" i="6"/>
  <c r="W22" i="6"/>
  <c r="V22" i="6"/>
  <c r="U22" i="6"/>
  <c r="T22" i="6"/>
  <c r="S22" i="6"/>
  <c r="R22" i="6"/>
  <c r="Q22" i="6"/>
  <c r="P22" i="6"/>
  <c r="O22" i="6"/>
  <c r="N22" i="6"/>
  <c r="M22" i="6"/>
  <c r="L22" i="6"/>
  <c r="K22" i="6"/>
  <c r="J22" i="6"/>
  <c r="I22" i="6"/>
  <c r="H22" i="6"/>
  <c r="G22" i="6"/>
  <c r="F22" i="6"/>
  <c r="E22" i="6"/>
  <c r="D22" i="6"/>
  <c r="C22" i="6"/>
  <c r="B22" i="6"/>
  <c r="W21" i="6"/>
  <c r="V21" i="6"/>
  <c r="U21" i="6"/>
  <c r="T21" i="6"/>
  <c r="S21" i="6"/>
  <c r="R21" i="6"/>
  <c r="Q21" i="6"/>
  <c r="P21" i="6"/>
  <c r="O21" i="6"/>
  <c r="N21" i="6"/>
  <c r="M21" i="6"/>
  <c r="L21" i="6"/>
  <c r="K21" i="6"/>
  <c r="J21" i="6"/>
  <c r="I21" i="6"/>
  <c r="H21" i="6"/>
  <c r="G21" i="6"/>
  <c r="F21" i="6"/>
  <c r="E21" i="6"/>
  <c r="D21" i="6"/>
  <c r="C21" i="6"/>
  <c r="B21" i="6"/>
  <c r="W20" i="6"/>
  <c r="V20" i="6"/>
  <c r="U20" i="6"/>
  <c r="T20" i="6"/>
  <c r="S20" i="6"/>
  <c r="R20" i="6"/>
  <c r="Q20" i="6"/>
  <c r="P20" i="6"/>
  <c r="O20" i="6"/>
  <c r="N20" i="6"/>
  <c r="M20" i="6"/>
  <c r="L20" i="6"/>
  <c r="K20" i="6"/>
  <c r="J20" i="6"/>
  <c r="I20" i="6"/>
  <c r="H20" i="6"/>
  <c r="G20" i="6"/>
  <c r="F20" i="6"/>
  <c r="E20" i="6"/>
  <c r="D20" i="6"/>
  <c r="C20" i="6"/>
  <c r="B20" i="6"/>
  <c r="W19" i="6"/>
  <c r="V19" i="6"/>
  <c r="U19" i="6"/>
  <c r="T19" i="6"/>
  <c r="S19" i="6"/>
  <c r="R19" i="6"/>
  <c r="Q19" i="6"/>
  <c r="P19" i="6"/>
  <c r="O19" i="6"/>
  <c r="N19" i="6"/>
  <c r="M19" i="6"/>
  <c r="L19" i="6"/>
  <c r="K19" i="6"/>
  <c r="J19" i="6"/>
  <c r="H19" i="6"/>
  <c r="G19" i="6"/>
  <c r="F19" i="6"/>
  <c r="E19" i="6"/>
  <c r="D19" i="6"/>
  <c r="C19" i="6"/>
  <c r="B19" i="6"/>
  <c r="W18" i="6"/>
  <c r="V18" i="6"/>
  <c r="U18" i="6"/>
  <c r="T18" i="6"/>
  <c r="S18" i="6"/>
  <c r="R18" i="6"/>
  <c r="Q18" i="6"/>
  <c r="P18" i="6"/>
  <c r="O18" i="6"/>
  <c r="N18" i="6"/>
  <c r="M18" i="6"/>
  <c r="L18" i="6"/>
  <c r="K18" i="6"/>
  <c r="J18" i="6"/>
  <c r="I18" i="6"/>
  <c r="H18" i="6"/>
  <c r="G18" i="6"/>
  <c r="F18" i="6"/>
  <c r="E18" i="6"/>
  <c r="D18" i="6"/>
  <c r="C18" i="6"/>
  <c r="B18" i="6"/>
  <c r="W17" i="6"/>
  <c r="V17" i="6"/>
  <c r="U17" i="6"/>
  <c r="T17" i="6"/>
  <c r="S17" i="6"/>
  <c r="R17" i="6"/>
  <c r="Q17" i="6"/>
  <c r="P17" i="6"/>
  <c r="O17" i="6"/>
  <c r="N17" i="6"/>
  <c r="M17" i="6"/>
  <c r="L17" i="6"/>
  <c r="K17" i="6"/>
  <c r="J17" i="6"/>
  <c r="I17" i="6"/>
  <c r="H17" i="6"/>
  <c r="G17" i="6"/>
  <c r="F17" i="6"/>
  <c r="E17" i="6"/>
  <c r="D17" i="6"/>
  <c r="C17" i="6"/>
  <c r="B17" i="6"/>
  <c r="W16" i="6"/>
  <c r="V16" i="6"/>
  <c r="U16" i="6"/>
  <c r="T16" i="6"/>
  <c r="S16" i="6"/>
  <c r="R16" i="6"/>
  <c r="Q16" i="6"/>
  <c r="P16" i="6"/>
  <c r="O16" i="6"/>
  <c r="N16" i="6"/>
  <c r="M16" i="6"/>
  <c r="L16" i="6"/>
  <c r="K16" i="6"/>
  <c r="J16" i="6"/>
  <c r="I16" i="6"/>
  <c r="H16" i="6"/>
  <c r="G16" i="6"/>
  <c r="F16" i="6"/>
  <c r="E16" i="6"/>
  <c r="D16" i="6"/>
  <c r="C16" i="6"/>
  <c r="B16" i="6"/>
  <c r="W15" i="6"/>
  <c r="V15" i="6"/>
  <c r="U15" i="6"/>
  <c r="T15" i="6"/>
  <c r="S15" i="6"/>
  <c r="R15" i="6"/>
  <c r="Q15" i="6"/>
  <c r="P15" i="6"/>
  <c r="O15" i="6"/>
  <c r="N15" i="6"/>
  <c r="M15" i="6"/>
  <c r="L15" i="6"/>
  <c r="K15" i="6"/>
  <c r="J15" i="6"/>
  <c r="I15" i="6"/>
  <c r="H15" i="6"/>
  <c r="G15" i="6"/>
  <c r="F15" i="6"/>
  <c r="E15" i="6"/>
  <c r="D15" i="6"/>
  <c r="C15" i="6"/>
  <c r="B15" i="6"/>
  <c r="W14" i="6"/>
  <c r="V14" i="6"/>
  <c r="U14" i="6"/>
  <c r="T14" i="6"/>
  <c r="S14" i="6"/>
  <c r="R14" i="6"/>
  <c r="Q14" i="6"/>
  <c r="P14" i="6"/>
  <c r="O14" i="6"/>
  <c r="N14" i="6"/>
  <c r="M14" i="6"/>
  <c r="L14" i="6"/>
  <c r="K14" i="6"/>
  <c r="J14" i="6"/>
  <c r="I14" i="6"/>
  <c r="H14" i="6"/>
  <c r="G14" i="6"/>
  <c r="F14" i="6"/>
  <c r="E14" i="6"/>
  <c r="D14" i="6"/>
  <c r="C14" i="6"/>
  <c r="B14" i="6"/>
  <c r="W13" i="6"/>
  <c r="V13" i="6"/>
  <c r="U13" i="6"/>
  <c r="T13" i="6"/>
  <c r="S13" i="6"/>
  <c r="R13" i="6"/>
  <c r="Q13" i="6"/>
  <c r="P13" i="6"/>
  <c r="O13" i="6"/>
  <c r="N13" i="6"/>
  <c r="M13" i="6"/>
  <c r="L13" i="6"/>
  <c r="K13" i="6"/>
  <c r="J13" i="6"/>
  <c r="I13" i="6"/>
  <c r="H13" i="6"/>
  <c r="G13" i="6"/>
  <c r="F13" i="6"/>
  <c r="E13" i="6"/>
  <c r="D13" i="6"/>
  <c r="C13" i="6"/>
  <c r="B13" i="6"/>
  <c r="W12" i="6"/>
  <c r="V12" i="6"/>
  <c r="U12" i="6"/>
  <c r="T12" i="6"/>
  <c r="S12" i="6"/>
  <c r="R12" i="6"/>
  <c r="Q12" i="6"/>
  <c r="P12" i="6"/>
  <c r="O12" i="6"/>
  <c r="N12" i="6"/>
  <c r="M12" i="6"/>
  <c r="L12" i="6"/>
  <c r="K12" i="6"/>
  <c r="J12" i="6"/>
  <c r="I12" i="6"/>
  <c r="H12" i="6"/>
  <c r="G12" i="6"/>
  <c r="F12" i="6"/>
  <c r="E12" i="6"/>
  <c r="D12" i="6"/>
  <c r="C12" i="6"/>
  <c r="B12" i="6"/>
  <c r="W11" i="6"/>
  <c r="V11" i="6"/>
  <c r="U11" i="6"/>
  <c r="T11" i="6"/>
  <c r="S11" i="6"/>
  <c r="R11" i="6"/>
  <c r="Q11" i="6"/>
  <c r="P11" i="6"/>
  <c r="O11" i="6"/>
  <c r="N11" i="6"/>
  <c r="M11" i="6"/>
  <c r="L11" i="6"/>
  <c r="K11" i="6"/>
  <c r="J11" i="6"/>
  <c r="I11" i="6"/>
  <c r="H11" i="6"/>
  <c r="G11" i="6"/>
  <c r="F11" i="6"/>
  <c r="E11" i="6"/>
  <c r="D11" i="6"/>
  <c r="C11" i="6"/>
  <c r="B11" i="6"/>
  <c r="W10" i="6"/>
  <c r="V10" i="6"/>
  <c r="U10" i="6"/>
  <c r="T10" i="6"/>
  <c r="S10" i="6"/>
  <c r="R10" i="6"/>
  <c r="Q10" i="6"/>
  <c r="P10" i="6"/>
  <c r="O10" i="6"/>
  <c r="N10" i="6"/>
  <c r="M10" i="6"/>
  <c r="L10" i="6"/>
  <c r="K10" i="6"/>
  <c r="J10" i="6"/>
  <c r="I10" i="6"/>
  <c r="H10" i="6"/>
  <c r="G10" i="6"/>
  <c r="F10" i="6"/>
  <c r="E10" i="6"/>
  <c r="D10" i="6"/>
  <c r="C10" i="6"/>
  <c r="B10" i="6"/>
  <c r="W9" i="6"/>
  <c r="V9" i="6"/>
  <c r="U9" i="6"/>
  <c r="T9" i="6"/>
  <c r="S9" i="6"/>
  <c r="R9" i="6"/>
  <c r="Q9" i="6"/>
  <c r="W8" i="6"/>
  <c r="V8" i="6"/>
  <c r="U8" i="6"/>
  <c r="T8" i="6"/>
  <c r="S8" i="6"/>
  <c r="R8" i="6"/>
  <c r="Q8" i="6"/>
  <c r="P8" i="6"/>
  <c r="O8" i="6"/>
  <c r="N8" i="6"/>
  <c r="M8" i="6"/>
  <c r="L8" i="6"/>
  <c r="K8" i="6"/>
  <c r="J8" i="6"/>
  <c r="I8" i="6"/>
  <c r="H8" i="6"/>
  <c r="G8" i="6"/>
  <c r="F8" i="6"/>
  <c r="E8" i="6"/>
  <c r="D8" i="6"/>
  <c r="C8" i="6"/>
  <c r="B8" i="6"/>
  <c r="W7" i="6"/>
  <c r="V7" i="6"/>
  <c r="U7" i="6"/>
  <c r="T7" i="6"/>
  <c r="S7" i="6"/>
  <c r="R7" i="6"/>
  <c r="Q7" i="6"/>
  <c r="P7" i="6"/>
  <c r="O7" i="6"/>
  <c r="N7" i="6"/>
  <c r="M7" i="6"/>
  <c r="L7" i="6"/>
  <c r="K7" i="6"/>
  <c r="J7" i="6"/>
  <c r="I7" i="6"/>
  <c r="H7" i="6"/>
  <c r="G7" i="6"/>
  <c r="F7" i="6"/>
  <c r="E7" i="6"/>
  <c r="D7" i="6"/>
  <c r="C7" i="6"/>
  <c r="B7" i="6"/>
  <c r="W6" i="6"/>
  <c r="V6" i="6"/>
  <c r="U6" i="6"/>
  <c r="T6" i="6"/>
  <c r="S6" i="6"/>
  <c r="R6" i="6"/>
  <c r="Q6" i="6"/>
  <c r="P6" i="6"/>
  <c r="O6" i="6"/>
  <c r="N6" i="6"/>
  <c r="M6" i="6"/>
  <c r="L6" i="6"/>
  <c r="K6" i="6"/>
  <c r="J6" i="6"/>
  <c r="I6" i="6"/>
  <c r="H6" i="6"/>
  <c r="G6" i="6"/>
  <c r="F6" i="6"/>
  <c r="E6" i="6"/>
  <c r="D6" i="6"/>
  <c r="C6" i="6"/>
  <c r="B6" i="6"/>
  <c r="I19" i="6" l="1"/>
  <c r="F10" i="8"/>
  <c r="F31" i="8"/>
  <c r="F33" i="8"/>
  <c r="F35" i="8"/>
  <c r="F37" i="8"/>
  <c r="F39" i="8"/>
  <c r="F41" i="8"/>
  <c r="F43" i="8"/>
  <c r="F45" i="8"/>
  <c r="F47" i="8"/>
  <c r="F49" i="8"/>
  <c r="F14" i="8"/>
  <c r="G6" i="8"/>
  <c r="G10" i="8"/>
  <c r="G14" i="8"/>
  <c r="G18" i="8"/>
  <c r="G22" i="8"/>
  <c r="G30" i="8"/>
  <c r="F7" i="8"/>
  <c r="F11" i="8"/>
  <c r="F15" i="8"/>
  <c r="F19" i="8"/>
  <c r="F23" i="8"/>
  <c r="G7" i="8"/>
  <c r="G11" i="8"/>
  <c r="G15" i="8"/>
  <c r="G19" i="8"/>
  <c r="G23" i="8"/>
  <c r="F18" i="8"/>
  <c r="F8" i="8"/>
  <c r="F12" i="8"/>
  <c r="F16" i="8"/>
  <c r="F20" i="8"/>
  <c r="F24" i="8"/>
  <c r="F32" i="8"/>
  <c r="F34" i="8"/>
  <c r="F36" i="8"/>
  <c r="F38" i="8"/>
  <c r="F40" i="8"/>
  <c r="F42" i="8"/>
  <c r="F44" i="8"/>
  <c r="F46" i="8"/>
  <c r="F48" i="8"/>
  <c r="F22" i="8"/>
  <c r="G8" i="8"/>
  <c r="G12" i="8"/>
  <c r="G16" i="8"/>
  <c r="G20" i="8"/>
  <c r="G24" i="8"/>
  <c r="F9" i="8"/>
  <c r="F13" i="8"/>
  <c r="F17" i="8"/>
  <c r="G9" i="8"/>
  <c r="G13" i="8"/>
  <c r="G17" i="8"/>
  <c r="G21" i="8"/>
  <c r="C19" i="5"/>
  <c r="B9" i="5"/>
  <c r="C15" i="5"/>
  <c r="C12" i="5"/>
  <c r="B19" i="5"/>
  <c r="C16" i="5"/>
  <c r="C20" i="5"/>
  <c r="B10" i="5"/>
  <c r="C18" i="5"/>
  <c r="B14" i="5"/>
  <c r="C10" i="5"/>
  <c r="C14" i="5"/>
  <c r="C11" i="5"/>
  <c r="D10" i="5" l="1"/>
  <c r="D19" i="5"/>
  <c r="D14" i="5"/>
  <c r="G50" i="8"/>
  <c r="G48" i="8"/>
  <c r="G46" i="8"/>
  <c r="G44" i="8"/>
  <c r="G42" i="8"/>
  <c r="G40" i="8"/>
  <c r="G38" i="8"/>
  <c r="G36" i="8"/>
  <c r="G34" i="8"/>
  <c r="G32" i="8"/>
  <c r="H30" i="8"/>
  <c r="G49" i="8"/>
  <c r="G47" i="8"/>
  <c r="G45" i="8"/>
  <c r="G43" i="8"/>
  <c r="G41" i="8"/>
  <c r="G39" i="8"/>
  <c r="G37" i="8"/>
  <c r="G35" i="8"/>
  <c r="G33" i="8"/>
  <c r="G31" i="8"/>
  <c r="C7" i="5"/>
  <c r="B12" i="5"/>
  <c r="B6" i="5"/>
  <c r="C8" i="5"/>
  <c r="C13" i="5"/>
  <c r="B7" i="5"/>
  <c r="B5" i="5"/>
  <c r="B18" i="5"/>
  <c r="B20" i="5"/>
  <c r="B17" i="5"/>
  <c r="C6" i="5"/>
  <c r="B13" i="5"/>
  <c r="B15" i="5"/>
  <c r="C17" i="5"/>
  <c r="B21" i="5"/>
  <c r="C5" i="5"/>
  <c r="B11" i="5"/>
  <c r="C21" i="5"/>
  <c r="C9" i="5"/>
  <c r="B16" i="5"/>
  <c r="B8" i="5"/>
  <c r="D21" i="5" l="1"/>
  <c r="D9" i="5"/>
  <c r="D5" i="5"/>
  <c r="D6" i="5"/>
  <c r="D13" i="5"/>
  <c r="D7" i="5"/>
  <c r="D20" i="5"/>
  <c r="D12" i="5"/>
  <c r="D11" i="5"/>
  <c r="D16" i="5"/>
  <c r="D17" i="5"/>
  <c r="D8" i="5"/>
  <c r="D15" i="5"/>
  <c r="H50" i="8"/>
  <c r="H48" i="8"/>
  <c r="H46" i="8"/>
  <c r="H44" i="8"/>
  <c r="H42" i="8"/>
  <c r="H40" i="8"/>
  <c r="H38" i="8"/>
  <c r="H36" i="8"/>
  <c r="H34" i="8"/>
  <c r="H32" i="8"/>
  <c r="I30" i="8"/>
  <c r="H49" i="8"/>
  <c r="H47" i="8"/>
  <c r="H45" i="8"/>
  <c r="H43" i="8"/>
  <c r="H41" i="8"/>
  <c r="H39" i="8"/>
  <c r="H37" i="8"/>
  <c r="H35" i="8"/>
  <c r="H33" i="8"/>
  <c r="H31" i="8"/>
  <c r="E17" i="5"/>
  <c r="F19" i="5"/>
  <c r="E6" i="5"/>
  <c r="E14" i="5"/>
  <c r="E20" i="5"/>
  <c r="F11" i="5"/>
  <c r="E7" i="5"/>
  <c r="E5" i="5"/>
  <c r="E21" i="5"/>
  <c r="E16" i="5"/>
  <c r="E13" i="5"/>
  <c r="E10" i="5"/>
  <c r="F17" i="5"/>
  <c r="E15" i="5"/>
  <c r="F13" i="5"/>
  <c r="E18" i="5"/>
  <c r="E11" i="5"/>
  <c r="E12" i="5"/>
  <c r="E19" i="5"/>
  <c r="E8" i="5"/>
  <c r="E9" i="5"/>
  <c r="I50" i="8" l="1"/>
  <c r="I48" i="8"/>
  <c r="I46" i="8"/>
  <c r="I44" i="8"/>
  <c r="I42" i="8"/>
  <c r="I40" i="8"/>
  <c r="I38" i="8"/>
  <c r="I36" i="8"/>
  <c r="I34" i="8"/>
  <c r="I32" i="8"/>
  <c r="J30" i="8"/>
  <c r="I49" i="8"/>
  <c r="I47" i="8"/>
  <c r="I45" i="8"/>
  <c r="I43" i="8"/>
  <c r="I41" i="8"/>
  <c r="I39" i="8"/>
  <c r="I37" i="8"/>
  <c r="I35" i="8"/>
  <c r="I33" i="8"/>
  <c r="I31" i="8"/>
  <c r="G16" i="5"/>
  <c r="F14" i="5"/>
  <c r="G14" i="5"/>
  <c r="F6" i="5"/>
  <c r="G6" i="5"/>
  <c r="G20" i="5"/>
  <c r="F10" i="5"/>
  <c r="F12" i="5"/>
  <c r="F9" i="5"/>
  <c r="G8" i="5"/>
  <c r="G11" i="5"/>
  <c r="F7" i="5"/>
  <c r="F18" i="5"/>
  <c r="F15" i="5"/>
  <c r="F16" i="5"/>
  <c r="F8" i="5"/>
  <c r="F5" i="5"/>
  <c r="F20" i="5"/>
  <c r="F21" i="5"/>
  <c r="G18" i="5"/>
  <c r="K30" i="8" l="1"/>
  <c r="J49" i="8"/>
  <c r="J47" i="8"/>
  <c r="J45" i="8"/>
  <c r="J43" i="8"/>
  <c r="J41" i="8"/>
  <c r="J39" i="8"/>
  <c r="J37" i="8"/>
  <c r="J35" i="8"/>
  <c r="J33" i="8"/>
  <c r="J31" i="8"/>
  <c r="J42" i="8"/>
  <c r="J50" i="8"/>
  <c r="J48" i="8"/>
  <c r="J46" i="8"/>
  <c r="J44" i="8"/>
  <c r="J40" i="8"/>
  <c r="J38" i="8"/>
  <c r="J36" i="8"/>
  <c r="J34" i="8"/>
  <c r="J32" i="8"/>
  <c r="G10" i="5"/>
  <c r="H17" i="5"/>
  <c r="G9" i="5"/>
  <c r="H13" i="5"/>
  <c r="G21" i="5"/>
  <c r="H11" i="5"/>
  <c r="G13" i="5"/>
  <c r="G7" i="5"/>
  <c r="G17" i="5"/>
  <c r="G12" i="5"/>
  <c r="H21" i="5"/>
  <c r="H7" i="5"/>
  <c r="G19" i="5"/>
  <c r="G5" i="5"/>
  <c r="G15" i="5"/>
  <c r="L30" i="8" l="1"/>
  <c r="K49" i="8"/>
  <c r="K47" i="8"/>
  <c r="K45" i="8"/>
  <c r="K43" i="8"/>
  <c r="K41" i="8"/>
  <c r="K39" i="8"/>
  <c r="K37" i="8"/>
  <c r="K35" i="8"/>
  <c r="K33" i="8"/>
  <c r="K31" i="8"/>
  <c r="K50" i="8"/>
  <c r="K48" i="8"/>
  <c r="K46" i="8"/>
  <c r="K44" i="8"/>
  <c r="K42" i="8"/>
  <c r="K40" i="8"/>
  <c r="K38" i="8"/>
  <c r="K36" i="8"/>
  <c r="K34" i="8"/>
  <c r="K32" i="8"/>
  <c r="H16" i="5"/>
  <c r="H12" i="5"/>
  <c r="I13" i="5"/>
  <c r="H10" i="5"/>
  <c r="H6" i="5"/>
  <c r="H15" i="5"/>
  <c r="H19" i="5"/>
  <c r="H5" i="5"/>
  <c r="H9" i="5"/>
  <c r="H18" i="5"/>
  <c r="H14" i="5"/>
  <c r="H20" i="5"/>
  <c r="H8" i="5"/>
  <c r="M30" i="8" l="1"/>
  <c r="L49" i="8"/>
  <c r="L47" i="8"/>
  <c r="L45" i="8"/>
  <c r="L43" i="8"/>
  <c r="L41" i="8"/>
  <c r="L39" i="8"/>
  <c r="L37" i="8"/>
  <c r="L35" i="8"/>
  <c r="L33" i="8"/>
  <c r="L31" i="8"/>
  <c r="L50" i="8"/>
  <c r="L48" i="8"/>
  <c r="L46" i="8"/>
  <c r="L44" i="8"/>
  <c r="L42" i="8"/>
  <c r="L40" i="8"/>
  <c r="L38" i="8"/>
  <c r="L36" i="8"/>
  <c r="L34" i="8"/>
  <c r="L32" i="8"/>
  <c r="I8" i="5"/>
  <c r="I17" i="5"/>
  <c r="I14" i="5"/>
  <c r="I20" i="5"/>
  <c r="I7" i="5"/>
  <c r="I5" i="5"/>
  <c r="I15" i="5"/>
  <c r="I18" i="5"/>
  <c r="I11" i="5"/>
  <c r="J11" i="5"/>
  <c r="I6" i="5"/>
  <c r="J9" i="5"/>
  <c r="J20" i="5"/>
  <c r="I9" i="5"/>
  <c r="I12" i="5"/>
  <c r="J5" i="5"/>
  <c r="I19" i="5"/>
  <c r="I16" i="5"/>
  <c r="I10" i="5"/>
  <c r="I21" i="5"/>
  <c r="J10" i="5"/>
  <c r="M49" i="8" l="1"/>
  <c r="M47" i="8"/>
  <c r="M45" i="8"/>
  <c r="M43" i="8"/>
  <c r="M41" i="8"/>
  <c r="M39" i="8"/>
  <c r="M37" i="8"/>
  <c r="M35" i="8"/>
  <c r="M33" i="8"/>
  <c r="M31" i="8"/>
  <c r="M50" i="8"/>
  <c r="M48" i="8"/>
  <c r="M46" i="8"/>
  <c r="M44" i="8"/>
  <c r="M42" i="8"/>
  <c r="M40" i="8"/>
  <c r="M38" i="8"/>
  <c r="M36" i="8"/>
  <c r="M34" i="8"/>
  <c r="M32" i="8"/>
  <c r="N30" i="8"/>
  <c r="J16" i="5"/>
  <c r="J14" i="5"/>
  <c r="J21" i="5"/>
  <c r="J19" i="5"/>
  <c r="J17" i="5"/>
  <c r="J6" i="5"/>
  <c r="J15" i="5"/>
  <c r="J12" i="5"/>
  <c r="J18" i="5"/>
  <c r="J8" i="5"/>
  <c r="J13" i="5"/>
  <c r="J7" i="5"/>
  <c r="N50" i="8" l="1"/>
  <c r="N48" i="8"/>
  <c r="N46" i="8"/>
  <c r="N44" i="8"/>
  <c r="N42" i="8"/>
  <c r="N40" i="8"/>
  <c r="N38" i="8"/>
  <c r="N36" i="8"/>
  <c r="N34" i="8"/>
  <c r="N32" i="8"/>
  <c r="N41" i="8"/>
  <c r="O30" i="8"/>
  <c r="N49" i="8"/>
  <c r="N47" i="8"/>
  <c r="N45" i="8"/>
  <c r="N43" i="8"/>
  <c r="N39" i="8"/>
  <c r="N37" i="8"/>
  <c r="N35" i="8"/>
  <c r="N33" i="8"/>
  <c r="N31" i="8"/>
  <c r="K8" i="5"/>
  <c r="K18" i="5"/>
  <c r="K5" i="5"/>
  <c r="K21" i="5"/>
  <c r="K7" i="5"/>
  <c r="K14" i="5"/>
  <c r="K15" i="5"/>
  <c r="K9" i="5"/>
  <c r="K17" i="5"/>
  <c r="K16" i="5"/>
  <c r="K6" i="5"/>
  <c r="K11" i="5"/>
  <c r="K20" i="5"/>
  <c r="K13" i="5"/>
  <c r="K19" i="5"/>
  <c r="K12" i="5"/>
  <c r="K10" i="5"/>
  <c r="O50" i="8" l="1"/>
  <c r="O48" i="8"/>
  <c r="O46" i="8"/>
  <c r="O44" i="8"/>
  <c r="O42" i="8"/>
  <c r="O40" i="8"/>
  <c r="O38" i="8"/>
  <c r="O36" i="8"/>
  <c r="O34" i="8"/>
  <c r="O32" i="8"/>
  <c r="P30" i="8"/>
  <c r="O49" i="8"/>
  <c r="O47" i="8"/>
  <c r="O45" i="8"/>
  <c r="O43" i="8"/>
  <c r="O41" i="8"/>
  <c r="O39" i="8"/>
  <c r="O37" i="8"/>
  <c r="O35" i="8"/>
  <c r="O33" i="8"/>
  <c r="O31" i="8"/>
  <c r="L15" i="5"/>
  <c r="L6" i="5"/>
  <c r="L20" i="5"/>
  <c r="L19" i="5"/>
  <c r="M8" i="5"/>
  <c r="L12" i="5"/>
  <c r="L13" i="5"/>
  <c r="L18" i="5"/>
  <c r="L11" i="5"/>
  <c r="L10" i="5"/>
  <c r="L16" i="5"/>
  <c r="L7" i="5"/>
  <c r="L5" i="5"/>
  <c r="L9" i="5"/>
  <c r="L14" i="5"/>
  <c r="L8" i="5"/>
  <c r="L21" i="5"/>
  <c r="L17" i="5"/>
  <c r="N8" i="5" l="1"/>
  <c r="P50" i="8"/>
  <c r="P48" i="8"/>
  <c r="P46" i="8"/>
  <c r="P44" i="8"/>
  <c r="P42" i="8"/>
  <c r="P40" i="8"/>
  <c r="P38" i="8"/>
  <c r="P36" i="8"/>
  <c r="P34" i="8"/>
  <c r="P32" i="8"/>
  <c r="Q30" i="8"/>
  <c r="P49" i="8"/>
  <c r="P47" i="8"/>
  <c r="P45" i="8"/>
  <c r="P43" i="8"/>
  <c r="P41" i="8"/>
  <c r="P39" i="8"/>
  <c r="P37" i="8"/>
  <c r="P35" i="8"/>
  <c r="P33" i="8"/>
  <c r="P31" i="8"/>
  <c r="M17" i="5"/>
  <c r="M14" i="5"/>
  <c r="M6" i="5"/>
  <c r="M15" i="5"/>
  <c r="M20" i="5"/>
  <c r="M5" i="5"/>
  <c r="M10" i="5"/>
  <c r="M19" i="5"/>
  <c r="M18" i="5"/>
  <c r="M13" i="5"/>
  <c r="M9" i="5"/>
  <c r="M21" i="5"/>
  <c r="M16" i="5"/>
  <c r="M12" i="5"/>
  <c r="M7" i="5"/>
  <c r="M11" i="5"/>
  <c r="N6" i="5" l="1"/>
  <c r="N9" i="5"/>
  <c r="N19" i="5"/>
  <c r="N21" i="5"/>
  <c r="N17" i="5"/>
  <c r="N15" i="5"/>
  <c r="N13" i="5"/>
  <c r="N10" i="5"/>
  <c r="N11" i="5"/>
  <c r="N7" i="5"/>
  <c r="N5" i="5"/>
  <c r="N16" i="5"/>
  <c r="N12" i="5"/>
  <c r="N14" i="5"/>
  <c r="N20" i="5"/>
  <c r="Q50" i="8"/>
  <c r="Q48" i="8"/>
  <c r="Q46" i="8"/>
  <c r="Q44" i="8"/>
  <c r="Q42" i="8"/>
  <c r="Q40" i="8"/>
  <c r="Q38" i="8"/>
  <c r="Q36" i="8"/>
  <c r="Q34" i="8"/>
  <c r="Q32" i="8"/>
  <c r="Q49" i="8"/>
  <c r="Q47" i="8"/>
  <c r="Q45" i="8"/>
  <c r="Q43" i="8"/>
  <c r="Q41" i="8"/>
  <c r="Q39" i="8"/>
  <c r="Q37" i="8"/>
  <c r="Q35" i="8"/>
  <c r="Q33" i="8"/>
  <c r="Q31" i="8"/>
</calcChain>
</file>

<file path=xl/sharedStrings.xml><?xml version="1.0" encoding="utf-8"?>
<sst xmlns="http://schemas.openxmlformats.org/spreadsheetml/2006/main" count="335" uniqueCount="251">
  <si>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</si>
  <si>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</si>
  <si>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</si>
  <si>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</si>
  <si>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</si>
  <si>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</si>
  <si>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</si>
  <si>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</si>
  <si>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</si>
  <si>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</si>
  <si>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</si>
  <si>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</si>
  <si>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</si>
  <si>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</si>
  <si>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</si>
  <si>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</si>
  <si>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</si>
  <si>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</si>
  <si>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</si>
  <si>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</si>
  <si>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</si>
  <si>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 xml:space="preserve">Note 3 </t>
  </si>
  <si>
    <t>Note 2</t>
  </si>
  <si>
    <t>Note 1</t>
  </si>
  <si>
    <t xml:space="preserve">Note </t>
  </si>
  <si>
    <t xml:space="preserve">This worksheet contains one table 
</t>
  </si>
  <si>
    <t>Notes</t>
  </si>
  <si>
    <t xml:space="preserve">In the latest quarter </t>
  </si>
  <si>
    <t xml:space="preserve">Commentary </t>
  </si>
  <si>
    <t>Crude oil</t>
  </si>
  <si>
    <t>Feedstocks</t>
  </si>
  <si>
    <t>Crude oil &amp; NGLs</t>
  </si>
  <si>
    <t>Crude Oil &amp; NGLs</t>
  </si>
  <si>
    <t>Total supply</t>
  </si>
  <si>
    <t xml:space="preserve">Total demand </t>
  </si>
  <si>
    <t>Transformation</t>
  </si>
  <si>
    <t>Petroleum refineries</t>
  </si>
  <si>
    <t>Energy industry use</t>
  </si>
  <si>
    <t>Primary supply</t>
  </si>
  <si>
    <t>Statistical difference</t>
  </si>
  <si>
    <t xml:space="preserve">Primary demand </t>
  </si>
  <si>
    <t>Oil &amp; gas extraction</t>
  </si>
  <si>
    <t>Annual!</t>
  </si>
  <si>
    <t>Year</t>
  </si>
  <si>
    <t>Quarter</t>
  </si>
  <si>
    <r>
      <t xml:space="preserve">   Indigenous production</t>
    </r>
    <r>
      <rPr>
        <vertAlign val="superscript"/>
        <sz val="8"/>
        <rFont val="MS Sans Serif"/>
        <family val="2"/>
      </rPr>
      <t>2</t>
    </r>
  </si>
  <si>
    <t xml:space="preserve">      Crude oil</t>
  </si>
  <si>
    <r>
      <t xml:space="preserve">      NGLs</t>
    </r>
    <r>
      <rPr>
        <vertAlign val="superscript"/>
        <sz val="8"/>
        <rFont val="MS Sans Serif"/>
        <family val="2"/>
      </rPr>
      <t>3</t>
    </r>
  </si>
  <si>
    <t xml:space="preserve">     Feedstocks</t>
  </si>
  <si>
    <r>
      <t xml:space="preserve">   Imports</t>
    </r>
    <r>
      <rPr>
        <vertAlign val="superscript"/>
        <sz val="8"/>
        <rFont val="MS Sans Serif"/>
        <family val="2"/>
      </rPr>
      <t>4</t>
    </r>
  </si>
  <si>
    <t xml:space="preserve">      Crude oil &amp; NGLs</t>
  </si>
  <si>
    <t xml:space="preserve">      Feedstocks</t>
  </si>
  <si>
    <r>
      <t xml:space="preserve">   Exports</t>
    </r>
    <r>
      <rPr>
        <vertAlign val="superscript"/>
        <sz val="8"/>
        <rFont val="MS Sans Serif"/>
        <family val="2"/>
      </rPr>
      <t>4</t>
    </r>
  </si>
  <si>
    <t xml:space="preserve">      Crude Oil &amp; NGLs</t>
  </si>
  <si>
    <r>
      <t xml:space="preserve">   Stock change</t>
    </r>
    <r>
      <rPr>
        <vertAlign val="superscript"/>
        <sz val="8"/>
        <rFont val="MS Sans Serif"/>
        <family val="2"/>
      </rPr>
      <t>5</t>
    </r>
  </si>
  <si>
    <r>
      <t xml:space="preserve">   Transfers</t>
    </r>
    <r>
      <rPr>
        <vertAlign val="superscript"/>
        <sz val="8"/>
        <rFont val="MS Sans Serif"/>
        <family val="2"/>
      </rPr>
      <t>6</t>
    </r>
  </si>
  <si>
    <t>TRANSFORMATION</t>
  </si>
  <si>
    <t xml:space="preserve">   Petroleum refineries</t>
  </si>
  <si>
    <r>
      <t xml:space="preserve">   Oil &amp; gas extraction</t>
    </r>
    <r>
      <rPr>
        <vertAlign val="superscript"/>
        <sz val="8"/>
        <rFont val="MS Sans Serif"/>
        <family val="2"/>
      </rPr>
      <t>8</t>
    </r>
  </si>
  <si>
    <t>Quarter!</t>
  </si>
  <si>
    <t>Supply and use of crude oil, natural gas liquids and feedstocks</t>
  </si>
  <si>
    <t>Worksheet description</t>
  </si>
  <si>
    <t>Link</t>
  </si>
  <si>
    <t>Indigenous production [note 2]</t>
  </si>
  <si>
    <t>NGLs [note 3]</t>
  </si>
  <si>
    <t>Imports [note 4]</t>
  </si>
  <si>
    <t>Exports [note 4]</t>
  </si>
  <si>
    <t>Stock change [note 5]</t>
  </si>
  <si>
    <t>Transfers [note 6]</t>
  </si>
  <si>
    <t>Statistical difference [note 7]</t>
  </si>
  <si>
    <t>Column1</t>
  </si>
  <si>
    <t>2019</t>
  </si>
  <si>
    <t>2020</t>
  </si>
  <si>
    <t>Annual per cent change</t>
  </si>
  <si>
    <t>2019 
2nd quarter</t>
  </si>
  <si>
    <t>2019 
3rd quarter</t>
  </si>
  <si>
    <t>2019 
4th quarter</t>
  </si>
  <si>
    <t>2020 
1st quarter</t>
  </si>
  <si>
    <t>2020 
2nd quarter</t>
  </si>
  <si>
    <t>2020 
3rd quarter</t>
  </si>
  <si>
    <t>2020 
4th quarter</t>
  </si>
  <si>
    <t>2021 
1st quarter</t>
  </si>
  <si>
    <t>Quarterly per cent change
[note 8]</t>
  </si>
  <si>
    <t>Some cells refer to notes which can be found on the notes worksheet</t>
  </si>
  <si>
    <t>1999 
1st quarter</t>
  </si>
  <si>
    <t>1999 
2nd quarter</t>
  </si>
  <si>
    <t>1999 
3rd quarter</t>
  </si>
  <si>
    <t>1999 
4th quarter</t>
  </si>
  <si>
    <t>2000 
1st quarter</t>
  </si>
  <si>
    <t>2000 
2nd quarter</t>
  </si>
  <si>
    <t>2000 
3rd quarter</t>
  </si>
  <si>
    <t>2000 
4th quarter</t>
  </si>
  <si>
    <t>2001 
1st quarter</t>
  </si>
  <si>
    <t>2001 
2nd quarter</t>
  </si>
  <si>
    <t>2001 
3rd quarter</t>
  </si>
  <si>
    <t>2001 
4th 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</si>
  <si>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</si>
  <si>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</si>
  <si>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</si>
  <si>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</si>
  <si>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</si>
  <si>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</si>
  <si>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</si>
  <si>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</si>
  <si>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</si>
  <si>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</si>
  <si>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</si>
  <si>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</si>
  <si>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</si>
  <si>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</si>
  <si>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</si>
  <si>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</si>
  <si>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</si>
  <si>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</si>
  <si>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</si>
  <si>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</si>
  <si>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</si>
  <si>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</si>
  <si>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</si>
  <si>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</si>
  <si>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</si>
  <si>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</si>
  <si>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</si>
  <si>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</si>
  <si>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</si>
  <si>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</si>
  <si>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</si>
  <si>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</si>
  <si>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</si>
  <si>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</si>
  <si>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</si>
  <si>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</si>
  <si>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</si>
  <si>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</si>
  <si>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</si>
  <si>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</si>
  <si>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</si>
  <si>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</si>
  <si>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</si>
  <si>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</si>
  <si>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</si>
  <si>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</si>
  <si>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</si>
  <si>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</si>
  <si>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</si>
  <si>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</si>
  <si>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</si>
  <si>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</si>
  <si>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</si>
  <si>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</si>
  <si>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</si>
  <si>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</si>
  <si>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</si>
  <si>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</si>
  <si>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</si>
  <si>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</si>
  <si>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</si>
  <si>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</si>
  <si>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</si>
  <si>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</si>
  <si>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</si>
  <si>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</si>
  <si>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</si>
  <si>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</si>
  <si>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</si>
  <si>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Freeze panes are active on this sheet, to turn off freeze panes select 'view' then 'freeze panes' then 'unfreeze panes' or use [Alt W, F] </t>
  </si>
  <si>
    <t>Main table</t>
  </si>
  <si>
    <t>Annual</t>
  </si>
  <si>
    <t>Note 5</t>
  </si>
  <si>
    <t>Note 6</t>
  </si>
  <si>
    <t>Note 7</t>
  </si>
  <si>
    <t>Note 8</t>
  </si>
  <si>
    <t>Crude oil and oil products methodology note (opens in a new window)</t>
  </si>
  <si>
    <t>Supply and use of crude oil, natural gas liquids and feedstocks, thousand tonnes, main table</t>
  </si>
  <si>
    <t>Supply and use of crude oil, natural gas liquids and feedstocks, thousand tonnes, annual data</t>
  </si>
  <si>
    <t>Supply and use of crude oil, natural gas liquids and feedstocks, thousand tonnes, quarterly data</t>
  </si>
  <si>
    <t>Cover sheet</t>
  </si>
  <si>
    <t xml:space="preserve">Notes </t>
  </si>
  <si>
    <t xml:space="preserve">This table contains supplementary information supporting supply and use of crude oil, natural gas liquids and feedstocks data which are referred to in the tables presented in this workbook </t>
  </si>
  <si>
    <t>Year 
Quarter</t>
  </si>
  <si>
    <t>Table 3.1 Supply and use of crude oil, natural gas liquids and feedstocks, main table (thousand tonnes) [note 1]</t>
  </si>
  <si>
    <t>Table 3.1 Supply and use of crude oil, natural gas liquids and feedstocks, annual data (thousand tonnes) [note 1]</t>
  </si>
  <si>
    <t>Table 3.1 Supply and use of crude oil, natural gas liquids and feedstocks, quarterly data (thousand tonnes) [note 1]</t>
  </si>
  <si>
    <t>1999</t>
  </si>
  <si>
    <t>2000</t>
  </si>
  <si>
    <t>2001</t>
  </si>
  <si>
    <t>2002</t>
  </si>
  <si>
    <t>2003</t>
  </si>
  <si>
    <t>2004</t>
  </si>
  <si>
    <t>2005</t>
  </si>
  <si>
    <t>2006</t>
  </si>
  <si>
    <t>2007</t>
  </si>
  <si>
    <t>2008</t>
  </si>
  <si>
    <t>2009</t>
  </si>
  <si>
    <t>2010</t>
  </si>
  <si>
    <t>2011</t>
  </si>
  <si>
    <t>2012</t>
  </si>
  <si>
    <t>2013</t>
  </si>
  <si>
    <t>2014</t>
  </si>
  <si>
    <t>2015</t>
  </si>
  <si>
    <t>2016</t>
  </si>
  <si>
    <t>2017</t>
  </si>
  <si>
    <t>2018</t>
  </si>
  <si>
    <t>As primary oils and feedstocks can only be used for oil and gas extraction and petroleum refining industries, other industries have not been included within this table. As such, this table include data on the upstream oil industry.</t>
  </si>
  <si>
    <t xml:space="preserve">Condensates and petroleum gases derived at onshore treatment plants </t>
  </si>
  <si>
    <t>Foreign trade recorded by the petroleum industry and may differ from figures published in Overseas Trade Statistics.</t>
  </si>
  <si>
    <t>Positive (+) stock change is equal to a stock draw, negative (-) stock change is equal to a stock build.  Stocks include stocks held at refineries, at oil terminals and also those held in tanks and partially loaded vessels at offshore facilities.</t>
  </si>
  <si>
    <t xml:space="preserve">Mostly direct disposals to petrochemical plants </t>
  </si>
  <si>
    <t xml:space="preserve">Total supply minus total demand </t>
  </si>
  <si>
    <t>Percentage change between the most recent quarter and the same quarter in the previous year</t>
  </si>
  <si>
    <t>2021 
2nd quarter</t>
  </si>
  <si>
    <t>2021
3rd quarter</t>
  </si>
  <si>
    <t>2021 
4th quarter</t>
  </si>
  <si>
    <t>Glossary and acronyms, DUKES Annex B (opens in a new window)</t>
  </si>
  <si>
    <t>2022
1st quarter</t>
  </si>
  <si>
    <t>2021</t>
  </si>
  <si>
    <t>newsdesk@energysecurity.gov.uk</t>
  </si>
  <si>
    <t>2022 
2nd quarter</t>
  </si>
  <si>
    <t>2022 
3nd quarter</t>
  </si>
  <si>
    <t>2022 
4th quarter</t>
  </si>
  <si>
    <t>energy.stats@energysecurity.gov.uk</t>
  </si>
  <si>
    <t>2022</t>
  </si>
  <si>
    <t>2023 
1st quarter</t>
  </si>
  <si>
    <t>2023 
2nd quarter</t>
  </si>
  <si>
    <t>Anwar Annut</t>
  </si>
  <si>
    <t xml:space="preserve">0300 068 5060  </t>
  </si>
  <si>
    <t>oil.statistics@energysecurity.gov.uk</t>
  </si>
  <si>
    <t>2023
4th quarter</t>
  </si>
  <si>
    <t>2024
1st quarter</t>
  </si>
  <si>
    <t>2024 
2nd quarter</t>
  </si>
  <si>
    <t>2024 
3rd quarter</t>
  </si>
  <si>
    <t>2023</t>
  </si>
  <si>
    <t>2024
4th quarter</t>
  </si>
  <si>
    <t>2024</t>
  </si>
  <si>
    <t xml:space="preserve">Includes onshore and offshore production </t>
  </si>
  <si>
    <t>2025
1st quarter</t>
  </si>
  <si>
    <t xml:space="preserve">This spreadsheet forms part of the Accredited Official Statistics publication Energy Trends produced by the Department for Energy Security &amp; Net Zero (DESNZ).
The data presented is on UK supply and use of crude oil, natural gas liquids and feedstocks; quarterly data are published in thousand tonnes. </t>
  </si>
  <si>
    <t>2025
2nd quarter</t>
  </si>
  <si>
    <t>2023 
3rd quarter</t>
  </si>
  <si>
    <t>2025
3rd quarter</t>
  </si>
  <si>
    <t>2025 [provisional]</t>
  </si>
  <si>
    <t xml:space="preserve">2025
4th quarter </t>
  </si>
  <si>
    <t xml:space="preserve">Production of primary oils down on the previous year </t>
  </si>
  <si>
    <t>2026
1st quarter</t>
  </si>
  <si>
    <t>2026
2nd quarter [provisional]</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</si>
  <si>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17th December 2026</t>
    </r>
  </si>
  <si>
    <r>
      <t xml:space="preserve">This spreadsheet contains quarterly and annual data including </t>
    </r>
    <r>
      <rPr>
        <b/>
        <sz val="12"/>
        <color theme="1"/>
        <rFont val="Calibri"/>
        <family val="2"/>
        <scheme val="minor"/>
      </rPr>
      <t>provisional quarterly data for Q2 (April to June) 2026</t>
    </r>
  </si>
  <si>
    <t>The revision period is Q1 (January to March) 2026 
Revisions are due to updates from data suppliers or the receipt of data replacing estimates.</t>
  </si>
  <si>
    <t>Production of primary oils in Quarter 2 2026, at just under 7 million tonnes, was 12 per cent lower compared to the same quarter in the previous year and the lowest since Quarter 3 2024. Production continues to trend downwards as the North Sea basin matures, compounded in Quarter 2 2026 by decommissioning activity, and extended maintenance timelines due partially to backlogs caused by extreme weather earlier in the year.</t>
  </si>
  <si>
    <t>Record low exports, but net imports of primary oils down on the same period last year</t>
  </si>
  <si>
    <t>In the context of reduced production, exports were down by a fifth (1.5 million tonnes) in Quarter 2 2026 compared to last year. However, reduced demand following the  transition of the Grangemouth refinery to an import terminal in Spring 2025 meant that imports fell by even more (down 1.8 million tonnes). Overall the UK had a net import position  of 4.3 million tonnes, 8.0 per cent lower than the year before.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</si>
</sst>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0.0%"/>
    <numFmt numFmtId="166" formatCode="_-* #,##0_-;\-* #,##0_-;_-* &quot;-&quot;??_-;_-@_-"/>
  </numFmts>
  <fonts count="26"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1"/>
      <color theme="1"/>
      <name val="Calibri"/>
      <family val="2"/>
      <scheme val="minor"/>
    </font>
    <font>
      <i/>
      <sz val="10"/>
      <name val="Arial"/>
      <family val="2"/>
    </font>
    <font>
      <b/>
      <sz val="10"/>
      <name val="Arial"/>
      <family val="2"/>
    </font>
    <font>
      <u/>
      <sz val="10"/>
      <color indexed="12"/>
      <name val="MS Sans Serif"/>
      <family val="2"/>
    </font>
    <font>
      <sz val="9"/>
      <name val="MS Sans Serif"/>
      <family val="2"/>
    </font>
    <font>
      <vertAlign val="superscript"/>
      <sz val="8"/>
      <name val="MS Sans Serif"/>
      <family val="2"/>
    </font>
    <font>
      <b/>
      <sz val="9"/>
      <name val="MS Sans Serif"/>
      <family val="2"/>
    </font>
    <font>
      <b/>
      <sz val="12"/>
      <color theme="0"/>
      <name val="Calibri"/>
      <family val="2"/>
      <scheme val="minor"/>
    </font>
    <font>
      <sz val="8"/>
      <name val="Calibri"/>
      <family val="2"/>
      <scheme val="minor"/>
    </font>
    <font>
      <sz val="12"/>
      <color theme="0"/>
      <name val="Calibri"/>
      <family val="2"/>
      <scheme val="minor"/>
    </font>
    <font>
      <sz val="12"/>
      <name val="Calibri"/>
      <family val="2"/>
      <scheme val="minor"/>
    </font>
    <font>
      <u/>
      <sz val="12"/>
      <color rgb="FF0000FF"/>
      <name val="Calibri"/>
      <family val="2"/>
    </font>
    <font>
      <b/>
      <sz val="16"/>
      <name val="Calibri"/>
      <family val="2"/>
      <scheme val="minor"/>
    </font>
    <font>
      <b/>
      <sz val="12"/>
      <name val="Calibri"/>
      <family val="2"/>
      <scheme val="minor"/>
    </font>
    <font>
      <sz val="10"/>
      <color theme="0"/>
      <name val="Arial"/>
      <family val="2"/>
    </font>
    <font>
      <b/>
      <sz val="10"/>
      <color theme="0"/>
      <name val="Arial"/>
      <family val="2"/>
    </font>
    <font>
      <sz val="12"/>
      <color rgb="FFC0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FF"/>
        <bgColor rgb="FFFFFFFF"/>
      </patternFill>
    </fill>
    <fill>
      <patternFill patternType="solid">
        <fgColor rgb="FFFFFF00"/>
        <bgColor indexed="64"/>
      </patternFill>
    </fill>
    <fill>
      <patternFill patternType="solid">
        <fgColor rgb="FFC000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6">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43" fontId="9" fillId="0" borderId="0" applyFont="0" applyFill="0" applyBorder="0" applyAlignment="0" applyProtection="0"/>
    <xf numFmtId="0" fontId="8" fillId="0" borderId="0" applyProtection="0"/>
    <xf numFmtId="9" fontId="8" fillId="0" borderId="0" applyFont="0" applyFill="0" applyBorder="0" applyAlignment="0" applyProtection="0"/>
    <xf numFmtId="43" fontId="8" fillId="0" borderId="0" applyFont="0" applyFill="0" applyBorder="0" applyAlignment="0" applyProtection="0"/>
    <xf numFmtId="0" fontId="12" fillId="0" borderId="0" applyNumberFormat="0" applyFill="0" applyBorder="0" applyAlignment="0" applyProtection="0">
      <alignment vertical="top"/>
      <protection locked="0"/>
    </xf>
    <xf numFmtId="0" fontId="8" fillId="0" borderId="0"/>
    <xf numFmtId="9" fontId="9" fillId="0" borderId="0" applyFont="0" applyFill="0" applyBorder="0" applyAlignment="0" applyProtection="0"/>
    <xf numFmtId="0" fontId="20" fillId="0" borderId="0" applyNumberFormat="0" applyFill="0" applyBorder="0" applyAlignment="0" applyProtection="0"/>
    <xf numFmtId="0" fontId="2" fillId="0" borderId="0">
      <alignment vertical="center" wrapText="1"/>
    </xf>
  </cellStyleXfs>
  <cellXfs count="91">
    <xf numFmtId="0" fontId="0" fillId="0" borderId="0" xfId="0"/>
    <xf numFmtId="0" fontId="2" fillId="0" borderId="0" xfId="5">
      <alignment vertical="center" wrapText="1"/>
    </xf>
    <xf numFmtId="0" fontId="2" fillId="0" borderId="0" xfId="5" applyAlignment="1">
      <alignment vertical="center"/>
    </xf>
    <xf numFmtId="0" fontId="4" fillId="0" borderId="0" xfId="5" applyFont="1" applyAlignment="1">
      <alignment vertical="center"/>
    </xf>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8" fillId="0" borderId="0" xfId="8"/>
    <xf numFmtId="0" fontId="10" fillId="0" borderId="0" xfId="8" applyFont="1"/>
    <xf numFmtId="0" fontId="8" fillId="0" borderId="4" xfId="8" applyBorder="1"/>
    <xf numFmtId="3" fontId="13" fillId="0" borderId="0" xfId="8" applyNumberFormat="1" applyFont="1" applyAlignment="1">
      <alignment horizontal="left"/>
    </xf>
    <xf numFmtId="3" fontId="15" fillId="0" borderId="0" xfId="8" applyNumberFormat="1" applyFont="1" applyAlignment="1">
      <alignment horizontal="left"/>
    </xf>
    <xf numFmtId="0" fontId="8" fillId="0" borderId="0" xfId="12"/>
    <xf numFmtId="0" fontId="16" fillId="0" borderId="0" xfId="5" applyFont="1" applyAlignment="1">
      <alignment horizontal="center" vertical="center" wrapText="1"/>
    </xf>
    <xf numFmtId="0" fontId="5" fillId="0" borderId="2" xfId="5" applyFont="1" applyBorder="1" applyAlignment="1">
      <alignment horizontal="center" vertical="center" wrapText="1"/>
    </xf>
    <xf numFmtId="0" fontId="5" fillId="0" borderId="3" xfId="5" applyFont="1" applyBorder="1" applyAlignment="1">
      <alignment horizontal="center" vertical="center" wrapText="1"/>
    </xf>
    <xf numFmtId="0" fontId="5" fillId="2" borderId="4" xfId="5" applyFont="1" applyFill="1" applyBorder="1" applyAlignment="1">
      <alignment horizontal="center" vertical="center" wrapText="1"/>
    </xf>
    <xf numFmtId="0" fontId="2" fillId="0" borderId="6" xfId="5" applyBorder="1">
      <alignment vertical="center" wrapText="1"/>
    </xf>
    <xf numFmtId="0" fontId="2" fillId="0" borderId="12" xfId="5" applyBorder="1">
      <alignment vertical="center" wrapText="1"/>
    </xf>
    <xf numFmtId="0" fontId="5" fillId="0" borderId="11" xfId="5" applyFont="1" applyBorder="1">
      <alignment vertical="center" wrapText="1"/>
    </xf>
    <xf numFmtId="0" fontId="5" fillId="0" borderId="12" xfId="5" applyFont="1" applyBorder="1">
      <alignment vertical="center" wrapText="1"/>
    </xf>
    <xf numFmtId="0" fontId="2" fillId="0" borderId="11" xfId="5" applyBorder="1">
      <alignment vertical="center" wrapText="1"/>
    </xf>
    <xf numFmtId="0" fontId="2" fillId="0" borderId="6" xfId="5" applyBorder="1" applyAlignment="1">
      <alignment horizontal="left" vertical="center" wrapText="1" indent="1"/>
    </xf>
    <xf numFmtId="0" fontId="2" fillId="0" borderId="12" xfId="5" applyBorder="1" applyAlignment="1">
      <alignment horizontal="left" vertical="center" wrapText="1" indent="1"/>
    </xf>
    <xf numFmtId="0" fontId="2" fillId="0" borderId="11" xfId="5" applyBorder="1" applyAlignment="1">
      <alignment horizontal="left" vertical="center"/>
    </xf>
    <xf numFmtId="0" fontId="5" fillId="0" borderId="0" xfId="5" applyFont="1">
      <alignment vertical="center" wrapText="1"/>
    </xf>
    <xf numFmtId="0" fontId="2" fillId="0" borderId="13" xfId="5" applyBorder="1" applyAlignment="1">
      <alignment horizontal="left" vertical="center"/>
    </xf>
    <xf numFmtId="37" fontId="2" fillId="0" borderId="9" xfId="7" applyNumberFormat="1" applyFont="1" applyBorder="1" applyAlignment="1">
      <alignment horizontal="right" vertical="center"/>
    </xf>
    <xf numFmtId="37" fontId="2" fillId="0" borderId="0" xfId="7" applyNumberFormat="1" applyFont="1" applyBorder="1" applyAlignment="1">
      <alignment horizontal="right" vertical="center"/>
    </xf>
    <xf numFmtId="37" fontId="2" fillId="0" borderId="1" xfId="7" applyNumberFormat="1" applyFont="1" applyBorder="1" applyAlignment="1">
      <alignment horizontal="right" vertical="center"/>
    </xf>
    <xf numFmtId="37" fontId="5" fillId="0" borderId="9" xfId="7" applyNumberFormat="1" applyFont="1" applyBorder="1" applyAlignment="1">
      <alignment horizontal="right" vertical="center"/>
    </xf>
    <xf numFmtId="37" fontId="5" fillId="0" borderId="1" xfId="7" applyNumberFormat="1" applyFont="1" applyBorder="1" applyAlignment="1">
      <alignment horizontal="right" vertical="center"/>
    </xf>
    <xf numFmtId="37" fontId="2" fillId="0" borderId="0" xfId="5" applyNumberFormat="1">
      <alignment vertical="center" wrapText="1"/>
    </xf>
    <xf numFmtId="0" fontId="10" fillId="0" borderId="0" xfId="8" applyFont="1" applyAlignment="1">
      <alignment wrapText="1"/>
    </xf>
    <xf numFmtId="37" fontId="2" fillId="0" borderId="5" xfId="5" applyNumberFormat="1" applyBorder="1">
      <alignment vertical="center" wrapText="1"/>
    </xf>
    <xf numFmtId="0" fontId="18" fillId="0" borderId="8" xfId="5" applyFont="1" applyBorder="1">
      <alignment vertical="center" wrapText="1"/>
    </xf>
    <xf numFmtId="0" fontId="18" fillId="0" borderId="0" xfId="5" applyFont="1">
      <alignment vertical="center" wrapText="1"/>
    </xf>
    <xf numFmtId="0" fontId="19" fillId="0" borderId="0" xfId="5" applyFont="1">
      <alignment vertical="center" wrapText="1"/>
    </xf>
    <xf numFmtId="164" fontId="2" fillId="2" borderId="11" xfId="7" applyNumberFormat="1" applyFont="1" applyFill="1" applyBorder="1" applyAlignment="1">
      <alignment horizontal="right" vertical="center"/>
    </xf>
    <xf numFmtId="164" fontId="2" fillId="2" borderId="6" xfId="7" applyNumberFormat="1" applyFont="1" applyFill="1" applyBorder="1" applyAlignment="1">
      <alignment horizontal="right" vertical="center"/>
    </xf>
    <xf numFmtId="164" fontId="2" fillId="2" borderId="12" xfId="7" applyNumberFormat="1" applyFont="1" applyFill="1" applyBorder="1" applyAlignment="1">
      <alignment horizontal="right" vertical="center"/>
    </xf>
    <xf numFmtId="164" fontId="5" fillId="2" borderId="11" xfId="7" applyNumberFormat="1" applyFont="1" applyFill="1" applyBorder="1" applyAlignment="1">
      <alignment horizontal="right" vertical="center"/>
    </xf>
    <xf numFmtId="164" fontId="5" fillId="2" borderId="12" xfId="7" applyNumberFormat="1" applyFont="1" applyFill="1" applyBorder="1" applyAlignment="1">
      <alignment horizontal="right" vertical="center"/>
    </xf>
    <xf numFmtId="9" fontId="2" fillId="0" borderId="0" xfId="13" applyFont="1" applyAlignment="1">
      <alignment vertical="center" wrapText="1"/>
    </xf>
    <xf numFmtId="0" fontId="5" fillId="0" borderId="0" xfId="5" applyFont="1" applyAlignment="1">
      <alignment horizontal="center" vertical="center" wrapText="1"/>
    </xf>
    <xf numFmtId="37" fontId="2" fillId="0" borderId="1" xfId="5" applyNumberFormat="1" applyBorder="1">
      <alignment vertical="center" wrapText="1"/>
    </xf>
    <xf numFmtId="0" fontId="5" fillId="0" borderId="16" xfId="5" applyFont="1" applyBorder="1" applyAlignment="1">
      <alignment horizontal="center" vertical="center" wrapText="1"/>
    </xf>
    <xf numFmtId="37" fontId="2" fillId="0" borderId="13" xfId="5" applyNumberFormat="1" applyBorder="1">
      <alignment vertical="center" wrapText="1"/>
    </xf>
    <xf numFmtId="37" fontId="2" fillId="0" borderId="7" xfId="5" applyNumberFormat="1" applyBorder="1">
      <alignment vertical="center" wrapText="1"/>
    </xf>
    <xf numFmtId="0" fontId="5" fillId="0" borderId="9" xfId="5" applyFont="1" applyBorder="1" applyAlignment="1">
      <alignment horizontal="center" vertical="center" wrapText="1"/>
    </xf>
    <xf numFmtId="37" fontId="2" fillId="0" borderId="10" xfId="7" applyNumberFormat="1" applyFont="1" applyBorder="1" applyAlignment="1">
      <alignment horizontal="right" vertical="center"/>
    </xf>
    <xf numFmtId="37" fontId="2" fillId="0" borderId="5" xfId="7" applyNumberFormat="1" applyFont="1" applyBorder="1" applyAlignment="1">
      <alignment horizontal="right" vertical="center"/>
    </xf>
    <xf numFmtId="37" fontId="2" fillId="0" borderId="7" xfId="7" applyNumberFormat="1" applyFont="1" applyBorder="1" applyAlignment="1">
      <alignment horizontal="right" vertical="center"/>
    </xf>
    <xf numFmtId="37" fontId="5" fillId="0" borderId="10" xfId="7" applyNumberFormat="1" applyFont="1" applyBorder="1" applyAlignment="1">
      <alignment horizontal="right" vertical="center"/>
    </xf>
    <xf numFmtId="37" fontId="5" fillId="0" borderId="7" xfId="7" applyNumberFormat="1" applyFont="1" applyBorder="1" applyAlignment="1">
      <alignment horizontal="right" vertical="center"/>
    </xf>
    <xf numFmtId="0" fontId="20" fillId="3" borderId="0" xfId="4" applyFont="1" applyFill="1" applyAlignment="1" applyProtection="1">
      <alignment vertical="center" wrapText="1"/>
    </xf>
    <xf numFmtId="1" fontId="2" fillId="0" borderId="0" xfId="5" quotePrefix="1" applyNumberFormat="1" applyAlignment="1">
      <alignment horizontal="left" vertical="center" wrapText="1"/>
    </xf>
    <xf numFmtId="0" fontId="3" fillId="0" borderId="0" xfId="1" applyFont="1" applyAlignment="1">
      <alignment vertical="center" wrapText="1"/>
    </xf>
    <xf numFmtId="0" fontId="3" fillId="0" borderId="0" xfId="1" applyFont="1">
      <alignment vertical="center"/>
    </xf>
    <xf numFmtId="0" fontId="3" fillId="0" borderId="0" xfId="1" applyFont="1" applyFill="1">
      <alignment vertical="center"/>
    </xf>
    <xf numFmtId="0" fontId="21" fillId="0" borderId="0" xfId="2" applyFont="1"/>
    <xf numFmtId="0" fontId="21" fillId="0" borderId="0" xfId="2" applyFont="1" applyFill="1"/>
    <xf numFmtId="0" fontId="7" fillId="0" borderId="0" xfId="2" applyFont="1"/>
    <xf numFmtId="0" fontId="5" fillId="0" borderId="17" xfId="5" applyFont="1" applyBorder="1" applyAlignment="1">
      <alignment horizontal="center" vertical="center" wrapText="1"/>
    </xf>
    <xf numFmtId="0" fontId="22" fillId="2" borderId="11" xfId="5" applyFont="1" applyFill="1" applyBorder="1" applyAlignment="1">
      <alignment horizontal="center" vertical="center" wrapText="1"/>
    </xf>
    <xf numFmtId="164" fontId="19" fillId="2" borderId="11" xfId="7" applyNumberFormat="1" applyFont="1" applyFill="1" applyBorder="1" applyAlignment="1">
      <alignment horizontal="right" vertical="center"/>
    </xf>
    <xf numFmtId="164" fontId="19" fillId="2" borderId="6" xfId="7" applyNumberFormat="1" applyFont="1" applyFill="1" applyBorder="1" applyAlignment="1">
      <alignment horizontal="right" vertical="center"/>
    </xf>
    <xf numFmtId="164" fontId="19" fillId="2" borderId="12" xfId="7" applyNumberFormat="1" applyFont="1" applyFill="1" applyBorder="1" applyAlignment="1">
      <alignment horizontal="right" vertical="center"/>
    </xf>
    <xf numFmtId="164" fontId="22" fillId="2" borderId="11" xfId="7" applyNumberFormat="1" applyFont="1" applyFill="1" applyBorder="1" applyAlignment="1">
      <alignment horizontal="right" vertical="center"/>
    </xf>
    <xf numFmtId="164" fontId="22" fillId="2" borderId="6" xfId="7" applyNumberFormat="1" applyFont="1" applyFill="1" applyBorder="1" applyAlignment="1">
      <alignment horizontal="right" vertical="center"/>
    </xf>
    <xf numFmtId="165" fontId="2" fillId="0" borderId="0" xfId="13" applyNumberFormat="1" applyFont="1" applyAlignment="1">
      <alignment vertical="center" wrapText="1"/>
    </xf>
    <xf numFmtId="0" fontId="19" fillId="0" borderId="0" xfId="5" applyFont="1" applyAlignment="1">
      <alignment vertical="top" wrapText="1"/>
    </xf>
    <xf numFmtId="0" fontId="6" fillId="3" borderId="0" xfId="4" applyFill="1" applyAlignment="1" applyProtection="1">
      <alignment vertical="center" wrapText="1"/>
    </xf>
    <xf numFmtId="166" fontId="2" fillId="0" borderId="0" xfId="7" applyNumberFormat="1" applyFont="1" applyAlignment="1">
      <alignment vertical="center" wrapText="1"/>
    </xf>
    <xf numFmtId="9" fontId="19" fillId="0" borderId="0" xfId="13" applyFont="1" applyAlignment="1">
      <alignment vertical="center" wrapText="1"/>
    </xf>
    <xf numFmtId="2" fontId="2" fillId="0" borderId="0" xfId="13" applyNumberFormat="1" applyFont="1" applyAlignment="1">
      <alignment vertical="center" wrapText="1"/>
    </xf>
    <xf numFmtId="0" fontId="3" fillId="0" borderId="0" xfId="2" applyAlignment="1">
      <alignment wrapText="1"/>
    </xf>
    <xf numFmtId="0" fontId="8" fillId="4" borderId="0" xfId="8" applyFill="1"/>
    <xf numFmtId="0" fontId="23" fillId="5" borderId="0" xfId="8" applyFont="1" applyFill="1"/>
    <xf numFmtId="0" fontId="24" fillId="5" borderId="14" xfId="8" applyFont="1" applyFill="1" applyBorder="1"/>
    <xf numFmtId="0" fontId="24" fillId="5" borderId="15" xfId="8" applyFont="1" applyFill="1" applyBorder="1"/>
    <xf numFmtId="0" fontId="11" fillId="5" borderId="19" xfId="8" applyFont="1" applyFill="1" applyBorder="1"/>
    <xf numFmtId="0" fontId="11" fillId="5" borderId="18" xfId="8" applyFont="1" applyFill="1" applyBorder="1"/>
    <xf numFmtId="0" fontId="25" fillId="0" borderId="0" xfId="5" applyFont="1">
      <alignment vertical="center" wrapText="1"/>
    </xf>
    <xf numFmtId="9" fontId="25" fillId="0" borderId="0" xfId="13" applyFont="1" applyAlignment="1">
      <alignment vertical="center" wrapText="1"/>
    </xf>
    <xf numFmtId="0" fontId="25" fillId="0" borderId="0" xfId="5" applyFont="1" applyAlignment="1">
      <alignment wrapText="1"/>
    </xf>
    <xf numFmtId="0" fontId="25" fillId="0" borderId="0" xfId="5" applyFont="1" applyAlignment="1">
      <alignment vertical="top" wrapText="1"/>
    </xf>
    <xf numFmtId="0" fontId="19" fillId="0" borderId="0" xfId="15" applyFont="1" applyAlignment="1">
      <alignment vertical="top" wrapText="1"/>
    </xf>
    <xf numFmtId="0" fontId="7" fillId="0" borderId="0" xfId="3" applyFill="1" applyAlignment="1">
      <alignment vertical="center" wrapText="1"/>
    </xf>
    <xf numFmtId="0" fontId="7" fillId="0" borderId="0" xfId="3" applyFill="1" applyAlignment="1">
      <alignment wrapText="1"/>
    </xf>
  </cellXfs>
  <cellStyles count="16">
    <cellStyle name="Comma" xfId="7" builtinId="3"/>
    <cellStyle name="Comma 2" xfId="10" xr:uid="{C86158C1-8B12-4A45-8540-E82482967BAB}"/>
    <cellStyle name="Heading 1" xfId="1" builtinId="16"/>
    <cellStyle name="Heading 2" xfId="2" builtinId="17"/>
    <cellStyle name="Heading 3" xfId="3" builtinId="18"/>
    <cellStyle name="Hyperlink" xfId="4" builtinId="8"/>
    <cellStyle name="Hyperlink 2" xfId="11" xr:uid="{0DD60D40-7F68-4562-A133-0CD1EAC8A053}"/>
    <cellStyle name="Hyperlink 2 3" xfId="14" xr:uid="{7BCEDF4D-CA9F-4D08-90A8-9C48C18D9F15}"/>
    <cellStyle name="Normal" xfId="0" builtinId="0"/>
    <cellStyle name="Normal 2" xfId="6" xr:uid="{F8856932-983C-45EF-B519-29ACEC184DDB}"/>
    <cellStyle name="Normal 2 2" xfId="12" xr:uid="{9BCB65FB-0D5D-42DD-A9A4-CC72CE22DC96}"/>
    <cellStyle name="Normal 3" xfId="8" xr:uid="{351E4689-EA58-4145-97D3-F054CEAE20B1}"/>
    <cellStyle name="Normal 4" xfId="5" xr:uid="{C0251386-D038-42BD-8AD3-469FC6459F02}"/>
    <cellStyle name="Normal 4 2" xfId="15" xr:uid="{7E61DE33-9E8C-4152-9261-A6B7F9692981}"/>
    <cellStyle name="Per cent" xfId="13" builtinId="5"/>
    <cellStyle name="Percent 2" xfId="9" xr:uid="{AAA09D03-3E52-41AB-8673-620A6659BFFC}"/>
  </cellStyles>
  <dxfs count="166">
    <dxf>
      <numFmt numFmtId="5" formatCode="#,##0;\-#,##0"/>
      <border diagonalUp="0" diagonalDown="0">
        <left/>
        <right style="thin">
          <color indexed="64"/>
        </right>
        <top/>
        <bottom/>
        <vertical/>
        <horizontal/>
      </border>
    </dxf>
    <dxf>
      <numFmt numFmtId="5" formatCode="#,##0;\-#,##0"/>
    </dxf>
    <dxf>
      <numFmt numFmtId="5" formatCode="#,##0;\-#,##0"/>
      <border diagonalUp="0" diagonalDown="0" outline="0">
        <left/>
        <right style="thin">
          <color indexed="64"/>
        </right>
        <top/>
        <bottom/>
      </border>
    </dxf>
    <dxf>
      <numFmt numFmtId="5" formatCode="#,##0;\-#,##0"/>
    </dxf>
    <dxf>
      <numFmt numFmtId="5" formatCode="#,##0;\-#,##0"/>
      <border diagonalUp="0" diagonalDown="0" outline="0">
        <left/>
        <right style="thin">
          <color indexed="64"/>
        </right>
        <top/>
        <bottom/>
      </border>
    </dxf>
    <dxf>
      <numFmt numFmtId="5" formatCode="#,##0;\-#,##0"/>
    </dxf>
    <dxf>
      <numFmt numFmtId="5" formatCode="#,##0;\-#,##0"/>
    </dxf>
    <dxf>
      <numFmt numFmtId="5" formatCode="#,##0;\-#,##0"/>
    </dxf>
    <dxf>
      <numFmt numFmtId="5" formatCode="#,##0;\-#,##0"/>
    </dxf>
    <dxf>
      <numFmt numFmtId="5" formatCode="#,##0;\-#,##0"/>
    </dxf>
    <dxf>
      <border diagonalUp="0" diagonalDown="0">
        <left/>
        <right style="thin">
          <color indexed="64"/>
        </right>
        <top/>
        <bottom/>
        <vertical/>
        <horizontal/>
      </border>
    </dxf>
    <dxf>
      <numFmt numFmtId="5" formatCode="#,##0;\-#,##0"/>
    </dxf>
    <dxf>
      <numFmt numFmtId="5" formatCode="#,##0;\-#,##0"/>
    </dxf>
    <dxf>
      <numFmt numFmtId="5" formatCode="#,##0;\-#,##0"/>
      <border diagonalUp="0" diagonalDown="0" outline="0">
        <left/>
        <right style="thin">
          <color indexed="64"/>
        </right>
      </border>
    </dxf>
    <dxf>
      <numFmt numFmtId="5" formatCode="#,##0;\-#,##0"/>
    </dxf>
    <dxf>
      <numFmt numFmtId="5" formatCode="#,##0;\-#,##0"/>
    </dxf>
    <dxf>
      <numFmt numFmtId="5" formatCode="#,##0;\-#,##0"/>
      <fill>
        <patternFill patternType="none">
          <fgColor indexed="64"/>
          <bgColor indexed="65"/>
        </patternFill>
      </fill>
    </dxf>
    <dxf>
      <numFmt numFmtId="5" formatCode="#,##0;\-#,##0"/>
      <fill>
        <patternFill patternType="none">
          <fgColor indexed="64"/>
          <bgColor indexed="65"/>
        </patternFill>
      </fill>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border diagonalUp="0" diagonalDown="0">
        <left style="thin">
          <color indexed="64"/>
        </left>
        <right/>
        <vertical/>
      </border>
    </dxf>
    <dxf>
      <border diagonalUp="0" diagonalDown="0">
        <left style="thin">
          <color indexed="64"/>
        </left>
        <right style="thin">
          <color indexed="64"/>
        </right>
        <top/>
        <bottom/>
        <vertical/>
        <horizontal/>
      </border>
    </dxf>
    <dxf>
      <border outline="0">
        <bottom style="thin">
          <color indexed="64"/>
        </bottom>
      </border>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5" formatCode="#,##0;\-#,##0"/>
      <border diagonalUp="0" diagonalDown="0">
        <left/>
        <right style="thin">
          <color indexed="64"/>
        </right>
        <vertical/>
      </border>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border diagonalUp="0" diagonalDown="0">
        <left style="thin">
          <color indexed="64"/>
        </left>
        <right/>
        <vertical/>
      </border>
    </dxf>
    <dxf>
      <border diagonalUp="0" diagonalDown="0">
        <left style="thin">
          <color indexed="64"/>
        </left>
        <right style="thin">
          <color indexed="64"/>
        </right>
        <top/>
        <bottom/>
        <vertical/>
        <horizontal/>
      </border>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4" formatCode="#,##0.0;\-#,##0.0"/>
      <fill>
        <patternFill patternType="solid">
          <fgColor indexed="64"/>
          <bgColor theme="0" tint="-4.9989318521683403E-2"/>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border diagonalUp="0" diagonalDown="0">
        <right style="thin">
          <color indexed="64"/>
        </right>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0.0;\-#,##0.0"/>
      <fill>
        <patternFill patternType="solid">
          <fgColor indexed="64"/>
          <bgColor theme="0" tint="-4.9989318521683403E-2"/>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border diagonalUp="0" diagonalDown="0">
        <right style="thin">
          <color indexed="64"/>
        </right>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0" indent="0" justifyLastLine="0" shrinkToFit="0" readingOrder="0"/>
      <border diagonalUp="0" diagonalDown="0">
        <left style="thin">
          <color indexed="64"/>
        </left>
      </border>
    </dxf>
    <dxf>
      <border diagonalUp="0" diagonalDown="0">
        <left style="thin">
          <color indexed="64"/>
        </left>
        <right style="thin">
          <color indexed="64"/>
        </right>
        <top/>
        <bottom/>
        <vertical/>
        <horizontal/>
      </border>
    </dxf>
    <dxf>
      <border outline="0">
        <right style="thin">
          <color indexed="64"/>
        </right>
        <bottom style="thin">
          <color indexed="64"/>
        </bottom>
      </border>
    </dxf>
    <dxf>
      <font>
        <b val="0"/>
        <i val="0"/>
        <strike val="0"/>
        <condense val="0"/>
        <extend val="0"/>
        <outline val="0"/>
        <shadow val="0"/>
        <u val="none"/>
        <vertAlign val="baseline"/>
        <sz val="12"/>
        <color theme="1"/>
        <name val="Calibri"/>
        <family val="2"/>
        <scheme val="minor"/>
      </font>
      <alignment horizontal="right" vertical="center" textRotation="0" wrapText="0" indent="0" justifyLastLine="0" shrinkToFit="0" readingOrder="0"/>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4"/>
        <color auto="1"/>
        <name val="Calibri"/>
        <family val="2"/>
        <scheme val="minor"/>
      </font>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font>
        <strike val="0"/>
        <outline val="0"/>
        <shadow val="0"/>
        <u val="none"/>
        <vertAlign val="baseline"/>
        <sz val="16"/>
        <color auto="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22</xdr:row>
      <xdr:rowOff>0</xdr:rowOff>
    </xdr:from>
    <xdr:to>
      <xdr:col>0</xdr:col>
      <xdr:colOff>0</xdr:colOff>
      <xdr:row>30</xdr:row>
      <xdr:rowOff>1289</xdr:rowOff>
    </xdr:to>
    <xdr:sp macro="" textlink="">
      <xdr:nvSpPr>
        <xdr:cNvPr id="2" name="Text Box 9">
          <a:extLst>
            <a:ext uri="{FF2B5EF4-FFF2-40B4-BE49-F238E27FC236}">
              <a16:creationId xmlns:a16="http://schemas.microsoft.com/office/drawing/2014/main" id="{44BF93F6-78AC-459D-82E2-A356CC785177}"/>
            </a:ext>
          </a:extLst>
        </xdr:cNvPr>
        <xdr:cNvSpPr txBox="1">
          <a:spLocks noChangeArrowheads="1"/>
        </xdr:cNvSpPr>
      </xdr:nvSpPr>
      <xdr:spPr bwMode="auto">
        <a:xfrm>
          <a:off x="0" y="4458963"/>
          <a:ext cx="0" cy="1451001"/>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2009</a:t>
          </a:r>
        </a:p>
      </xdr:txBody>
    </xdr:sp>
    <xdr:clientData/>
  </xdr:twoCellAnchor>
  <xdr:twoCellAnchor>
    <xdr:from>
      <xdr:col>0</xdr:col>
      <xdr:colOff>0</xdr:colOff>
      <xdr:row>0</xdr:row>
      <xdr:rowOff>86362</xdr:rowOff>
    </xdr:from>
    <xdr:to>
      <xdr:col>0</xdr:col>
      <xdr:colOff>0</xdr:colOff>
      <xdr:row>4</xdr:row>
      <xdr:rowOff>0</xdr:rowOff>
    </xdr:to>
    <xdr:sp macro="" textlink="">
      <xdr:nvSpPr>
        <xdr:cNvPr id="3" name="TextBox 2">
          <a:extLst>
            <a:ext uri="{FF2B5EF4-FFF2-40B4-BE49-F238E27FC236}">
              <a16:creationId xmlns:a16="http://schemas.microsoft.com/office/drawing/2014/main" id="{E4A12AC3-A1AD-47B9-B6AE-3C274D43676A}"/>
            </a:ext>
          </a:extLst>
        </xdr:cNvPr>
        <xdr:cNvSpPr txBox="1"/>
      </xdr:nvSpPr>
      <xdr:spPr>
        <a:xfrm>
          <a:off x="0" y="0"/>
          <a:ext cx="0" cy="936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vert" wrap="square" rtlCol="0" anchor="t"/>
        <a:lstStyle/>
        <a:p>
          <a:r>
            <a:rPr lang="en-GB" sz="1000">
              <a:latin typeface="Arial" pitchFamily="34" charset="0"/>
              <a:cs typeface="Arial" pitchFamily="34" charset="0"/>
            </a:rPr>
            <a:t>March 2014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214</xdr:rowOff>
    </xdr:from>
    <xdr:to>
      <xdr:col>0</xdr:col>
      <xdr:colOff>0</xdr:colOff>
      <xdr:row>25</xdr:row>
      <xdr:rowOff>0</xdr:rowOff>
    </xdr:to>
    <xdr:sp macro="" textlink="">
      <xdr:nvSpPr>
        <xdr:cNvPr id="2" name="Text Box 1">
          <a:extLst>
            <a:ext uri="{FF2B5EF4-FFF2-40B4-BE49-F238E27FC236}">
              <a16:creationId xmlns:a16="http://schemas.microsoft.com/office/drawing/2014/main" id="{E2C2419A-0EB9-4B85-923A-8556B1E16FB5}"/>
            </a:ext>
          </a:extLst>
        </xdr:cNvPr>
        <xdr:cNvSpPr txBox="1">
          <a:spLocks noChangeArrowheads="1"/>
        </xdr:cNvSpPr>
      </xdr:nvSpPr>
      <xdr:spPr bwMode="auto">
        <a:xfrm>
          <a:off x="0" y="214"/>
          <a:ext cx="0" cy="5735178"/>
        </a:xfrm>
        <a:prstGeom prst="rect">
          <a:avLst/>
        </a:prstGeom>
        <a:solidFill>
          <a:srgbClr val="FFFFFF"/>
        </a:solidFill>
        <a:ln w="9525">
          <a:noFill/>
          <a:miter lim="800000"/>
          <a:headEnd/>
          <a:tailEnd/>
        </a:ln>
      </xdr:spPr>
      <xdr:txBody>
        <a:bodyPr vertOverflow="clip" vert="vert" wrap="square" lIns="27432" tIns="22860" rIns="27432" bIns="22860" anchor="ctr" upright="1"/>
        <a:lstStyle/>
        <a:p>
          <a:pPr algn="ctr" rtl="0">
            <a:defRPr sz="1000"/>
          </a:pPr>
          <a:r>
            <a:rPr lang="en-GB" sz="1000" b="0" i="0" strike="noStrike">
              <a:solidFill>
                <a:srgbClr val="000000"/>
              </a:solidFill>
              <a:latin typeface="Arial"/>
              <a:cs typeface="Arial"/>
            </a:rPr>
            <a:t>12</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FAABFD5-2EB7-42E5-8BBC-C82E7FAE64DE}" name="Contents5" displayName="Contents5" ref="A4:B11" totalsRowShown="0" headerRowDxfId="165" dataDxfId="164" headerRowCellStyle="Heading 2" dataCellStyle="Hyperlink">
  <tableColumns count="2">
    <tableColumn id="1" xr3:uid="{5CA1FDD2-EE5B-455B-9729-E8E86EE5835D}" name="Worksheet description" dataDxfId="163" dataCellStyle="Normal 4"/>
    <tableColumn id="2" xr3:uid="{E071D099-4509-4FF2-9821-1476460FB068}" name="Link" dataDxfId="162"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2" totalsRowShown="0" headerRowDxfId="161" headerRowCellStyle="Heading 2">
  <tableColumns count="2">
    <tableColumn id="1" xr3:uid="{78CED3D1-3326-4B98-A7D9-0AD5792C445E}" name="Note " dataCellStyle="Normal 4"/>
    <tableColumn id="2" xr3:uid="{D7D741AD-FAD9-458E-AC6E-92046E3B30EB}" name="Description" dataDxfId="160"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383B7F8-619E-4712-B293-0C454C08AEA6}" name="Table3.1_supply_and_use_of_crude_oil_natural_gas_liquids_and_feedstocks_main_table_thousand_tonnes" displayName="Table3.1_supply_and_use_of_crude_oil_natural_gas_liquids_and_feedstocks_main_table_thousand_tonnes" ref="A4:N21" totalsRowShown="0" headerRowDxfId="159" dataDxfId="158" tableBorderDxfId="157" headerRowCellStyle="Normal 4" dataCellStyle="Comma 2">
  <tableColumns count="14">
    <tableColumn id="1" xr3:uid="{4B8A7583-4A72-489D-9533-FA89F303B1C2}" name="Column1" dataDxfId="156" dataCellStyle="Normal 4"/>
    <tableColumn id="2" xr3:uid="{712FF7E8-550B-4BF9-A816-00EC73D4EE38}" name="2024" dataDxfId="155" dataCellStyle="Comma">
      <calculatedColumnFormula>INDIRECT(calculation_hide!F7,FALSE)</calculatedColumnFormula>
    </tableColumn>
    <tableColumn id="3" xr3:uid="{B47A0CA9-5A56-4645-B0F9-2FCB9E3DD95E}" name="2025 [provisional]" dataDxfId="154" dataCellStyle="Comma">
      <calculatedColumnFormula>INDIRECT(calculation_hide!G7,FALSE)</calculatedColumnFormula>
    </tableColumn>
    <tableColumn id="4" xr3:uid="{EB43F5E5-1833-4056-B44E-A35F6D7D1743}" name="Annual per cent change" dataDxfId="153" dataCellStyle="Comma"/>
    <tableColumn id="6" xr3:uid="{737F003B-0AA6-46E5-A5D2-2E5329833C2E}" name="2024 _x000a_2nd quarter" dataDxfId="152" dataCellStyle="Comma">
      <calculatedColumnFormula>INDIRECT(calculation_hide!G32,FALSE)</calculatedColumnFormula>
    </tableColumn>
    <tableColumn id="7" xr3:uid="{5DA2B056-3020-4BE3-A3A4-9D8F6CD565C7}" name="2024 _x000a_3rd quarter" dataDxfId="151" dataCellStyle="Comma">
      <calculatedColumnFormula>INDIRECT(calculation_hide!H32,FALSE)</calculatedColumnFormula>
    </tableColumn>
    <tableColumn id="8" xr3:uid="{2F3D4AA5-A0FF-498E-BCF3-D8BA4F42CC53}" name="2024_x000a_4th quarter" dataDxfId="150" dataCellStyle="Comma">
      <calculatedColumnFormula>INDIRECT(calculation_hide!I32,FALSE)</calculatedColumnFormula>
    </tableColumn>
    <tableColumn id="9" xr3:uid="{4780D378-1D73-40D7-8715-73BC5E4EB404}" name="2025_x000a_1st quarter" dataDxfId="149" dataCellStyle="Comma">
      <calculatedColumnFormula>INDIRECT(calculation_hide!J32,FALSE)</calculatedColumnFormula>
    </tableColumn>
    <tableColumn id="10" xr3:uid="{0990F01E-E460-4107-85A5-9EAF5B172803}" name="2025_x000a_2nd quarter" dataDxfId="148" dataCellStyle="Comma">
      <calculatedColumnFormula>INDIRECT(calculation_hide!K32,FALSE)</calculatedColumnFormula>
    </tableColumn>
    <tableColumn id="11" xr3:uid="{946230AA-CEDA-4C5E-A074-945020E2A5A0}" name="2025_x000a_3rd quarter" dataDxfId="147" dataCellStyle="Comma">
      <calculatedColumnFormula>INDIRECT(calculation_hide!L32,FALSE)</calculatedColumnFormula>
    </tableColumn>
    <tableColumn id="12" xr3:uid="{CF872E0F-C8C2-4FA8-9E9C-661DF1184013}" name="2025_x000a_4th quarter " dataDxfId="146" dataCellStyle="Comma">
      <calculatedColumnFormula>INDIRECT(calculation_hide!M32,FALSE)</calculatedColumnFormula>
    </tableColumn>
    <tableColumn id="13" xr3:uid="{87E4C720-ADF7-4350-942B-C4FE226784F9}" name="2026_x000a_1st quarter" dataDxfId="145" dataCellStyle="Comma">
      <calculatedColumnFormula>INDIRECT(calculation_hide!N32,FALSE)</calculatedColumnFormula>
    </tableColumn>
    <tableColumn id="16" xr3:uid="{A35C4016-FCD9-4ACC-9DE7-F355E245E8B3}" name="2026_x000a_2nd quarter [provisional]">
      <calculatedColumnFormula>INDIRECT(calculation_hide!O32,FALSE)</calculatedColumnFormula>
    </tableColumn>
    <tableColumn id="14" xr3:uid="{A49DC58F-AA4E-45CC-8127-CAD6EDAD8BED}" name="Quarterly per cent change_x000a_[note 8]" dataDxfId="144"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6C52ADD-E827-4C4D-A821-8EAA96C47264}" name="Table3.1_supply_and_use_of_crude_oil_natural_gas_liquids_and_feedstocks_annual_data_thousand_tonnes" displayName="Table3.1_supply_and_use_of_crude_oil_natural_gas_liquids_and_feedstocks_annual_data_thousand_tonnes" ref="A5:AB24" totalsRowShown="0" headerRowDxfId="143" tableBorderDxfId="142" headerRowCellStyle="Normal 4" dataCellStyle="Normal 4">
  <tableColumns count="28">
    <tableColumn id="1" xr3:uid="{79A4E0BC-0423-4D86-935F-609B471B8826}" name="Column1" dataDxfId="141" dataCellStyle="Normal 4"/>
    <tableColumn id="2" xr3:uid="{00530591-33ED-442C-9ECA-E7CBFDAB11C3}" name="1999" dataDxfId="140" dataCellStyle="Normal 4">
      <calculatedColumnFormula>SUM(Quarter!B6:E6)</calculatedColumnFormula>
    </tableColumn>
    <tableColumn id="3" xr3:uid="{D53DC72C-80F6-4C20-A79A-D6CBA118A0B2}" name="2000" dataDxfId="139" dataCellStyle="Normal 4">
      <calculatedColumnFormula>SUM(Quarter!F6:I6)</calculatedColumnFormula>
    </tableColumn>
    <tableColumn id="4" xr3:uid="{002D8711-E8B0-4C95-9B02-E3A8283E52A9}" name="2001" dataDxfId="138" dataCellStyle="Normal 4">
      <calculatedColumnFormula>SUM(Quarter!J6:M6)</calculatedColumnFormula>
    </tableColumn>
    <tableColumn id="5" xr3:uid="{42BE42E0-2EF8-42FA-B18A-7CC87E578369}" name="2002" dataDxfId="137" dataCellStyle="Normal 4">
      <calculatedColumnFormula>SUM(Quarter!N6:Q6)</calculatedColumnFormula>
    </tableColumn>
    <tableColumn id="6" xr3:uid="{CC2B3F4B-66C9-4139-9ECF-004808F87252}" name="2003" dataDxfId="136" dataCellStyle="Normal 4">
      <calculatedColumnFormula>SUM(Quarter!R6:U6)</calculatedColumnFormula>
    </tableColumn>
    <tableColumn id="7" xr3:uid="{4B2AC4DF-08C2-4752-B738-6ADC2036DE9C}" name="2004" dataDxfId="135" dataCellStyle="Normal 4">
      <calculatedColumnFormula>SUM(Quarter!V6:Y6)</calculatedColumnFormula>
    </tableColumn>
    <tableColumn id="8" xr3:uid="{10257445-7A15-40B0-AE1E-F02370D18E70}" name="2005" dataDxfId="134" dataCellStyle="Normal 4">
      <calculatedColumnFormula>SUM(Quarter!Z6:AC6)</calculatedColumnFormula>
    </tableColumn>
    <tableColumn id="9" xr3:uid="{38ED91AF-76E1-4F32-A8AC-08C4BF1B77EB}" name="2006" dataDxfId="133" dataCellStyle="Normal 4">
      <calculatedColumnFormula>SUM(Quarter!AD6:AG6)</calculatedColumnFormula>
    </tableColumn>
    <tableColumn id="10" xr3:uid="{37A700D8-5885-4F61-B759-46CB96D2F431}" name="2007" dataDxfId="132" dataCellStyle="Normal 4">
      <calculatedColumnFormula>SUM(Quarter!AH6:AK6)</calculatedColumnFormula>
    </tableColumn>
    <tableColumn id="11" xr3:uid="{D42E1BEF-16BF-49C7-A7D8-010FB2BDC6BE}" name="2008" dataDxfId="131" dataCellStyle="Normal 4">
      <calculatedColumnFormula>SUM(Quarter!AL6:AO6)</calculatedColumnFormula>
    </tableColumn>
    <tableColumn id="12" xr3:uid="{C776EF22-8237-4748-97C1-8D49510374CC}" name="2009" dataDxfId="130" dataCellStyle="Normal 4">
      <calculatedColumnFormula>SUM(Quarter!AP6:AS6)</calculatedColumnFormula>
    </tableColumn>
    <tableColumn id="13" xr3:uid="{3A5A5FE0-E855-4898-A539-EC1E63E5B4B2}" name="2010" dataDxfId="129" dataCellStyle="Normal 4">
      <calculatedColumnFormula>SUM(Quarter!AT6:AW6)</calculatedColumnFormula>
    </tableColumn>
    <tableColumn id="14" xr3:uid="{3410B2BD-1535-4AA1-88F1-38CEFB84BCF2}" name="2011" dataDxfId="128" dataCellStyle="Normal 4">
      <calculatedColumnFormula>SUM(Quarter!AX6:BA6)</calculatedColumnFormula>
    </tableColumn>
    <tableColumn id="15" xr3:uid="{57279AC0-D863-4E49-A7E4-633B8B7417BE}" name="2012" dataDxfId="127" dataCellStyle="Normal 4">
      <calculatedColumnFormula>SUM(Quarter!BB6:BE6)</calculatedColumnFormula>
    </tableColumn>
    <tableColumn id="16" xr3:uid="{EF3020BE-9F78-4B96-A1A8-A838EC2D2421}" name="2013" dataDxfId="126" dataCellStyle="Normal 4">
      <calculatedColumnFormula>SUM(Quarter!BF6:BI6)</calculatedColumnFormula>
    </tableColumn>
    <tableColumn id="17" xr3:uid="{3717AB3A-D0CD-4018-A628-A9CAF02F3494}" name="2014" dataDxfId="125" dataCellStyle="Normal 4">
      <calculatedColumnFormula>SUM(Quarter!BJ6:BM6)</calculatedColumnFormula>
    </tableColumn>
    <tableColumn id="18" xr3:uid="{097C260C-ACE0-4978-B72C-DBA48CDB9A07}" name="2015" dataDxfId="124" dataCellStyle="Normal 4">
      <calculatedColumnFormula>SUM(Quarter!BN6:BQ6)</calculatedColumnFormula>
    </tableColumn>
    <tableColumn id="19" xr3:uid="{6494C3CC-A755-4C9D-B01A-F2F7CAA69D53}" name="2016" dataDxfId="123" dataCellStyle="Normal 4">
      <calculatedColumnFormula>SUM(Quarter!BR6:BU6)</calculatedColumnFormula>
    </tableColumn>
    <tableColumn id="20" xr3:uid="{04609423-C14C-4B4D-A66A-F63A6C9C27CB}" name="2017" dataDxfId="122" dataCellStyle="Normal 4"/>
    <tableColumn id="21" xr3:uid="{11430AA8-CFD3-47E2-A552-91683547A82E}" name="2018" dataDxfId="121" dataCellStyle="Normal 4"/>
    <tableColumn id="22" xr3:uid="{9B539BC0-675E-4B83-A834-A536C3D9B95E}" name="2019" dataDxfId="120" dataCellStyle="Normal 4"/>
    <tableColumn id="23" xr3:uid="{8A11D05A-90A7-4E2A-9823-76EC870074C0}" name="2020" dataDxfId="119" dataCellStyle="Normal 4">
      <calculatedColumnFormula>SUM(Quarter!CH6:CK6)</calculatedColumnFormula>
    </tableColumn>
    <tableColumn id="24" xr3:uid="{614A115C-B373-4E5A-8B16-D69F39A3D07E}" name="2021" dataDxfId="118" dataCellStyle="Normal 4">
      <calculatedColumnFormula>SUM(Quarter!CL6:CO6)</calculatedColumnFormula>
    </tableColumn>
    <tableColumn id="26" xr3:uid="{BA0EB835-2945-4556-AF03-64D206515D8E}" name="2022" dataDxfId="117" dataCellStyle="Normal 4">
      <calculatedColumnFormula>SUM(Quarter!CP6:CS6)</calculatedColumnFormula>
    </tableColumn>
    <tableColumn id="27" xr3:uid="{5F873178-475E-48DB-A6CA-EF0ABF101BBF}" name="2023" dataDxfId="116" dataCellStyle="Normal 4">
      <calculatedColumnFormula>SUM(Quarter!CT6:CW6)</calculatedColumnFormula>
    </tableColumn>
    <tableColumn id="28" xr3:uid="{F3F0E976-62DA-4A9D-953B-E87B40C58091}" name="2024" dataDxfId="115" dataCellStyle="Normal 4">
      <calculatedColumnFormula>SUM(Quarter!CX6:DA6)</calculatedColumnFormula>
    </tableColumn>
    <tableColumn id="25" xr3:uid="{5BDE02DC-2C55-46A0-959A-49DE9A049704}" name="2025 [provisional]" dataDxfId="114" dataCellStyle="Normal 4">
      <calculatedColumnFormula>SUM(Quarter!DB6:DG6)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DCC05F-A49E-4AA6-82F4-D8EE1A9118C1}" name="Table3.1_supply_and_use_of_crude_oil_natural_gas_liquids_and_feedstocks_quarterly_data_thousand_tonnes" displayName="Table3.1_supply_and_use_of_crude_oil_natural_gas_liquids_and_feedstocks_quarterly_data_thousand_tonnes" ref="A5:DG24" totalsRowShown="0" headerRowDxfId="113" headerRowBorderDxfId="112" tableBorderDxfId="111" headerRowCellStyle="Normal 4" dataCellStyle="Normal 4">
  <tableColumns count="111">
    <tableColumn id="1" xr3:uid="{3C598342-C821-496C-AEC1-E3AD5178EAE1}" name="Column1" dataDxfId="110" dataCellStyle="Normal 4"/>
    <tableColumn id="2" xr3:uid="{0F98D4DC-3478-451F-8D0C-C0AFB4E17E88}" name="1999 _x000a_1st quarter" dataDxfId="109" dataCellStyle="Normal 4"/>
    <tableColumn id="3" xr3:uid="{6DD72C30-0B63-4A2F-A424-737884F1E7FA}" name="1999 _x000a_2nd quarter" dataDxfId="108" dataCellStyle="Normal 4"/>
    <tableColumn id="4" xr3:uid="{5D682099-04FF-4F93-8921-48440A785977}" name="1999 _x000a_3rd quarter" dataDxfId="107" dataCellStyle="Normal 4"/>
    <tableColumn id="5" xr3:uid="{EC25A272-B63F-4AE1-9BDF-41F7C6D56CA6}" name="1999 _x000a_4th quarter" dataDxfId="106" dataCellStyle="Normal 4"/>
    <tableColumn id="6" xr3:uid="{2B48FD40-1318-4603-94B8-8F54524F3105}" name="2000 _x000a_1st quarter" dataDxfId="105" dataCellStyle="Normal 4"/>
    <tableColumn id="7" xr3:uid="{BA9A043B-41A7-4638-A659-61E07B23D678}" name="2000 _x000a_2nd quarter" dataDxfId="104" dataCellStyle="Normal 4"/>
    <tableColumn id="8" xr3:uid="{F062C352-A954-4A46-A33A-9088C66FD71B}" name="2000 _x000a_3rd quarter" dataDxfId="103" dataCellStyle="Normal 4"/>
    <tableColumn id="9" xr3:uid="{A953D2A5-9544-4476-A890-312BBD187943}" name="2000 _x000a_4th quarter" dataDxfId="102" dataCellStyle="Normal 4"/>
    <tableColumn id="10" xr3:uid="{F99C1486-60F1-415D-BBAD-4A4946BFA1F4}" name="2001 _x000a_1st quarter" dataDxfId="101" dataCellStyle="Normal 4"/>
    <tableColumn id="11" xr3:uid="{0AD02214-6B48-4F81-97F3-33BFCE4E8BC2}" name="2001 _x000a_2nd quarter" dataDxfId="100" dataCellStyle="Normal 4"/>
    <tableColumn id="12" xr3:uid="{0E054614-566B-4DB8-957E-4B58609AB46F}" name="2001 _x000a_3rd quarter" dataDxfId="99" dataCellStyle="Normal 4"/>
    <tableColumn id="13" xr3:uid="{794B7C2E-7AEC-4854-B203-E706DE0327B1}" name="2001 _x000a_4th quarter" dataDxfId="98" dataCellStyle="Normal 4"/>
    <tableColumn id="14" xr3:uid="{8E283B95-11BC-4EF7-87F6-7E50B7411088}" name="2002 _x000a_1st quarter" dataDxfId="97" dataCellStyle="Normal 4"/>
    <tableColumn id="15" xr3:uid="{4B12C2DE-83D8-4E51-874D-40BE6A2EB639}" name="2002 _x000a_2nd quarter" dataDxfId="96" dataCellStyle="Normal 4"/>
    <tableColumn id="16" xr3:uid="{1CBFFFD2-6DAD-461F-B8CC-B0F882D8E482}" name="2002 _x000a_3rd quarter" dataDxfId="95" dataCellStyle="Normal 4"/>
    <tableColumn id="17" xr3:uid="{FECC331E-DF47-49B4-BDD2-48B3DC13D605}" name="2002 _x000a_4th quarter" dataDxfId="94" dataCellStyle="Normal 4"/>
    <tableColumn id="18" xr3:uid="{FE28DC95-C0F8-4ED2-B66F-C055CC4B56DD}" name="2003 _x000a_1st quarter" dataDxfId="93" dataCellStyle="Normal 4"/>
    <tableColumn id="19" xr3:uid="{89C68382-7204-4F95-9422-BA0A4CDA3A74}" name="2003 _x000a_2nd quarter" dataDxfId="92" dataCellStyle="Normal 4"/>
    <tableColumn id="20" xr3:uid="{2E3FB787-17B7-495B-9E63-A342EB749D77}" name="2003 _x000a_3rd quarter" dataDxfId="91" dataCellStyle="Normal 4"/>
    <tableColumn id="21" xr3:uid="{4B5CA748-C316-402F-8C3C-CE1E26EFCBB4}" name="2003 _x000a_4th quarter" dataDxfId="90" dataCellStyle="Normal 4"/>
    <tableColumn id="22" xr3:uid="{79A78C89-7204-4F19-8EFC-89CCF28401FB}" name="2004 _x000a_1st quarter" dataDxfId="89" dataCellStyle="Normal 4"/>
    <tableColumn id="23" xr3:uid="{5CB66E99-70DF-4DCB-8FC8-27A0C468B3AF}" name="2004 _x000a_2nd quarter" dataDxfId="88" dataCellStyle="Normal 4"/>
    <tableColumn id="24" xr3:uid="{895663D0-10E1-4127-9C05-05AAA01B1BCB}" name="2004 _x000a_3rd quarter" dataDxfId="87" dataCellStyle="Normal 4"/>
    <tableColumn id="25" xr3:uid="{B8B59535-5098-4964-8084-2D42EA6F9E15}" name="2004 _x000a_4th quarter" dataDxfId="86" dataCellStyle="Normal 4"/>
    <tableColumn id="26" xr3:uid="{1919325F-DA6E-4807-995E-553868FE86B8}" name="2005 _x000a_1st quarter" dataDxfId="85" dataCellStyle="Normal 4"/>
    <tableColumn id="27" xr3:uid="{1C35A9AC-871F-44F2-BA2D-96A0D7F9A048}" name="2005 _x000a_2nd quarter" dataDxfId="84" dataCellStyle="Normal 4"/>
    <tableColumn id="28" xr3:uid="{428F368E-7EE6-46B6-AEEF-CB9AC4892B1D}" name="2005 _x000a_3rd quarter" dataDxfId="83" dataCellStyle="Normal 4"/>
    <tableColumn id="29" xr3:uid="{A18B35C3-66A0-4511-807B-A9E8BAF3B568}" name="2005 _x000a_4th quarter" dataDxfId="82" dataCellStyle="Normal 4"/>
    <tableColumn id="30" xr3:uid="{421299F0-2A23-434C-B70F-A56449BD6C65}" name="2006 _x000a_1st quarter" dataDxfId="81" dataCellStyle="Normal 4"/>
    <tableColumn id="31" xr3:uid="{CE342D52-33B5-4613-A015-101C3ACFF5DF}" name="2006 _x000a_2nd quarter" dataDxfId="80" dataCellStyle="Normal 4"/>
    <tableColumn id="32" xr3:uid="{8E5E200D-144D-4056-88E8-E63119BC702E}" name="2006 _x000a_3rd quarter" dataDxfId="79" dataCellStyle="Normal 4"/>
    <tableColumn id="33" xr3:uid="{5669C9FD-6199-48D6-AA2F-5D8BAAF0527B}" name="2006 _x000a_4th quarter" dataDxfId="78" dataCellStyle="Normal 4"/>
    <tableColumn id="34" xr3:uid="{5251B183-3DB8-4CF3-8C01-E0CB4CA6545F}" name="2007 _x000a_1st quarter" dataDxfId="77" dataCellStyle="Normal 4"/>
    <tableColumn id="35" xr3:uid="{D4DB1E8D-EF10-4846-9964-03AA87A98B1F}" name="2007 _x000a_2nd quarter" dataDxfId="76" dataCellStyle="Normal 4"/>
    <tableColumn id="36" xr3:uid="{85E7F2B2-4845-4CA1-A837-2286977DFA1E}" name="2007 _x000a_3rd quarter" dataDxfId="75" dataCellStyle="Normal 4"/>
    <tableColumn id="37" xr3:uid="{7F1486A1-A015-4B7D-ADD4-02B3D7EC5018}" name="2007 _x000a_4th quarter" dataDxfId="74" dataCellStyle="Normal 4"/>
    <tableColumn id="38" xr3:uid="{646EF2A3-68A8-4492-A87A-0BE43899D897}" name="2008 _x000a_1st quarter" dataDxfId="73" dataCellStyle="Normal 4"/>
    <tableColumn id="39" xr3:uid="{96F2DFFA-0BBA-4A7C-8851-137D2FB3F33A}" name="2008 _x000a_2nd quarter" dataDxfId="72" dataCellStyle="Normal 4"/>
    <tableColumn id="40" xr3:uid="{A9DD3C83-7B3A-445D-B765-DDB14A6F2156}" name="2008 _x000a_3rd quarter" dataDxfId="71" dataCellStyle="Normal 4"/>
    <tableColumn id="41" xr3:uid="{A0197E02-B096-4A26-BD37-23C668A4005C}" name="2008 _x000a_4th quarter" dataDxfId="70" dataCellStyle="Normal 4"/>
    <tableColumn id="42" xr3:uid="{5F9DA25E-ABDF-4868-8BFC-338F2BD0A946}" name="2009 _x000a_1st quarter" dataDxfId="69" dataCellStyle="Normal 4"/>
    <tableColumn id="43" xr3:uid="{6FDA3F51-A62E-4646-BDF0-031871AAB460}" name="2009 _x000a_2nd quarter" dataDxfId="68" dataCellStyle="Normal 4"/>
    <tableColumn id="44" xr3:uid="{3DEB6759-E49B-407A-BA17-735FAA38FA25}" name="2009 _x000a_3rd quarter" dataDxfId="67" dataCellStyle="Normal 4"/>
    <tableColumn id="45" xr3:uid="{8827D7A4-C31A-408F-86F6-46487918F69C}" name="2009 _x000a_4th quarter" dataDxfId="66" dataCellStyle="Normal 4"/>
    <tableColumn id="46" xr3:uid="{B24FA9A1-91E0-4693-9FCA-EEC2C28566AF}" name="2010 _x000a_1st quarter" dataDxfId="65" dataCellStyle="Normal 4"/>
    <tableColumn id="47" xr3:uid="{AC791A40-B62B-4770-98D2-29CA547369E0}" name="2010 _x000a_2nd quarter" dataDxfId="64" dataCellStyle="Normal 4"/>
    <tableColumn id="48" xr3:uid="{CC14E7A2-38EA-4B02-A66A-BCF0B05727FE}" name="2010 _x000a_3rd quarter" dataDxfId="63" dataCellStyle="Normal 4"/>
    <tableColumn id="49" xr3:uid="{967003B5-364D-4684-9230-3C095AD2AD1E}" name="2010 _x000a_4th quarter" dataDxfId="62" dataCellStyle="Normal 4"/>
    <tableColumn id="50" xr3:uid="{78D8939D-A390-45F7-9141-121430DD545D}" name="2011 _x000a_1st quarter" dataDxfId="61" dataCellStyle="Normal 4"/>
    <tableColumn id="51" xr3:uid="{C5DEA54D-362F-4E1C-B1E3-321C87E0916C}" name="2011 _x000a_2nd quarter" dataDxfId="60" dataCellStyle="Normal 4"/>
    <tableColumn id="52" xr3:uid="{E0D659D2-1BDB-4EDD-9869-0A1FDC052A96}" name="2011 _x000a_3rd quarter" dataDxfId="59" dataCellStyle="Normal 4"/>
    <tableColumn id="53" xr3:uid="{6D18B1CA-A2FD-4146-943D-A15558B285B9}" name="2011 _x000a_4th quarter" dataDxfId="58" dataCellStyle="Normal 4"/>
    <tableColumn id="54" xr3:uid="{0B8E30F5-22B5-4F7B-A722-485502C1A33C}" name="2012 _x000a_1st quarter" dataDxfId="57" dataCellStyle="Normal 4"/>
    <tableColumn id="55" xr3:uid="{81F90A45-B0E0-43A7-8633-8EC3A56D2EB1}" name="2012 _x000a_2nd quarter" dataDxfId="56" dataCellStyle="Normal 4"/>
    <tableColumn id="56" xr3:uid="{F0D054E4-3E9D-4A33-883E-6D1DDB9E58DD}" name="2012 _x000a_3rd quarter" dataDxfId="55" dataCellStyle="Normal 4"/>
    <tableColumn id="57" xr3:uid="{F720276F-736D-422E-9F3D-A791BA0588AA}" name="2012 _x000a_4th quarter" dataDxfId="54" dataCellStyle="Normal 4"/>
    <tableColumn id="58" xr3:uid="{2F1E3034-6501-477B-A733-099329215E44}" name="2013 _x000a_1st quarter" dataDxfId="53" dataCellStyle="Normal 4"/>
    <tableColumn id="59" xr3:uid="{0A51571F-0143-4860-9FB7-9C15C559A48D}" name="2013 _x000a_2nd quarter" dataDxfId="52" dataCellStyle="Normal 4"/>
    <tableColumn id="60" xr3:uid="{F05A2641-9FAE-4F16-9479-02CBF66A8555}" name="2013 _x000a_3rd quarter" dataDxfId="51" dataCellStyle="Normal 4"/>
    <tableColumn id="61" xr3:uid="{5AD44C0E-B7BD-4B1E-B381-C82C6B1A1279}" name="2013 _x000a_4th quarter" dataDxfId="50" dataCellStyle="Normal 4"/>
    <tableColumn id="62" xr3:uid="{CCAC0110-EAAD-449F-A724-E128824ED3D2}" name="2014 _x000a_1st quarter" dataDxfId="49" dataCellStyle="Normal 4"/>
    <tableColumn id="63" xr3:uid="{7ACB5584-250C-4173-8B68-568BE3B05225}" name="2014 _x000a_2nd quarter" dataDxfId="48" dataCellStyle="Normal 4"/>
    <tableColumn id="64" xr3:uid="{B13A37FA-C1C1-4BFD-A2A7-95896D3406AF}" name="2014 _x000a_3rd quarter" dataDxfId="47" dataCellStyle="Normal 4"/>
    <tableColumn id="65" xr3:uid="{28F1B286-3F41-4019-BA33-4C5998D889EC}" name="2014 _x000a_4th quarter" dataDxfId="46" dataCellStyle="Normal 4"/>
    <tableColumn id="66" xr3:uid="{99353421-C871-4C79-B762-071022919A5C}" name="2015 _x000a_1st quarter" dataDxfId="45" dataCellStyle="Normal 4"/>
    <tableColumn id="67" xr3:uid="{565C57A7-9B72-4AF7-A7FA-3CD6EDA6E44B}" name="2015 _x000a_2nd quarter" dataDxfId="44" dataCellStyle="Normal 4"/>
    <tableColumn id="68" xr3:uid="{7BA2E1CE-B0BD-431A-BE69-F6BB89062432}" name="2015 _x000a_3rd quarter" dataDxfId="43" dataCellStyle="Normal 4"/>
    <tableColumn id="69" xr3:uid="{952EE4C4-BF96-464B-AB36-BD61AF52254B}" name="2015 _x000a_4th quarter" dataDxfId="42" dataCellStyle="Normal 4"/>
    <tableColumn id="70" xr3:uid="{D4ED5E68-B611-4E99-A293-E75E931FF54D}" name="2016 _x000a_1st quarter" dataDxfId="41" dataCellStyle="Normal 4"/>
    <tableColumn id="71" xr3:uid="{65610AE6-E101-40BA-927A-0969770894D0}" name="2016 _x000a_2nd quarter" dataDxfId="40" dataCellStyle="Normal 4"/>
    <tableColumn id="72" xr3:uid="{BDBAAE17-B166-4A8A-BAFC-0952926337E3}" name="2016 _x000a_3rd quarter" dataDxfId="39" dataCellStyle="Normal 4"/>
    <tableColumn id="73" xr3:uid="{ADA62F0B-25DD-49D8-9C8F-D152EAF5BCD3}" name="2016 _x000a_4th quarter" dataDxfId="38" dataCellStyle="Normal 4"/>
    <tableColumn id="74" xr3:uid="{47E236C1-113B-4CD4-B502-8EEE02A770C0}" name="2017 _x000a_1st quarter" dataDxfId="37" dataCellStyle="Normal 4"/>
    <tableColumn id="75" xr3:uid="{996B98E0-B727-4E7D-A4D7-971165BB81AC}" name="2017 _x000a_2nd quarter" dataDxfId="36" dataCellStyle="Normal 4"/>
    <tableColumn id="76" xr3:uid="{54A84287-527B-4EFC-8DA8-05A3BA5D026E}" name="2017 _x000a_3rd quarter" dataDxfId="35" dataCellStyle="Normal 4"/>
    <tableColumn id="77" xr3:uid="{70D5FC3D-9E46-4786-8A2B-2C3FD662495B}" name="2017 _x000a_4th quarter" dataDxfId="34" dataCellStyle="Normal 4"/>
    <tableColumn id="78" xr3:uid="{37461169-56FC-4252-A2BF-68C9758E811C}" name="2018 _x000a_1st quarter" dataDxfId="33" dataCellStyle="Normal 4"/>
    <tableColumn id="79" xr3:uid="{A0454BFB-4B04-4DFF-A322-3AA2CC7D3A94}" name="2018 _x000a_2nd quarter" dataDxfId="32" dataCellStyle="Normal 4"/>
    <tableColumn id="80" xr3:uid="{D0065DD3-F7F4-46DF-8A7A-E3EDF55493DD}" name="2018 _x000a_3rd quarter" dataDxfId="31" dataCellStyle="Normal 4"/>
    <tableColumn id="81" xr3:uid="{31E9A025-3FB6-4AB6-A1E0-91503AA123A2}" name="2018 _x000a_4th quarter" dataDxfId="30" dataCellStyle="Normal 4"/>
    <tableColumn id="82" xr3:uid="{81D09003-42A0-4EC5-B4D8-5376B98F1BE5}" name="2019 _x000a_1st quarter" dataDxfId="29" dataCellStyle="Normal 4"/>
    <tableColumn id="83" xr3:uid="{6E075B5C-531A-49E4-86B7-1B0964E29DFA}" name="2019 _x000a_2nd quarter" dataDxfId="28" dataCellStyle="Normal 4"/>
    <tableColumn id="84" xr3:uid="{619A8F39-4BD7-426F-8F9E-432A684FEAF0}" name="2019 _x000a_3rd quarter" dataDxfId="27" dataCellStyle="Normal 4"/>
    <tableColumn id="85" xr3:uid="{3D8AB4DD-7463-458E-8D31-AFA55E54596C}" name="2019 _x000a_4th quarter" dataDxfId="26" dataCellStyle="Normal 4"/>
    <tableColumn id="86" xr3:uid="{648C0F76-8D74-4A4C-BCF0-553F1B06E8E2}" name="2020 _x000a_1st quarter" dataDxfId="25" dataCellStyle="Normal 4"/>
    <tableColumn id="87" xr3:uid="{4C843685-1F98-42F2-B4A9-2B8FC6D30046}" name="2020 _x000a_2nd quarter" dataDxfId="24" dataCellStyle="Normal 4"/>
    <tableColumn id="88" xr3:uid="{63C2BDC5-5DED-4436-9070-762106BCD497}" name="2020 _x000a_3rd quarter" dataDxfId="23" dataCellStyle="Normal 4"/>
    <tableColumn id="89" xr3:uid="{F5586B53-2A27-4515-9365-C46F14097B8A}" name="2020 _x000a_4th quarter" dataDxfId="22" dataCellStyle="Normal 4"/>
    <tableColumn id="90" xr3:uid="{61C26AF1-CD8F-43D2-B647-AAB976762632}" name="2021 _x000a_1st quarter" dataDxfId="21" dataCellStyle="Normal 4"/>
    <tableColumn id="91" xr3:uid="{3D09E5D9-693B-4B93-8772-9B48ED8ABE9E}" name="2021 _x000a_2nd quarter" dataDxfId="20" dataCellStyle="Normal 4"/>
    <tableColumn id="92" xr3:uid="{C3AF0F85-77D6-470E-892A-E61B0D5490B6}" name="2021_x000a_3rd quarter" dataDxfId="19" dataCellStyle="Normal 4"/>
    <tableColumn id="93" xr3:uid="{B5439046-03FC-4B48-9871-36B2A638E21F}" name="2021 _x000a_4th quarter" dataDxfId="18" dataCellStyle="Normal 4"/>
    <tableColumn id="94" xr3:uid="{EC5228F3-761D-4CB4-B270-CA4F6F396E0F}" name="2022_x000a_1st quarter" dataDxfId="17" dataCellStyle="Normal 4"/>
    <tableColumn id="95" xr3:uid="{F96F213A-3068-4031-BEC9-864A599D9A19}" name="2022 _x000a_2nd quarter" dataDxfId="16" dataCellStyle="Normal 4"/>
    <tableColumn id="96" xr3:uid="{0D0A0AE1-462F-472A-96C2-CEE83EBF63F8}" name="2022 _x000a_3nd quarter" dataDxfId="15" dataCellStyle="Normal 4"/>
    <tableColumn id="97" xr3:uid="{5A9CBFE9-8F5D-412F-A231-FE730707DFDB}" name="2022 _x000a_4th quarter" dataDxfId="14" dataCellStyle="Normal 4"/>
    <tableColumn id="98" xr3:uid="{E009CE85-91B1-4A01-B3E1-DDA0A1548132}" name="2023 _x000a_1st quarter" dataDxfId="13" dataCellStyle="Normal 4"/>
    <tableColumn id="99" xr3:uid="{F9213DA7-6970-4F68-8E56-13EE2DF33BF3}" name="2023 _x000a_2nd quarter" dataDxfId="12" dataCellStyle="Normal 4"/>
    <tableColumn id="101" xr3:uid="{2FE4D62B-EC38-49A4-AC7A-EF5C4F542305}" name="2023 _x000a_3rd quarter" dataDxfId="11" dataCellStyle="Normal 4"/>
    <tableColumn id="100" xr3:uid="{FACEEBF9-8E79-4262-BBB8-15DE85E2581D}" name="2023_x000a_4th quarter" dataDxfId="10" dataCellStyle="Normal 4"/>
    <tableColumn id="103" xr3:uid="{89C725AA-DAAE-4EED-8917-715B7BF99D33}" name="2024_x000a_1st quarter" dataDxfId="9" dataCellStyle="Normal 4"/>
    <tableColumn id="104" xr3:uid="{531DA8B4-35CA-4163-AC4E-259171D5D6C2}" name="2024 _x000a_2nd quarter" dataDxfId="8" dataCellStyle="Normal 4"/>
    <tableColumn id="105" xr3:uid="{74DF3014-80FF-4D10-9868-16A77D2384D9}" name="2024 _x000a_3rd quarter" dataDxfId="7" dataCellStyle="Normal 4"/>
    <tableColumn id="110" xr3:uid="{2F514F03-3856-4A7E-92AD-E507C940AB39}" name="2024_x000a_4th quarter" dataDxfId="6" dataCellStyle="Normal 4"/>
    <tableColumn id="106" xr3:uid="{B60EA5B6-B970-4032-B021-2C25BE6D0232}" name="2025_x000a_1st quarter" dataDxfId="5" dataCellStyle="Normal 4"/>
    <tableColumn id="102" xr3:uid="{350B94B3-1578-4186-B699-8DBA67CF7EEB}" name="2025_x000a_2nd quarter" dataDxfId="4" dataCellStyle="Normal 4"/>
    <tableColumn id="108" xr3:uid="{08AFDFFA-3641-48D5-B6E1-BBFDE4059B6A}" name="2025_x000a_3rd quarter" dataDxfId="3" dataCellStyle="Normal 4"/>
    <tableColumn id="109" xr3:uid="{86F66778-641A-4756-9BAA-E9FE01ABA6EE}" name="2025_x000a_4th quarter " dataDxfId="2" dataCellStyle="Normal 4"/>
    <tableColumn id="111" xr3:uid="{8BD594B1-FDC4-47B0-8904-A1F957FB57A5}" name="2026_x000a_1st quarter" dataDxfId="1" dataCellStyle="Normal 4"/>
    <tableColumn id="107" xr3:uid="{44C727B7-274D-41A7-9526-028B4D39696F}" name="2026_x000a_2nd quarter [provisional]"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oil.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zoomScaleSheetLayoutView="100" workbookViewId="0"/>
  </sheetViews>
  <sheetFormatPr defaultColWidth="8.85546875" defaultRowHeight="15.75" x14ac:dyDescent="0.25"/>
  <cols>
    <col min="1" max="1" width="150.85546875" style="7" customWidth="1"/>
    <col min="2" max="256" width="9.140625" style="1" customWidth="1"/>
    <col min="257" max="16384" width="8.85546875" style="1"/>
  </cols>
  <sheetData>
    <row r="1" spans="1:257" s="2" customFormat="1" ht="23.25" x14ac:dyDescent="0.25">
      <c r="A1" s="58" t="s">
        <v>60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45" customHeight="1" x14ac:dyDescent="0.25">
      <c r="A2" s="1" t="s">
        <v>236</v>
      </c>
    </row>
    <row r="3" spans="1:257" s="3" customFormat="1" ht="30" customHeight="1" x14ac:dyDescent="0.35">
      <c r="A3" s="77"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x14ac:dyDescent="0.25">
      <c r="A4" s="38" t="s">
        <v>245</v>
      </c>
    </row>
    <row r="5" spans="1:257" s="3" customFormat="1" ht="30" customHeight="1" x14ac:dyDescent="0.35">
      <c r="A5" s="77"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x14ac:dyDescent="0.25">
      <c r="A6" s="1" t="s">
        <v>246</v>
      </c>
    </row>
    <row r="7" spans="1:257" s="2" customFormat="1" ht="30" customHeight="1" x14ac:dyDescent="0.35">
      <c r="A7" s="77"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x14ac:dyDescent="0.25">
      <c r="A8" s="88" t="s">
        <v>247</v>
      </c>
    </row>
    <row r="9" spans="1:257" s="2" customFormat="1" ht="30" customHeight="1" x14ac:dyDescent="0.35">
      <c r="A9" s="61" t="s">
        <v>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x14ac:dyDescent="0.25">
      <c r="A10" s="1" t="s">
        <v>4</v>
      </c>
    </row>
    <row r="11" spans="1:257" s="2" customFormat="1" ht="20.25" customHeight="1" x14ac:dyDescent="0.25">
      <c r="A11" s="56" t="s">
        <v>220</v>
      </c>
    </row>
    <row r="12" spans="1:257" s="2" customFormat="1" ht="45" customHeight="1" x14ac:dyDescent="0.25">
      <c r="A12" s="1" t="s">
        <v>5</v>
      </c>
    </row>
    <row r="13" spans="1:257" s="2" customFormat="1" ht="45" customHeight="1" x14ac:dyDescent="0.25">
      <c r="A13" s="1" t="s">
        <v>6</v>
      </c>
    </row>
    <row r="14" spans="1:257" s="2" customFormat="1" ht="20.25" customHeight="1" x14ac:dyDescent="0.25">
      <c r="A14" s="1" t="s">
        <v>7</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x14ac:dyDescent="0.25">
      <c r="A15" s="4" t="s">
        <v>8</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x14ac:dyDescent="0.25">
      <c r="A16" s="4" t="s">
        <v>172</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x14ac:dyDescent="0.25">
      <c r="A17" s="73" t="s">
        <v>9</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x14ac:dyDescent="0.25">
      <c r="A18" s="4" t="s">
        <v>213</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x14ac:dyDescent="0.35">
      <c r="A19" s="61" t="s">
        <v>10</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x14ac:dyDescent="0.3">
      <c r="A20" s="5" t="s">
        <v>11</v>
      </c>
    </row>
    <row r="21" spans="1:257" s="2" customFormat="1" ht="20.25" customHeight="1" x14ac:dyDescent="0.25">
      <c r="A21" s="1" t="s">
        <v>224</v>
      </c>
    </row>
    <row r="22" spans="1:257" s="2" customFormat="1" ht="20.25" customHeight="1" x14ac:dyDescent="0.25">
      <c r="A22" s="73" t="s">
        <v>226</v>
      </c>
    </row>
    <row r="23" spans="1:257" s="2" customFormat="1" ht="20.25" customHeight="1" x14ac:dyDescent="0.25">
      <c r="A23" s="57" t="s">
        <v>225</v>
      </c>
    </row>
    <row r="24" spans="1:257" s="2" customFormat="1" ht="20.25" customHeight="1" x14ac:dyDescent="0.3">
      <c r="A24" s="5" t="s">
        <v>12</v>
      </c>
    </row>
    <row r="25" spans="1:257" s="2" customFormat="1" ht="20.25" customHeight="1" x14ac:dyDescent="0.25">
      <c r="A25" s="6" t="s">
        <v>216</v>
      </c>
    </row>
    <row r="26" spans="1:257" s="2" customFormat="1" ht="20.25" customHeight="1" x14ac:dyDescent="0.25">
      <c r="A26" s="2" t="s">
        <v>13</v>
      </c>
    </row>
  </sheetData>
  <hyperlinks>
    <hyperlink ref="A15" r:id="rId1" display="Energy trends publication (opens in a new window) " xr:uid="{8E1C658C-6850-42BE-B616-80E44B623F8E}"/>
    <hyperlink ref="A16" r:id="rId2" xr:uid="{969E0746-D187-460D-AF36-86E03FF89BDC}"/>
    <hyperlink ref="A17" r:id="rId3" xr:uid="{F08BED50-2552-46E7-8082-B5ACDF4249CD}"/>
    <hyperlink ref="A25" r:id="rId4" xr:uid="{5333C93F-CD3F-4598-A1ED-4B9D95A31794}"/>
    <hyperlink ref="A11" r:id="rId5" xr:uid="{D0211773-106F-45FD-BB33-DCA1FED6C4C2}"/>
    <hyperlink ref="A22" r:id="rId6" xr:uid="{93BD0CB6-C08D-4D1D-A03C-66ED7850B755}"/>
    <hyperlink ref="A18" r:id="rId7" xr:uid="{EEFB2D7A-2767-4C12-AB62-F26120CA8FAA}"/>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D8419-CA92-4F09-B44F-177D0E9F5CC7}">
  <dimension ref="A1:B12"/>
  <sheetViews>
    <sheetView showGridLines="0" zoomScaleNormal="100" zoomScaleSheetLayoutView="100" workbookViewId="0"/>
  </sheetViews>
  <sheetFormatPr defaultColWidth="9.140625" defaultRowHeight="15" customHeight="1" x14ac:dyDescent="0.2"/>
  <cols>
    <col min="1" max="1" width="100.85546875" style="13" customWidth="1"/>
    <col min="2" max="2" width="30.85546875" style="13" customWidth="1"/>
    <col min="3" max="16384" width="9.140625" style="13"/>
  </cols>
  <sheetData>
    <row r="1" spans="1:2" ht="23.25" x14ac:dyDescent="0.2">
      <c r="A1" s="59" t="s">
        <v>15</v>
      </c>
    </row>
    <row r="2" spans="1:2" ht="20.25" customHeight="1" x14ac:dyDescent="0.2">
      <c r="A2" s="1" t="s">
        <v>19</v>
      </c>
    </row>
    <row r="3" spans="1:2" ht="20.25" customHeight="1" x14ac:dyDescent="0.2">
      <c r="A3" s="2" t="s">
        <v>18</v>
      </c>
    </row>
    <row r="4" spans="1:2" ht="30" customHeight="1" x14ac:dyDescent="0.35">
      <c r="A4" s="61" t="s">
        <v>61</v>
      </c>
      <c r="B4" s="62" t="s">
        <v>62</v>
      </c>
    </row>
    <row r="5" spans="1:2" ht="20.25" customHeight="1" x14ac:dyDescent="0.2">
      <c r="A5" s="2" t="s">
        <v>176</v>
      </c>
      <c r="B5" s="6" t="s">
        <v>16</v>
      </c>
    </row>
    <row r="6" spans="1:2" ht="20.25" customHeight="1" x14ac:dyDescent="0.2">
      <c r="A6" s="2" t="s">
        <v>15</v>
      </c>
      <c r="B6" s="6" t="s">
        <v>15</v>
      </c>
    </row>
    <row r="7" spans="1:2" ht="20.25" customHeight="1" x14ac:dyDescent="0.2">
      <c r="A7" s="2" t="s">
        <v>177</v>
      </c>
      <c r="B7" s="6" t="s">
        <v>26</v>
      </c>
    </row>
    <row r="8" spans="1:2" ht="20.25" customHeight="1" x14ac:dyDescent="0.2">
      <c r="A8" s="2" t="s">
        <v>14</v>
      </c>
      <c r="B8" s="6" t="s">
        <v>14</v>
      </c>
    </row>
    <row r="9" spans="1:2" ht="20.25" customHeight="1" x14ac:dyDescent="0.2">
      <c r="A9" s="2" t="s">
        <v>173</v>
      </c>
      <c r="B9" s="6" t="s">
        <v>166</v>
      </c>
    </row>
    <row r="10" spans="1:2" ht="20.25" customHeight="1" x14ac:dyDescent="0.2">
      <c r="A10" s="2" t="s">
        <v>174</v>
      </c>
      <c r="B10" s="6" t="s">
        <v>167</v>
      </c>
    </row>
    <row r="11" spans="1:2" ht="20.25" customHeight="1" x14ac:dyDescent="0.2">
      <c r="A11" s="2" t="s">
        <v>175</v>
      </c>
      <c r="B11" s="6" t="s">
        <v>44</v>
      </c>
    </row>
    <row r="12" spans="1:2" ht="15" customHeight="1" x14ac:dyDescent="0.2">
      <c r="A12" s="2"/>
    </row>
  </sheetData>
  <hyperlinks>
    <hyperlink ref="B5" location="'Cover Sheet'!A1" display="Cover Sheet" xr:uid="{B1989D6B-754A-4535-8151-07294D752280}"/>
    <hyperlink ref="B6" location="Contents!A1" display="Contents" xr:uid="{A738E415-9729-4491-9055-13FECB4A4D96}"/>
    <hyperlink ref="B8" location="Notes!A1" display="Commentary" xr:uid="{AE7FE5D9-B8C7-4AE0-8948-E722BB09CA0A}"/>
    <hyperlink ref="B10" location="Annual!A1" display="Annual " xr:uid="{43CBB242-0659-4686-BA84-DF3DD9BA89CB}"/>
    <hyperlink ref="B11" location="Quarter!A1" display="Quarter " xr:uid="{1F25B5D4-FC36-47CC-9B27-68A70D45E24B}"/>
    <hyperlink ref="B9" location="'Main Table'!A1" display="Main table " xr:uid="{1FBEEB70-2234-4E0E-B055-759EAC9C0E62}"/>
    <hyperlink ref="B7" location="Notes!A1" display="Notes" xr:uid="{167364BE-FA82-4D9A-9E19-FBD3571755EC}"/>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2"/>
  <sheetViews>
    <sheetView showGridLines="0" zoomScaleNormal="100" workbookViewId="0"/>
  </sheetViews>
  <sheetFormatPr defaultColWidth="9.140625" defaultRowHeight="15.75" x14ac:dyDescent="0.25"/>
  <cols>
    <col min="1" max="1" width="10" style="1" customWidth="1"/>
    <col min="2" max="2" width="150.85546875" style="1" customWidth="1"/>
    <col min="3" max="16384" width="9.140625" style="1"/>
  </cols>
  <sheetData>
    <row r="1" spans="1:2" ht="23.25" x14ac:dyDescent="0.25">
      <c r="A1" s="59" t="s">
        <v>26</v>
      </c>
    </row>
    <row r="2" spans="1:2" s="2" customFormat="1" ht="20.25" customHeight="1" x14ac:dyDescent="0.25">
      <c r="A2" s="2" t="s">
        <v>25</v>
      </c>
    </row>
    <row r="3" spans="1:2" s="2" customFormat="1" ht="20.25" customHeight="1" x14ac:dyDescent="0.25">
      <c r="A3" s="2" t="s">
        <v>178</v>
      </c>
    </row>
    <row r="4" spans="1:2" s="2" customFormat="1" ht="30" customHeight="1" x14ac:dyDescent="0.3">
      <c r="A4" s="63" t="s">
        <v>24</v>
      </c>
      <c r="B4" s="63" t="s">
        <v>17</v>
      </c>
    </row>
    <row r="5" spans="1:2" ht="40.35" customHeight="1" x14ac:dyDescent="0.25">
      <c r="A5" s="1" t="s">
        <v>23</v>
      </c>
      <c r="B5" s="1" t="s">
        <v>203</v>
      </c>
    </row>
    <row r="6" spans="1:2" ht="20.25" customHeight="1" x14ac:dyDescent="0.25">
      <c r="A6" s="1" t="s">
        <v>22</v>
      </c>
      <c r="B6" s="1" t="s">
        <v>234</v>
      </c>
    </row>
    <row r="7" spans="1:2" ht="20.25" customHeight="1" x14ac:dyDescent="0.25">
      <c r="A7" s="1" t="s">
        <v>21</v>
      </c>
      <c r="B7" s="1" t="s">
        <v>204</v>
      </c>
    </row>
    <row r="8" spans="1:2" ht="20.25" customHeight="1" x14ac:dyDescent="0.25">
      <c r="A8" s="1" t="s">
        <v>20</v>
      </c>
      <c r="B8" s="1" t="s">
        <v>205</v>
      </c>
    </row>
    <row r="9" spans="1:2" ht="40.35" customHeight="1" x14ac:dyDescent="0.25">
      <c r="A9" s="1" t="s">
        <v>168</v>
      </c>
      <c r="B9" s="1" t="s">
        <v>206</v>
      </c>
    </row>
    <row r="10" spans="1:2" ht="20.25" customHeight="1" x14ac:dyDescent="0.25">
      <c r="A10" s="1" t="s">
        <v>169</v>
      </c>
      <c r="B10" s="1" t="s">
        <v>207</v>
      </c>
    </row>
    <row r="11" spans="1:2" ht="20.25" customHeight="1" x14ac:dyDescent="0.25">
      <c r="A11" s="1" t="s">
        <v>170</v>
      </c>
      <c r="B11" s="1" t="s">
        <v>208</v>
      </c>
    </row>
    <row r="12" spans="1:2" ht="20.25" customHeight="1" x14ac:dyDescent="0.25">
      <c r="A12" s="1" t="s">
        <v>171</v>
      </c>
      <c r="B12" s="1" t="s">
        <v>209</v>
      </c>
    </row>
  </sheetData>
  <phoneticPr fontId="17"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2"/>
  </sheetPr>
  <dimension ref="A1:B9"/>
  <sheetViews>
    <sheetView showGridLines="0" zoomScaleNormal="100" workbookViewId="0"/>
  </sheetViews>
  <sheetFormatPr defaultColWidth="9.140625" defaultRowHeight="15.75" x14ac:dyDescent="0.25"/>
  <cols>
    <col min="1" max="1" width="135.5703125" style="84" customWidth="1"/>
    <col min="2" max="3" width="9.42578125" style="84" customWidth="1"/>
    <col min="4" max="16384" width="9.140625" style="84"/>
  </cols>
  <sheetData>
    <row r="1" spans="1:2" ht="23.25" x14ac:dyDescent="0.25">
      <c r="A1" s="58" t="s">
        <v>28</v>
      </c>
    </row>
    <row r="2" spans="1:2" s="86" customFormat="1" ht="21" x14ac:dyDescent="0.35">
      <c r="A2" s="62" t="s">
        <v>27</v>
      </c>
      <c r="B2" s="84"/>
    </row>
    <row r="3" spans="1:2" ht="24.6" customHeight="1" x14ac:dyDescent="0.25">
      <c r="A3" s="89" t="s">
        <v>242</v>
      </c>
    </row>
    <row r="4" spans="1:2" ht="63" x14ac:dyDescent="0.25">
      <c r="A4" s="72" t="s">
        <v>248</v>
      </c>
    </row>
    <row r="5" spans="1:2" ht="25.5" customHeight="1" x14ac:dyDescent="0.3">
      <c r="A5" s="90" t="s">
        <v>249</v>
      </c>
    </row>
    <row r="6" spans="1:2" ht="47.25" x14ac:dyDescent="0.25">
      <c r="A6" s="72" t="s">
        <v>250</v>
      </c>
    </row>
    <row r="9" spans="1:2" x14ac:dyDescent="0.25">
      <c r="A9" s="8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14A9-350C-43AD-8E59-E55814B5554C}">
  <sheetPr codeName="Sheet22">
    <pageSetUpPr fitToPage="1"/>
  </sheetPr>
  <dimension ref="A1:R27"/>
  <sheetViews>
    <sheetView showGridLines="0" zoomScaleNormal="100" workbookViewId="0"/>
  </sheetViews>
  <sheetFormatPr defaultColWidth="9" defaultRowHeight="15.75" x14ac:dyDescent="0.25"/>
  <cols>
    <col min="1" max="1" width="30.85546875" style="1" customWidth="1"/>
    <col min="2" max="13" width="13.85546875" style="1" customWidth="1"/>
    <col min="14" max="14" width="13.85546875" style="38" customWidth="1"/>
    <col min="15" max="15" width="9" style="1"/>
    <col min="16" max="17" width="13.85546875" style="1" bestFit="1" customWidth="1"/>
    <col min="18" max="242" width="9" style="1"/>
    <col min="243" max="243" width="0" style="1" hidden="1" customWidth="1"/>
    <col min="244" max="244" width="23.140625" style="1" customWidth="1"/>
    <col min="245" max="246" width="8.140625" style="1" customWidth="1"/>
    <col min="247" max="247" width="10.140625" style="1" customWidth="1"/>
    <col min="248" max="248" width="8.5703125" style="1" customWidth="1"/>
    <col min="249" max="255" width="7.85546875" style="1" customWidth="1"/>
    <col min="256" max="256" width="9.85546875" style="1" customWidth="1"/>
    <col min="257" max="257" width="11" style="1" customWidth="1"/>
    <col min="258" max="258" width="8.85546875" style="1" bestFit="1" customWidth="1"/>
    <col min="259" max="259" width="8.85546875" style="1" customWidth="1"/>
    <col min="260" max="261" width="10.140625" style="1" customWidth="1"/>
    <col min="262" max="264" width="9" style="1"/>
    <col min="265" max="265" width="12" style="1" bestFit="1" customWidth="1"/>
    <col min="266" max="498" width="9" style="1"/>
    <col min="499" max="499" width="0" style="1" hidden="1" customWidth="1"/>
    <col min="500" max="500" width="23.140625" style="1" customWidth="1"/>
    <col min="501" max="502" width="8.140625" style="1" customWidth="1"/>
    <col min="503" max="503" width="10.140625" style="1" customWidth="1"/>
    <col min="504" max="504" width="8.5703125" style="1" customWidth="1"/>
    <col min="505" max="511" width="7.85546875" style="1" customWidth="1"/>
    <col min="512" max="512" width="9.85546875" style="1" customWidth="1"/>
    <col min="513" max="513" width="11" style="1" customWidth="1"/>
    <col min="514" max="514" width="8.85546875" style="1" bestFit="1" customWidth="1"/>
    <col min="515" max="515" width="8.85546875" style="1" customWidth="1"/>
    <col min="516" max="517" width="10.140625" style="1" customWidth="1"/>
    <col min="518" max="520" width="9" style="1"/>
    <col min="521" max="521" width="12" style="1" bestFit="1" customWidth="1"/>
    <col min="522" max="754" width="9" style="1"/>
    <col min="755" max="755" width="0" style="1" hidden="1" customWidth="1"/>
    <col min="756" max="756" width="23.140625" style="1" customWidth="1"/>
    <col min="757" max="758" width="8.140625" style="1" customWidth="1"/>
    <col min="759" max="759" width="10.140625" style="1" customWidth="1"/>
    <col min="760" max="760" width="8.5703125" style="1" customWidth="1"/>
    <col min="761" max="767" width="7.85546875" style="1" customWidth="1"/>
    <col min="768" max="768" width="9.85546875" style="1" customWidth="1"/>
    <col min="769" max="769" width="11" style="1" customWidth="1"/>
    <col min="770" max="770" width="8.85546875" style="1" bestFit="1" customWidth="1"/>
    <col min="771" max="771" width="8.85546875" style="1" customWidth="1"/>
    <col min="772" max="773" width="10.140625" style="1" customWidth="1"/>
    <col min="774" max="776" width="9" style="1"/>
    <col min="777" max="777" width="12" style="1" bestFit="1" customWidth="1"/>
    <col min="778" max="1010" width="9" style="1"/>
    <col min="1011" max="1011" width="0" style="1" hidden="1" customWidth="1"/>
    <col min="1012" max="1012" width="23.140625" style="1" customWidth="1"/>
    <col min="1013" max="1014" width="8.140625" style="1" customWidth="1"/>
    <col min="1015" max="1015" width="10.140625" style="1" customWidth="1"/>
    <col min="1016" max="1016" width="8.5703125" style="1" customWidth="1"/>
    <col min="1017" max="1023" width="7.85546875" style="1" customWidth="1"/>
    <col min="1024" max="1024" width="9.85546875" style="1" customWidth="1"/>
    <col min="1025" max="1025" width="11" style="1" customWidth="1"/>
    <col min="1026" max="1026" width="8.85546875" style="1" bestFit="1" customWidth="1"/>
    <col min="1027" max="1027" width="8.85546875" style="1" customWidth="1"/>
    <col min="1028" max="1029" width="10.140625" style="1" customWidth="1"/>
    <col min="1030" max="1032" width="9" style="1"/>
    <col min="1033" max="1033" width="12" style="1" bestFit="1" customWidth="1"/>
    <col min="1034" max="1266" width="9" style="1"/>
    <col min="1267" max="1267" width="0" style="1" hidden="1" customWidth="1"/>
    <col min="1268" max="1268" width="23.140625" style="1" customWidth="1"/>
    <col min="1269" max="1270" width="8.140625" style="1" customWidth="1"/>
    <col min="1271" max="1271" width="10.140625" style="1" customWidth="1"/>
    <col min="1272" max="1272" width="8.5703125" style="1" customWidth="1"/>
    <col min="1273" max="1279" width="7.85546875" style="1" customWidth="1"/>
    <col min="1280" max="1280" width="9.85546875" style="1" customWidth="1"/>
    <col min="1281" max="1281" width="11" style="1" customWidth="1"/>
    <col min="1282" max="1282" width="8.85546875" style="1" bestFit="1" customWidth="1"/>
    <col min="1283" max="1283" width="8.85546875" style="1" customWidth="1"/>
    <col min="1284" max="1285" width="10.140625" style="1" customWidth="1"/>
    <col min="1286" max="1288" width="9" style="1"/>
    <col min="1289" max="1289" width="12" style="1" bestFit="1" customWidth="1"/>
    <col min="1290" max="1522" width="9" style="1"/>
    <col min="1523" max="1523" width="0" style="1" hidden="1" customWidth="1"/>
    <col min="1524" max="1524" width="23.140625" style="1" customWidth="1"/>
    <col min="1525" max="1526" width="8.140625" style="1" customWidth="1"/>
    <col min="1527" max="1527" width="10.140625" style="1" customWidth="1"/>
    <col min="1528" max="1528" width="8.5703125" style="1" customWidth="1"/>
    <col min="1529" max="1535" width="7.85546875" style="1" customWidth="1"/>
    <col min="1536" max="1536" width="9.85546875" style="1" customWidth="1"/>
    <col min="1537" max="1537" width="11" style="1" customWidth="1"/>
    <col min="1538" max="1538" width="8.85546875" style="1" bestFit="1" customWidth="1"/>
    <col min="1539" max="1539" width="8.85546875" style="1" customWidth="1"/>
    <col min="1540" max="1541" width="10.140625" style="1" customWidth="1"/>
    <col min="1542" max="1544" width="9" style="1"/>
    <col min="1545" max="1545" width="12" style="1" bestFit="1" customWidth="1"/>
    <col min="1546" max="1778" width="9" style="1"/>
    <col min="1779" max="1779" width="0" style="1" hidden="1" customWidth="1"/>
    <col min="1780" max="1780" width="23.140625" style="1" customWidth="1"/>
    <col min="1781" max="1782" width="8.140625" style="1" customWidth="1"/>
    <col min="1783" max="1783" width="10.140625" style="1" customWidth="1"/>
    <col min="1784" max="1784" width="8.5703125" style="1" customWidth="1"/>
    <col min="1785" max="1791" width="7.85546875" style="1" customWidth="1"/>
    <col min="1792" max="1792" width="9.85546875" style="1" customWidth="1"/>
    <col min="1793" max="1793" width="11" style="1" customWidth="1"/>
    <col min="1794" max="1794" width="8.85546875" style="1" bestFit="1" customWidth="1"/>
    <col min="1795" max="1795" width="8.85546875" style="1" customWidth="1"/>
    <col min="1796" max="1797" width="10.140625" style="1" customWidth="1"/>
    <col min="1798" max="1800" width="9" style="1"/>
    <col min="1801" max="1801" width="12" style="1" bestFit="1" customWidth="1"/>
    <col min="1802" max="2034" width="9" style="1"/>
    <col min="2035" max="2035" width="0" style="1" hidden="1" customWidth="1"/>
    <col min="2036" max="2036" width="23.140625" style="1" customWidth="1"/>
    <col min="2037" max="2038" width="8.140625" style="1" customWidth="1"/>
    <col min="2039" max="2039" width="10.140625" style="1" customWidth="1"/>
    <col min="2040" max="2040" width="8.5703125" style="1" customWidth="1"/>
    <col min="2041" max="2047" width="7.85546875" style="1" customWidth="1"/>
    <col min="2048" max="2048" width="9.85546875" style="1" customWidth="1"/>
    <col min="2049" max="2049" width="11" style="1" customWidth="1"/>
    <col min="2050" max="2050" width="8.85546875" style="1" bestFit="1" customWidth="1"/>
    <col min="2051" max="2051" width="8.85546875" style="1" customWidth="1"/>
    <col min="2052" max="2053" width="10.140625" style="1" customWidth="1"/>
    <col min="2054" max="2056" width="9" style="1"/>
    <col min="2057" max="2057" width="12" style="1" bestFit="1" customWidth="1"/>
    <col min="2058" max="2290" width="9" style="1"/>
    <col min="2291" max="2291" width="0" style="1" hidden="1" customWidth="1"/>
    <col min="2292" max="2292" width="23.140625" style="1" customWidth="1"/>
    <col min="2293" max="2294" width="8.140625" style="1" customWidth="1"/>
    <col min="2295" max="2295" width="10.140625" style="1" customWidth="1"/>
    <col min="2296" max="2296" width="8.5703125" style="1" customWidth="1"/>
    <col min="2297" max="2303" width="7.85546875" style="1" customWidth="1"/>
    <col min="2304" max="2304" width="9.85546875" style="1" customWidth="1"/>
    <col min="2305" max="2305" width="11" style="1" customWidth="1"/>
    <col min="2306" max="2306" width="8.85546875" style="1" bestFit="1" customWidth="1"/>
    <col min="2307" max="2307" width="8.85546875" style="1" customWidth="1"/>
    <col min="2308" max="2309" width="10.140625" style="1" customWidth="1"/>
    <col min="2310" max="2312" width="9" style="1"/>
    <col min="2313" max="2313" width="12" style="1" bestFit="1" customWidth="1"/>
    <col min="2314" max="2546" width="9" style="1"/>
    <col min="2547" max="2547" width="0" style="1" hidden="1" customWidth="1"/>
    <col min="2548" max="2548" width="23.140625" style="1" customWidth="1"/>
    <col min="2549" max="2550" width="8.140625" style="1" customWidth="1"/>
    <col min="2551" max="2551" width="10.140625" style="1" customWidth="1"/>
    <col min="2552" max="2552" width="8.5703125" style="1" customWidth="1"/>
    <col min="2553" max="2559" width="7.85546875" style="1" customWidth="1"/>
    <col min="2560" max="2560" width="9.85546875" style="1" customWidth="1"/>
    <col min="2561" max="2561" width="11" style="1" customWidth="1"/>
    <col min="2562" max="2562" width="8.85546875" style="1" bestFit="1" customWidth="1"/>
    <col min="2563" max="2563" width="8.85546875" style="1" customWidth="1"/>
    <col min="2564" max="2565" width="10.140625" style="1" customWidth="1"/>
    <col min="2566" max="2568" width="9" style="1"/>
    <col min="2569" max="2569" width="12" style="1" bestFit="1" customWidth="1"/>
    <col min="2570" max="2802" width="9" style="1"/>
    <col min="2803" max="2803" width="0" style="1" hidden="1" customWidth="1"/>
    <col min="2804" max="2804" width="23.140625" style="1" customWidth="1"/>
    <col min="2805" max="2806" width="8.140625" style="1" customWidth="1"/>
    <col min="2807" max="2807" width="10.140625" style="1" customWidth="1"/>
    <col min="2808" max="2808" width="8.5703125" style="1" customWidth="1"/>
    <col min="2809" max="2815" width="7.85546875" style="1" customWidth="1"/>
    <col min="2816" max="2816" width="9.85546875" style="1" customWidth="1"/>
    <col min="2817" max="2817" width="11" style="1" customWidth="1"/>
    <col min="2818" max="2818" width="8.85546875" style="1" bestFit="1" customWidth="1"/>
    <col min="2819" max="2819" width="8.85546875" style="1" customWidth="1"/>
    <col min="2820" max="2821" width="10.140625" style="1" customWidth="1"/>
    <col min="2822" max="2824" width="9" style="1"/>
    <col min="2825" max="2825" width="12" style="1" bestFit="1" customWidth="1"/>
    <col min="2826" max="3058" width="9" style="1"/>
    <col min="3059" max="3059" width="0" style="1" hidden="1" customWidth="1"/>
    <col min="3060" max="3060" width="23.140625" style="1" customWidth="1"/>
    <col min="3061" max="3062" width="8.140625" style="1" customWidth="1"/>
    <col min="3063" max="3063" width="10.140625" style="1" customWidth="1"/>
    <col min="3064" max="3064" width="8.5703125" style="1" customWidth="1"/>
    <col min="3065" max="3071" width="7.85546875" style="1" customWidth="1"/>
    <col min="3072" max="3072" width="9.85546875" style="1" customWidth="1"/>
    <col min="3073" max="3073" width="11" style="1" customWidth="1"/>
    <col min="3074" max="3074" width="8.85546875" style="1" bestFit="1" customWidth="1"/>
    <col min="3075" max="3075" width="8.85546875" style="1" customWidth="1"/>
    <col min="3076" max="3077" width="10.140625" style="1" customWidth="1"/>
    <col min="3078" max="3080" width="9" style="1"/>
    <col min="3081" max="3081" width="12" style="1" bestFit="1" customWidth="1"/>
    <col min="3082" max="3314" width="9" style="1"/>
    <col min="3315" max="3315" width="0" style="1" hidden="1" customWidth="1"/>
    <col min="3316" max="3316" width="23.140625" style="1" customWidth="1"/>
    <col min="3317" max="3318" width="8.140625" style="1" customWidth="1"/>
    <col min="3319" max="3319" width="10.140625" style="1" customWidth="1"/>
    <col min="3320" max="3320" width="8.5703125" style="1" customWidth="1"/>
    <col min="3321" max="3327" width="7.85546875" style="1" customWidth="1"/>
    <col min="3328" max="3328" width="9.85546875" style="1" customWidth="1"/>
    <col min="3329" max="3329" width="11" style="1" customWidth="1"/>
    <col min="3330" max="3330" width="8.85546875" style="1" bestFit="1" customWidth="1"/>
    <col min="3331" max="3331" width="8.85546875" style="1" customWidth="1"/>
    <col min="3332" max="3333" width="10.140625" style="1" customWidth="1"/>
    <col min="3334" max="3336" width="9" style="1"/>
    <col min="3337" max="3337" width="12" style="1" bestFit="1" customWidth="1"/>
    <col min="3338" max="3570" width="9" style="1"/>
    <col min="3571" max="3571" width="0" style="1" hidden="1" customWidth="1"/>
    <col min="3572" max="3572" width="23.140625" style="1" customWidth="1"/>
    <col min="3573" max="3574" width="8.140625" style="1" customWidth="1"/>
    <col min="3575" max="3575" width="10.140625" style="1" customWidth="1"/>
    <col min="3576" max="3576" width="8.5703125" style="1" customWidth="1"/>
    <col min="3577" max="3583" width="7.85546875" style="1" customWidth="1"/>
    <col min="3584" max="3584" width="9.85546875" style="1" customWidth="1"/>
    <col min="3585" max="3585" width="11" style="1" customWidth="1"/>
    <col min="3586" max="3586" width="8.85546875" style="1" bestFit="1" customWidth="1"/>
    <col min="3587" max="3587" width="8.85546875" style="1" customWidth="1"/>
    <col min="3588" max="3589" width="10.140625" style="1" customWidth="1"/>
    <col min="3590" max="3592" width="9" style="1"/>
    <col min="3593" max="3593" width="12" style="1" bestFit="1" customWidth="1"/>
    <col min="3594" max="3826" width="9" style="1"/>
    <col min="3827" max="3827" width="0" style="1" hidden="1" customWidth="1"/>
    <col min="3828" max="3828" width="23.140625" style="1" customWidth="1"/>
    <col min="3829" max="3830" width="8.140625" style="1" customWidth="1"/>
    <col min="3831" max="3831" width="10.140625" style="1" customWidth="1"/>
    <col min="3832" max="3832" width="8.5703125" style="1" customWidth="1"/>
    <col min="3833" max="3839" width="7.85546875" style="1" customWidth="1"/>
    <col min="3840" max="3840" width="9.85546875" style="1" customWidth="1"/>
    <col min="3841" max="3841" width="11" style="1" customWidth="1"/>
    <col min="3842" max="3842" width="8.85546875" style="1" bestFit="1" customWidth="1"/>
    <col min="3843" max="3843" width="8.85546875" style="1" customWidth="1"/>
    <col min="3844" max="3845" width="10.140625" style="1" customWidth="1"/>
    <col min="3846" max="3848" width="9" style="1"/>
    <col min="3849" max="3849" width="12" style="1" bestFit="1" customWidth="1"/>
    <col min="3850" max="4082" width="9" style="1"/>
    <col min="4083" max="4083" width="0" style="1" hidden="1" customWidth="1"/>
    <col min="4084" max="4084" width="23.140625" style="1" customWidth="1"/>
    <col min="4085" max="4086" width="8.140625" style="1" customWidth="1"/>
    <col min="4087" max="4087" width="10.140625" style="1" customWidth="1"/>
    <col min="4088" max="4088" width="8.5703125" style="1" customWidth="1"/>
    <col min="4089" max="4095" width="7.85546875" style="1" customWidth="1"/>
    <col min="4096" max="4096" width="9.85546875" style="1" customWidth="1"/>
    <col min="4097" max="4097" width="11" style="1" customWidth="1"/>
    <col min="4098" max="4098" width="8.85546875" style="1" bestFit="1" customWidth="1"/>
    <col min="4099" max="4099" width="8.85546875" style="1" customWidth="1"/>
    <col min="4100" max="4101" width="10.140625" style="1" customWidth="1"/>
    <col min="4102" max="4104" width="9" style="1"/>
    <col min="4105" max="4105" width="12" style="1" bestFit="1" customWidth="1"/>
    <col min="4106" max="4338" width="9" style="1"/>
    <col min="4339" max="4339" width="0" style="1" hidden="1" customWidth="1"/>
    <col min="4340" max="4340" width="23.140625" style="1" customWidth="1"/>
    <col min="4341" max="4342" width="8.140625" style="1" customWidth="1"/>
    <col min="4343" max="4343" width="10.140625" style="1" customWidth="1"/>
    <col min="4344" max="4344" width="8.5703125" style="1" customWidth="1"/>
    <col min="4345" max="4351" width="7.85546875" style="1" customWidth="1"/>
    <col min="4352" max="4352" width="9.85546875" style="1" customWidth="1"/>
    <col min="4353" max="4353" width="11" style="1" customWidth="1"/>
    <col min="4354" max="4354" width="8.85546875" style="1" bestFit="1" customWidth="1"/>
    <col min="4355" max="4355" width="8.85546875" style="1" customWidth="1"/>
    <col min="4356" max="4357" width="10.140625" style="1" customWidth="1"/>
    <col min="4358" max="4360" width="9" style="1"/>
    <col min="4361" max="4361" width="12" style="1" bestFit="1" customWidth="1"/>
    <col min="4362" max="4594" width="9" style="1"/>
    <col min="4595" max="4595" width="0" style="1" hidden="1" customWidth="1"/>
    <col min="4596" max="4596" width="23.140625" style="1" customWidth="1"/>
    <col min="4597" max="4598" width="8.140625" style="1" customWidth="1"/>
    <col min="4599" max="4599" width="10.140625" style="1" customWidth="1"/>
    <col min="4600" max="4600" width="8.5703125" style="1" customWidth="1"/>
    <col min="4601" max="4607" width="7.85546875" style="1" customWidth="1"/>
    <col min="4608" max="4608" width="9.85546875" style="1" customWidth="1"/>
    <col min="4609" max="4609" width="11" style="1" customWidth="1"/>
    <col min="4610" max="4610" width="8.85546875" style="1" bestFit="1" customWidth="1"/>
    <col min="4611" max="4611" width="8.85546875" style="1" customWidth="1"/>
    <col min="4612" max="4613" width="10.140625" style="1" customWidth="1"/>
    <col min="4614" max="4616" width="9" style="1"/>
    <col min="4617" max="4617" width="12" style="1" bestFit="1" customWidth="1"/>
    <col min="4618" max="4850" width="9" style="1"/>
    <col min="4851" max="4851" width="0" style="1" hidden="1" customWidth="1"/>
    <col min="4852" max="4852" width="23.140625" style="1" customWidth="1"/>
    <col min="4853" max="4854" width="8.140625" style="1" customWidth="1"/>
    <col min="4855" max="4855" width="10.140625" style="1" customWidth="1"/>
    <col min="4856" max="4856" width="8.5703125" style="1" customWidth="1"/>
    <col min="4857" max="4863" width="7.85546875" style="1" customWidth="1"/>
    <col min="4864" max="4864" width="9.85546875" style="1" customWidth="1"/>
    <col min="4865" max="4865" width="11" style="1" customWidth="1"/>
    <col min="4866" max="4866" width="8.85546875" style="1" bestFit="1" customWidth="1"/>
    <col min="4867" max="4867" width="8.85546875" style="1" customWidth="1"/>
    <col min="4868" max="4869" width="10.140625" style="1" customWidth="1"/>
    <col min="4870" max="4872" width="9" style="1"/>
    <col min="4873" max="4873" width="12" style="1" bestFit="1" customWidth="1"/>
    <col min="4874" max="5106" width="9" style="1"/>
    <col min="5107" max="5107" width="0" style="1" hidden="1" customWidth="1"/>
    <col min="5108" max="5108" width="23.140625" style="1" customWidth="1"/>
    <col min="5109" max="5110" width="8.140625" style="1" customWidth="1"/>
    <col min="5111" max="5111" width="10.140625" style="1" customWidth="1"/>
    <col min="5112" max="5112" width="8.5703125" style="1" customWidth="1"/>
    <col min="5113" max="5119" width="7.85546875" style="1" customWidth="1"/>
    <col min="5120" max="5120" width="9.85546875" style="1" customWidth="1"/>
    <col min="5121" max="5121" width="11" style="1" customWidth="1"/>
    <col min="5122" max="5122" width="8.85546875" style="1" bestFit="1" customWidth="1"/>
    <col min="5123" max="5123" width="8.85546875" style="1" customWidth="1"/>
    <col min="5124" max="5125" width="10.140625" style="1" customWidth="1"/>
    <col min="5126" max="5128" width="9" style="1"/>
    <col min="5129" max="5129" width="12" style="1" bestFit="1" customWidth="1"/>
    <col min="5130" max="5362" width="9" style="1"/>
    <col min="5363" max="5363" width="0" style="1" hidden="1" customWidth="1"/>
    <col min="5364" max="5364" width="23.140625" style="1" customWidth="1"/>
    <col min="5365" max="5366" width="8.140625" style="1" customWidth="1"/>
    <col min="5367" max="5367" width="10.140625" style="1" customWidth="1"/>
    <col min="5368" max="5368" width="8.5703125" style="1" customWidth="1"/>
    <col min="5369" max="5375" width="7.85546875" style="1" customWidth="1"/>
    <col min="5376" max="5376" width="9.85546875" style="1" customWidth="1"/>
    <col min="5377" max="5377" width="11" style="1" customWidth="1"/>
    <col min="5378" max="5378" width="8.85546875" style="1" bestFit="1" customWidth="1"/>
    <col min="5379" max="5379" width="8.85546875" style="1" customWidth="1"/>
    <col min="5380" max="5381" width="10.140625" style="1" customWidth="1"/>
    <col min="5382" max="5384" width="9" style="1"/>
    <col min="5385" max="5385" width="12" style="1" bestFit="1" customWidth="1"/>
    <col min="5386" max="5618" width="9" style="1"/>
    <col min="5619" max="5619" width="0" style="1" hidden="1" customWidth="1"/>
    <col min="5620" max="5620" width="23.140625" style="1" customWidth="1"/>
    <col min="5621" max="5622" width="8.140625" style="1" customWidth="1"/>
    <col min="5623" max="5623" width="10.140625" style="1" customWidth="1"/>
    <col min="5624" max="5624" width="8.5703125" style="1" customWidth="1"/>
    <col min="5625" max="5631" width="7.85546875" style="1" customWidth="1"/>
    <col min="5632" max="5632" width="9.85546875" style="1" customWidth="1"/>
    <col min="5633" max="5633" width="11" style="1" customWidth="1"/>
    <col min="5634" max="5634" width="8.85546875" style="1" bestFit="1" customWidth="1"/>
    <col min="5635" max="5635" width="8.85546875" style="1" customWidth="1"/>
    <col min="5636" max="5637" width="10.140625" style="1" customWidth="1"/>
    <col min="5638" max="5640" width="9" style="1"/>
    <col min="5641" max="5641" width="12" style="1" bestFit="1" customWidth="1"/>
    <col min="5642" max="5874" width="9" style="1"/>
    <col min="5875" max="5875" width="0" style="1" hidden="1" customWidth="1"/>
    <col min="5876" max="5876" width="23.140625" style="1" customWidth="1"/>
    <col min="5877" max="5878" width="8.140625" style="1" customWidth="1"/>
    <col min="5879" max="5879" width="10.140625" style="1" customWidth="1"/>
    <col min="5880" max="5880" width="8.5703125" style="1" customWidth="1"/>
    <col min="5881" max="5887" width="7.85546875" style="1" customWidth="1"/>
    <col min="5888" max="5888" width="9.85546875" style="1" customWidth="1"/>
    <col min="5889" max="5889" width="11" style="1" customWidth="1"/>
    <col min="5890" max="5890" width="8.85546875" style="1" bestFit="1" customWidth="1"/>
    <col min="5891" max="5891" width="8.85546875" style="1" customWidth="1"/>
    <col min="5892" max="5893" width="10.140625" style="1" customWidth="1"/>
    <col min="5894" max="5896" width="9" style="1"/>
    <col min="5897" max="5897" width="12" style="1" bestFit="1" customWidth="1"/>
    <col min="5898" max="6130" width="9" style="1"/>
    <col min="6131" max="6131" width="0" style="1" hidden="1" customWidth="1"/>
    <col min="6132" max="6132" width="23.140625" style="1" customWidth="1"/>
    <col min="6133" max="6134" width="8.140625" style="1" customWidth="1"/>
    <col min="6135" max="6135" width="10.140625" style="1" customWidth="1"/>
    <col min="6136" max="6136" width="8.5703125" style="1" customWidth="1"/>
    <col min="6137" max="6143" width="7.85546875" style="1" customWidth="1"/>
    <col min="6144" max="6144" width="9.85546875" style="1" customWidth="1"/>
    <col min="6145" max="6145" width="11" style="1" customWidth="1"/>
    <col min="6146" max="6146" width="8.85546875" style="1" bestFit="1" customWidth="1"/>
    <col min="6147" max="6147" width="8.85546875" style="1" customWidth="1"/>
    <col min="6148" max="6149" width="10.140625" style="1" customWidth="1"/>
    <col min="6150" max="6152" width="9" style="1"/>
    <col min="6153" max="6153" width="12" style="1" bestFit="1" customWidth="1"/>
    <col min="6154" max="6386" width="9" style="1"/>
    <col min="6387" max="6387" width="0" style="1" hidden="1" customWidth="1"/>
    <col min="6388" max="6388" width="23.140625" style="1" customWidth="1"/>
    <col min="6389" max="6390" width="8.140625" style="1" customWidth="1"/>
    <col min="6391" max="6391" width="10.140625" style="1" customWidth="1"/>
    <col min="6392" max="6392" width="8.5703125" style="1" customWidth="1"/>
    <col min="6393" max="6399" width="7.85546875" style="1" customWidth="1"/>
    <col min="6400" max="6400" width="9.85546875" style="1" customWidth="1"/>
    <col min="6401" max="6401" width="11" style="1" customWidth="1"/>
    <col min="6402" max="6402" width="8.85546875" style="1" bestFit="1" customWidth="1"/>
    <col min="6403" max="6403" width="8.85546875" style="1" customWidth="1"/>
    <col min="6404" max="6405" width="10.140625" style="1" customWidth="1"/>
    <col min="6406" max="6408" width="9" style="1"/>
    <col min="6409" max="6409" width="12" style="1" bestFit="1" customWidth="1"/>
    <col min="6410" max="6642" width="9" style="1"/>
    <col min="6643" max="6643" width="0" style="1" hidden="1" customWidth="1"/>
    <col min="6644" max="6644" width="23.140625" style="1" customWidth="1"/>
    <col min="6645" max="6646" width="8.140625" style="1" customWidth="1"/>
    <col min="6647" max="6647" width="10.140625" style="1" customWidth="1"/>
    <col min="6648" max="6648" width="8.5703125" style="1" customWidth="1"/>
    <col min="6649" max="6655" width="7.85546875" style="1" customWidth="1"/>
    <col min="6656" max="6656" width="9.85546875" style="1" customWidth="1"/>
    <col min="6657" max="6657" width="11" style="1" customWidth="1"/>
    <col min="6658" max="6658" width="8.85546875" style="1" bestFit="1" customWidth="1"/>
    <col min="6659" max="6659" width="8.85546875" style="1" customWidth="1"/>
    <col min="6660" max="6661" width="10.140625" style="1" customWidth="1"/>
    <col min="6662" max="6664" width="9" style="1"/>
    <col min="6665" max="6665" width="12" style="1" bestFit="1" customWidth="1"/>
    <col min="6666" max="6898" width="9" style="1"/>
    <col min="6899" max="6899" width="0" style="1" hidden="1" customWidth="1"/>
    <col min="6900" max="6900" width="23.140625" style="1" customWidth="1"/>
    <col min="6901" max="6902" width="8.140625" style="1" customWidth="1"/>
    <col min="6903" max="6903" width="10.140625" style="1" customWidth="1"/>
    <col min="6904" max="6904" width="8.5703125" style="1" customWidth="1"/>
    <col min="6905" max="6911" width="7.85546875" style="1" customWidth="1"/>
    <col min="6912" max="6912" width="9.85546875" style="1" customWidth="1"/>
    <col min="6913" max="6913" width="11" style="1" customWidth="1"/>
    <col min="6914" max="6914" width="8.85546875" style="1" bestFit="1" customWidth="1"/>
    <col min="6915" max="6915" width="8.85546875" style="1" customWidth="1"/>
    <col min="6916" max="6917" width="10.140625" style="1" customWidth="1"/>
    <col min="6918" max="6920" width="9" style="1"/>
    <col min="6921" max="6921" width="12" style="1" bestFit="1" customWidth="1"/>
    <col min="6922" max="7154" width="9" style="1"/>
    <col min="7155" max="7155" width="0" style="1" hidden="1" customWidth="1"/>
    <col min="7156" max="7156" width="23.140625" style="1" customWidth="1"/>
    <col min="7157" max="7158" width="8.140625" style="1" customWidth="1"/>
    <col min="7159" max="7159" width="10.140625" style="1" customWidth="1"/>
    <col min="7160" max="7160" width="8.5703125" style="1" customWidth="1"/>
    <col min="7161" max="7167" width="7.85546875" style="1" customWidth="1"/>
    <col min="7168" max="7168" width="9.85546875" style="1" customWidth="1"/>
    <col min="7169" max="7169" width="11" style="1" customWidth="1"/>
    <col min="7170" max="7170" width="8.85546875" style="1" bestFit="1" customWidth="1"/>
    <col min="7171" max="7171" width="8.85546875" style="1" customWidth="1"/>
    <col min="7172" max="7173" width="10.140625" style="1" customWidth="1"/>
    <col min="7174" max="7176" width="9" style="1"/>
    <col min="7177" max="7177" width="12" style="1" bestFit="1" customWidth="1"/>
    <col min="7178" max="7410" width="9" style="1"/>
    <col min="7411" max="7411" width="0" style="1" hidden="1" customWidth="1"/>
    <col min="7412" max="7412" width="23.140625" style="1" customWidth="1"/>
    <col min="7413" max="7414" width="8.140625" style="1" customWidth="1"/>
    <col min="7415" max="7415" width="10.140625" style="1" customWidth="1"/>
    <col min="7416" max="7416" width="8.5703125" style="1" customWidth="1"/>
    <col min="7417" max="7423" width="7.85546875" style="1" customWidth="1"/>
    <col min="7424" max="7424" width="9.85546875" style="1" customWidth="1"/>
    <col min="7425" max="7425" width="11" style="1" customWidth="1"/>
    <col min="7426" max="7426" width="8.85546875" style="1" bestFit="1" customWidth="1"/>
    <col min="7427" max="7427" width="8.85546875" style="1" customWidth="1"/>
    <col min="7428" max="7429" width="10.140625" style="1" customWidth="1"/>
    <col min="7430" max="7432" width="9" style="1"/>
    <col min="7433" max="7433" width="12" style="1" bestFit="1" customWidth="1"/>
    <col min="7434" max="7666" width="9" style="1"/>
    <col min="7667" max="7667" width="0" style="1" hidden="1" customWidth="1"/>
    <col min="7668" max="7668" width="23.140625" style="1" customWidth="1"/>
    <col min="7669" max="7670" width="8.140625" style="1" customWidth="1"/>
    <col min="7671" max="7671" width="10.140625" style="1" customWidth="1"/>
    <col min="7672" max="7672" width="8.5703125" style="1" customWidth="1"/>
    <col min="7673" max="7679" width="7.85546875" style="1" customWidth="1"/>
    <col min="7680" max="7680" width="9.85546875" style="1" customWidth="1"/>
    <col min="7681" max="7681" width="11" style="1" customWidth="1"/>
    <col min="7682" max="7682" width="8.85546875" style="1" bestFit="1" customWidth="1"/>
    <col min="7683" max="7683" width="8.85546875" style="1" customWidth="1"/>
    <col min="7684" max="7685" width="10.140625" style="1" customWidth="1"/>
    <col min="7686" max="7688" width="9" style="1"/>
    <col min="7689" max="7689" width="12" style="1" bestFit="1" customWidth="1"/>
    <col min="7690" max="7922" width="9" style="1"/>
    <col min="7923" max="7923" width="0" style="1" hidden="1" customWidth="1"/>
    <col min="7924" max="7924" width="23.140625" style="1" customWidth="1"/>
    <col min="7925" max="7926" width="8.140625" style="1" customWidth="1"/>
    <col min="7927" max="7927" width="10.140625" style="1" customWidth="1"/>
    <col min="7928" max="7928" width="8.5703125" style="1" customWidth="1"/>
    <col min="7929" max="7935" width="7.85546875" style="1" customWidth="1"/>
    <col min="7936" max="7936" width="9.85546875" style="1" customWidth="1"/>
    <col min="7937" max="7937" width="11" style="1" customWidth="1"/>
    <col min="7938" max="7938" width="8.85546875" style="1" bestFit="1" customWidth="1"/>
    <col min="7939" max="7939" width="8.85546875" style="1" customWidth="1"/>
    <col min="7940" max="7941" width="10.140625" style="1" customWidth="1"/>
    <col min="7942" max="7944" width="9" style="1"/>
    <col min="7945" max="7945" width="12" style="1" bestFit="1" customWidth="1"/>
    <col min="7946" max="8178" width="9" style="1"/>
    <col min="8179" max="8179" width="0" style="1" hidden="1" customWidth="1"/>
    <col min="8180" max="8180" width="23.140625" style="1" customWidth="1"/>
    <col min="8181" max="8182" width="8.140625" style="1" customWidth="1"/>
    <col min="8183" max="8183" width="10.140625" style="1" customWidth="1"/>
    <col min="8184" max="8184" width="8.5703125" style="1" customWidth="1"/>
    <col min="8185" max="8191" width="7.85546875" style="1" customWidth="1"/>
    <col min="8192" max="8192" width="9.85546875" style="1" customWidth="1"/>
    <col min="8193" max="8193" width="11" style="1" customWidth="1"/>
    <col min="8194" max="8194" width="8.85546875" style="1" bestFit="1" customWidth="1"/>
    <col min="8195" max="8195" width="8.85546875" style="1" customWidth="1"/>
    <col min="8196" max="8197" width="10.140625" style="1" customWidth="1"/>
    <col min="8198" max="8200" width="9" style="1"/>
    <col min="8201" max="8201" width="12" style="1" bestFit="1" customWidth="1"/>
    <col min="8202" max="8434" width="9" style="1"/>
    <col min="8435" max="8435" width="0" style="1" hidden="1" customWidth="1"/>
    <col min="8436" max="8436" width="23.140625" style="1" customWidth="1"/>
    <col min="8437" max="8438" width="8.140625" style="1" customWidth="1"/>
    <col min="8439" max="8439" width="10.140625" style="1" customWidth="1"/>
    <col min="8440" max="8440" width="8.5703125" style="1" customWidth="1"/>
    <col min="8441" max="8447" width="7.85546875" style="1" customWidth="1"/>
    <col min="8448" max="8448" width="9.85546875" style="1" customWidth="1"/>
    <col min="8449" max="8449" width="11" style="1" customWidth="1"/>
    <col min="8450" max="8450" width="8.85546875" style="1" bestFit="1" customWidth="1"/>
    <col min="8451" max="8451" width="8.85546875" style="1" customWidth="1"/>
    <col min="8452" max="8453" width="10.140625" style="1" customWidth="1"/>
    <col min="8454" max="8456" width="9" style="1"/>
    <col min="8457" max="8457" width="12" style="1" bestFit="1" customWidth="1"/>
    <col min="8458" max="8690" width="9" style="1"/>
    <col min="8691" max="8691" width="0" style="1" hidden="1" customWidth="1"/>
    <col min="8692" max="8692" width="23.140625" style="1" customWidth="1"/>
    <col min="8693" max="8694" width="8.140625" style="1" customWidth="1"/>
    <col min="8695" max="8695" width="10.140625" style="1" customWidth="1"/>
    <col min="8696" max="8696" width="8.5703125" style="1" customWidth="1"/>
    <col min="8697" max="8703" width="7.85546875" style="1" customWidth="1"/>
    <col min="8704" max="8704" width="9.85546875" style="1" customWidth="1"/>
    <col min="8705" max="8705" width="11" style="1" customWidth="1"/>
    <col min="8706" max="8706" width="8.85546875" style="1" bestFit="1" customWidth="1"/>
    <col min="8707" max="8707" width="8.85546875" style="1" customWidth="1"/>
    <col min="8708" max="8709" width="10.140625" style="1" customWidth="1"/>
    <col min="8710" max="8712" width="9" style="1"/>
    <col min="8713" max="8713" width="12" style="1" bestFit="1" customWidth="1"/>
    <col min="8714" max="8946" width="9" style="1"/>
    <col min="8947" max="8947" width="0" style="1" hidden="1" customWidth="1"/>
    <col min="8948" max="8948" width="23.140625" style="1" customWidth="1"/>
    <col min="8949" max="8950" width="8.140625" style="1" customWidth="1"/>
    <col min="8951" max="8951" width="10.140625" style="1" customWidth="1"/>
    <col min="8952" max="8952" width="8.5703125" style="1" customWidth="1"/>
    <col min="8953" max="8959" width="7.85546875" style="1" customWidth="1"/>
    <col min="8960" max="8960" width="9.85546875" style="1" customWidth="1"/>
    <col min="8961" max="8961" width="11" style="1" customWidth="1"/>
    <col min="8962" max="8962" width="8.85546875" style="1" bestFit="1" customWidth="1"/>
    <col min="8963" max="8963" width="8.85546875" style="1" customWidth="1"/>
    <col min="8964" max="8965" width="10.140625" style="1" customWidth="1"/>
    <col min="8966" max="8968" width="9" style="1"/>
    <col min="8969" max="8969" width="12" style="1" bestFit="1" customWidth="1"/>
    <col min="8970" max="9202" width="9" style="1"/>
    <col min="9203" max="9203" width="0" style="1" hidden="1" customWidth="1"/>
    <col min="9204" max="9204" width="23.140625" style="1" customWidth="1"/>
    <col min="9205" max="9206" width="8.140625" style="1" customWidth="1"/>
    <col min="9207" max="9207" width="10.140625" style="1" customWidth="1"/>
    <col min="9208" max="9208" width="8.5703125" style="1" customWidth="1"/>
    <col min="9209" max="9215" width="7.85546875" style="1" customWidth="1"/>
    <col min="9216" max="9216" width="9.85546875" style="1" customWidth="1"/>
    <col min="9217" max="9217" width="11" style="1" customWidth="1"/>
    <col min="9218" max="9218" width="8.85546875" style="1" bestFit="1" customWidth="1"/>
    <col min="9219" max="9219" width="8.85546875" style="1" customWidth="1"/>
    <col min="9220" max="9221" width="10.140625" style="1" customWidth="1"/>
    <col min="9222" max="9224" width="9" style="1"/>
    <col min="9225" max="9225" width="12" style="1" bestFit="1" customWidth="1"/>
    <col min="9226" max="9458" width="9" style="1"/>
    <col min="9459" max="9459" width="0" style="1" hidden="1" customWidth="1"/>
    <col min="9460" max="9460" width="23.140625" style="1" customWidth="1"/>
    <col min="9461" max="9462" width="8.140625" style="1" customWidth="1"/>
    <col min="9463" max="9463" width="10.140625" style="1" customWidth="1"/>
    <col min="9464" max="9464" width="8.5703125" style="1" customWidth="1"/>
    <col min="9465" max="9471" width="7.85546875" style="1" customWidth="1"/>
    <col min="9472" max="9472" width="9.85546875" style="1" customWidth="1"/>
    <col min="9473" max="9473" width="11" style="1" customWidth="1"/>
    <col min="9474" max="9474" width="8.85546875" style="1" bestFit="1" customWidth="1"/>
    <col min="9475" max="9475" width="8.85546875" style="1" customWidth="1"/>
    <col min="9476" max="9477" width="10.140625" style="1" customWidth="1"/>
    <col min="9478" max="9480" width="9" style="1"/>
    <col min="9481" max="9481" width="12" style="1" bestFit="1" customWidth="1"/>
    <col min="9482" max="9714" width="9" style="1"/>
    <col min="9715" max="9715" width="0" style="1" hidden="1" customWidth="1"/>
    <col min="9716" max="9716" width="23.140625" style="1" customWidth="1"/>
    <col min="9717" max="9718" width="8.140625" style="1" customWidth="1"/>
    <col min="9719" max="9719" width="10.140625" style="1" customWidth="1"/>
    <col min="9720" max="9720" width="8.5703125" style="1" customWidth="1"/>
    <col min="9721" max="9727" width="7.85546875" style="1" customWidth="1"/>
    <col min="9728" max="9728" width="9.85546875" style="1" customWidth="1"/>
    <col min="9729" max="9729" width="11" style="1" customWidth="1"/>
    <col min="9730" max="9730" width="8.85546875" style="1" bestFit="1" customWidth="1"/>
    <col min="9731" max="9731" width="8.85546875" style="1" customWidth="1"/>
    <col min="9732" max="9733" width="10.140625" style="1" customWidth="1"/>
    <col min="9734" max="9736" width="9" style="1"/>
    <col min="9737" max="9737" width="12" style="1" bestFit="1" customWidth="1"/>
    <col min="9738" max="9970" width="9" style="1"/>
    <col min="9971" max="9971" width="0" style="1" hidden="1" customWidth="1"/>
    <col min="9972" max="9972" width="23.140625" style="1" customWidth="1"/>
    <col min="9973" max="9974" width="8.140625" style="1" customWidth="1"/>
    <col min="9975" max="9975" width="10.140625" style="1" customWidth="1"/>
    <col min="9976" max="9976" width="8.5703125" style="1" customWidth="1"/>
    <col min="9977" max="9983" width="7.85546875" style="1" customWidth="1"/>
    <col min="9984" max="9984" width="9.85546875" style="1" customWidth="1"/>
    <col min="9985" max="9985" width="11" style="1" customWidth="1"/>
    <col min="9986" max="9986" width="8.85546875" style="1" bestFit="1" customWidth="1"/>
    <col min="9987" max="9987" width="8.85546875" style="1" customWidth="1"/>
    <col min="9988" max="9989" width="10.140625" style="1" customWidth="1"/>
    <col min="9990" max="9992" width="9" style="1"/>
    <col min="9993" max="9993" width="12" style="1" bestFit="1" customWidth="1"/>
    <col min="9994" max="10226" width="9" style="1"/>
    <col min="10227" max="10227" width="0" style="1" hidden="1" customWidth="1"/>
    <col min="10228" max="10228" width="23.140625" style="1" customWidth="1"/>
    <col min="10229" max="10230" width="8.140625" style="1" customWidth="1"/>
    <col min="10231" max="10231" width="10.140625" style="1" customWidth="1"/>
    <col min="10232" max="10232" width="8.5703125" style="1" customWidth="1"/>
    <col min="10233" max="10239" width="7.85546875" style="1" customWidth="1"/>
    <col min="10240" max="10240" width="9.85546875" style="1" customWidth="1"/>
    <col min="10241" max="10241" width="11" style="1" customWidth="1"/>
    <col min="10242" max="10242" width="8.85546875" style="1" bestFit="1" customWidth="1"/>
    <col min="10243" max="10243" width="8.85546875" style="1" customWidth="1"/>
    <col min="10244" max="10245" width="10.140625" style="1" customWidth="1"/>
    <col min="10246" max="10248" width="9" style="1"/>
    <col min="10249" max="10249" width="12" style="1" bestFit="1" customWidth="1"/>
    <col min="10250" max="10482" width="9" style="1"/>
    <col min="10483" max="10483" width="0" style="1" hidden="1" customWidth="1"/>
    <col min="10484" max="10484" width="23.140625" style="1" customWidth="1"/>
    <col min="10485" max="10486" width="8.140625" style="1" customWidth="1"/>
    <col min="10487" max="10487" width="10.140625" style="1" customWidth="1"/>
    <col min="10488" max="10488" width="8.5703125" style="1" customWidth="1"/>
    <col min="10489" max="10495" width="7.85546875" style="1" customWidth="1"/>
    <col min="10496" max="10496" width="9.85546875" style="1" customWidth="1"/>
    <col min="10497" max="10497" width="11" style="1" customWidth="1"/>
    <col min="10498" max="10498" width="8.85546875" style="1" bestFit="1" customWidth="1"/>
    <col min="10499" max="10499" width="8.85546875" style="1" customWidth="1"/>
    <col min="10500" max="10501" width="10.140625" style="1" customWidth="1"/>
    <col min="10502" max="10504" width="9" style="1"/>
    <col min="10505" max="10505" width="12" style="1" bestFit="1" customWidth="1"/>
    <col min="10506" max="10738" width="9" style="1"/>
    <col min="10739" max="10739" width="0" style="1" hidden="1" customWidth="1"/>
    <col min="10740" max="10740" width="23.140625" style="1" customWidth="1"/>
    <col min="10741" max="10742" width="8.140625" style="1" customWidth="1"/>
    <col min="10743" max="10743" width="10.140625" style="1" customWidth="1"/>
    <col min="10744" max="10744" width="8.5703125" style="1" customWidth="1"/>
    <col min="10745" max="10751" width="7.85546875" style="1" customWidth="1"/>
    <col min="10752" max="10752" width="9.85546875" style="1" customWidth="1"/>
    <col min="10753" max="10753" width="11" style="1" customWidth="1"/>
    <col min="10754" max="10754" width="8.85546875" style="1" bestFit="1" customWidth="1"/>
    <col min="10755" max="10755" width="8.85546875" style="1" customWidth="1"/>
    <col min="10756" max="10757" width="10.140625" style="1" customWidth="1"/>
    <col min="10758" max="10760" width="9" style="1"/>
    <col min="10761" max="10761" width="12" style="1" bestFit="1" customWidth="1"/>
    <col min="10762" max="10994" width="9" style="1"/>
    <col min="10995" max="10995" width="0" style="1" hidden="1" customWidth="1"/>
    <col min="10996" max="10996" width="23.140625" style="1" customWidth="1"/>
    <col min="10997" max="10998" width="8.140625" style="1" customWidth="1"/>
    <col min="10999" max="10999" width="10.140625" style="1" customWidth="1"/>
    <col min="11000" max="11000" width="8.5703125" style="1" customWidth="1"/>
    <col min="11001" max="11007" width="7.85546875" style="1" customWidth="1"/>
    <col min="11008" max="11008" width="9.85546875" style="1" customWidth="1"/>
    <col min="11009" max="11009" width="11" style="1" customWidth="1"/>
    <col min="11010" max="11010" width="8.85546875" style="1" bestFit="1" customWidth="1"/>
    <col min="11011" max="11011" width="8.85546875" style="1" customWidth="1"/>
    <col min="11012" max="11013" width="10.140625" style="1" customWidth="1"/>
    <col min="11014" max="11016" width="9" style="1"/>
    <col min="11017" max="11017" width="12" style="1" bestFit="1" customWidth="1"/>
    <col min="11018" max="11250" width="9" style="1"/>
    <col min="11251" max="11251" width="0" style="1" hidden="1" customWidth="1"/>
    <col min="11252" max="11252" width="23.140625" style="1" customWidth="1"/>
    <col min="11253" max="11254" width="8.140625" style="1" customWidth="1"/>
    <col min="11255" max="11255" width="10.140625" style="1" customWidth="1"/>
    <col min="11256" max="11256" width="8.5703125" style="1" customWidth="1"/>
    <col min="11257" max="11263" width="7.85546875" style="1" customWidth="1"/>
    <col min="11264" max="11264" width="9.85546875" style="1" customWidth="1"/>
    <col min="11265" max="11265" width="11" style="1" customWidth="1"/>
    <col min="11266" max="11266" width="8.85546875" style="1" bestFit="1" customWidth="1"/>
    <col min="11267" max="11267" width="8.85546875" style="1" customWidth="1"/>
    <col min="11268" max="11269" width="10.140625" style="1" customWidth="1"/>
    <col min="11270" max="11272" width="9" style="1"/>
    <col min="11273" max="11273" width="12" style="1" bestFit="1" customWidth="1"/>
    <col min="11274" max="11506" width="9" style="1"/>
    <col min="11507" max="11507" width="0" style="1" hidden="1" customWidth="1"/>
    <col min="11508" max="11508" width="23.140625" style="1" customWidth="1"/>
    <col min="11509" max="11510" width="8.140625" style="1" customWidth="1"/>
    <col min="11511" max="11511" width="10.140625" style="1" customWidth="1"/>
    <col min="11512" max="11512" width="8.5703125" style="1" customWidth="1"/>
    <col min="11513" max="11519" width="7.85546875" style="1" customWidth="1"/>
    <col min="11520" max="11520" width="9.85546875" style="1" customWidth="1"/>
    <col min="11521" max="11521" width="11" style="1" customWidth="1"/>
    <col min="11522" max="11522" width="8.85546875" style="1" bestFit="1" customWidth="1"/>
    <col min="11523" max="11523" width="8.85546875" style="1" customWidth="1"/>
    <col min="11524" max="11525" width="10.140625" style="1" customWidth="1"/>
    <col min="11526" max="11528" width="9" style="1"/>
    <col min="11529" max="11529" width="12" style="1" bestFit="1" customWidth="1"/>
    <col min="11530" max="11762" width="9" style="1"/>
    <col min="11763" max="11763" width="0" style="1" hidden="1" customWidth="1"/>
    <col min="11764" max="11764" width="23.140625" style="1" customWidth="1"/>
    <col min="11765" max="11766" width="8.140625" style="1" customWidth="1"/>
    <col min="11767" max="11767" width="10.140625" style="1" customWidth="1"/>
    <col min="11768" max="11768" width="8.5703125" style="1" customWidth="1"/>
    <col min="11769" max="11775" width="7.85546875" style="1" customWidth="1"/>
    <col min="11776" max="11776" width="9.85546875" style="1" customWidth="1"/>
    <col min="11777" max="11777" width="11" style="1" customWidth="1"/>
    <col min="11778" max="11778" width="8.85546875" style="1" bestFit="1" customWidth="1"/>
    <col min="11779" max="11779" width="8.85546875" style="1" customWidth="1"/>
    <col min="11780" max="11781" width="10.140625" style="1" customWidth="1"/>
    <col min="11782" max="11784" width="9" style="1"/>
    <col min="11785" max="11785" width="12" style="1" bestFit="1" customWidth="1"/>
    <col min="11786" max="12018" width="9" style="1"/>
    <col min="12019" max="12019" width="0" style="1" hidden="1" customWidth="1"/>
    <col min="12020" max="12020" width="23.140625" style="1" customWidth="1"/>
    <col min="12021" max="12022" width="8.140625" style="1" customWidth="1"/>
    <col min="12023" max="12023" width="10.140625" style="1" customWidth="1"/>
    <col min="12024" max="12024" width="8.5703125" style="1" customWidth="1"/>
    <col min="12025" max="12031" width="7.85546875" style="1" customWidth="1"/>
    <col min="12032" max="12032" width="9.85546875" style="1" customWidth="1"/>
    <col min="12033" max="12033" width="11" style="1" customWidth="1"/>
    <col min="12034" max="12034" width="8.85546875" style="1" bestFit="1" customWidth="1"/>
    <col min="12035" max="12035" width="8.85546875" style="1" customWidth="1"/>
    <col min="12036" max="12037" width="10.140625" style="1" customWidth="1"/>
    <col min="12038" max="12040" width="9" style="1"/>
    <col min="12041" max="12041" width="12" style="1" bestFit="1" customWidth="1"/>
    <col min="12042" max="12274" width="9" style="1"/>
    <col min="12275" max="12275" width="0" style="1" hidden="1" customWidth="1"/>
    <col min="12276" max="12276" width="23.140625" style="1" customWidth="1"/>
    <col min="12277" max="12278" width="8.140625" style="1" customWidth="1"/>
    <col min="12279" max="12279" width="10.140625" style="1" customWidth="1"/>
    <col min="12280" max="12280" width="8.5703125" style="1" customWidth="1"/>
    <col min="12281" max="12287" width="7.85546875" style="1" customWidth="1"/>
    <col min="12288" max="12288" width="9.85546875" style="1" customWidth="1"/>
    <col min="12289" max="12289" width="11" style="1" customWidth="1"/>
    <col min="12290" max="12290" width="8.85546875" style="1" bestFit="1" customWidth="1"/>
    <col min="12291" max="12291" width="8.85546875" style="1" customWidth="1"/>
    <col min="12292" max="12293" width="10.140625" style="1" customWidth="1"/>
    <col min="12294" max="12296" width="9" style="1"/>
    <col min="12297" max="12297" width="12" style="1" bestFit="1" customWidth="1"/>
    <col min="12298" max="12530" width="9" style="1"/>
    <col min="12531" max="12531" width="0" style="1" hidden="1" customWidth="1"/>
    <col min="12532" max="12532" width="23.140625" style="1" customWidth="1"/>
    <col min="12533" max="12534" width="8.140625" style="1" customWidth="1"/>
    <col min="12535" max="12535" width="10.140625" style="1" customWidth="1"/>
    <col min="12536" max="12536" width="8.5703125" style="1" customWidth="1"/>
    <col min="12537" max="12543" width="7.85546875" style="1" customWidth="1"/>
    <col min="12544" max="12544" width="9.85546875" style="1" customWidth="1"/>
    <col min="12545" max="12545" width="11" style="1" customWidth="1"/>
    <col min="12546" max="12546" width="8.85546875" style="1" bestFit="1" customWidth="1"/>
    <col min="12547" max="12547" width="8.85546875" style="1" customWidth="1"/>
    <col min="12548" max="12549" width="10.140625" style="1" customWidth="1"/>
    <col min="12550" max="12552" width="9" style="1"/>
    <col min="12553" max="12553" width="12" style="1" bestFit="1" customWidth="1"/>
    <col min="12554" max="12786" width="9" style="1"/>
    <col min="12787" max="12787" width="0" style="1" hidden="1" customWidth="1"/>
    <col min="12788" max="12788" width="23.140625" style="1" customWidth="1"/>
    <col min="12789" max="12790" width="8.140625" style="1" customWidth="1"/>
    <col min="12791" max="12791" width="10.140625" style="1" customWidth="1"/>
    <col min="12792" max="12792" width="8.5703125" style="1" customWidth="1"/>
    <col min="12793" max="12799" width="7.85546875" style="1" customWidth="1"/>
    <col min="12800" max="12800" width="9.85546875" style="1" customWidth="1"/>
    <col min="12801" max="12801" width="11" style="1" customWidth="1"/>
    <col min="12802" max="12802" width="8.85546875" style="1" bestFit="1" customWidth="1"/>
    <col min="12803" max="12803" width="8.85546875" style="1" customWidth="1"/>
    <col min="12804" max="12805" width="10.140625" style="1" customWidth="1"/>
    <col min="12806" max="12808" width="9" style="1"/>
    <col min="12809" max="12809" width="12" style="1" bestFit="1" customWidth="1"/>
    <col min="12810" max="13042" width="9" style="1"/>
    <col min="13043" max="13043" width="0" style="1" hidden="1" customWidth="1"/>
    <col min="13044" max="13044" width="23.140625" style="1" customWidth="1"/>
    <col min="13045" max="13046" width="8.140625" style="1" customWidth="1"/>
    <col min="13047" max="13047" width="10.140625" style="1" customWidth="1"/>
    <col min="13048" max="13048" width="8.5703125" style="1" customWidth="1"/>
    <col min="13049" max="13055" width="7.85546875" style="1" customWidth="1"/>
    <col min="13056" max="13056" width="9.85546875" style="1" customWidth="1"/>
    <col min="13057" max="13057" width="11" style="1" customWidth="1"/>
    <col min="13058" max="13058" width="8.85546875" style="1" bestFit="1" customWidth="1"/>
    <col min="13059" max="13059" width="8.85546875" style="1" customWidth="1"/>
    <col min="13060" max="13061" width="10.140625" style="1" customWidth="1"/>
    <col min="13062" max="13064" width="9" style="1"/>
    <col min="13065" max="13065" width="12" style="1" bestFit="1" customWidth="1"/>
    <col min="13066" max="13298" width="9" style="1"/>
    <col min="13299" max="13299" width="0" style="1" hidden="1" customWidth="1"/>
    <col min="13300" max="13300" width="23.140625" style="1" customWidth="1"/>
    <col min="13301" max="13302" width="8.140625" style="1" customWidth="1"/>
    <col min="13303" max="13303" width="10.140625" style="1" customWidth="1"/>
    <col min="13304" max="13304" width="8.5703125" style="1" customWidth="1"/>
    <col min="13305" max="13311" width="7.85546875" style="1" customWidth="1"/>
    <col min="13312" max="13312" width="9.85546875" style="1" customWidth="1"/>
    <col min="13313" max="13313" width="11" style="1" customWidth="1"/>
    <col min="13314" max="13314" width="8.85546875" style="1" bestFit="1" customWidth="1"/>
    <col min="13315" max="13315" width="8.85546875" style="1" customWidth="1"/>
    <col min="13316" max="13317" width="10.140625" style="1" customWidth="1"/>
    <col min="13318" max="13320" width="9" style="1"/>
    <col min="13321" max="13321" width="12" style="1" bestFit="1" customWidth="1"/>
    <col min="13322" max="13554" width="9" style="1"/>
    <col min="13555" max="13555" width="0" style="1" hidden="1" customWidth="1"/>
    <col min="13556" max="13556" width="23.140625" style="1" customWidth="1"/>
    <col min="13557" max="13558" width="8.140625" style="1" customWidth="1"/>
    <col min="13559" max="13559" width="10.140625" style="1" customWidth="1"/>
    <col min="13560" max="13560" width="8.5703125" style="1" customWidth="1"/>
    <col min="13561" max="13567" width="7.85546875" style="1" customWidth="1"/>
    <col min="13568" max="13568" width="9.85546875" style="1" customWidth="1"/>
    <col min="13569" max="13569" width="11" style="1" customWidth="1"/>
    <col min="13570" max="13570" width="8.85546875" style="1" bestFit="1" customWidth="1"/>
    <col min="13571" max="13571" width="8.85546875" style="1" customWidth="1"/>
    <col min="13572" max="13573" width="10.140625" style="1" customWidth="1"/>
    <col min="13574" max="13576" width="9" style="1"/>
    <col min="13577" max="13577" width="12" style="1" bestFit="1" customWidth="1"/>
    <col min="13578" max="13810" width="9" style="1"/>
    <col min="13811" max="13811" width="0" style="1" hidden="1" customWidth="1"/>
    <col min="13812" max="13812" width="23.140625" style="1" customWidth="1"/>
    <col min="13813" max="13814" width="8.140625" style="1" customWidth="1"/>
    <col min="13815" max="13815" width="10.140625" style="1" customWidth="1"/>
    <col min="13816" max="13816" width="8.5703125" style="1" customWidth="1"/>
    <col min="13817" max="13823" width="7.85546875" style="1" customWidth="1"/>
    <col min="13824" max="13824" width="9.85546875" style="1" customWidth="1"/>
    <col min="13825" max="13825" width="11" style="1" customWidth="1"/>
    <col min="13826" max="13826" width="8.85546875" style="1" bestFit="1" customWidth="1"/>
    <col min="13827" max="13827" width="8.85546875" style="1" customWidth="1"/>
    <col min="13828" max="13829" width="10.140625" style="1" customWidth="1"/>
    <col min="13830" max="13832" width="9" style="1"/>
    <col min="13833" max="13833" width="12" style="1" bestFit="1" customWidth="1"/>
    <col min="13834" max="14066" width="9" style="1"/>
    <col min="14067" max="14067" width="0" style="1" hidden="1" customWidth="1"/>
    <col min="14068" max="14068" width="23.140625" style="1" customWidth="1"/>
    <col min="14069" max="14070" width="8.140625" style="1" customWidth="1"/>
    <col min="14071" max="14071" width="10.140625" style="1" customWidth="1"/>
    <col min="14072" max="14072" width="8.5703125" style="1" customWidth="1"/>
    <col min="14073" max="14079" width="7.85546875" style="1" customWidth="1"/>
    <col min="14080" max="14080" width="9.85546875" style="1" customWidth="1"/>
    <col min="14081" max="14081" width="11" style="1" customWidth="1"/>
    <col min="14082" max="14082" width="8.85546875" style="1" bestFit="1" customWidth="1"/>
    <col min="14083" max="14083" width="8.85546875" style="1" customWidth="1"/>
    <col min="14084" max="14085" width="10.140625" style="1" customWidth="1"/>
    <col min="14086" max="14088" width="9" style="1"/>
    <col min="14089" max="14089" width="12" style="1" bestFit="1" customWidth="1"/>
    <col min="14090" max="14322" width="9" style="1"/>
    <col min="14323" max="14323" width="0" style="1" hidden="1" customWidth="1"/>
    <col min="14324" max="14324" width="23.140625" style="1" customWidth="1"/>
    <col min="14325" max="14326" width="8.140625" style="1" customWidth="1"/>
    <col min="14327" max="14327" width="10.140625" style="1" customWidth="1"/>
    <col min="14328" max="14328" width="8.5703125" style="1" customWidth="1"/>
    <col min="14329" max="14335" width="7.85546875" style="1" customWidth="1"/>
    <col min="14336" max="14336" width="9.85546875" style="1" customWidth="1"/>
    <col min="14337" max="14337" width="11" style="1" customWidth="1"/>
    <col min="14338" max="14338" width="8.85546875" style="1" bestFit="1" customWidth="1"/>
    <col min="14339" max="14339" width="8.85546875" style="1" customWidth="1"/>
    <col min="14340" max="14341" width="10.140625" style="1" customWidth="1"/>
    <col min="14342" max="14344" width="9" style="1"/>
    <col min="14345" max="14345" width="12" style="1" bestFit="1" customWidth="1"/>
    <col min="14346" max="14578" width="9" style="1"/>
    <col min="14579" max="14579" width="0" style="1" hidden="1" customWidth="1"/>
    <col min="14580" max="14580" width="23.140625" style="1" customWidth="1"/>
    <col min="14581" max="14582" width="8.140625" style="1" customWidth="1"/>
    <col min="14583" max="14583" width="10.140625" style="1" customWidth="1"/>
    <col min="14584" max="14584" width="8.5703125" style="1" customWidth="1"/>
    <col min="14585" max="14591" width="7.85546875" style="1" customWidth="1"/>
    <col min="14592" max="14592" width="9.85546875" style="1" customWidth="1"/>
    <col min="14593" max="14593" width="11" style="1" customWidth="1"/>
    <col min="14594" max="14594" width="8.85546875" style="1" bestFit="1" customWidth="1"/>
    <col min="14595" max="14595" width="8.85546875" style="1" customWidth="1"/>
    <col min="14596" max="14597" width="10.140625" style="1" customWidth="1"/>
    <col min="14598" max="14600" width="9" style="1"/>
    <col min="14601" max="14601" width="12" style="1" bestFit="1" customWidth="1"/>
    <col min="14602" max="14834" width="9" style="1"/>
    <col min="14835" max="14835" width="0" style="1" hidden="1" customWidth="1"/>
    <col min="14836" max="14836" width="23.140625" style="1" customWidth="1"/>
    <col min="14837" max="14838" width="8.140625" style="1" customWidth="1"/>
    <col min="14839" max="14839" width="10.140625" style="1" customWidth="1"/>
    <col min="14840" max="14840" width="8.5703125" style="1" customWidth="1"/>
    <col min="14841" max="14847" width="7.85546875" style="1" customWidth="1"/>
    <col min="14848" max="14848" width="9.85546875" style="1" customWidth="1"/>
    <col min="14849" max="14849" width="11" style="1" customWidth="1"/>
    <col min="14850" max="14850" width="8.85546875" style="1" bestFit="1" customWidth="1"/>
    <col min="14851" max="14851" width="8.85546875" style="1" customWidth="1"/>
    <col min="14852" max="14853" width="10.140625" style="1" customWidth="1"/>
    <col min="14854" max="14856" width="9" style="1"/>
    <col min="14857" max="14857" width="12" style="1" bestFit="1" customWidth="1"/>
    <col min="14858" max="15090" width="9" style="1"/>
    <col min="15091" max="15091" width="0" style="1" hidden="1" customWidth="1"/>
    <col min="15092" max="15092" width="23.140625" style="1" customWidth="1"/>
    <col min="15093" max="15094" width="8.140625" style="1" customWidth="1"/>
    <col min="15095" max="15095" width="10.140625" style="1" customWidth="1"/>
    <col min="15096" max="15096" width="8.5703125" style="1" customWidth="1"/>
    <col min="15097" max="15103" width="7.85546875" style="1" customWidth="1"/>
    <col min="15104" max="15104" width="9.85546875" style="1" customWidth="1"/>
    <col min="15105" max="15105" width="11" style="1" customWidth="1"/>
    <col min="15106" max="15106" width="8.85546875" style="1" bestFit="1" customWidth="1"/>
    <col min="15107" max="15107" width="8.85546875" style="1" customWidth="1"/>
    <col min="15108" max="15109" width="10.140625" style="1" customWidth="1"/>
    <col min="15110" max="15112" width="9" style="1"/>
    <col min="15113" max="15113" width="12" style="1" bestFit="1" customWidth="1"/>
    <col min="15114" max="15346" width="9" style="1"/>
    <col min="15347" max="15347" width="0" style="1" hidden="1" customWidth="1"/>
    <col min="15348" max="15348" width="23.140625" style="1" customWidth="1"/>
    <col min="15349" max="15350" width="8.140625" style="1" customWidth="1"/>
    <col min="15351" max="15351" width="10.140625" style="1" customWidth="1"/>
    <col min="15352" max="15352" width="8.5703125" style="1" customWidth="1"/>
    <col min="15353" max="15359" width="7.85546875" style="1" customWidth="1"/>
    <col min="15360" max="15360" width="9.85546875" style="1" customWidth="1"/>
    <col min="15361" max="15361" width="11" style="1" customWidth="1"/>
    <col min="15362" max="15362" width="8.85546875" style="1" bestFit="1" customWidth="1"/>
    <col min="15363" max="15363" width="8.85546875" style="1" customWidth="1"/>
    <col min="15364" max="15365" width="10.140625" style="1" customWidth="1"/>
    <col min="15366" max="15368" width="9" style="1"/>
    <col min="15369" max="15369" width="12" style="1" bestFit="1" customWidth="1"/>
    <col min="15370" max="15602" width="9" style="1"/>
    <col min="15603" max="15603" width="0" style="1" hidden="1" customWidth="1"/>
    <col min="15604" max="15604" width="23.140625" style="1" customWidth="1"/>
    <col min="15605" max="15606" width="8.140625" style="1" customWidth="1"/>
    <col min="15607" max="15607" width="10.140625" style="1" customWidth="1"/>
    <col min="15608" max="15608" width="8.5703125" style="1" customWidth="1"/>
    <col min="15609" max="15615" width="7.85546875" style="1" customWidth="1"/>
    <col min="15616" max="15616" width="9.85546875" style="1" customWidth="1"/>
    <col min="15617" max="15617" width="11" style="1" customWidth="1"/>
    <col min="15618" max="15618" width="8.85546875" style="1" bestFit="1" customWidth="1"/>
    <col min="15619" max="15619" width="8.85546875" style="1" customWidth="1"/>
    <col min="15620" max="15621" width="10.140625" style="1" customWidth="1"/>
    <col min="15622" max="15624" width="9" style="1"/>
    <col min="15625" max="15625" width="12" style="1" bestFit="1" customWidth="1"/>
    <col min="15626" max="15858" width="9" style="1"/>
    <col min="15859" max="15859" width="0" style="1" hidden="1" customWidth="1"/>
    <col min="15860" max="15860" width="23.140625" style="1" customWidth="1"/>
    <col min="15861" max="15862" width="8.140625" style="1" customWidth="1"/>
    <col min="15863" max="15863" width="10.140625" style="1" customWidth="1"/>
    <col min="15864" max="15864" width="8.5703125" style="1" customWidth="1"/>
    <col min="15865" max="15871" width="7.85546875" style="1" customWidth="1"/>
    <col min="15872" max="15872" width="9.85546875" style="1" customWidth="1"/>
    <col min="15873" max="15873" width="11" style="1" customWidth="1"/>
    <col min="15874" max="15874" width="8.85546875" style="1" bestFit="1" customWidth="1"/>
    <col min="15875" max="15875" width="8.85546875" style="1" customWidth="1"/>
    <col min="15876" max="15877" width="10.140625" style="1" customWidth="1"/>
    <col min="15878" max="15880" width="9" style="1"/>
    <col min="15881" max="15881" width="12" style="1" bestFit="1" customWidth="1"/>
    <col min="15882" max="16114" width="9" style="1"/>
    <col min="16115" max="16115" width="0" style="1" hidden="1" customWidth="1"/>
    <col min="16116" max="16116" width="23.140625" style="1" customWidth="1"/>
    <col min="16117" max="16118" width="8.140625" style="1" customWidth="1"/>
    <col min="16119" max="16119" width="10.140625" style="1" customWidth="1"/>
    <col min="16120" max="16120" width="8.5703125" style="1" customWidth="1"/>
    <col min="16121" max="16127" width="7.85546875" style="1" customWidth="1"/>
    <col min="16128" max="16128" width="9.85546875" style="1" customWidth="1"/>
    <col min="16129" max="16129" width="11" style="1" customWidth="1"/>
    <col min="16130" max="16130" width="8.85546875" style="1" bestFit="1" customWidth="1"/>
    <col min="16131" max="16131" width="8.85546875" style="1" customWidth="1"/>
    <col min="16132" max="16133" width="10.140625" style="1" customWidth="1"/>
    <col min="16134" max="16136" width="9" style="1"/>
    <col min="16137" max="16137" width="12" style="1" bestFit="1" customWidth="1"/>
    <col min="16138" max="16384" width="9" style="1"/>
  </cols>
  <sheetData>
    <row r="1" spans="1:17" ht="23.25" x14ac:dyDescent="0.25">
      <c r="A1" s="60" t="s">
        <v>180</v>
      </c>
      <c r="N1" s="75"/>
    </row>
    <row r="2" spans="1:17" ht="20.25" customHeight="1" x14ac:dyDescent="0.25">
      <c r="A2" s="2" t="s">
        <v>19</v>
      </c>
      <c r="G2" s="33"/>
      <c r="H2" s="33"/>
      <c r="I2" s="74"/>
      <c r="J2" s="33"/>
      <c r="K2" s="33"/>
      <c r="L2" s="33"/>
      <c r="M2" s="74"/>
      <c r="N2" s="71"/>
    </row>
    <row r="3" spans="1:17" ht="20.25" customHeight="1" x14ac:dyDescent="0.25">
      <c r="A3" s="2" t="s">
        <v>83</v>
      </c>
      <c r="M3" s="33"/>
    </row>
    <row r="4" spans="1:17" ht="72.599999999999994" customHeight="1" x14ac:dyDescent="0.25">
      <c r="A4" s="14" t="s">
        <v>70</v>
      </c>
      <c r="B4" s="15" t="s">
        <v>233</v>
      </c>
      <c r="C4" s="47" t="s">
        <v>240</v>
      </c>
      <c r="D4" s="17" t="s">
        <v>73</v>
      </c>
      <c r="E4" s="50" t="s">
        <v>229</v>
      </c>
      <c r="F4" s="16" t="s">
        <v>230</v>
      </c>
      <c r="G4" s="50" t="s">
        <v>232</v>
      </c>
      <c r="H4" s="50" t="s">
        <v>235</v>
      </c>
      <c r="I4" s="50" t="s">
        <v>237</v>
      </c>
      <c r="J4" s="16" t="s">
        <v>239</v>
      </c>
      <c r="K4" s="16" t="s">
        <v>241</v>
      </c>
      <c r="L4" s="50" t="s">
        <v>243</v>
      </c>
      <c r="M4" s="64" t="s">
        <v>244</v>
      </c>
      <c r="N4" s="65" t="s">
        <v>82</v>
      </c>
    </row>
    <row r="5" spans="1:17" ht="20.25" customHeight="1" x14ac:dyDescent="0.25">
      <c r="A5" s="25" t="s">
        <v>63</v>
      </c>
      <c r="B5" s="51">
        <f ca="1">INDIRECT(calculation_hide!F7,FALSE)</f>
        <v>30657.800000000003</v>
      </c>
      <c r="C5" s="28">
        <f ca="1">INDIRECT(calculation_hide!G7,FALSE)</f>
        <v>31406.04</v>
      </c>
      <c r="D5" s="39">
        <f ca="1">IF((C5-B5)/B5*100&gt;99.95,"(+) ",IF(ROUND((C5-B5)/B5*100,1)=0,"- ",IF((C5-B5)/B5*100&lt;-49.5,"(-) ",(C5-B5)/B5*100)))</f>
        <v>2.4406187006243041</v>
      </c>
      <c r="E5" s="28">
        <f ca="1">INDIRECT(calculation_hide!G32,FALSE)</f>
        <v>7654.58</v>
      </c>
      <c r="F5" s="28">
        <f ca="1">INDIRECT(calculation_hide!H32,FALSE)</f>
        <v>6979.99</v>
      </c>
      <c r="G5" s="28">
        <f ca="1">INDIRECT(calculation_hide!I32,FALSE)</f>
        <v>7969.08</v>
      </c>
      <c r="H5" s="28">
        <f ca="1">INDIRECT(calculation_hide!J32,FALSE)</f>
        <v>8310.3799999999992</v>
      </c>
      <c r="I5" s="28">
        <f ca="1">INDIRECT(calculation_hide!K32,FALSE)</f>
        <v>7946.76</v>
      </c>
      <c r="J5" s="28">
        <f ca="1">INDIRECT(calculation_hide!L32,FALSE)</f>
        <v>7153.93</v>
      </c>
      <c r="K5" s="28">
        <f ca="1">INDIRECT(calculation_hide!M32,FALSE)</f>
        <v>7994.97</v>
      </c>
      <c r="L5" s="28">
        <f ca="1">INDIRECT(calculation_hide!N32,FALSE)</f>
        <v>7687.54</v>
      </c>
      <c r="M5" s="28">
        <f ca="1">INDIRECT(calculation_hide!O32,FALSE)</f>
        <v>6995.85</v>
      </c>
      <c r="N5" s="66">
        <f ca="1">IF((M5-I5)/I5*100&gt;99.95,"(+) ",IF(ROUND((M5-I5)/I5*100,1)=0,"- ",IF((M5-I5)/I5*100&lt;-49.5,"(-) ",(M5-I5)/I5*100)))</f>
        <v>-11.966008788487381</v>
      </c>
    </row>
    <row r="6" spans="1:17" ht="20.25" customHeight="1" x14ac:dyDescent="0.25">
      <c r="A6" s="23" t="s">
        <v>29</v>
      </c>
      <c r="B6" s="52">
        <f ca="1">INDIRECT(calculation_hide!F8,FALSE)</f>
        <v>28019.329999999998</v>
      </c>
      <c r="C6" s="29">
        <f ca="1">INDIRECT(calculation_hide!G8,FALSE)</f>
        <v>28826.739999999998</v>
      </c>
      <c r="D6" s="40">
        <f ca="1">IF((C6-B6)/B6*100&gt;99.95,"(+) ",IF(ROUND((C6-B6)/B6*100,1)=0,"- ",IF((C6-B6)/B6*100&lt;-49.5,"(-) ",(C6-B6)/B6*100)))</f>
        <v>2.8816177974277037</v>
      </c>
      <c r="E6" s="29">
        <f ca="1">INDIRECT(calculation_hide!G33,FALSE)</f>
        <v>6960.66</v>
      </c>
      <c r="F6" s="29">
        <f ca="1">INDIRECT(calculation_hide!H33,FALSE)</f>
        <v>6386.71</v>
      </c>
      <c r="G6" s="29">
        <f ca="1">INDIRECT(calculation_hide!I33,FALSE)</f>
        <v>7303.34</v>
      </c>
      <c r="H6" s="29">
        <f ca="1">INDIRECT(calculation_hide!J33,FALSE)</f>
        <v>7614.5</v>
      </c>
      <c r="I6" s="29">
        <f ca="1">INDIRECT(calculation_hide!K33,FALSE)</f>
        <v>7333.23</v>
      </c>
      <c r="J6" s="29">
        <f ca="1">INDIRECT(calculation_hide!L33,FALSE)</f>
        <v>6586.76</v>
      </c>
      <c r="K6" s="29">
        <f ca="1">INDIRECT(calculation_hide!M33,FALSE)</f>
        <v>7292.25</v>
      </c>
      <c r="L6" s="29">
        <f ca="1">INDIRECT(calculation_hide!N33,FALSE)</f>
        <v>7026.24</v>
      </c>
      <c r="M6" s="29">
        <f ca="1">INDIRECT(calculation_hide!O33,FALSE)</f>
        <v>6427.81</v>
      </c>
      <c r="N6" s="67">
        <f t="shared" ref="N6:N8" ca="1" si="0">IF((M6-I6)/I6*100&gt;99.95,"(+) ",IF(ROUND((M6-I6)/I6*100,1)=0,"- ",IF((M6-I6)/I6*100&lt;-49.5,"(-) ",(M6-I6)/I6*100)))</f>
        <v>-12.346810341418436</v>
      </c>
    </row>
    <row r="7" spans="1:17" ht="20.25" customHeight="1" x14ac:dyDescent="0.25">
      <c r="A7" s="23" t="s">
        <v>64</v>
      </c>
      <c r="B7" s="52">
        <f ca="1">INDIRECT(calculation_hide!F9,FALSE)</f>
        <v>2368.29</v>
      </c>
      <c r="C7" s="29">
        <f ca="1">INDIRECT(calculation_hide!G9,FALSE)</f>
        <v>2353.17</v>
      </c>
      <c r="D7" s="40">
        <f ca="1">IF((C7-B7)/B7*100&gt;99.95,"(+) ",IF(ROUND((C7-B7)/B7*100,1)=0,"- ",IF((C7-B7)/B7*100&lt;-49.5,"(-) ",(C7-B7)/B7*100)))</f>
        <v>-0.63843532675474246</v>
      </c>
      <c r="E7" s="29">
        <f ca="1">INDIRECT(calculation_hide!G34,FALSE)</f>
        <v>611.61</v>
      </c>
      <c r="F7" s="29">
        <f ca="1">INDIRECT(calculation_hide!H34,FALSE)</f>
        <v>522.66999999999996</v>
      </c>
      <c r="G7" s="29">
        <f ca="1">INDIRECT(calculation_hide!I34,FALSE)</f>
        <v>630.79999999999995</v>
      </c>
      <c r="H7" s="29">
        <f ca="1">INDIRECT(calculation_hide!J34,FALSE)</f>
        <v>626.74</v>
      </c>
      <c r="I7" s="29">
        <f ca="1">INDIRECT(calculation_hide!K34,FALSE)</f>
        <v>583.15</v>
      </c>
      <c r="J7" s="29">
        <f ca="1">INDIRECT(calculation_hide!L34,FALSE)</f>
        <v>512.97</v>
      </c>
      <c r="K7" s="29">
        <f ca="1">INDIRECT(calculation_hide!M34,FALSE)</f>
        <v>630.30999999999995</v>
      </c>
      <c r="L7" s="29">
        <f ca="1">INDIRECT(calculation_hide!N34,FALSE)</f>
        <v>590.54999999999995</v>
      </c>
      <c r="M7" s="29">
        <f ca="1">INDIRECT(calculation_hide!O34,FALSE)</f>
        <v>501.47</v>
      </c>
      <c r="N7" s="67">
        <f t="shared" ca="1" si="0"/>
        <v>-14.006687816170787</v>
      </c>
    </row>
    <row r="8" spans="1:17" ht="20.25" customHeight="1" x14ac:dyDescent="0.25">
      <c r="A8" s="24" t="s">
        <v>30</v>
      </c>
      <c r="B8" s="53">
        <f ca="1">INDIRECT(calculation_hide!F10,FALSE)</f>
        <v>270.18</v>
      </c>
      <c r="C8" s="30">
        <f ca="1">INDIRECT(calculation_hide!G10,FALSE)</f>
        <v>226.13</v>
      </c>
      <c r="D8" s="41">
        <f ca="1">IF((C8-B8)/B8*100&gt;99.95,"(+) ",IF(ROUND((C8-B8)/B8*100,1)=0,"- ",IF((C8-B8)/B8*100&lt;-49.5,"(-) ",(C8-B8)/B8*100)))</f>
        <v>-16.303945517802951</v>
      </c>
      <c r="E8" s="30">
        <f ca="1">INDIRECT(calculation_hide!G35,FALSE)</f>
        <v>82.31</v>
      </c>
      <c r="F8" s="30">
        <f ca="1">INDIRECT(calculation_hide!H35,FALSE)</f>
        <v>70.61</v>
      </c>
      <c r="G8" s="30">
        <f ca="1">INDIRECT(calculation_hide!I35,FALSE)</f>
        <v>34.94</v>
      </c>
      <c r="H8" s="30">
        <f ca="1">INDIRECT(calculation_hide!J35,FALSE)</f>
        <v>69.14</v>
      </c>
      <c r="I8" s="30">
        <f ca="1">INDIRECT(calculation_hide!K35,FALSE)</f>
        <v>30.38</v>
      </c>
      <c r="J8" s="30">
        <f ca="1">INDIRECT(calculation_hide!L35,FALSE)</f>
        <v>54.19</v>
      </c>
      <c r="K8" s="30">
        <f ca="1">INDIRECT(calculation_hide!M35,FALSE)</f>
        <v>72.42</v>
      </c>
      <c r="L8" s="30">
        <f ca="1">INDIRECT(calculation_hide!N35,FALSE)</f>
        <v>70.75</v>
      </c>
      <c r="M8" s="30">
        <f ca="1">INDIRECT(calculation_hide!O35,FALSE)</f>
        <v>66.569999999999993</v>
      </c>
      <c r="N8" s="67" t="str">
        <f t="shared" ca="1" si="0"/>
        <v xml:space="preserve">(+) </v>
      </c>
    </row>
    <row r="9" spans="1:17" ht="20.25" customHeight="1" x14ac:dyDescent="0.25">
      <c r="A9" s="22" t="s">
        <v>65</v>
      </c>
      <c r="B9" s="51">
        <f ca="1">INDIRECT(calculation_hide!F11,FALSE)</f>
        <v>47957.760000000002</v>
      </c>
      <c r="C9" s="28">
        <f ca="1">INDIRECT(calculation_hide!G11,FALSE)</f>
        <v>43523.8</v>
      </c>
      <c r="D9" s="39">
        <f ca="1">IF((C9-B9)/B9*100&gt;99.95,"(+) ",IF(ROUND((C9-B9)/B9*100,1)=0,"- ",IF((C9-B9)/B9*100&lt;-49.5,"(-) ",(C9-B9)/B9*100)))</f>
        <v>-9.2455527530893828</v>
      </c>
      <c r="E9" s="28">
        <f ca="1">INDIRECT(calculation_hide!G36,FALSE)</f>
        <v>12466.04</v>
      </c>
      <c r="F9" s="28">
        <f ca="1">INDIRECT(calculation_hide!H36,FALSE)</f>
        <v>11596.68</v>
      </c>
      <c r="G9" s="28">
        <f ca="1">INDIRECT(calculation_hide!I36,FALSE)</f>
        <v>12883.29</v>
      </c>
      <c r="H9" s="28">
        <f ca="1">INDIRECT(calculation_hide!J36,FALSE)</f>
        <v>10445.040000000001</v>
      </c>
      <c r="I9" s="28">
        <f ca="1">INDIRECT(calculation_hide!K36,FALSE)</f>
        <v>11987.15</v>
      </c>
      <c r="J9" s="28">
        <f ca="1">INDIRECT(calculation_hide!L36,FALSE)</f>
        <v>10805.09</v>
      </c>
      <c r="K9" s="28">
        <f ca="1">INDIRECT(calculation_hide!M36,FALSE)</f>
        <v>10286.52</v>
      </c>
      <c r="L9" s="28">
        <f ca="1">INDIRECT(calculation_hide!N36,FALSE)</f>
        <v>10245.98</v>
      </c>
      <c r="M9" s="28">
        <f ca="1">INDIRECT(calculation_hide!O36,FALSE)</f>
        <v>10138.41</v>
      </c>
      <c r="N9" s="66">
        <f ca="1">IF((M9-I9)/I9*100&gt;99.95,"(+) ",IF(ROUND((M9-I9)/I9*100,1)=0,"- ",IF((M9-I9)/I9*100&lt;-49.5,"(-) ",(M9-I9)/I9*100)))</f>
        <v>-15.422681788415094</v>
      </c>
      <c r="O9" s="33"/>
      <c r="P9" s="33"/>
      <c r="Q9" s="33"/>
    </row>
    <row r="10" spans="1:17" ht="20.25" customHeight="1" x14ac:dyDescent="0.25">
      <c r="A10" s="23" t="s">
        <v>31</v>
      </c>
      <c r="B10" s="52">
        <f ca="1">INDIRECT(calculation_hide!F12,FALSE)</f>
        <v>44573.38</v>
      </c>
      <c r="C10" s="29">
        <f ca="1">INDIRECT(calculation_hide!G12,FALSE)</f>
        <v>40532.399999999994</v>
      </c>
      <c r="D10" s="40">
        <f t="shared" ref="D10:D20" ca="1" si="1">IF((C10-B10)/B10*100&gt;99.95,"(+) ",IF(ROUND((C10-B10)/B10*100,1)=0,"- ",IF((C10-B10)/B10*100&lt;-49.5,"(-) ",(C10-B10)/B10*100)))</f>
        <v>-9.0659043581617631</v>
      </c>
      <c r="E10" s="29">
        <f ca="1">INDIRECT(calculation_hide!G37,FALSE)</f>
        <v>11518.69</v>
      </c>
      <c r="F10" s="29">
        <f ca="1">INDIRECT(calculation_hide!H37,FALSE)</f>
        <v>10762.8</v>
      </c>
      <c r="G10" s="29">
        <f ca="1">INDIRECT(calculation_hide!I37,FALSE)</f>
        <v>12224.87</v>
      </c>
      <c r="H10" s="29">
        <f ca="1">INDIRECT(calculation_hide!J37,FALSE)</f>
        <v>9753.84</v>
      </c>
      <c r="I10" s="29">
        <f ca="1">INDIRECT(calculation_hide!K37,FALSE)</f>
        <v>11179.9</v>
      </c>
      <c r="J10" s="29">
        <f ca="1">INDIRECT(calculation_hide!L37,FALSE)</f>
        <v>10130.11</v>
      </c>
      <c r="K10" s="29">
        <f ca="1">INDIRECT(calculation_hide!M37,FALSE)</f>
        <v>9468.5499999999993</v>
      </c>
      <c r="L10" s="29">
        <f ca="1">INDIRECT(calculation_hide!N37,FALSE)</f>
        <v>9490.01</v>
      </c>
      <c r="M10" s="29">
        <f ca="1">INDIRECT(calculation_hide!O37,FALSE)</f>
        <v>9458.0400000000009</v>
      </c>
      <c r="N10" s="67">
        <f t="shared" ref="N10:N14" ca="1" si="2">IF((M10-I10)/I10*100&gt;99.95,"(+) ",IF(ROUND((M10-I10)/I10*100,1)=0,"- ",IF((M10-I10)/I10*100&lt;-49.5,"(-) ",(M10-I10)/I10*100)))</f>
        <v>-15.401389994543768</v>
      </c>
      <c r="O10" s="44"/>
      <c r="P10" s="33"/>
      <c r="Q10" s="71"/>
    </row>
    <row r="11" spans="1:17" ht="20.25" customHeight="1" x14ac:dyDescent="0.25">
      <c r="A11" s="24" t="s">
        <v>30</v>
      </c>
      <c r="B11" s="53">
        <f ca="1">INDIRECT(calculation_hide!F13,FALSE)</f>
        <v>3384.36</v>
      </c>
      <c r="C11" s="30">
        <f ca="1">INDIRECT(calculation_hide!G13,FALSE)</f>
        <v>2991.4000000000005</v>
      </c>
      <c r="D11" s="41">
        <f t="shared" ca="1" si="1"/>
        <v>-11.611057925279804</v>
      </c>
      <c r="E11" s="30">
        <f ca="1">INDIRECT(calculation_hide!G38,FALSE)</f>
        <v>947.34</v>
      </c>
      <c r="F11" s="30">
        <f ca="1">INDIRECT(calculation_hide!H38,FALSE)</f>
        <v>833.88</v>
      </c>
      <c r="G11" s="30">
        <f ca="1">INDIRECT(calculation_hide!I38,FALSE)</f>
        <v>658.42</v>
      </c>
      <c r="H11" s="30">
        <f ca="1">INDIRECT(calculation_hide!J38,FALSE)</f>
        <v>691.2</v>
      </c>
      <c r="I11" s="30">
        <f ca="1">INDIRECT(calculation_hide!K38,FALSE)</f>
        <v>807.25</v>
      </c>
      <c r="J11" s="30">
        <f ca="1">INDIRECT(calculation_hide!L38,FALSE)</f>
        <v>674.98</v>
      </c>
      <c r="K11" s="30">
        <f ca="1">INDIRECT(calculation_hide!M38,FALSE)</f>
        <v>817.97</v>
      </c>
      <c r="L11" s="30">
        <f ca="1">INDIRECT(calculation_hide!N38,FALSE)</f>
        <v>755.98</v>
      </c>
      <c r="M11" s="30">
        <f ca="1">INDIRECT(calculation_hide!O38,FALSE)</f>
        <v>680.37</v>
      </c>
      <c r="N11" s="68">
        <f t="shared" ca="1" si="2"/>
        <v>-15.717559615980178</v>
      </c>
      <c r="P11" s="44"/>
    </row>
    <row r="12" spans="1:17" ht="20.25" customHeight="1" x14ac:dyDescent="0.25">
      <c r="A12" s="22" t="s">
        <v>66</v>
      </c>
      <c r="B12" s="51">
        <f ca="1">INDIRECT(calculation_hide!F14,FALSE)</f>
        <v>28280.129999999997</v>
      </c>
      <c r="C12" s="28">
        <f ca="1">INDIRECT(calculation_hide!G14,FALSE)</f>
        <v>27483.84</v>
      </c>
      <c r="D12" s="39">
        <f t="shared" ca="1" si="1"/>
        <v>-2.8157225585596577</v>
      </c>
      <c r="E12" s="28">
        <f ca="1">INDIRECT(calculation_hide!G39,FALSE)</f>
        <v>7631.53</v>
      </c>
      <c r="F12" s="28">
        <f ca="1">INDIRECT(calculation_hide!H39,FALSE)</f>
        <v>6239.71</v>
      </c>
      <c r="G12" s="28">
        <f ca="1">INDIRECT(calculation_hide!I39,FALSE)</f>
        <v>7764.96</v>
      </c>
      <c r="H12" s="28">
        <f ca="1">INDIRECT(calculation_hide!J39,FALSE)</f>
        <v>7267.57</v>
      </c>
      <c r="I12" s="28">
        <f ca="1">INDIRECT(calculation_hide!K39,FALSE)</f>
        <v>7305.05</v>
      </c>
      <c r="J12" s="28">
        <f ca="1">INDIRECT(calculation_hide!L39,FALSE)</f>
        <v>6442.38</v>
      </c>
      <c r="K12" s="28">
        <f ca="1">INDIRECT(calculation_hide!M39,FALSE)</f>
        <v>6468.84</v>
      </c>
      <c r="L12" s="28">
        <f ca="1">INDIRECT(calculation_hide!N39,FALSE)</f>
        <v>6547.75</v>
      </c>
      <c r="M12" s="28">
        <f ca="1">INDIRECT(calculation_hide!O39,FALSE)</f>
        <v>5831.47</v>
      </c>
      <c r="N12" s="66">
        <f ca="1">IF((M12-I12)/I12*100&gt;99.95,"(+) ",IF(ROUND((M12-I12)/I12*100,1)=0,"- ",IF((M12-I12)/I12*100&lt;-49.5,"(-) ",(M12-I12)/I12*100)))</f>
        <v>-20.172072744197507</v>
      </c>
    </row>
    <row r="13" spans="1:17" ht="20.25" customHeight="1" x14ac:dyDescent="0.25">
      <c r="A13" s="23" t="s">
        <v>32</v>
      </c>
      <c r="B13" s="52">
        <f ca="1">INDIRECT(calculation_hide!F15,FALSE)</f>
        <v>25781.9</v>
      </c>
      <c r="C13" s="29">
        <f ca="1">INDIRECT(calculation_hide!G15,FALSE)</f>
        <v>25216.37</v>
      </c>
      <c r="D13" s="40">
        <f t="shared" ca="1" si="1"/>
        <v>-2.1935156059095817</v>
      </c>
      <c r="E13" s="29">
        <f ca="1">INDIRECT(calculation_hide!G40,FALSE)</f>
        <v>6933.2</v>
      </c>
      <c r="F13" s="29">
        <f ca="1">INDIRECT(calculation_hide!H40,FALSE)</f>
        <v>5668.39</v>
      </c>
      <c r="G13" s="29">
        <f ca="1">INDIRECT(calculation_hide!I40,FALSE)</f>
        <v>6920.74</v>
      </c>
      <c r="H13" s="29">
        <f ca="1">INDIRECT(calculation_hide!J40,FALSE)</f>
        <v>6728.36</v>
      </c>
      <c r="I13" s="29">
        <f ca="1">INDIRECT(calculation_hide!K40,FALSE)</f>
        <v>6459.28</v>
      </c>
      <c r="J13" s="29">
        <f ca="1">INDIRECT(calculation_hide!L40,FALSE)</f>
        <v>5820.42</v>
      </c>
      <c r="K13" s="29">
        <f ca="1">INDIRECT(calculation_hide!M40,FALSE)</f>
        <v>6208.31</v>
      </c>
      <c r="L13" s="29">
        <f ca="1">INDIRECT(calculation_hide!N40,FALSE)</f>
        <v>6364.92</v>
      </c>
      <c r="M13" s="29">
        <f ca="1">INDIRECT(calculation_hide!O40,FALSE)</f>
        <v>5587.23</v>
      </c>
      <c r="N13" s="67">
        <f t="shared" ca="1" si="2"/>
        <v>-13.500730731598571</v>
      </c>
    </row>
    <row r="14" spans="1:17" ht="20.25" customHeight="1" x14ac:dyDescent="0.25">
      <c r="A14" s="24" t="s">
        <v>30</v>
      </c>
      <c r="B14" s="53">
        <f ca="1">INDIRECT(calculation_hide!F16,FALSE)</f>
        <v>2498.2300000000005</v>
      </c>
      <c r="C14" s="30">
        <f ca="1">INDIRECT(calculation_hide!G16,FALSE)</f>
        <v>2267.44</v>
      </c>
      <c r="D14" s="41">
        <f t="shared" ca="1" si="1"/>
        <v>-9.2381406035473255</v>
      </c>
      <c r="E14" s="30">
        <f ca="1">INDIRECT(calculation_hide!G41,FALSE)</f>
        <v>698.33</v>
      </c>
      <c r="F14" s="30">
        <f ca="1">INDIRECT(calculation_hide!H41,FALSE)</f>
        <v>571.32000000000005</v>
      </c>
      <c r="G14" s="30">
        <f ca="1">INDIRECT(calculation_hide!I41,FALSE)</f>
        <v>844.22</v>
      </c>
      <c r="H14" s="30">
        <f ca="1">INDIRECT(calculation_hide!J41,FALSE)</f>
        <v>539.20000000000005</v>
      </c>
      <c r="I14" s="30">
        <f ca="1">INDIRECT(calculation_hide!K41,FALSE)</f>
        <v>845.77</v>
      </c>
      <c r="J14" s="30">
        <f ca="1">INDIRECT(calculation_hide!L41,FALSE)</f>
        <v>621.95000000000005</v>
      </c>
      <c r="K14" s="30">
        <f ca="1">INDIRECT(calculation_hide!M41,FALSE)</f>
        <v>260.52</v>
      </c>
      <c r="L14" s="30">
        <f ca="1">INDIRECT(calculation_hide!N41,FALSE)</f>
        <v>182.83</v>
      </c>
      <c r="M14" s="30">
        <f ca="1">INDIRECT(calculation_hide!O41,FALSE)</f>
        <v>244.24</v>
      </c>
      <c r="N14" s="68" t="str">
        <f t="shared" ca="1" si="2"/>
        <v xml:space="preserve">(-) </v>
      </c>
    </row>
    <row r="15" spans="1:17" ht="20.25" customHeight="1" x14ac:dyDescent="0.25">
      <c r="A15" s="18" t="s">
        <v>67</v>
      </c>
      <c r="B15" s="52">
        <f ca="1">INDIRECT(calculation_hide!F17,FALSE)</f>
        <v>542.65</v>
      </c>
      <c r="C15" s="29">
        <f ca="1">INDIRECT(calculation_hide!G17,FALSE)</f>
        <v>479.31</v>
      </c>
      <c r="D15" s="40">
        <f t="shared" ca="1" si="1"/>
        <v>-11.672348659356855</v>
      </c>
      <c r="E15" s="29">
        <f ca="1">INDIRECT(calculation_hide!G42,FALSE)</f>
        <v>223.01</v>
      </c>
      <c r="F15" s="29">
        <f ca="1">INDIRECT(calculation_hide!H42,FALSE)</f>
        <v>133</v>
      </c>
      <c r="G15" s="29">
        <f ca="1">INDIRECT(calculation_hide!I42,FALSE)</f>
        <v>-171.01</v>
      </c>
      <c r="H15" s="29">
        <f ca="1">INDIRECT(calculation_hide!J42,FALSE)</f>
        <v>112.9</v>
      </c>
      <c r="I15" s="29">
        <f ca="1">INDIRECT(calculation_hide!K42,FALSE)</f>
        <v>-116.5</v>
      </c>
      <c r="J15" s="29">
        <f ca="1">INDIRECT(calculation_hide!L42,FALSE)</f>
        <v>250.87</v>
      </c>
      <c r="K15" s="29">
        <f ca="1">INDIRECT(calculation_hide!M42,FALSE)</f>
        <v>232.04</v>
      </c>
      <c r="L15" s="29">
        <f ca="1">INDIRECT(calculation_hide!N42,FALSE)</f>
        <v>329.98</v>
      </c>
      <c r="M15" s="29">
        <f ca="1">INDIRECT(calculation_hide!O42,FALSE)</f>
        <v>-320.83</v>
      </c>
      <c r="N15" s="67" t="str">
        <f ca="1">IF((M15-I15)/I15*100&gt;99.95,"(+) ",IF(ROUND((M15-I15)/I15*100,1)=0,"- ",IF((M15-I15)/I15*100&lt;-49.5,"(-) ",(M15-I15)/I15*100)))</f>
        <v xml:space="preserve">(+) </v>
      </c>
    </row>
    <row r="16" spans="1:17" ht="20.25" customHeight="1" x14ac:dyDescent="0.25">
      <c r="A16" s="19" t="s">
        <v>68</v>
      </c>
      <c r="B16" s="53">
        <f ca="1">INDIRECT(calculation_hide!F18,FALSE)</f>
        <v>700.85</v>
      </c>
      <c r="C16" s="30">
        <f ca="1">INDIRECT(calculation_hide!G18,FALSE)</f>
        <v>1176.21</v>
      </c>
      <c r="D16" s="41">
        <f t="shared" ca="1" si="1"/>
        <v>67.826211029464218</v>
      </c>
      <c r="E16" s="30">
        <f ca="1">INDIRECT(calculation_hide!G43,FALSE)</f>
        <v>5.67</v>
      </c>
      <c r="F16" s="30">
        <f ca="1">INDIRECT(calculation_hide!H43,FALSE)</f>
        <v>137.49</v>
      </c>
      <c r="G16" s="30">
        <f ca="1">INDIRECT(calculation_hide!I43,FALSE)</f>
        <v>550.25</v>
      </c>
      <c r="H16" s="30">
        <f ca="1">INDIRECT(calculation_hide!J43,FALSE)</f>
        <v>306.35000000000002</v>
      </c>
      <c r="I16" s="30">
        <f ca="1">INDIRECT(calculation_hide!K43,FALSE)</f>
        <v>550.36</v>
      </c>
      <c r="J16" s="30">
        <f ca="1">INDIRECT(calculation_hide!L43,FALSE)</f>
        <v>329.32</v>
      </c>
      <c r="K16" s="30">
        <f ca="1">INDIRECT(calculation_hide!M43,FALSE)</f>
        <v>-9.82</v>
      </c>
      <c r="L16" s="30">
        <f ca="1">INDIRECT(calculation_hide!N43,FALSE)</f>
        <v>-59.72</v>
      </c>
      <c r="M16" s="30">
        <f ca="1">INDIRECT(calculation_hide!O43,FALSE)</f>
        <v>144.49</v>
      </c>
      <c r="N16" s="67" t="str">
        <f ca="1">IF((M16-I16)/I16*100&gt;99.95,"(+) ",IF(ROUND((M16-I16)/I16*100,1)=0,"- ",IF((M16-I16)/I16*100&lt;-49.5,"(-) ",(M16-I16)/I16*100)))</f>
        <v xml:space="preserve">(-) </v>
      </c>
    </row>
    <row r="17" spans="1:18" ht="20.25" customHeight="1" x14ac:dyDescent="0.25">
      <c r="A17" s="20" t="s">
        <v>33</v>
      </c>
      <c r="B17" s="54">
        <f ca="1">INDIRECT(calculation_hide!F19,FALSE)</f>
        <v>51578.92</v>
      </c>
      <c r="C17" s="31">
        <f ca="1">INDIRECT(calculation_hide!G19,FALSE)</f>
        <v>49101.54</v>
      </c>
      <c r="D17" s="42">
        <f t="shared" ca="1" si="1"/>
        <v>-4.8030862220457458</v>
      </c>
      <c r="E17" s="31">
        <f ca="1">INDIRECT(calculation_hide!G44,FALSE)</f>
        <v>12717.77</v>
      </c>
      <c r="F17" s="31">
        <f ca="1">INDIRECT(calculation_hide!H44,FALSE)</f>
        <v>12607.45</v>
      </c>
      <c r="G17" s="31">
        <f ca="1">INDIRECT(calculation_hide!I44,FALSE)</f>
        <v>13466.64</v>
      </c>
      <c r="H17" s="31">
        <f ca="1">INDIRECT(calculation_hide!J44,FALSE)</f>
        <v>11907.11</v>
      </c>
      <c r="I17" s="31">
        <f ca="1">INDIRECT(calculation_hide!K44,FALSE)</f>
        <v>13062.72</v>
      </c>
      <c r="J17" s="31">
        <f ca="1">INDIRECT(calculation_hide!L44,FALSE)</f>
        <v>12096.84</v>
      </c>
      <c r="K17" s="31">
        <f ca="1">INDIRECT(calculation_hide!M44,FALSE)</f>
        <v>12034.87</v>
      </c>
      <c r="L17" s="31">
        <f ca="1">INDIRECT(calculation_hide!N44,FALSE)</f>
        <v>11656.03</v>
      </c>
      <c r="M17" s="31">
        <f ca="1">INDIRECT(calculation_hide!O44,FALSE)</f>
        <v>11126.45</v>
      </c>
      <c r="N17" s="69">
        <f ca="1">IF((M17-I17)/I17*100&gt;99.95,"(+) ",IF(ROUND((M17-I17)/I17*100,1)=0,"- ",IF((M17-I17)/I17*100&lt;-49.5,"(-) ",(M17-I17)/I17*100)))</f>
        <v>-14.822869968888552</v>
      </c>
    </row>
    <row r="18" spans="1:18" ht="20.25" customHeight="1" x14ac:dyDescent="0.25">
      <c r="A18" s="18" t="s">
        <v>69</v>
      </c>
      <c r="B18" s="52">
        <f ca="1">INDIRECT(calculation_hide!F20,FALSE)</f>
        <v>-31.66</v>
      </c>
      <c r="C18" s="29">
        <f ca="1">INDIRECT(calculation_hide!G20,FALSE)</f>
        <v>109.47</v>
      </c>
      <c r="D18" s="40"/>
      <c r="E18" s="29">
        <f ca="1">INDIRECT(calculation_hide!G45,FALSE)</f>
        <v>-11.21</v>
      </c>
      <c r="F18" s="29">
        <f ca="1">INDIRECT(calculation_hide!H45,FALSE)</f>
        <v>-1.75</v>
      </c>
      <c r="G18" s="29">
        <f ca="1">INDIRECT(calculation_hide!I45,FALSE)</f>
        <v>-16.079999999999998</v>
      </c>
      <c r="H18" s="29">
        <f ca="1">INDIRECT(calculation_hide!J45,FALSE)</f>
        <v>11.88</v>
      </c>
      <c r="I18" s="29">
        <f ca="1">INDIRECT(calculation_hide!K45,FALSE)</f>
        <v>48.36</v>
      </c>
      <c r="J18" s="29">
        <f ca="1">INDIRECT(calculation_hide!L45,FALSE)</f>
        <v>37.08</v>
      </c>
      <c r="K18" s="29">
        <f ca="1">INDIRECT(calculation_hide!M45,FALSE)</f>
        <v>12.15</v>
      </c>
      <c r="L18" s="29">
        <f ca="1">INDIRECT(calculation_hide!N45,FALSE)</f>
        <v>-5.04</v>
      </c>
      <c r="M18" s="29">
        <f ca="1">INDIRECT(calculation_hide!O45,FALSE)</f>
        <v>3.49</v>
      </c>
      <c r="N18" s="67"/>
    </row>
    <row r="19" spans="1:18" ht="20.25" customHeight="1" x14ac:dyDescent="0.25">
      <c r="A19" s="21" t="s">
        <v>34</v>
      </c>
      <c r="B19" s="55">
        <f ca="1">INDIRECT(calculation_hide!F21,FALSE)</f>
        <v>51610.570000000007</v>
      </c>
      <c r="C19" s="32">
        <f ca="1">INDIRECT(calculation_hide!G21,FALSE)</f>
        <v>48992.08</v>
      </c>
      <c r="D19" s="43">
        <f t="shared" ca="1" si="1"/>
        <v>-5.0735537313383769</v>
      </c>
      <c r="E19" s="32">
        <f ca="1">INDIRECT(calculation_hide!G46,FALSE)</f>
        <v>12728.97</v>
      </c>
      <c r="F19" s="32">
        <f ca="1">INDIRECT(calculation_hide!H46,FALSE)</f>
        <v>12609.2</v>
      </c>
      <c r="G19" s="32">
        <f ca="1">INDIRECT(calculation_hide!I46,FALSE)</f>
        <v>13482.72</v>
      </c>
      <c r="H19" s="32">
        <f ca="1">INDIRECT(calculation_hide!J46,FALSE)</f>
        <v>11895.23</v>
      </c>
      <c r="I19" s="32">
        <f ca="1">INDIRECT(calculation_hide!K46,FALSE)</f>
        <v>13014.37</v>
      </c>
      <c r="J19" s="32">
        <f ca="1">INDIRECT(calculation_hide!L46,FALSE)</f>
        <v>12059.76</v>
      </c>
      <c r="K19" s="32">
        <f ca="1">INDIRECT(calculation_hide!M46,FALSE)</f>
        <v>12022.72</v>
      </c>
      <c r="L19" s="32">
        <f ca="1">INDIRECT(calculation_hide!N46,FALSE)</f>
        <v>11661.07</v>
      </c>
      <c r="M19" s="32">
        <f ca="1">INDIRECT(calculation_hide!O46,FALSE)</f>
        <v>11122.96</v>
      </c>
      <c r="N19" s="70">
        <f ca="1">IF((M19-I19)/I19*100&gt;99.95,"(+) ",IF(ROUND((M19-I19)/I19*100,1)=0,"- ",IF((M19-I19)/I19*100&lt;-49.5,"(-) ",(M19-I19)/I19*100)))</f>
        <v>-14.53324286922841</v>
      </c>
      <c r="O19" s="33"/>
    </row>
    <row r="20" spans="1:18" ht="20.25" customHeight="1" x14ac:dyDescent="0.25">
      <c r="A20" s="22" t="s">
        <v>35</v>
      </c>
      <c r="B20" s="51">
        <f ca="1">INDIRECT(calculation_hide!F22,FALSE)</f>
        <v>51610.570000000007</v>
      </c>
      <c r="C20" s="28">
        <f ca="1">INDIRECT(calculation_hide!G22,FALSE)</f>
        <v>48992.08</v>
      </c>
      <c r="D20" s="39">
        <f t="shared" ca="1" si="1"/>
        <v>-5.0735537313383769</v>
      </c>
      <c r="E20" s="28">
        <f ca="1">INDIRECT(calculation_hide!G47,FALSE)</f>
        <v>12728.97</v>
      </c>
      <c r="F20" s="28">
        <f ca="1">INDIRECT(calculation_hide!H47,FALSE)</f>
        <v>12609.2</v>
      </c>
      <c r="G20" s="28">
        <f ca="1">INDIRECT(calculation_hide!I47,FALSE)</f>
        <v>13482.72</v>
      </c>
      <c r="H20" s="28">
        <f ca="1">INDIRECT(calculation_hide!J47,FALSE)</f>
        <v>11895.23</v>
      </c>
      <c r="I20" s="28">
        <f ca="1">INDIRECT(calculation_hide!K47,FALSE)</f>
        <v>13014.37</v>
      </c>
      <c r="J20" s="28">
        <f ca="1">INDIRECT(calculation_hide!L47,FALSE)</f>
        <v>12059.76</v>
      </c>
      <c r="K20" s="28">
        <f ca="1">INDIRECT(calculation_hide!M47,FALSE)</f>
        <v>12022.72</v>
      </c>
      <c r="L20" s="28">
        <f ca="1">INDIRECT(calculation_hide!N47,FALSE)</f>
        <v>11661.07</v>
      </c>
      <c r="M20" s="28">
        <f ca="1">INDIRECT(calculation_hide!O47,FALSE)</f>
        <v>11122.96</v>
      </c>
      <c r="N20" s="66">
        <f ca="1">IF((M20-I20)/I20*100&gt;99.95,"(+) ",IF(ROUND((M20-I20)/I20*100,1)=0,"- ",IF((M20-I20)/I20*100&lt;-49.5,"(-) ",(M20-I20)/I20*100)))</f>
        <v>-14.53324286922841</v>
      </c>
    </row>
    <row r="21" spans="1:18" ht="20.25" customHeight="1" x14ac:dyDescent="0.25">
      <c r="A21" s="18" t="s">
        <v>36</v>
      </c>
      <c r="B21" s="53">
        <f ca="1">INDIRECT(calculation_hide!F23,FALSE)</f>
        <v>51610.570000000007</v>
      </c>
      <c r="C21" s="30">
        <f ca="1">INDIRECT(calculation_hide!G23,FALSE)</f>
        <v>48992.08</v>
      </c>
      <c r="D21" s="41">
        <f ca="1">IF((C21-B21)/B21*100&gt;99.95,"(+) ",IF(ROUND((C21-B21)/B21*100,1)=0,"- ",IF((C21-B21)/B21*100&lt;-49.5,"(-) ",(C21-B21)/B21*100)))</f>
        <v>-5.0735537313383769</v>
      </c>
      <c r="E21" s="30">
        <f ca="1">INDIRECT(calculation_hide!G48,FALSE)</f>
        <v>12728.97</v>
      </c>
      <c r="F21" s="30">
        <f ca="1">INDIRECT(calculation_hide!H48,FALSE)</f>
        <v>12609.2</v>
      </c>
      <c r="G21" s="30">
        <f ca="1">INDIRECT(calculation_hide!I48,FALSE)</f>
        <v>13482.72</v>
      </c>
      <c r="H21" s="30">
        <f ca="1">INDIRECT(calculation_hide!J48,FALSE)</f>
        <v>11895.23</v>
      </c>
      <c r="I21" s="30">
        <f ca="1">INDIRECT(calculation_hide!K48,FALSE)</f>
        <v>13014.37</v>
      </c>
      <c r="J21" s="30">
        <f ca="1">INDIRECT(calculation_hide!L48,FALSE)</f>
        <v>12059.76</v>
      </c>
      <c r="K21" s="30">
        <f ca="1">INDIRECT(calculation_hide!M48,FALSE)</f>
        <v>12022.72</v>
      </c>
      <c r="L21" s="30">
        <f ca="1">INDIRECT(calculation_hide!N48,FALSE)</f>
        <v>11661.07</v>
      </c>
      <c r="M21" s="30">
        <f ca="1">INDIRECT(calculation_hide!O48,FALSE)</f>
        <v>11122.96</v>
      </c>
      <c r="N21" s="68">
        <f t="shared" ref="N21" ca="1" si="3">IF((M21-I21)/I21*100&gt;99.95,"(+) ",IF(ROUND((M21-I21)/I21*100,1)=0,"- ",IF((M21-I21)/I21*100&lt;-49.5,"(-) ",(M21-I21)/I21*100)))</f>
        <v>-14.53324286922841</v>
      </c>
      <c r="O21" s="33"/>
      <c r="P21" s="33"/>
      <c r="Q21" s="33"/>
      <c r="R21" s="33"/>
    </row>
    <row r="23" spans="1:18" x14ac:dyDescent="0.25">
      <c r="B23" s="74"/>
      <c r="C23" s="74"/>
      <c r="F23" s="33"/>
      <c r="L23" s="33"/>
      <c r="M23" s="33"/>
    </row>
    <row r="24" spans="1:18" x14ac:dyDescent="0.25">
      <c r="B24" s="76"/>
      <c r="C24" s="71"/>
      <c r="F24" s="44"/>
      <c r="I24" s="33"/>
      <c r="J24" s="33"/>
      <c r="K24" s="33"/>
      <c r="L24" s="33"/>
      <c r="M24" s="33"/>
    </row>
    <row r="25" spans="1:18" x14ac:dyDescent="0.25">
      <c r="B25" s="74"/>
      <c r="C25" s="74"/>
      <c r="D25" s="71"/>
      <c r="M25" s="33"/>
    </row>
    <row r="26" spans="1:18" x14ac:dyDescent="0.25">
      <c r="B26" s="44"/>
      <c r="C26" s="44"/>
    </row>
    <row r="27" spans="1:18" x14ac:dyDescent="0.25">
      <c r="B27" s="44"/>
      <c r="C27" s="44"/>
    </row>
  </sheetData>
  <phoneticPr fontId="17" type="noConversion"/>
  <pageMargins left="0.51181102362204722" right="0.51181102362204722" top="0.78740157480314965" bottom="0.78740157480314965" header="0.51181102362204722" footer="0.51181102362204722"/>
  <pageSetup paperSize="9" orientation="landscape" r:id="rId1"/>
  <headerFooter alignWithMargins="0"/>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DE786-ADFD-43B4-8DAE-612C827F8C9D}">
  <sheetPr codeName="Sheet4"/>
  <dimension ref="B2:Q50"/>
  <sheetViews>
    <sheetView topLeftCell="A17" zoomScaleNormal="100" workbookViewId="0">
      <selection activeCell="G32" sqref="G32"/>
    </sheetView>
  </sheetViews>
  <sheetFormatPr defaultRowHeight="12.75" x14ac:dyDescent="0.2"/>
  <cols>
    <col min="1" max="3" width="8.85546875" style="8"/>
    <col min="4" max="4" width="18.42578125" style="8" bestFit="1" customWidth="1"/>
    <col min="5" max="5" width="8.85546875" style="8"/>
    <col min="6" max="17" width="12.85546875" style="8" customWidth="1"/>
    <col min="18" max="259" width="8.85546875" style="8"/>
    <col min="260" max="260" width="23.140625" style="8" customWidth="1"/>
    <col min="261" max="261" width="8.85546875" style="8"/>
    <col min="262" max="262" width="13.140625" style="8" customWidth="1"/>
    <col min="263" max="263" width="13.85546875" style="8" customWidth="1"/>
    <col min="264" max="264" width="8.85546875" style="8"/>
    <col min="265" max="265" width="14.140625" style="8" customWidth="1"/>
    <col min="266" max="269" width="8.85546875" style="8"/>
    <col min="270" max="270" width="13.140625" style="8" bestFit="1" customWidth="1"/>
    <col min="271" max="515" width="8.85546875" style="8"/>
    <col min="516" max="516" width="23.140625" style="8" customWidth="1"/>
    <col min="517" max="517" width="8.85546875" style="8"/>
    <col min="518" max="518" width="13.140625" style="8" customWidth="1"/>
    <col min="519" max="519" width="13.85546875" style="8" customWidth="1"/>
    <col min="520" max="520" width="8.85546875" style="8"/>
    <col min="521" max="521" width="14.140625" style="8" customWidth="1"/>
    <col min="522" max="525" width="8.85546875" style="8"/>
    <col min="526" max="526" width="13.140625" style="8" bestFit="1" customWidth="1"/>
    <col min="527" max="771" width="8.85546875" style="8"/>
    <col min="772" max="772" width="23.140625" style="8" customWidth="1"/>
    <col min="773" max="773" width="8.85546875" style="8"/>
    <col min="774" max="774" width="13.140625" style="8" customWidth="1"/>
    <col min="775" max="775" width="13.85546875" style="8" customWidth="1"/>
    <col min="776" max="776" width="8.85546875" style="8"/>
    <col min="777" max="777" width="14.140625" style="8" customWidth="1"/>
    <col min="778" max="781" width="8.85546875" style="8"/>
    <col min="782" max="782" width="13.140625" style="8" bestFit="1" customWidth="1"/>
    <col min="783" max="1027" width="8.85546875" style="8"/>
    <col min="1028" max="1028" width="23.140625" style="8" customWidth="1"/>
    <col min="1029" max="1029" width="8.85546875" style="8"/>
    <col min="1030" max="1030" width="13.140625" style="8" customWidth="1"/>
    <col min="1031" max="1031" width="13.85546875" style="8" customWidth="1"/>
    <col min="1032" max="1032" width="8.85546875" style="8"/>
    <col min="1033" max="1033" width="14.140625" style="8" customWidth="1"/>
    <col min="1034" max="1037" width="8.85546875" style="8"/>
    <col min="1038" max="1038" width="13.140625" style="8" bestFit="1" customWidth="1"/>
    <col min="1039" max="1283" width="8.85546875" style="8"/>
    <col min="1284" max="1284" width="23.140625" style="8" customWidth="1"/>
    <col min="1285" max="1285" width="8.85546875" style="8"/>
    <col min="1286" max="1286" width="13.140625" style="8" customWidth="1"/>
    <col min="1287" max="1287" width="13.85546875" style="8" customWidth="1"/>
    <col min="1288" max="1288" width="8.85546875" style="8"/>
    <col min="1289" max="1289" width="14.140625" style="8" customWidth="1"/>
    <col min="1290" max="1293" width="8.85546875" style="8"/>
    <col min="1294" max="1294" width="13.140625" style="8" bestFit="1" customWidth="1"/>
    <col min="1295" max="1539" width="8.85546875" style="8"/>
    <col min="1540" max="1540" width="23.140625" style="8" customWidth="1"/>
    <col min="1541" max="1541" width="8.85546875" style="8"/>
    <col min="1542" max="1542" width="13.140625" style="8" customWidth="1"/>
    <col min="1543" max="1543" width="13.85546875" style="8" customWidth="1"/>
    <col min="1544" max="1544" width="8.85546875" style="8"/>
    <col min="1545" max="1545" width="14.140625" style="8" customWidth="1"/>
    <col min="1546" max="1549" width="8.85546875" style="8"/>
    <col min="1550" max="1550" width="13.140625" style="8" bestFit="1" customWidth="1"/>
    <col min="1551" max="1795" width="8.85546875" style="8"/>
    <col min="1796" max="1796" width="23.140625" style="8" customWidth="1"/>
    <col min="1797" max="1797" width="8.85546875" style="8"/>
    <col min="1798" max="1798" width="13.140625" style="8" customWidth="1"/>
    <col min="1799" max="1799" width="13.85546875" style="8" customWidth="1"/>
    <col min="1800" max="1800" width="8.85546875" style="8"/>
    <col min="1801" max="1801" width="14.140625" style="8" customWidth="1"/>
    <col min="1802" max="1805" width="8.85546875" style="8"/>
    <col min="1806" max="1806" width="13.140625" style="8" bestFit="1" customWidth="1"/>
    <col min="1807" max="2051" width="8.85546875" style="8"/>
    <col min="2052" max="2052" width="23.140625" style="8" customWidth="1"/>
    <col min="2053" max="2053" width="8.85546875" style="8"/>
    <col min="2054" max="2054" width="13.140625" style="8" customWidth="1"/>
    <col min="2055" max="2055" width="13.85546875" style="8" customWidth="1"/>
    <col min="2056" max="2056" width="8.85546875" style="8"/>
    <col min="2057" max="2057" width="14.140625" style="8" customWidth="1"/>
    <col min="2058" max="2061" width="8.85546875" style="8"/>
    <col min="2062" max="2062" width="13.140625" style="8" bestFit="1" customWidth="1"/>
    <col min="2063" max="2307" width="8.85546875" style="8"/>
    <col min="2308" max="2308" width="23.140625" style="8" customWidth="1"/>
    <col min="2309" max="2309" width="8.85546875" style="8"/>
    <col min="2310" max="2310" width="13.140625" style="8" customWidth="1"/>
    <col min="2311" max="2311" width="13.85546875" style="8" customWidth="1"/>
    <col min="2312" max="2312" width="8.85546875" style="8"/>
    <col min="2313" max="2313" width="14.140625" style="8" customWidth="1"/>
    <col min="2314" max="2317" width="8.85546875" style="8"/>
    <col min="2318" max="2318" width="13.140625" style="8" bestFit="1" customWidth="1"/>
    <col min="2319" max="2563" width="8.85546875" style="8"/>
    <col min="2564" max="2564" width="23.140625" style="8" customWidth="1"/>
    <col min="2565" max="2565" width="8.85546875" style="8"/>
    <col min="2566" max="2566" width="13.140625" style="8" customWidth="1"/>
    <col min="2567" max="2567" width="13.85546875" style="8" customWidth="1"/>
    <col min="2568" max="2568" width="8.85546875" style="8"/>
    <col min="2569" max="2569" width="14.140625" style="8" customWidth="1"/>
    <col min="2570" max="2573" width="8.85546875" style="8"/>
    <col min="2574" max="2574" width="13.140625" style="8" bestFit="1" customWidth="1"/>
    <col min="2575" max="2819" width="8.85546875" style="8"/>
    <col min="2820" max="2820" width="23.140625" style="8" customWidth="1"/>
    <col min="2821" max="2821" width="8.85546875" style="8"/>
    <col min="2822" max="2822" width="13.140625" style="8" customWidth="1"/>
    <col min="2823" max="2823" width="13.85546875" style="8" customWidth="1"/>
    <col min="2824" max="2824" width="8.85546875" style="8"/>
    <col min="2825" max="2825" width="14.140625" style="8" customWidth="1"/>
    <col min="2826" max="2829" width="8.85546875" style="8"/>
    <col min="2830" max="2830" width="13.140625" style="8" bestFit="1" customWidth="1"/>
    <col min="2831" max="3075" width="8.85546875" style="8"/>
    <col min="3076" max="3076" width="23.140625" style="8" customWidth="1"/>
    <col min="3077" max="3077" width="8.85546875" style="8"/>
    <col min="3078" max="3078" width="13.140625" style="8" customWidth="1"/>
    <col min="3079" max="3079" width="13.85546875" style="8" customWidth="1"/>
    <col min="3080" max="3080" width="8.85546875" style="8"/>
    <col min="3081" max="3081" width="14.140625" style="8" customWidth="1"/>
    <col min="3082" max="3085" width="8.85546875" style="8"/>
    <col min="3086" max="3086" width="13.140625" style="8" bestFit="1" customWidth="1"/>
    <col min="3087" max="3331" width="8.85546875" style="8"/>
    <col min="3332" max="3332" width="23.140625" style="8" customWidth="1"/>
    <col min="3333" max="3333" width="8.85546875" style="8"/>
    <col min="3334" max="3334" width="13.140625" style="8" customWidth="1"/>
    <col min="3335" max="3335" width="13.85546875" style="8" customWidth="1"/>
    <col min="3336" max="3336" width="8.85546875" style="8"/>
    <col min="3337" max="3337" width="14.140625" style="8" customWidth="1"/>
    <col min="3338" max="3341" width="8.85546875" style="8"/>
    <col min="3342" max="3342" width="13.140625" style="8" bestFit="1" customWidth="1"/>
    <col min="3343" max="3587" width="8.85546875" style="8"/>
    <col min="3588" max="3588" width="23.140625" style="8" customWidth="1"/>
    <col min="3589" max="3589" width="8.85546875" style="8"/>
    <col min="3590" max="3590" width="13.140625" style="8" customWidth="1"/>
    <col min="3591" max="3591" width="13.85546875" style="8" customWidth="1"/>
    <col min="3592" max="3592" width="8.85546875" style="8"/>
    <col min="3593" max="3593" width="14.140625" style="8" customWidth="1"/>
    <col min="3594" max="3597" width="8.85546875" style="8"/>
    <col min="3598" max="3598" width="13.140625" style="8" bestFit="1" customWidth="1"/>
    <col min="3599" max="3843" width="8.85546875" style="8"/>
    <col min="3844" max="3844" width="23.140625" style="8" customWidth="1"/>
    <col min="3845" max="3845" width="8.85546875" style="8"/>
    <col min="3846" max="3846" width="13.140625" style="8" customWidth="1"/>
    <col min="3847" max="3847" width="13.85546875" style="8" customWidth="1"/>
    <col min="3848" max="3848" width="8.85546875" style="8"/>
    <col min="3849" max="3849" width="14.140625" style="8" customWidth="1"/>
    <col min="3850" max="3853" width="8.85546875" style="8"/>
    <col min="3854" max="3854" width="13.140625" style="8" bestFit="1" customWidth="1"/>
    <col min="3855" max="4099" width="8.85546875" style="8"/>
    <col min="4100" max="4100" width="23.140625" style="8" customWidth="1"/>
    <col min="4101" max="4101" width="8.85546875" style="8"/>
    <col min="4102" max="4102" width="13.140625" style="8" customWidth="1"/>
    <col min="4103" max="4103" width="13.85546875" style="8" customWidth="1"/>
    <col min="4104" max="4104" width="8.85546875" style="8"/>
    <col min="4105" max="4105" width="14.140625" style="8" customWidth="1"/>
    <col min="4106" max="4109" width="8.85546875" style="8"/>
    <col min="4110" max="4110" width="13.140625" style="8" bestFit="1" customWidth="1"/>
    <col min="4111" max="4355" width="8.85546875" style="8"/>
    <col min="4356" max="4356" width="23.140625" style="8" customWidth="1"/>
    <col min="4357" max="4357" width="8.85546875" style="8"/>
    <col min="4358" max="4358" width="13.140625" style="8" customWidth="1"/>
    <col min="4359" max="4359" width="13.85546875" style="8" customWidth="1"/>
    <col min="4360" max="4360" width="8.85546875" style="8"/>
    <col min="4361" max="4361" width="14.140625" style="8" customWidth="1"/>
    <col min="4362" max="4365" width="8.85546875" style="8"/>
    <col min="4366" max="4366" width="13.140625" style="8" bestFit="1" customWidth="1"/>
    <col min="4367" max="4611" width="8.85546875" style="8"/>
    <col min="4612" max="4612" width="23.140625" style="8" customWidth="1"/>
    <col min="4613" max="4613" width="8.85546875" style="8"/>
    <col min="4614" max="4614" width="13.140625" style="8" customWidth="1"/>
    <col min="4615" max="4615" width="13.85546875" style="8" customWidth="1"/>
    <col min="4616" max="4616" width="8.85546875" style="8"/>
    <col min="4617" max="4617" width="14.140625" style="8" customWidth="1"/>
    <col min="4618" max="4621" width="8.85546875" style="8"/>
    <col min="4622" max="4622" width="13.140625" style="8" bestFit="1" customWidth="1"/>
    <col min="4623" max="4867" width="8.85546875" style="8"/>
    <col min="4868" max="4868" width="23.140625" style="8" customWidth="1"/>
    <col min="4869" max="4869" width="8.85546875" style="8"/>
    <col min="4870" max="4870" width="13.140625" style="8" customWidth="1"/>
    <col min="4871" max="4871" width="13.85546875" style="8" customWidth="1"/>
    <col min="4872" max="4872" width="8.85546875" style="8"/>
    <col min="4873" max="4873" width="14.140625" style="8" customWidth="1"/>
    <col min="4874" max="4877" width="8.85546875" style="8"/>
    <col min="4878" max="4878" width="13.140625" style="8" bestFit="1" customWidth="1"/>
    <col min="4879" max="5123" width="8.85546875" style="8"/>
    <col min="5124" max="5124" width="23.140625" style="8" customWidth="1"/>
    <col min="5125" max="5125" width="8.85546875" style="8"/>
    <col min="5126" max="5126" width="13.140625" style="8" customWidth="1"/>
    <col min="5127" max="5127" width="13.85546875" style="8" customWidth="1"/>
    <col min="5128" max="5128" width="8.85546875" style="8"/>
    <col min="5129" max="5129" width="14.140625" style="8" customWidth="1"/>
    <col min="5130" max="5133" width="8.85546875" style="8"/>
    <col min="5134" max="5134" width="13.140625" style="8" bestFit="1" customWidth="1"/>
    <col min="5135" max="5379" width="8.85546875" style="8"/>
    <col min="5380" max="5380" width="23.140625" style="8" customWidth="1"/>
    <col min="5381" max="5381" width="8.85546875" style="8"/>
    <col min="5382" max="5382" width="13.140625" style="8" customWidth="1"/>
    <col min="5383" max="5383" width="13.85546875" style="8" customWidth="1"/>
    <col min="5384" max="5384" width="8.85546875" style="8"/>
    <col min="5385" max="5385" width="14.140625" style="8" customWidth="1"/>
    <col min="5386" max="5389" width="8.85546875" style="8"/>
    <col min="5390" max="5390" width="13.140625" style="8" bestFit="1" customWidth="1"/>
    <col min="5391" max="5635" width="8.85546875" style="8"/>
    <col min="5636" max="5636" width="23.140625" style="8" customWidth="1"/>
    <col min="5637" max="5637" width="8.85546875" style="8"/>
    <col min="5638" max="5638" width="13.140625" style="8" customWidth="1"/>
    <col min="5639" max="5639" width="13.85546875" style="8" customWidth="1"/>
    <col min="5640" max="5640" width="8.85546875" style="8"/>
    <col min="5641" max="5641" width="14.140625" style="8" customWidth="1"/>
    <col min="5642" max="5645" width="8.85546875" style="8"/>
    <col min="5646" max="5646" width="13.140625" style="8" bestFit="1" customWidth="1"/>
    <col min="5647" max="5891" width="8.85546875" style="8"/>
    <col min="5892" max="5892" width="23.140625" style="8" customWidth="1"/>
    <col min="5893" max="5893" width="8.85546875" style="8"/>
    <col min="5894" max="5894" width="13.140625" style="8" customWidth="1"/>
    <col min="5895" max="5895" width="13.85546875" style="8" customWidth="1"/>
    <col min="5896" max="5896" width="8.85546875" style="8"/>
    <col min="5897" max="5897" width="14.140625" style="8" customWidth="1"/>
    <col min="5898" max="5901" width="8.85546875" style="8"/>
    <col min="5902" max="5902" width="13.140625" style="8" bestFit="1" customWidth="1"/>
    <col min="5903" max="6147" width="8.85546875" style="8"/>
    <col min="6148" max="6148" width="23.140625" style="8" customWidth="1"/>
    <col min="6149" max="6149" width="8.85546875" style="8"/>
    <col min="6150" max="6150" width="13.140625" style="8" customWidth="1"/>
    <col min="6151" max="6151" width="13.85546875" style="8" customWidth="1"/>
    <col min="6152" max="6152" width="8.85546875" style="8"/>
    <col min="6153" max="6153" width="14.140625" style="8" customWidth="1"/>
    <col min="6154" max="6157" width="8.85546875" style="8"/>
    <col min="6158" max="6158" width="13.140625" style="8" bestFit="1" customWidth="1"/>
    <col min="6159" max="6403" width="8.85546875" style="8"/>
    <col min="6404" max="6404" width="23.140625" style="8" customWidth="1"/>
    <col min="6405" max="6405" width="8.85546875" style="8"/>
    <col min="6406" max="6406" width="13.140625" style="8" customWidth="1"/>
    <col min="6407" max="6407" width="13.85546875" style="8" customWidth="1"/>
    <col min="6408" max="6408" width="8.85546875" style="8"/>
    <col min="6409" max="6409" width="14.140625" style="8" customWidth="1"/>
    <col min="6410" max="6413" width="8.85546875" style="8"/>
    <col min="6414" max="6414" width="13.140625" style="8" bestFit="1" customWidth="1"/>
    <col min="6415" max="6659" width="8.85546875" style="8"/>
    <col min="6660" max="6660" width="23.140625" style="8" customWidth="1"/>
    <col min="6661" max="6661" width="8.85546875" style="8"/>
    <col min="6662" max="6662" width="13.140625" style="8" customWidth="1"/>
    <col min="6663" max="6663" width="13.85546875" style="8" customWidth="1"/>
    <col min="6664" max="6664" width="8.85546875" style="8"/>
    <col min="6665" max="6665" width="14.140625" style="8" customWidth="1"/>
    <col min="6666" max="6669" width="8.85546875" style="8"/>
    <col min="6670" max="6670" width="13.140625" style="8" bestFit="1" customWidth="1"/>
    <col min="6671" max="6915" width="8.85546875" style="8"/>
    <col min="6916" max="6916" width="23.140625" style="8" customWidth="1"/>
    <col min="6917" max="6917" width="8.85546875" style="8"/>
    <col min="6918" max="6918" width="13.140625" style="8" customWidth="1"/>
    <col min="6919" max="6919" width="13.85546875" style="8" customWidth="1"/>
    <col min="6920" max="6920" width="8.85546875" style="8"/>
    <col min="6921" max="6921" width="14.140625" style="8" customWidth="1"/>
    <col min="6922" max="6925" width="8.85546875" style="8"/>
    <col min="6926" max="6926" width="13.140625" style="8" bestFit="1" customWidth="1"/>
    <col min="6927" max="7171" width="8.85546875" style="8"/>
    <col min="7172" max="7172" width="23.140625" style="8" customWidth="1"/>
    <col min="7173" max="7173" width="8.85546875" style="8"/>
    <col min="7174" max="7174" width="13.140625" style="8" customWidth="1"/>
    <col min="7175" max="7175" width="13.85546875" style="8" customWidth="1"/>
    <col min="7176" max="7176" width="8.85546875" style="8"/>
    <col min="7177" max="7177" width="14.140625" style="8" customWidth="1"/>
    <col min="7178" max="7181" width="8.85546875" style="8"/>
    <col min="7182" max="7182" width="13.140625" style="8" bestFit="1" customWidth="1"/>
    <col min="7183" max="7427" width="8.85546875" style="8"/>
    <col min="7428" max="7428" width="23.140625" style="8" customWidth="1"/>
    <col min="7429" max="7429" width="8.85546875" style="8"/>
    <col min="7430" max="7430" width="13.140625" style="8" customWidth="1"/>
    <col min="7431" max="7431" width="13.85546875" style="8" customWidth="1"/>
    <col min="7432" max="7432" width="8.85546875" style="8"/>
    <col min="7433" max="7433" width="14.140625" style="8" customWidth="1"/>
    <col min="7434" max="7437" width="8.85546875" style="8"/>
    <col min="7438" max="7438" width="13.140625" style="8" bestFit="1" customWidth="1"/>
    <col min="7439" max="7683" width="8.85546875" style="8"/>
    <col min="7684" max="7684" width="23.140625" style="8" customWidth="1"/>
    <col min="7685" max="7685" width="8.85546875" style="8"/>
    <col min="7686" max="7686" width="13.140625" style="8" customWidth="1"/>
    <col min="7687" max="7687" width="13.85546875" style="8" customWidth="1"/>
    <col min="7688" max="7688" width="8.85546875" style="8"/>
    <col min="7689" max="7689" width="14.140625" style="8" customWidth="1"/>
    <col min="7690" max="7693" width="8.85546875" style="8"/>
    <col min="7694" max="7694" width="13.140625" style="8" bestFit="1" customWidth="1"/>
    <col min="7695" max="7939" width="8.85546875" style="8"/>
    <col min="7940" max="7940" width="23.140625" style="8" customWidth="1"/>
    <col min="7941" max="7941" width="8.85546875" style="8"/>
    <col min="7942" max="7942" width="13.140625" style="8" customWidth="1"/>
    <col min="7943" max="7943" width="13.85546875" style="8" customWidth="1"/>
    <col min="7944" max="7944" width="8.85546875" style="8"/>
    <col min="7945" max="7945" width="14.140625" style="8" customWidth="1"/>
    <col min="7946" max="7949" width="8.85546875" style="8"/>
    <col min="7950" max="7950" width="13.140625" style="8" bestFit="1" customWidth="1"/>
    <col min="7951" max="8195" width="8.85546875" style="8"/>
    <col min="8196" max="8196" width="23.140625" style="8" customWidth="1"/>
    <col min="8197" max="8197" width="8.85546875" style="8"/>
    <col min="8198" max="8198" width="13.140625" style="8" customWidth="1"/>
    <col min="8199" max="8199" width="13.85546875" style="8" customWidth="1"/>
    <col min="8200" max="8200" width="8.85546875" style="8"/>
    <col min="8201" max="8201" width="14.140625" style="8" customWidth="1"/>
    <col min="8202" max="8205" width="8.85546875" style="8"/>
    <col min="8206" max="8206" width="13.140625" style="8" bestFit="1" customWidth="1"/>
    <col min="8207" max="8451" width="8.85546875" style="8"/>
    <col min="8452" max="8452" width="23.140625" style="8" customWidth="1"/>
    <col min="8453" max="8453" width="8.85546875" style="8"/>
    <col min="8454" max="8454" width="13.140625" style="8" customWidth="1"/>
    <col min="8455" max="8455" width="13.85546875" style="8" customWidth="1"/>
    <col min="8456" max="8456" width="8.85546875" style="8"/>
    <col min="8457" max="8457" width="14.140625" style="8" customWidth="1"/>
    <col min="8458" max="8461" width="8.85546875" style="8"/>
    <col min="8462" max="8462" width="13.140625" style="8" bestFit="1" customWidth="1"/>
    <col min="8463" max="8707" width="8.85546875" style="8"/>
    <col min="8708" max="8708" width="23.140625" style="8" customWidth="1"/>
    <col min="8709" max="8709" width="8.85546875" style="8"/>
    <col min="8710" max="8710" width="13.140625" style="8" customWidth="1"/>
    <col min="8711" max="8711" width="13.85546875" style="8" customWidth="1"/>
    <col min="8712" max="8712" width="8.85546875" style="8"/>
    <col min="8713" max="8713" width="14.140625" style="8" customWidth="1"/>
    <col min="8714" max="8717" width="8.85546875" style="8"/>
    <col min="8718" max="8718" width="13.140625" style="8" bestFit="1" customWidth="1"/>
    <col min="8719" max="8963" width="8.85546875" style="8"/>
    <col min="8964" max="8964" width="23.140625" style="8" customWidth="1"/>
    <col min="8965" max="8965" width="8.85546875" style="8"/>
    <col min="8966" max="8966" width="13.140625" style="8" customWidth="1"/>
    <col min="8967" max="8967" width="13.85546875" style="8" customWidth="1"/>
    <col min="8968" max="8968" width="8.85546875" style="8"/>
    <col min="8969" max="8969" width="14.140625" style="8" customWidth="1"/>
    <col min="8970" max="8973" width="8.85546875" style="8"/>
    <col min="8974" max="8974" width="13.140625" style="8" bestFit="1" customWidth="1"/>
    <col min="8975" max="9219" width="8.85546875" style="8"/>
    <col min="9220" max="9220" width="23.140625" style="8" customWidth="1"/>
    <col min="9221" max="9221" width="8.85546875" style="8"/>
    <col min="9222" max="9222" width="13.140625" style="8" customWidth="1"/>
    <col min="9223" max="9223" width="13.85546875" style="8" customWidth="1"/>
    <col min="9224" max="9224" width="8.85546875" style="8"/>
    <col min="9225" max="9225" width="14.140625" style="8" customWidth="1"/>
    <col min="9226" max="9229" width="8.85546875" style="8"/>
    <col min="9230" max="9230" width="13.140625" style="8" bestFit="1" customWidth="1"/>
    <col min="9231" max="9475" width="8.85546875" style="8"/>
    <col min="9476" max="9476" width="23.140625" style="8" customWidth="1"/>
    <col min="9477" max="9477" width="8.85546875" style="8"/>
    <col min="9478" max="9478" width="13.140625" style="8" customWidth="1"/>
    <col min="9479" max="9479" width="13.85546875" style="8" customWidth="1"/>
    <col min="9480" max="9480" width="8.85546875" style="8"/>
    <col min="9481" max="9481" width="14.140625" style="8" customWidth="1"/>
    <col min="9482" max="9485" width="8.85546875" style="8"/>
    <col min="9486" max="9486" width="13.140625" style="8" bestFit="1" customWidth="1"/>
    <col min="9487" max="9731" width="8.85546875" style="8"/>
    <col min="9732" max="9732" width="23.140625" style="8" customWidth="1"/>
    <col min="9733" max="9733" width="8.85546875" style="8"/>
    <col min="9734" max="9734" width="13.140625" style="8" customWidth="1"/>
    <col min="9735" max="9735" width="13.85546875" style="8" customWidth="1"/>
    <col min="9736" max="9736" width="8.85546875" style="8"/>
    <col min="9737" max="9737" width="14.140625" style="8" customWidth="1"/>
    <col min="9738" max="9741" width="8.85546875" style="8"/>
    <col min="9742" max="9742" width="13.140625" style="8" bestFit="1" customWidth="1"/>
    <col min="9743" max="9987" width="8.85546875" style="8"/>
    <col min="9988" max="9988" width="23.140625" style="8" customWidth="1"/>
    <col min="9989" max="9989" width="8.85546875" style="8"/>
    <col min="9990" max="9990" width="13.140625" style="8" customWidth="1"/>
    <col min="9991" max="9991" width="13.85546875" style="8" customWidth="1"/>
    <col min="9992" max="9992" width="8.85546875" style="8"/>
    <col min="9993" max="9993" width="14.140625" style="8" customWidth="1"/>
    <col min="9994" max="9997" width="8.85546875" style="8"/>
    <col min="9998" max="9998" width="13.140625" style="8" bestFit="1" customWidth="1"/>
    <col min="9999" max="10243" width="8.85546875" style="8"/>
    <col min="10244" max="10244" width="23.140625" style="8" customWidth="1"/>
    <col min="10245" max="10245" width="8.85546875" style="8"/>
    <col min="10246" max="10246" width="13.140625" style="8" customWidth="1"/>
    <col min="10247" max="10247" width="13.85546875" style="8" customWidth="1"/>
    <col min="10248" max="10248" width="8.85546875" style="8"/>
    <col min="10249" max="10249" width="14.140625" style="8" customWidth="1"/>
    <col min="10250" max="10253" width="8.85546875" style="8"/>
    <col min="10254" max="10254" width="13.140625" style="8" bestFit="1" customWidth="1"/>
    <col min="10255" max="10499" width="8.85546875" style="8"/>
    <col min="10500" max="10500" width="23.140625" style="8" customWidth="1"/>
    <col min="10501" max="10501" width="8.85546875" style="8"/>
    <col min="10502" max="10502" width="13.140625" style="8" customWidth="1"/>
    <col min="10503" max="10503" width="13.85546875" style="8" customWidth="1"/>
    <col min="10504" max="10504" width="8.85546875" style="8"/>
    <col min="10505" max="10505" width="14.140625" style="8" customWidth="1"/>
    <col min="10506" max="10509" width="8.85546875" style="8"/>
    <col min="10510" max="10510" width="13.140625" style="8" bestFit="1" customWidth="1"/>
    <col min="10511" max="10755" width="8.85546875" style="8"/>
    <col min="10756" max="10756" width="23.140625" style="8" customWidth="1"/>
    <col min="10757" max="10757" width="8.85546875" style="8"/>
    <col min="10758" max="10758" width="13.140625" style="8" customWidth="1"/>
    <col min="10759" max="10759" width="13.85546875" style="8" customWidth="1"/>
    <col min="10760" max="10760" width="8.85546875" style="8"/>
    <col min="10761" max="10761" width="14.140625" style="8" customWidth="1"/>
    <col min="10762" max="10765" width="8.85546875" style="8"/>
    <col min="10766" max="10766" width="13.140625" style="8" bestFit="1" customWidth="1"/>
    <col min="10767" max="11011" width="8.85546875" style="8"/>
    <col min="11012" max="11012" width="23.140625" style="8" customWidth="1"/>
    <col min="11013" max="11013" width="8.85546875" style="8"/>
    <col min="11014" max="11014" width="13.140625" style="8" customWidth="1"/>
    <col min="11015" max="11015" width="13.85546875" style="8" customWidth="1"/>
    <col min="11016" max="11016" width="8.85546875" style="8"/>
    <col min="11017" max="11017" width="14.140625" style="8" customWidth="1"/>
    <col min="11018" max="11021" width="8.85546875" style="8"/>
    <col min="11022" max="11022" width="13.140625" style="8" bestFit="1" customWidth="1"/>
    <col min="11023" max="11267" width="8.85546875" style="8"/>
    <col min="11268" max="11268" width="23.140625" style="8" customWidth="1"/>
    <col min="11269" max="11269" width="8.85546875" style="8"/>
    <col min="11270" max="11270" width="13.140625" style="8" customWidth="1"/>
    <col min="11271" max="11271" width="13.85546875" style="8" customWidth="1"/>
    <col min="11272" max="11272" width="8.85546875" style="8"/>
    <col min="11273" max="11273" width="14.140625" style="8" customWidth="1"/>
    <col min="11274" max="11277" width="8.85546875" style="8"/>
    <col min="11278" max="11278" width="13.140625" style="8" bestFit="1" customWidth="1"/>
    <col min="11279" max="11523" width="8.85546875" style="8"/>
    <col min="11524" max="11524" width="23.140625" style="8" customWidth="1"/>
    <col min="11525" max="11525" width="8.85546875" style="8"/>
    <col min="11526" max="11526" width="13.140625" style="8" customWidth="1"/>
    <col min="11527" max="11527" width="13.85546875" style="8" customWidth="1"/>
    <col min="11528" max="11528" width="8.85546875" style="8"/>
    <col min="11529" max="11529" width="14.140625" style="8" customWidth="1"/>
    <col min="11530" max="11533" width="8.85546875" style="8"/>
    <col min="11534" max="11534" width="13.140625" style="8" bestFit="1" customWidth="1"/>
    <col min="11535" max="11779" width="8.85546875" style="8"/>
    <col min="11780" max="11780" width="23.140625" style="8" customWidth="1"/>
    <col min="11781" max="11781" width="8.85546875" style="8"/>
    <col min="11782" max="11782" width="13.140625" style="8" customWidth="1"/>
    <col min="11783" max="11783" width="13.85546875" style="8" customWidth="1"/>
    <col min="11784" max="11784" width="8.85546875" style="8"/>
    <col min="11785" max="11785" width="14.140625" style="8" customWidth="1"/>
    <col min="11786" max="11789" width="8.85546875" style="8"/>
    <col min="11790" max="11790" width="13.140625" style="8" bestFit="1" customWidth="1"/>
    <col min="11791" max="12035" width="8.85546875" style="8"/>
    <col min="12036" max="12036" width="23.140625" style="8" customWidth="1"/>
    <col min="12037" max="12037" width="8.85546875" style="8"/>
    <col min="12038" max="12038" width="13.140625" style="8" customWidth="1"/>
    <col min="12039" max="12039" width="13.85546875" style="8" customWidth="1"/>
    <col min="12040" max="12040" width="8.85546875" style="8"/>
    <col min="12041" max="12041" width="14.140625" style="8" customWidth="1"/>
    <col min="12042" max="12045" width="8.85546875" style="8"/>
    <col min="12046" max="12046" width="13.140625" style="8" bestFit="1" customWidth="1"/>
    <col min="12047" max="12291" width="8.85546875" style="8"/>
    <col min="12292" max="12292" width="23.140625" style="8" customWidth="1"/>
    <col min="12293" max="12293" width="8.85546875" style="8"/>
    <col min="12294" max="12294" width="13.140625" style="8" customWidth="1"/>
    <col min="12295" max="12295" width="13.85546875" style="8" customWidth="1"/>
    <col min="12296" max="12296" width="8.85546875" style="8"/>
    <col min="12297" max="12297" width="14.140625" style="8" customWidth="1"/>
    <col min="12298" max="12301" width="8.85546875" style="8"/>
    <col min="12302" max="12302" width="13.140625" style="8" bestFit="1" customWidth="1"/>
    <col min="12303" max="12547" width="8.85546875" style="8"/>
    <col min="12548" max="12548" width="23.140625" style="8" customWidth="1"/>
    <col min="12549" max="12549" width="8.85546875" style="8"/>
    <col min="12550" max="12550" width="13.140625" style="8" customWidth="1"/>
    <col min="12551" max="12551" width="13.85546875" style="8" customWidth="1"/>
    <col min="12552" max="12552" width="8.85546875" style="8"/>
    <col min="12553" max="12553" width="14.140625" style="8" customWidth="1"/>
    <col min="12554" max="12557" width="8.85546875" style="8"/>
    <col min="12558" max="12558" width="13.140625" style="8" bestFit="1" customWidth="1"/>
    <col min="12559" max="12803" width="8.85546875" style="8"/>
    <col min="12804" max="12804" width="23.140625" style="8" customWidth="1"/>
    <col min="12805" max="12805" width="8.85546875" style="8"/>
    <col min="12806" max="12806" width="13.140625" style="8" customWidth="1"/>
    <col min="12807" max="12807" width="13.85546875" style="8" customWidth="1"/>
    <col min="12808" max="12808" width="8.85546875" style="8"/>
    <col min="12809" max="12809" width="14.140625" style="8" customWidth="1"/>
    <col min="12810" max="12813" width="8.85546875" style="8"/>
    <col min="12814" max="12814" width="13.140625" style="8" bestFit="1" customWidth="1"/>
    <col min="12815" max="13059" width="8.85546875" style="8"/>
    <col min="13060" max="13060" width="23.140625" style="8" customWidth="1"/>
    <col min="13061" max="13061" width="8.85546875" style="8"/>
    <col min="13062" max="13062" width="13.140625" style="8" customWidth="1"/>
    <col min="13063" max="13063" width="13.85546875" style="8" customWidth="1"/>
    <col min="13064" max="13064" width="8.85546875" style="8"/>
    <col min="13065" max="13065" width="14.140625" style="8" customWidth="1"/>
    <col min="13066" max="13069" width="8.85546875" style="8"/>
    <col min="13070" max="13070" width="13.140625" style="8" bestFit="1" customWidth="1"/>
    <col min="13071" max="13315" width="8.85546875" style="8"/>
    <col min="13316" max="13316" width="23.140625" style="8" customWidth="1"/>
    <col min="13317" max="13317" width="8.85546875" style="8"/>
    <col min="13318" max="13318" width="13.140625" style="8" customWidth="1"/>
    <col min="13319" max="13319" width="13.85546875" style="8" customWidth="1"/>
    <col min="13320" max="13320" width="8.85546875" style="8"/>
    <col min="13321" max="13321" width="14.140625" style="8" customWidth="1"/>
    <col min="13322" max="13325" width="8.85546875" style="8"/>
    <col min="13326" max="13326" width="13.140625" style="8" bestFit="1" customWidth="1"/>
    <col min="13327" max="13571" width="8.85546875" style="8"/>
    <col min="13572" max="13572" width="23.140625" style="8" customWidth="1"/>
    <col min="13573" max="13573" width="8.85546875" style="8"/>
    <col min="13574" max="13574" width="13.140625" style="8" customWidth="1"/>
    <col min="13575" max="13575" width="13.85546875" style="8" customWidth="1"/>
    <col min="13576" max="13576" width="8.85546875" style="8"/>
    <col min="13577" max="13577" width="14.140625" style="8" customWidth="1"/>
    <col min="13578" max="13581" width="8.85546875" style="8"/>
    <col min="13582" max="13582" width="13.140625" style="8" bestFit="1" customWidth="1"/>
    <col min="13583" max="13827" width="8.85546875" style="8"/>
    <col min="13828" max="13828" width="23.140625" style="8" customWidth="1"/>
    <col min="13829" max="13829" width="8.85546875" style="8"/>
    <col min="13830" max="13830" width="13.140625" style="8" customWidth="1"/>
    <col min="13831" max="13831" width="13.85546875" style="8" customWidth="1"/>
    <col min="13832" max="13832" width="8.85546875" style="8"/>
    <col min="13833" max="13833" width="14.140625" style="8" customWidth="1"/>
    <col min="13834" max="13837" width="8.85546875" style="8"/>
    <col min="13838" max="13838" width="13.140625" style="8" bestFit="1" customWidth="1"/>
    <col min="13839" max="14083" width="8.85546875" style="8"/>
    <col min="14084" max="14084" width="23.140625" style="8" customWidth="1"/>
    <col min="14085" max="14085" width="8.85546875" style="8"/>
    <col min="14086" max="14086" width="13.140625" style="8" customWidth="1"/>
    <col min="14087" max="14087" width="13.85546875" style="8" customWidth="1"/>
    <col min="14088" max="14088" width="8.85546875" style="8"/>
    <col min="14089" max="14089" width="14.140625" style="8" customWidth="1"/>
    <col min="14090" max="14093" width="8.85546875" style="8"/>
    <col min="14094" max="14094" width="13.140625" style="8" bestFit="1" customWidth="1"/>
    <col min="14095" max="14339" width="8.85546875" style="8"/>
    <col min="14340" max="14340" width="23.140625" style="8" customWidth="1"/>
    <col min="14341" max="14341" width="8.85546875" style="8"/>
    <col min="14342" max="14342" width="13.140625" style="8" customWidth="1"/>
    <col min="14343" max="14343" width="13.85546875" style="8" customWidth="1"/>
    <col min="14344" max="14344" width="8.85546875" style="8"/>
    <col min="14345" max="14345" width="14.140625" style="8" customWidth="1"/>
    <col min="14346" max="14349" width="8.85546875" style="8"/>
    <col min="14350" max="14350" width="13.140625" style="8" bestFit="1" customWidth="1"/>
    <col min="14351" max="14595" width="8.85546875" style="8"/>
    <col min="14596" max="14596" width="23.140625" style="8" customWidth="1"/>
    <col min="14597" max="14597" width="8.85546875" style="8"/>
    <col min="14598" max="14598" width="13.140625" style="8" customWidth="1"/>
    <col min="14599" max="14599" width="13.85546875" style="8" customWidth="1"/>
    <col min="14600" max="14600" width="8.85546875" style="8"/>
    <col min="14601" max="14601" width="14.140625" style="8" customWidth="1"/>
    <col min="14602" max="14605" width="8.85546875" style="8"/>
    <col min="14606" max="14606" width="13.140625" style="8" bestFit="1" customWidth="1"/>
    <col min="14607" max="14851" width="8.85546875" style="8"/>
    <col min="14852" max="14852" width="23.140625" style="8" customWidth="1"/>
    <col min="14853" max="14853" width="8.85546875" style="8"/>
    <col min="14854" max="14854" width="13.140625" style="8" customWidth="1"/>
    <col min="14855" max="14855" width="13.85546875" style="8" customWidth="1"/>
    <col min="14856" max="14856" width="8.85546875" style="8"/>
    <col min="14857" max="14857" width="14.140625" style="8" customWidth="1"/>
    <col min="14858" max="14861" width="8.85546875" style="8"/>
    <col min="14862" max="14862" width="13.140625" style="8" bestFit="1" customWidth="1"/>
    <col min="14863" max="15107" width="8.85546875" style="8"/>
    <col min="15108" max="15108" width="23.140625" style="8" customWidth="1"/>
    <col min="15109" max="15109" width="8.85546875" style="8"/>
    <col min="15110" max="15110" width="13.140625" style="8" customWidth="1"/>
    <col min="15111" max="15111" width="13.85546875" style="8" customWidth="1"/>
    <col min="15112" max="15112" width="8.85546875" style="8"/>
    <col min="15113" max="15113" width="14.140625" style="8" customWidth="1"/>
    <col min="15114" max="15117" width="8.85546875" style="8"/>
    <col min="15118" max="15118" width="13.140625" style="8" bestFit="1" customWidth="1"/>
    <col min="15119" max="15363" width="8.85546875" style="8"/>
    <col min="15364" max="15364" width="23.140625" style="8" customWidth="1"/>
    <col min="15365" max="15365" width="8.85546875" style="8"/>
    <col min="15366" max="15366" width="13.140625" style="8" customWidth="1"/>
    <col min="15367" max="15367" width="13.85546875" style="8" customWidth="1"/>
    <col min="15368" max="15368" width="8.85546875" style="8"/>
    <col min="15369" max="15369" width="14.140625" style="8" customWidth="1"/>
    <col min="15370" max="15373" width="8.85546875" style="8"/>
    <col min="15374" max="15374" width="13.140625" style="8" bestFit="1" customWidth="1"/>
    <col min="15375" max="15619" width="8.85546875" style="8"/>
    <col min="15620" max="15620" width="23.140625" style="8" customWidth="1"/>
    <col min="15621" max="15621" width="8.85546875" style="8"/>
    <col min="15622" max="15622" width="13.140625" style="8" customWidth="1"/>
    <col min="15623" max="15623" width="13.85546875" style="8" customWidth="1"/>
    <col min="15624" max="15624" width="8.85546875" style="8"/>
    <col min="15625" max="15625" width="14.140625" style="8" customWidth="1"/>
    <col min="15626" max="15629" width="8.85546875" style="8"/>
    <col min="15630" max="15630" width="13.140625" style="8" bestFit="1" customWidth="1"/>
    <col min="15631" max="15875" width="8.85546875" style="8"/>
    <col min="15876" max="15876" width="23.140625" style="8" customWidth="1"/>
    <col min="15877" max="15877" width="8.85546875" style="8"/>
    <col min="15878" max="15878" width="13.140625" style="8" customWidth="1"/>
    <col min="15879" max="15879" width="13.85546875" style="8" customWidth="1"/>
    <col min="15880" max="15880" width="8.85546875" style="8"/>
    <col min="15881" max="15881" width="14.140625" style="8" customWidth="1"/>
    <col min="15882" max="15885" width="8.85546875" style="8"/>
    <col min="15886" max="15886" width="13.140625" style="8" bestFit="1" customWidth="1"/>
    <col min="15887" max="16131" width="8.85546875" style="8"/>
    <col min="16132" max="16132" width="23.140625" style="8" customWidth="1"/>
    <col min="16133" max="16133" width="8.85546875" style="8"/>
    <col min="16134" max="16134" width="13.140625" style="8" customWidth="1"/>
    <col min="16135" max="16135" width="13.85546875" style="8" customWidth="1"/>
    <col min="16136" max="16136" width="8.85546875" style="8"/>
    <col min="16137" max="16137" width="14.140625" style="8" customWidth="1"/>
    <col min="16138" max="16141" width="8.85546875" style="8"/>
    <col min="16142" max="16142" width="13.140625" style="8" bestFit="1" customWidth="1"/>
    <col min="16143" max="16384" width="8.85546875" style="8"/>
  </cols>
  <sheetData>
    <row r="2" spans="2:7" ht="13.5" thickBot="1" x14ac:dyDescent="0.25">
      <c r="G2" s="8" t="s">
        <v>42</v>
      </c>
    </row>
    <row r="3" spans="2:7" ht="13.5" thickBot="1" x14ac:dyDescent="0.25">
      <c r="B3" s="83" t="s">
        <v>43</v>
      </c>
      <c r="C3" s="82" t="s">
        <v>44</v>
      </c>
    </row>
    <row r="4" spans="2:7" ht="13.5" thickBot="1" x14ac:dyDescent="0.25">
      <c r="B4" s="80">
        <v>2026</v>
      </c>
      <c r="C4" s="81">
        <v>2</v>
      </c>
    </row>
    <row r="5" spans="2:7" ht="13.5" thickBot="1" x14ac:dyDescent="0.25">
      <c r="F5" s="80">
        <v>27</v>
      </c>
      <c r="G5" s="8">
        <f>F5+1</f>
        <v>28</v>
      </c>
    </row>
    <row r="6" spans="2:7" x14ac:dyDescent="0.2">
      <c r="D6" s="9" t="s">
        <v>43</v>
      </c>
      <c r="E6" s="8">
        <v>5</v>
      </c>
      <c r="F6" s="10" t="str">
        <f>$G$2&amp;"r"&amp;$E6&amp;"c"&amp;F$5</f>
        <v>Annual!r5c27</v>
      </c>
      <c r="G6" s="10" t="str">
        <f>$G$2&amp;"r"&amp;$E6&amp;"c"&amp;G$5</f>
        <v>Annual!r5c28</v>
      </c>
    </row>
    <row r="7" spans="2:7" ht="15" x14ac:dyDescent="0.2">
      <c r="D7" s="11" t="s">
        <v>45</v>
      </c>
      <c r="E7" s="8">
        <v>6</v>
      </c>
      <c r="F7" s="10" t="str">
        <f>$G$2&amp;"r"&amp;$E7&amp;"c"&amp;F$5</f>
        <v>Annual!r6c27</v>
      </c>
      <c r="G7" s="10" t="str">
        <f>$G$2&amp;"r"&amp;$E7&amp;"c"&amp;G$5</f>
        <v>Annual!r6c28</v>
      </c>
    </row>
    <row r="8" spans="2:7" x14ac:dyDescent="0.2">
      <c r="D8" s="11" t="s">
        <v>46</v>
      </c>
      <c r="E8" s="8">
        <v>7</v>
      </c>
      <c r="F8" s="10" t="str">
        <f t="shared" ref="F8:G25" si="0">$G$2&amp;"r"&amp;$E8&amp;"c"&amp;F$5</f>
        <v>Annual!r7c27</v>
      </c>
      <c r="G8" s="10" t="str">
        <f t="shared" si="0"/>
        <v>Annual!r7c28</v>
      </c>
    </row>
    <row r="9" spans="2:7" ht="15" x14ac:dyDescent="0.2">
      <c r="D9" s="11" t="s">
        <v>47</v>
      </c>
      <c r="E9" s="8">
        <v>8</v>
      </c>
      <c r="F9" s="10" t="str">
        <f t="shared" si="0"/>
        <v>Annual!r8c27</v>
      </c>
      <c r="G9" s="10" t="str">
        <f t="shared" si="0"/>
        <v>Annual!r8c28</v>
      </c>
    </row>
    <row r="10" spans="2:7" x14ac:dyDescent="0.2">
      <c r="D10" s="11" t="s">
        <v>48</v>
      </c>
      <c r="E10" s="8">
        <v>9</v>
      </c>
      <c r="F10" s="10" t="str">
        <f t="shared" si="0"/>
        <v>Annual!r9c27</v>
      </c>
      <c r="G10" s="10" t="str">
        <f t="shared" si="0"/>
        <v>Annual!r9c28</v>
      </c>
    </row>
    <row r="11" spans="2:7" ht="15" x14ac:dyDescent="0.2">
      <c r="D11" s="11" t="s">
        <v>49</v>
      </c>
      <c r="E11" s="8">
        <v>10</v>
      </c>
      <c r="F11" s="10" t="str">
        <f t="shared" si="0"/>
        <v>Annual!r10c27</v>
      </c>
      <c r="G11" s="10" t="str">
        <f t="shared" si="0"/>
        <v>Annual!r10c28</v>
      </c>
    </row>
    <row r="12" spans="2:7" x14ac:dyDescent="0.2">
      <c r="D12" s="11" t="s">
        <v>50</v>
      </c>
      <c r="E12" s="8">
        <v>11</v>
      </c>
      <c r="F12" s="10" t="str">
        <f t="shared" si="0"/>
        <v>Annual!r11c27</v>
      </c>
      <c r="G12" s="10" t="str">
        <f t="shared" si="0"/>
        <v>Annual!r11c28</v>
      </c>
    </row>
    <row r="13" spans="2:7" x14ac:dyDescent="0.2">
      <c r="D13" s="11" t="s">
        <v>51</v>
      </c>
      <c r="E13" s="8">
        <v>12</v>
      </c>
      <c r="F13" s="10" t="str">
        <f t="shared" si="0"/>
        <v>Annual!r12c27</v>
      </c>
      <c r="G13" s="10" t="str">
        <f t="shared" si="0"/>
        <v>Annual!r12c28</v>
      </c>
    </row>
    <row r="14" spans="2:7" ht="15" x14ac:dyDescent="0.2">
      <c r="D14" s="11" t="s">
        <v>52</v>
      </c>
      <c r="E14" s="8">
        <v>13</v>
      </c>
      <c r="F14" s="10" t="str">
        <f t="shared" si="0"/>
        <v>Annual!r13c27</v>
      </c>
      <c r="G14" s="10" t="str">
        <f t="shared" si="0"/>
        <v>Annual!r13c28</v>
      </c>
    </row>
    <row r="15" spans="2:7" x14ac:dyDescent="0.2">
      <c r="D15" s="11" t="s">
        <v>53</v>
      </c>
      <c r="E15" s="8">
        <v>14</v>
      </c>
      <c r="F15" s="10" t="str">
        <f t="shared" si="0"/>
        <v>Annual!r14c27</v>
      </c>
      <c r="G15" s="10" t="str">
        <f t="shared" si="0"/>
        <v>Annual!r14c28</v>
      </c>
    </row>
    <row r="16" spans="2:7" x14ac:dyDescent="0.2">
      <c r="D16" s="11" t="s">
        <v>51</v>
      </c>
      <c r="E16" s="8">
        <v>15</v>
      </c>
      <c r="F16" s="10" t="str">
        <f t="shared" si="0"/>
        <v>Annual!r15c27</v>
      </c>
      <c r="G16" s="10" t="str">
        <f t="shared" si="0"/>
        <v>Annual!r15c28</v>
      </c>
    </row>
    <row r="17" spans="4:17" ht="15" x14ac:dyDescent="0.2">
      <c r="D17" s="11" t="s">
        <v>54</v>
      </c>
      <c r="E17" s="8">
        <v>16</v>
      </c>
      <c r="F17" s="10" t="str">
        <f t="shared" si="0"/>
        <v>Annual!r16c27</v>
      </c>
      <c r="G17" s="10" t="str">
        <f t="shared" si="0"/>
        <v>Annual!r16c28</v>
      </c>
    </row>
    <row r="18" spans="4:17" ht="15" x14ac:dyDescent="0.2">
      <c r="D18" s="11" t="s">
        <v>55</v>
      </c>
      <c r="E18" s="8">
        <v>17</v>
      </c>
      <c r="F18" s="10" t="str">
        <f t="shared" si="0"/>
        <v>Annual!r17c27</v>
      </c>
      <c r="G18" s="10" t="str">
        <f t="shared" si="0"/>
        <v>Annual!r17c28</v>
      </c>
    </row>
    <row r="19" spans="4:17" x14ac:dyDescent="0.2">
      <c r="D19" s="12" t="s">
        <v>38</v>
      </c>
      <c r="E19" s="8">
        <v>18</v>
      </c>
      <c r="F19" s="10" t="str">
        <f t="shared" si="0"/>
        <v>Annual!r18c27</v>
      </c>
      <c r="G19" s="10" t="str">
        <f t="shared" si="0"/>
        <v>Annual!r18c28</v>
      </c>
    </row>
    <row r="20" spans="4:17" x14ac:dyDescent="0.2">
      <c r="D20" s="11" t="s">
        <v>39</v>
      </c>
      <c r="E20" s="8">
        <v>19</v>
      </c>
      <c r="F20" s="10" t="str">
        <f t="shared" si="0"/>
        <v>Annual!r19c27</v>
      </c>
      <c r="G20" s="10" t="str">
        <f t="shared" si="0"/>
        <v>Annual!r19c28</v>
      </c>
    </row>
    <row r="21" spans="4:17" x14ac:dyDescent="0.2">
      <c r="D21" s="12" t="s">
        <v>40</v>
      </c>
      <c r="E21" s="8">
        <v>20</v>
      </c>
      <c r="F21" s="10" t="str">
        <f>$G$2&amp;"r"&amp;$E21&amp;"c"&amp;F$5</f>
        <v>Annual!r20c27</v>
      </c>
      <c r="G21" s="10" t="str">
        <f t="shared" si="0"/>
        <v>Annual!r20c28</v>
      </c>
    </row>
    <row r="22" spans="4:17" x14ac:dyDescent="0.2">
      <c r="D22" s="12" t="s">
        <v>56</v>
      </c>
      <c r="E22" s="8">
        <v>21</v>
      </c>
      <c r="F22" s="10" t="str">
        <f t="shared" si="0"/>
        <v>Annual!r21c27</v>
      </c>
      <c r="G22" s="10" t="str">
        <f t="shared" si="0"/>
        <v>Annual!r21c28</v>
      </c>
    </row>
    <row r="23" spans="4:17" x14ac:dyDescent="0.2">
      <c r="D23" s="11" t="s">
        <v>57</v>
      </c>
      <c r="E23" s="8">
        <v>22</v>
      </c>
      <c r="F23" s="10" t="str">
        <f t="shared" si="0"/>
        <v>Annual!r22c27</v>
      </c>
      <c r="G23" s="10" t="str">
        <f t="shared" si="0"/>
        <v>Annual!r22c28</v>
      </c>
    </row>
    <row r="24" spans="4:17" x14ac:dyDescent="0.2">
      <c r="D24" s="11" t="s">
        <v>37</v>
      </c>
      <c r="E24" s="8">
        <v>23</v>
      </c>
      <c r="F24" s="10" t="str">
        <f t="shared" si="0"/>
        <v>Annual!r23c27</v>
      </c>
      <c r="G24" s="10" t="str">
        <f t="shared" si="0"/>
        <v>Annual!r23c28</v>
      </c>
    </row>
    <row r="25" spans="4:17" ht="15" customHeight="1" x14ac:dyDescent="0.2">
      <c r="D25" s="11" t="s">
        <v>58</v>
      </c>
      <c r="E25" s="8">
        <v>24</v>
      </c>
      <c r="F25" s="10" t="str">
        <f t="shared" si="0"/>
        <v>Annual!r24c27</v>
      </c>
      <c r="G25" s="10" t="str">
        <f t="shared" si="0"/>
        <v>Annual!r24c28</v>
      </c>
    </row>
    <row r="26" spans="4:17" ht="15" customHeight="1" x14ac:dyDescent="0.2"/>
    <row r="28" spans="4:17" x14ac:dyDescent="0.2">
      <c r="G28" s="8" t="s">
        <v>59</v>
      </c>
    </row>
    <row r="30" spans="4:17" x14ac:dyDescent="0.2">
      <c r="F30" s="79">
        <v>102</v>
      </c>
      <c r="G30" s="78">
        <f>+F30+1</f>
        <v>103</v>
      </c>
      <c r="H30" s="78">
        <f>+G30+1</f>
        <v>104</v>
      </c>
      <c r="I30" s="78">
        <f t="shared" ref="I30:Q30" si="1">+H30+1</f>
        <v>105</v>
      </c>
      <c r="J30" s="78">
        <f t="shared" si="1"/>
        <v>106</v>
      </c>
      <c r="K30" s="78">
        <f t="shared" si="1"/>
        <v>107</v>
      </c>
      <c r="L30" s="78">
        <f t="shared" si="1"/>
        <v>108</v>
      </c>
      <c r="M30" s="78">
        <f t="shared" si="1"/>
        <v>109</v>
      </c>
      <c r="N30" s="78">
        <f t="shared" si="1"/>
        <v>110</v>
      </c>
      <c r="O30" s="78">
        <f t="shared" si="1"/>
        <v>111</v>
      </c>
      <c r="P30" s="8">
        <f t="shared" si="1"/>
        <v>112</v>
      </c>
      <c r="Q30" s="8">
        <f t="shared" si="1"/>
        <v>113</v>
      </c>
    </row>
    <row r="31" spans="4:17" ht="25.5" x14ac:dyDescent="0.2">
      <c r="D31" s="34" t="s">
        <v>179</v>
      </c>
      <c r="E31" s="8">
        <v>5</v>
      </c>
      <c r="F31" s="10" t="str">
        <f t="shared" ref="F31:Q45" si="2">$G$28&amp;"r"&amp;$E31&amp;"c"&amp;F$30</f>
        <v>Quarter!r5c102</v>
      </c>
      <c r="G31" s="10" t="str">
        <f t="shared" si="2"/>
        <v>Quarter!r5c103</v>
      </c>
      <c r="H31" s="10" t="str">
        <f t="shared" si="2"/>
        <v>Quarter!r5c104</v>
      </c>
      <c r="I31" s="10" t="str">
        <f t="shared" si="2"/>
        <v>Quarter!r5c105</v>
      </c>
      <c r="J31" s="10" t="str">
        <f t="shared" si="2"/>
        <v>Quarter!r5c106</v>
      </c>
      <c r="K31" s="10" t="str">
        <f t="shared" si="2"/>
        <v>Quarter!r5c107</v>
      </c>
      <c r="L31" s="10" t="str">
        <f t="shared" si="2"/>
        <v>Quarter!r5c108</v>
      </c>
      <c r="M31" s="10" t="str">
        <f t="shared" si="2"/>
        <v>Quarter!r5c109</v>
      </c>
      <c r="N31" s="10" t="str">
        <f t="shared" si="2"/>
        <v>Quarter!r5c110</v>
      </c>
      <c r="O31" s="10" t="str">
        <f t="shared" si="2"/>
        <v>Quarter!r5c111</v>
      </c>
      <c r="P31" s="10" t="str">
        <f t="shared" si="2"/>
        <v>Quarter!r5c112</v>
      </c>
      <c r="Q31" s="10" t="str">
        <f t="shared" si="2"/>
        <v>Quarter!r5c113</v>
      </c>
    </row>
    <row r="32" spans="4:17" ht="15" x14ac:dyDescent="0.2">
      <c r="D32" s="11" t="s">
        <v>45</v>
      </c>
      <c r="E32" s="8">
        <f>E31+1</f>
        <v>6</v>
      </c>
      <c r="F32" s="10" t="str">
        <f t="shared" si="2"/>
        <v>Quarter!r6c102</v>
      </c>
      <c r="G32" s="10" t="str">
        <f t="shared" si="2"/>
        <v>Quarter!r6c103</v>
      </c>
      <c r="H32" s="10" t="str">
        <f t="shared" si="2"/>
        <v>Quarter!r6c104</v>
      </c>
      <c r="I32" s="10" t="str">
        <f t="shared" si="2"/>
        <v>Quarter!r6c105</v>
      </c>
      <c r="J32" s="10" t="str">
        <f t="shared" si="2"/>
        <v>Quarter!r6c106</v>
      </c>
      <c r="K32" s="10" t="str">
        <f t="shared" si="2"/>
        <v>Quarter!r6c107</v>
      </c>
      <c r="L32" s="10" t="str">
        <f t="shared" si="2"/>
        <v>Quarter!r6c108</v>
      </c>
      <c r="M32" s="10" t="str">
        <f t="shared" si="2"/>
        <v>Quarter!r6c109</v>
      </c>
      <c r="N32" s="10" t="str">
        <f t="shared" si="2"/>
        <v>Quarter!r6c110</v>
      </c>
      <c r="O32" s="10" t="str">
        <f t="shared" si="2"/>
        <v>Quarter!r6c111</v>
      </c>
      <c r="P32" s="10" t="str">
        <f t="shared" si="2"/>
        <v>Quarter!r6c112</v>
      </c>
      <c r="Q32" s="10" t="str">
        <f t="shared" si="2"/>
        <v>Quarter!r6c113</v>
      </c>
    </row>
    <row r="33" spans="4:17" x14ac:dyDescent="0.2">
      <c r="D33" s="11" t="s">
        <v>46</v>
      </c>
      <c r="E33" s="8">
        <f t="shared" ref="E33:E50" si="3">E32+1</f>
        <v>7</v>
      </c>
      <c r="F33" s="10" t="str">
        <f t="shared" si="2"/>
        <v>Quarter!r7c102</v>
      </c>
      <c r="G33" s="10" t="str">
        <f t="shared" si="2"/>
        <v>Quarter!r7c103</v>
      </c>
      <c r="H33" s="10" t="str">
        <f t="shared" si="2"/>
        <v>Quarter!r7c104</v>
      </c>
      <c r="I33" s="10" t="str">
        <f t="shared" si="2"/>
        <v>Quarter!r7c105</v>
      </c>
      <c r="J33" s="10" t="str">
        <f t="shared" si="2"/>
        <v>Quarter!r7c106</v>
      </c>
      <c r="K33" s="10" t="str">
        <f t="shared" si="2"/>
        <v>Quarter!r7c107</v>
      </c>
      <c r="L33" s="10" t="str">
        <f t="shared" si="2"/>
        <v>Quarter!r7c108</v>
      </c>
      <c r="M33" s="10" t="str">
        <f t="shared" si="2"/>
        <v>Quarter!r7c109</v>
      </c>
      <c r="N33" s="10" t="str">
        <f t="shared" si="2"/>
        <v>Quarter!r7c110</v>
      </c>
      <c r="O33" s="10" t="str">
        <f t="shared" si="2"/>
        <v>Quarter!r7c111</v>
      </c>
      <c r="P33" s="10" t="str">
        <f t="shared" si="2"/>
        <v>Quarter!r7c112</v>
      </c>
      <c r="Q33" s="10" t="str">
        <f t="shared" si="2"/>
        <v>Quarter!r7c113</v>
      </c>
    </row>
    <row r="34" spans="4:17" ht="15" x14ac:dyDescent="0.2">
      <c r="D34" s="11" t="s">
        <v>47</v>
      </c>
      <c r="E34" s="8">
        <f t="shared" si="3"/>
        <v>8</v>
      </c>
      <c r="F34" s="10" t="str">
        <f t="shared" si="2"/>
        <v>Quarter!r8c102</v>
      </c>
      <c r="G34" s="10" t="str">
        <f t="shared" si="2"/>
        <v>Quarter!r8c103</v>
      </c>
      <c r="H34" s="10" t="str">
        <f t="shared" si="2"/>
        <v>Quarter!r8c104</v>
      </c>
      <c r="I34" s="10" t="str">
        <f t="shared" si="2"/>
        <v>Quarter!r8c105</v>
      </c>
      <c r="J34" s="10" t="str">
        <f t="shared" si="2"/>
        <v>Quarter!r8c106</v>
      </c>
      <c r="K34" s="10" t="str">
        <f t="shared" si="2"/>
        <v>Quarter!r8c107</v>
      </c>
      <c r="L34" s="10" t="str">
        <f t="shared" si="2"/>
        <v>Quarter!r8c108</v>
      </c>
      <c r="M34" s="10" t="str">
        <f t="shared" si="2"/>
        <v>Quarter!r8c109</v>
      </c>
      <c r="N34" s="10" t="str">
        <f t="shared" si="2"/>
        <v>Quarter!r8c110</v>
      </c>
      <c r="O34" s="10" t="str">
        <f t="shared" si="2"/>
        <v>Quarter!r8c111</v>
      </c>
      <c r="P34" s="10" t="str">
        <f t="shared" si="2"/>
        <v>Quarter!r8c112</v>
      </c>
      <c r="Q34" s="10" t="str">
        <f t="shared" si="2"/>
        <v>Quarter!r8c113</v>
      </c>
    </row>
    <row r="35" spans="4:17" x14ac:dyDescent="0.2">
      <c r="D35" s="11" t="s">
        <v>48</v>
      </c>
      <c r="E35" s="8">
        <f t="shared" si="3"/>
        <v>9</v>
      </c>
      <c r="F35" s="10" t="str">
        <f t="shared" si="2"/>
        <v>Quarter!r9c102</v>
      </c>
      <c r="G35" s="10" t="str">
        <f t="shared" si="2"/>
        <v>Quarter!r9c103</v>
      </c>
      <c r="H35" s="10" t="str">
        <f t="shared" si="2"/>
        <v>Quarter!r9c104</v>
      </c>
      <c r="I35" s="10" t="str">
        <f t="shared" si="2"/>
        <v>Quarter!r9c105</v>
      </c>
      <c r="J35" s="10" t="str">
        <f t="shared" si="2"/>
        <v>Quarter!r9c106</v>
      </c>
      <c r="K35" s="10" t="str">
        <f t="shared" si="2"/>
        <v>Quarter!r9c107</v>
      </c>
      <c r="L35" s="10" t="str">
        <f t="shared" si="2"/>
        <v>Quarter!r9c108</v>
      </c>
      <c r="M35" s="10" t="str">
        <f t="shared" si="2"/>
        <v>Quarter!r9c109</v>
      </c>
      <c r="N35" s="10" t="str">
        <f t="shared" si="2"/>
        <v>Quarter!r9c110</v>
      </c>
      <c r="O35" s="10" t="str">
        <f t="shared" si="2"/>
        <v>Quarter!r9c111</v>
      </c>
      <c r="P35" s="10" t="str">
        <f t="shared" si="2"/>
        <v>Quarter!r9c112</v>
      </c>
      <c r="Q35" s="10" t="str">
        <f t="shared" si="2"/>
        <v>Quarter!r9c113</v>
      </c>
    </row>
    <row r="36" spans="4:17" ht="15" x14ac:dyDescent="0.2">
      <c r="D36" s="11" t="s">
        <v>49</v>
      </c>
      <c r="E36" s="8">
        <f t="shared" si="3"/>
        <v>10</v>
      </c>
      <c r="F36" s="10" t="str">
        <f t="shared" si="2"/>
        <v>Quarter!r10c102</v>
      </c>
      <c r="G36" s="10" t="str">
        <f t="shared" si="2"/>
        <v>Quarter!r10c103</v>
      </c>
      <c r="H36" s="10" t="str">
        <f t="shared" si="2"/>
        <v>Quarter!r10c104</v>
      </c>
      <c r="I36" s="10" t="str">
        <f t="shared" si="2"/>
        <v>Quarter!r10c105</v>
      </c>
      <c r="J36" s="10" t="str">
        <f t="shared" si="2"/>
        <v>Quarter!r10c106</v>
      </c>
      <c r="K36" s="10" t="str">
        <f t="shared" si="2"/>
        <v>Quarter!r10c107</v>
      </c>
      <c r="L36" s="10" t="str">
        <f t="shared" si="2"/>
        <v>Quarter!r10c108</v>
      </c>
      <c r="M36" s="10" t="str">
        <f t="shared" si="2"/>
        <v>Quarter!r10c109</v>
      </c>
      <c r="N36" s="10" t="str">
        <f t="shared" si="2"/>
        <v>Quarter!r10c110</v>
      </c>
      <c r="O36" s="10" t="str">
        <f t="shared" si="2"/>
        <v>Quarter!r10c111</v>
      </c>
      <c r="P36" s="10" t="str">
        <f t="shared" si="2"/>
        <v>Quarter!r10c112</v>
      </c>
      <c r="Q36" s="10" t="str">
        <f t="shared" si="2"/>
        <v>Quarter!r10c113</v>
      </c>
    </row>
    <row r="37" spans="4:17" x14ac:dyDescent="0.2">
      <c r="D37" s="11" t="s">
        <v>50</v>
      </c>
      <c r="E37" s="8">
        <f t="shared" si="3"/>
        <v>11</v>
      </c>
      <c r="F37" s="10" t="str">
        <f t="shared" si="2"/>
        <v>Quarter!r11c102</v>
      </c>
      <c r="G37" s="10" t="str">
        <f t="shared" si="2"/>
        <v>Quarter!r11c103</v>
      </c>
      <c r="H37" s="10" t="str">
        <f t="shared" si="2"/>
        <v>Quarter!r11c104</v>
      </c>
      <c r="I37" s="10" t="str">
        <f t="shared" si="2"/>
        <v>Quarter!r11c105</v>
      </c>
      <c r="J37" s="10" t="str">
        <f t="shared" si="2"/>
        <v>Quarter!r11c106</v>
      </c>
      <c r="K37" s="10" t="str">
        <f t="shared" si="2"/>
        <v>Quarter!r11c107</v>
      </c>
      <c r="L37" s="10" t="str">
        <f t="shared" si="2"/>
        <v>Quarter!r11c108</v>
      </c>
      <c r="M37" s="10" t="str">
        <f t="shared" si="2"/>
        <v>Quarter!r11c109</v>
      </c>
      <c r="N37" s="10" t="str">
        <f t="shared" si="2"/>
        <v>Quarter!r11c110</v>
      </c>
      <c r="O37" s="10" t="str">
        <f t="shared" si="2"/>
        <v>Quarter!r11c111</v>
      </c>
      <c r="P37" s="10" t="str">
        <f t="shared" si="2"/>
        <v>Quarter!r11c112</v>
      </c>
      <c r="Q37" s="10" t="str">
        <f t="shared" si="2"/>
        <v>Quarter!r11c113</v>
      </c>
    </row>
    <row r="38" spans="4:17" x14ac:dyDescent="0.2">
      <c r="D38" s="11" t="s">
        <v>51</v>
      </c>
      <c r="E38" s="8">
        <f t="shared" si="3"/>
        <v>12</v>
      </c>
      <c r="F38" s="10" t="str">
        <f t="shared" si="2"/>
        <v>Quarter!r12c102</v>
      </c>
      <c r="G38" s="10" t="str">
        <f t="shared" si="2"/>
        <v>Quarter!r12c103</v>
      </c>
      <c r="H38" s="10" t="str">
        <f t="shared" si="2"/>
        <v>Quarter!r12c104</v>
      </c>
      <c r="I38" s="10" t="str">
        <f t="shared" si="2"/>
        <v>Quarter!r12c105</v>
      </c>
      <c r="J38" s="10" t="str">
        <f t="shared" si="2"/>
        <v>Quarter!r12c106</v>
      </c>
      <c r="K38" s="10" t="str">
        <f t="shared" si="2"/>
        <v>Quarter!r12c107</v>
      </c>
      <c r="L38" s="10" t="str">
        <f t="shared" si="2"/>
        <v>Quarter!r12c108</v>
      </c>
      <c r="M38" s="10" t="str">
        <f t="shared" si="2"/>
        <v>Quarter!r12c109</v>
      </c>
      <c r="N38" s="10" t="str">
        <f t="shared" si="2"/>
        <v>Quarter!r12c110</v>
      </c>
      <c r="O38" s="10" t="str">
        <f t="shared" si="2"/>
        <v>Quarter!r12c111</v>
      </c>
      <c r="P38" s="10" t="str">
        <f t="shared" si="2"/>
        <v>Quarter!r12c112</v>
      </c>
      <c r="Q38" s="10" t="str">
        <f t="shared" si="2"/>
        <v>Quarter!r12c113</v>
      </c>
    </row>
    <row r="39" spans="4:17" ht="15" x14ac:dyDescent="0.2">
      <c r="D39" s="11" t="s">
        <v>52</v>
      </c>
      <c r="E39" s="8">
        <f t="shared" si="3"/>
        <v>13</v>
      </c>
      <c r="F39" s="10" t="str">
        <f t="shared" si="2"/>
        <v>Quarter!r13c102</v>
      </c>
      <c r="G39" s="10" t="str">
        <f t="shared" si="2"/>
        <v>Quarter!r13c103</v>
      </c>
      <c r="H39" s="10" t="str">
        <f t="shared" si="2"/>
        <v>Quarter!r13c104</v>
      </c>
      <c r="I39" s="10" t="str">
        <f t="shared" si="2"/>
        <v>Quarter!r13c105</v>
      </c>
      <c r="J39" s="10" t="str">
        <f t="shared" si="2"/>
        <v>Quarter!r13c106</v>
      </c>
      <c r="K39" s="10" t="str">
        <f t="shared" si="2"/>
        <v>Quarter!r13c107</v>
      </c>
      <c r="L39" s="10" t="str">
        <f t="shared" si="2"/>
        <v>Quarter!r13c108</v>
      </c>
      <c r="M39" s="10" t="str">
        <f t="shared" si="2"/>
        <v>Quarter!r13c109</v>
      </c>
      <c r="N39" s="10" t="str">
        <f t="shared" si="2"/>
        <v>Quarter!r13c110</v>
      </c>
      <c r="O39" s="10" t="str">
        <f t="shared" si="2"/>
        <v>Quarter!r13c111</v>
      </c>
      <c r="P39" s="10" t="str">
        <f t="shared" si="2"/>
        <v>Quarter!r13c112</v>
      </c>
      <c r="Q39" s="10" t="str">
        <f t="shared" si="2"/>
        <v>Quarter!r13c113</v>
      </c>
    </row>
    <row r="40" spans="4:17" x14ac:dyDescent="0.2">
      <c r="D40" s="11" t="s">
        <v>53</v>
      </c>
      <c r="E40" s="8">
        <f t="shared" si="3"/>
        <v>14</v>
      </c>
      <c r="F40" s="10" t="str">
        <f t="shared" si="2"/>
        <v>Quarter!r14c102</v>
      </c>
      <c r="G40" s="10" t="str">
        <f t="shared" si="2"/>
        <v>Quarter!r14c103</v>
      </c>
      <c r="H40" s="10" t="str">
        <f t="shared" si="2"/>
        <v>Quarter!r14c104</v>
      </c>
      <c r="I40" s="10" t="str">
        <f t="shared" si="2"/>
        <v>Quarter!r14c105</v>
      </c>
      <c r="J40" s="10" t="str">
        <f t="shared" si="2"/>
        <v>Quarter!r14c106</v>
      </c>
      <c r="K40" s="10" t="str">
        <f t="shared" si="2"/>
        <v>Quarter!r14c107</v>
      </c>
      <c r="L40" s="10" t="str">
        <f t="shared" si="2"/>
        <v>Quarter!r14c108</v>
      </c>
      <c r="M40" s="10" t="str">
        <f t="shared" si="2"/>
        <v>Quarter!r14c109</v>
      </c>
      <c r="N40" s="10" t="str">
        <f t="shared" si="2"/>
        <v>Quarter!r14c110</v>
      </c>
      <c r="O40" s="10" t="str">
        <f t="shared" si="2"/>
        <v>Quarter!r14c111</v>
      </c>
      <c r="P40" s="10" t="str">
        <f t="shared" si="2"/>
        <v>Quarter!r14c112</v>
      </c>
      <c r="Q40" s="10" t="str">
        <f t="shared" si="2"/>
        <v>Quarter!r14c113</v>
      </c>
    </row>
    <row r="41" spans="4:17" x14ac:dyDescent="0.2">
      <c r="D41" s="11" t="s">
        <v>51</v>
      </c>
      <c r="E41" s="8">
        <f t="shared" si="3"/>
        <v>15</v>
      </c>
      <c r="F41" s="10" t="str">
        <f t="shared" si="2"/>
        <v>Quarter!r15c102</v>
      </c>
      <c r="G41" s="10" t="str">
        <f t="shared" si="2"/>
        <v>Quarter!r15c103</v>
      </c>
      <c r="H41" s="10" t="str">
        <f t="shared" si="2"/>
        <v>Quarter!r15c104</v>
      </c>
      <c r="I41" s="10" t="str">
        <f t="shared" si="2"/>
        <v>Quarter!r15c105</v>
      </c>
      <c r="J41" s="10" t="str">
        <f t="shared" si="2"/>
        <v>Quarter!r15c106</v>
      </c>
      <c r="K41" s="10" t="str">
        <f t="shared" si="2"/>
        <v>Quarter!r15c107</v>
      </c>
      <c r="L41" s="10" t="str">
        <f t="shared" si="2"/>
        <v>Quarter!r15c108</v>
      </c>
      <c r="M41" s="10" t="str">
        <f t="shared" si="2"/>
        <v>Quarter!r15c109</v>
      </c>
      <c r="N41" s="10" t="str">
        <f t="shared" si="2"/>
        <v>Quarter!r15c110</v>
      </c>
      <c r="O41" s="10" t="str">
        <f t="shared" si="2"/>
        <v>Quarter!r15c111</v>
      </c>
      <c r="P41" s="10" t="str">
        <f t="shared" si="2"/>
        <v>Quarter!r15c112</v>
      </c>
      <c r="Q41" s="10" t="str">
        <f t="shared" si="2"/>
        <v>Quarter!r15c113</v>
      </c>
    </row>
    <row r="42" spans="4:17" ht="15" x14ac:dyDescent="0.2">
      <c r="D42" s="11" t="s">
        <v>54</v>
      </c>
      <c r="E42" s="8">
        <f t="shared" si="3"/>
        <v>16</v>
      </c>
      <c r="F42" s="10" t="str">
        <f t="shared" si="2"/>
        <v>Quarter!r16c102</v>
      </c>
      <c r="G42" s="10" t="str">
        <f t="shared" si="2"/>
        <v>Quarter!r16c103</v>
      </c>
      <c r="H42" s="10" t="str">
        <f t="shared" si="2"/>
        <v>Quarter!r16c104</v>
      </c>
      <c r="I42" s="10" t="str">
        <f t="shared" si="2"/>
        <v>Quarter!r16c105</v>
      </c>
      <c r="J42" s="10" t="str">
        <f t="shared" si="2"/>
        <v>Quarter!r16c106</v>
      </c>
      <c r="K42" s="10" t="str">
        <f t="shared" si="2"/>
        <v>Quarter!r16c107</v>
      </c>
      <c r="L42" s="10" t="str">
        <f t="shared" si="2"/>
        <v>Quarter!r16c108</v>
      </c>
      <c r="M42" s="10" t="str">
        <f t="shared" si="2"/>
        <v>Quarter!r16c109</v>
      </c>
      <c r="N42" s="10" t="str">
        <f t="shared" si="2"/>
        <v>Quarter!r16c110</v>
      </c>
      <c r="O42" s="10" t="str">
        <f t="shared" si="2"/>
        <v>Quarter!r16c111</v>
      </c>
      <c r="P42" s="10" t="str">
        <f t="shared" si="2"/>
        <v>Quarter!r16c112</v>
      </c>
      <c r="Q42" s="10" t="str">
        <f t="shared" si="2"/>
        <v>Quarter!r16c113</v>
      </c>
    </row>
    <row r="43" spans="4:17" ht="15" x14ac:dyDescent="0.2">
      <c r="D43" s="11" t="s">
        <v>55</v>
      </c>
      <c r="E43" s="8">
        <f t="shared" si="3"/>
        <v>17</v>
      </c>
      <c r="F43" s="10" t="str">
        <f t="shared" si="2"/>
        <v>Quarter!r17c102</v>
      </c>
      <c r="G43" s="10" t="str">
        <f t="shared" si="2"/>
        <v>Quarter!r17c103</v>
      </c>
      <c r="H43" s="10" t="str">
        <f t="shared" si="2"/>
        <v>Quarter!r17c104</v>
      </c>
      <c r="I43" s="10" t="str">
        <f t="shared" si="2"/>
        <v>Quarter!r17c105</v>
      </c>
      <c r="J43" s="10" t="str">
        <f t="shared" si="2"/>
        <v>Quarter!r17c106</v>
      </c>
      <c r="K43" s="10" t="str">
        <f t="shared" si="2"/>
        <v>Quarter!r17c107</v>
      </c>
      <c r="L43" s="10" t="str">
        <f t="shared" si="2"/>
        <v>Quarter!r17c108</v>
      </c>
      <c r="M43" s="10" t="str">
        <f t="shared" si="2"/>
        <v>Quarter!r17c109</v>
      </c>
      <c r="N43" s="10" t="str">
        <f t="shared" si="2"/>
        <v>Quarter!r17c110</v>
      </c>
      <c r="O43" s="10" t="str">
        <f t="shared" si="2"/>
        <v>Quarter!r17c111</v>
      </c>
      <c r="P43" s="10" t="str">
        <f t="shared" si="2"/>
        <v>Quarter!r17c112</v>
      </c>
      <c r="Q43" s="10" t="str">
        <f t="shared" si="2"/>
        <v>Quarter!r17c113</v>
      </c>
    </row>
    <row r="44" spans="4:17" x14ac:dyDescent="0.2">
      <c r="D44" s="12" t="s">
        <v>38</v>
      </c>
      <c r="E44" s="8">
        <f t="shared" si="3"/>
        <v>18</v>
      </c>
      <c r="F44" s="10" t="str">
        <f t="shared" si="2"/>
        <v>Quarter!r18c102</v>
      </c>
      <c r="G44" s="10" t="str">
        <f t="shared" si="2"/>
        <v>Quarter!r18c103</v>
      </c>
      <c r="H44" s="10" t="str">
        <f t="shared" si="2"/>
        <v>Quarter!r18c104</v>
      </c>
      <c r="I44" s="10" t="str">
        <f t="shared" si="2"/>
        <v>Quarter!r18c105</v>
      </c>
      <c r="J44" s="10" t="str">
        <f t="shared" si="2"/>
        <v>Quarter!r18c106</v>
      </c>
      <c r="K44" s="10" t="str">
        <f t="shared" si="2"/>
        <v>Quarter!r18c107</v>
      </c>
      <c r="L44" s="10" t="str">
        <f t="shared" si="2"/>
        <v>Quarter!r18c108</v>
      </c>
      <c r="M44" s="10" t="str">
        <f t="shared" si="2"/>
        <v>Quarter!r18c109</v>
      </c>
      <c r="N44" s="10" t="str">
        <f t="shared" si="2"/>
        <v>Quarter!r18c110</v>
      </c>
      <c r="O44" s="10" t="str">
        <f t="shared" si="2"/>
        <v>Quarter!r18c111</v>
      </c>
      <c r="P44" s="10" t="str">
        <f t="shared" si="2"/>
        <v>Quarter!r18c112</v>
      </c>
      <c r="Q44" s="10" t="str">
        <f t="shared" si="2"/>
        <v>Quarter!r18c113</v>
      </c>
    </row>
    <row r="45" spans="4:17" x14ac:dyDescent="0.2">
      <c r="D45" s="11" t="s">
        <v>39</v>
      </c>
      <c r="E45" s="8">
        <f t="shared" si="3"/>
        <v>19</v>
      </c>
      <c r="F45" s="10" t="str">
        <f t="shared" si="2"/>
        <v>Quarter!r19c102</v>
      </c>
      <c r="G45" s="10" t="str">
        <f t="shared" si="2"/>
        <v>Quarter!r19c103</v>
      </c>
      <c r="H45" s="10" t="str">
        <f t="shared" si="2"/>
        <v>Quarter!r19c104</v>
      </c>
      <c r="I45" s="10" t="str">
        <f t="shared" si="2"/>
        <v>Quarter!r19c105</v>
      </c>
      <c r="J45" s="10" t="str">
        <f>$G$28&amp;"r"&amp;$E45&amp;"c"&amp;J$30</f>
        <v>Quarter!r19c106</v>
      </c>
      <c r="K45" s="10" t="str">
        <f t="shared" si="2"/>
        <v>Quarter!r19c107</v>
      </c>
      <c r="L45" s="10" t="str">
        <f t="shared" si="2"/>
        <v>Quarter!r19c108</v>
      </c>
      <c r="M45" s="10" t="str">
        <f t="shared" si="2"/>
        <v>Quarter!r19c109</v>
      </c>
      <c r="N45" s="10" t="str">
        <f t="shared" si="2"/>
        <v>Quarter!r19c110</v>
      </c>
      <c r="O45" s="10" t="str">
        <f t="shared" si="2"/>
        <v>Quarter!r19c111</v>
      </c>
      <c r="P45" s="10" t="str">
        <f t="shared" si="2"/>
        <v>Quarter!r19c112</v>
      </c>
      <c r="Q45" s="10" t="str">
        <f t="shared" si="2"/>
        <v>Quarter!r19c113</v>
      </c>
    </row>
    <row r="46" spans="4:17" x14ac:dyDescent="0.2">
      <c r="D46" s="12" t="s">
        <v>40</v>
      </c>
      <c r="E46" s="8">
        <f t="shared" si="3"/>
        <v>20</v>
      </c>
      <c r="F46" s="10" t="str">
        <f t="shared" ref="F46:Q50" si="4">$G$28&amp;"r"&amp;$E46&amp;"c"&amp;F$30</f>
        <v>Quarter!r20c102</v>
      </c>
      <c r="G46" s="10" t="str">
        <f t="shared" si="4"/>
        <v>Quarter!r20c103</v>
      </c>
      <c r="H46" s="10" t="str">
        <f t="shared" si="4"/>
        <v>Quarter!r20c104</v>
      </c>
      <c r="I46" s="10" t="str">
        <f t="shared" si="4"/>
        <v>Quarter!r20c105</v>
      </c>
      <c r="J46" s="10" t="str">
        <f t="shared" si="4"/>
        <v>Quarter!r20c106</v>
      </c>
      <c r="K46" s="10" t="str">
        <f t="shared" si="4"/>
        <v>Quarter!r20c107</v>
      </c>
      <c r="L46" s="10" t="str">
        <f t="shared" si="4"/>
        <v>Quarter!r20c108</v>
      </c>
      <c r="M46" s="10" t="str">
        <f t="shared" si="4"/>
        <v>Quarter!r20c109</v>
      </c>
      <c r="N46" s="10" t="str">
        <f t="shared" si="4"/>
        <v>Quarter!r20c110</v>
      </c>
      <c r="O46" s="10" t="str">
        <f t="shared" si="4"/>
        <v>Quarter!r20c111</v>
      </c>
      <c r="P46" s="10" t="str">
        <f t="shared" si="4"/>
        <v>Quarter!r20c112</v>
      </c>
      <c r="Q46" s="10" t="str">
        <f t="shared" si="4"/>
        <v>Quarter!r20c113</v>
      </c>
    </row>
    <row r="47" spans="4:17" x14ac:dyDescent="0.2">
      <c r="D47" s="12" t="s">
        <v>56</v>
      </c>
      <c r="E47" s="8">
        <f t="shared" si="3"/>
        <v>21</v>
      </c>
      <c r="F47" s="10" t="str">
        <f t="shared" si="4"/>
        <v>Quarter!r21c102</v>
      </c>
      <c r="G47" s="10" t="str">
        <f t="shared" si="4"/>
        <v>Quarter!r21c103</v>
      </c>
      <c r="H47" s="10" t="str">
        <f t="shared" si="4"/>
        <v>Quarter!r21c104</v>
      </c>
      <c r="I47" s="10" t="str">
        <f t="shared" si="4"/>
        <v>Quarter!r21c105</v>
      </c>
      <c r="J47" s="10" t="str">
        <f t="shared" si="4"/>
        <v>Quarter!r21c106</v>
      </c>
      <c r="K47" s="10" t="str">
        <f t="shared" si="4"/>
        <v>Quarter!r21c107</v>
      </c>
      <c r="L47" s="10" t="str">
        <f t="shared" si="4"/>
        <v>Quarter!r21c108</v>
      </c>
      <c r="M47" s="10" t="str">
        <f t="shared" si="4"/>
        <v>Quarter!r21c109</v>
      </c>
      <c r="N47" s="10" t="str">
        <f t="shared" si="4"/>
        <v>Quarter!r21c110</v>
      </c>
      <c r="O47" s="10" t="str">
        <f t="shared" si="4"/>
        <v>Quarter!r21c111</v>
      </c>
      <c r="P47" s="10" t="str">
        <f t="shared" si="4"/>
        <v>Quarter!r21c112</v>
      </c>
      <c r="Q47" s="10" t="str">
        <f t="shared" si="4"/>
        <v>Quarter!r21c113</v>
      </c>
    </row>
    <row r="48" spans="4:17" x14ac:dyDescent="0.2">
      <c r="D48" s="11" t="s">
        <v>57</v>
      </c>
      <c r="E48" s="8">
        <f t="shared" si="3"/>
        <v>22</v>
      </c>
      <c r="F48" s="10" t="str">
        <f t="shared" si="4"/>
        <v>Quarter!r22c102</v>
      </c>
      <c r="G48" s="10" t="str">
        <f t="shared" si="4"/>
        <v>Quarter!r22c103</v>
      </c>
      <c r="H48" s="10" t="str">
        <f t="shared" si="4"/>
        <v>Quarter!r22c104</v>
      </c>
      <c r="I48" s="10" t="str">
        <f t="shared" si="4"/>
        <v>Quarter!r22c105</v>
      </c>
      <c r="J48" s="10" t="str">
        <f t="shared" si="4"/>
        <v>Quarter!r22c106</v>
      </c>
      <c r="K48" s="10" t="str">
        <f t="shared" si="4"/>
        <v>Quarter!r22c107</v>
      </c>
      <c r="L48" s="10" t="str">
        <f t="shared" si="4"/>
        <v>Quarter!r22c108</v>
      </c>
      <c r="M48" s="10" t="str">
        <f t="shared" si="4"/>
        <v>Quarter!r22c109</v>
      </c>
      <c r="N48" s="10" t="str">
        <f t="shared" si="4"/>
        <v>Quarter!r22c110</v>
      </c>
      <c r="O48" s="10" t="str">
        <f t="shared" si="4"/>
        <v>Quarter!r22c111</v>
      </c>
      <c r="P48" s="10" t="str">
        <f t="shared" si="4"/>
        <v>Quarter!r22c112</v>
      </c>
      <c r="Q48" s="10" t="str">
        <f t="shared" si="4"/>
        <v>Quarter!r22c113</v>
      </c>
    </row>
    <row r="49" spans="4:17" x14ac:dyDescent="0.2">
      <c r="D49" s="11" t="s">
        <v>37</v>
      </c>
      <c r="E49" s="8">
        <f t="shared" si="3"/>
        <v>23</v>
      </c>
      <c r="F49" s="10" t="str">
        <f t="shared" si="4"/>
        <v>Quarter!r23c102</v>
      </c>
      <c r="G49" s="10" t="str">
        <f t="shared" si="4"/>
        <v>Quarter!r23c103</v>
      </c>
      <c r="H49" s="10" t="str">
        <f t="shared" si="4"/>
        <v>Quarter!r23c104</v>
      </c>
      <c r="I49" s="10" t="str">
        <f t="shared" si="4"/>
        <v>Quarter!r23c105</v>
      </c>
      <c r="J49" s="10" t="str">
        <f t="shared" si="4"/>
        <v>Quarter!r23c106</v>
      </c>
      <c r="K49" s="10" t="str">
        <f t="shared" si="4"/>
        <v>Quarter!r23c107</v>
      </c>
      <c r="L49" s="10" t="str">
        <f t="shared" si="4"/>
        <v>Quarter!r23c108</v>
      </c>
      <c r="M49" s="10" t="str">
        <f t="shared" si="4"/>
        <v>Quarter!r23c109</v>
      </c>
      <c r="N49" s="10" t="str">
        <f t="shared" si="4"/>
        <v>Quarter!r23c110</v>
      </c>
      <c r="O49" s="10" t="str">
        <f t="shared" si="4"/>
        <v>Quarter!r23c111</v>
      </c>
      <c r="P49" s="10" t="str">
        <f t="shared" si="4"/>
        <v>Quarter!r23c112</v>
      </c>
      <c r="Q49" s="10" t="str">
        <f t="shared" si="4"/>
        <v>Quarter!r23c113</v>
      </c>
    </row>
    <row r="50" spans="4:17" ht="15" x14ac:dyDescent="0.2">
      <c r="D50" s="11" t="s">
        <v>58</v>
      </c>
      <c r="E50" s="8">
        <f t="shared" si="3"/>
        <v>24</v>
      </c>
      <c r="F50" s="10" t="str">
        <f t="shared" si="4"/>
        <v>Quarter!r24c102</v>
      </c>
      <c r="G50" s="10" t="str">
        <f t="shared" si="4"/>
        <v>Quarter!r24c103</v>
      </c>
      <c r="H50" s="10" t="str">
        <f t="shared" si="4"/>
        <v>Quarter!r24c104</v>
      </c>
      <c r="I50" s="10" t="str">
        <f t="shared" si="4"/>
        <v>Quarter!r24c105</v>
      </c>
      <c r="J50" s="10" t="str">
        <f t="shared" si="4"/>
        <v>Quarter!r24c106</v>
      </c>
      <c r="K50" s="10" t="str">
        <f t="shared" si="4"/>
        <v>Quarter!r24c107</v>
      </c>
      <c r="L50" s="10" t="str">
        <f t="shared" si="4"/>
        <v>Quarter!r24c108</v>
      </c>
      <c r="M50" s="10" t="str">
        <f t="shared" si="4"/>
        <v>Quarter!r24c109</v>
      </c>
      <c r="N50" s="10" t="str">
        <f t="shared" si="4"/>
        <v>Quarter!r24c110</v>
      </c>
      <c r="O50" s="10" t="str">
        <f t="shared" si="4"/>
        <v>Quarter!r24c111</v>
      </c>
      <c r="P50" s="10" t="str">
        <f t="shared" si="4"/>
        <v>Quarter!r24c112</v>
      </c>
      <c r="Q50" s="10" t="str">
        <f t="shared" si="4"/>
        <v>Quarter!r24c113</v>
      </c>
    </row>
  </sheetData>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6B9B-699E-4006-B9F2-0B84D1781105}">
  <sheetPr codeName="Sheet3"/>
  <dimension ref="A1:AF25"/>
  <sheetViews>
    <sheetView showGridLines="0" zoomScaleNormal="100" workbookViewId="0">
      <pane xSplit="1" ySplit="5" topLeftCell="X6" activePane="bottomRight" state="frozen"/>
      <selection activeCell="A2" sqref="A2:XFD2"/>
      <selection pane="topRight" activeCell="A2" sqref="A2:XFD2"/>
      <selection pane="bottomLeft" activeCell="A2" sqref="A2:XFD2"/>
      <selection pane="bottomRight"/>
    </sheetView>
  </sheetViews>
  <sheetFormatPr defaultColWidth="9" defaultRowHeight="15.75" x14ac:dyDescent="0.25"/>
  <cols>
    <col min="1" max="1" width="30.85546875" style="1" customWidth="1"/>
    <col min="2" max="9" width="10" style="1" customWidth="1"/>
    <col min="10" max="17" width="10.85546875" style="1" bestFit="1" customWidth="1"/>
    <col min="18" max="18" width="9" style="1" customWidth="1"/>
    <col min="19" max="23" width="10.85546875" style="1" bestFit="1" customWidth="1"/>
    <col min="24" max="24" width="13.140625" style="1" bestFit="1" customWidth="1"/>
    <col min="25" max="27" width="11.42578125" style="1" customWidth="1"/>
    <col min="28" max="28" width="12.5703125" style="1" customWidth="1"/>
    <col min="29" max="29" width="12.5703125" style="1" bestFit="1" customWidth="1"/>
    <col min="30" max="30" width="13.85546875" style="1" bestFit="1" customWidth="1"/>
    <col min="31" max="31" width="9" style="1"/>
    <col min="32" max="32" width="11.140625" style="1" bestFit="1" customWidth="1"/>
    <col min="33" max="250" width="9" style="1"/>
    <col min="251" max="251" width="21.42578125" style="1" customWidth="1"/>
    <col min="252" max="259" width="10" style="1" customWidth="1"/>
    <col min="260" max="506" width="9" style="1"/>
    <col min="507" max="507" width="21.42578125" style="1" customWidth="1"/>
    <col min="508" max="515" width="10" style="1" customWidth="1"/>
    <col min="516" max="762" width="9" style="1"/>
    <col min="763" max="763" width="21.42578125" style="1" customWidth="1"/>
    <col min="764" max="771" width="10" style="1" customWidth="1"/>
    <col min="772" max="1018" width="9" style="1"/>
    <col min="1019" max="1019" width="21.42578125" style="1" customWidth="1"/>
    <col min="1020" max="1027" width="10" style="1" customWidth="1"/>
    <col min="1028" max="1274" width="9" style="1"/>
    <col min="1275" max="1275" width="21.42578125" style="1" customWidth="1"/>
    <col min="1276" max="1283" width="10" style="1" customWidth="1"/>
    <col min="1284" max="1530" width="9" style="1"/>
    <col min="1531" max="1531" width="21.42578125" style="1" customWidth="1"/>
    <col min="1532" max="1539" width="10" style="1" customWidth="1"/>
    <col min="1540" max="1786" width="9" style="1"/>
    <col min="1787" max="1787" width="21.42578125" style="1" customWidth="1"/>
    <col min="1788" max="1795" width="10" style="1" customWidth="1"/>
    <col min="1796" max="2042" width="9" style="1"/>
    <col min="2043" max="2043" width="21.42578125" style="1" customWidth="1"/>
    <col min="2044" max="2051" width="10" style="1" customWidth="1"/>
    <col min="2052" max="2298" width="9" style="1"/>
    <col min="2299" max="2299" width="21.42578125" style="1" customWidth="1"/>
    <col min="2300" max="2307" width="10" style="1" customWidth="1"/>
    <col min="2308" max="2554" width="9" style="1"/>
    <col min="2555" max="2555" width="21.42578125" style="1" customWidth="1"/>
    <col min="2556" max="2563" width="10" style="1" customWidth="1"/>
    <col min="2564" max="2810" width="9" style="1"/>
    <col min="2811" max="2811" width="21.42578125" style="1" customWidth="1"/>
    <col min="2812" max="2819" width="10" style="1" customWidth="1"/>
    <col min="2820" max="3066" width="9" style="1"/>
    <col min="3067" max="3067" width="21.42578125" style="1" customWidth="1"/>
    <col min="3068" max="3075" width="10" style="1" customWidth="1"/>
    <col min="3076" max="3322" width="9" style="1"/>
    <col min="3323" max="3323" width="21.42578125" style="1" customWidth="1"/>
    <col min="3324" max="3331" width="10" style="1" customWidth="1"/>
    <col min="3332" max="3578" width="9" style="1"/>
    <col min="3579" max="3579" width="21.42578125" style="1" customWidth="1"/>
    <col min="3580" max="3587" width="10" style="1" customWidth="1"/>
    <col min="3588" max="3834" width="9" style="1"/>
    <col min="3835" max="3835" width="21.42578125" style="1" customWidth="1"/>
    <col min="3836" max="3843" width="10" style="1" customWidth="1"/>
    <col min="3844" max="4090" width="9" style="1"/>
    <col min="4091" max="4091" width="21.42578125" style="1" customWidth="1"/>
    <col min="4092" max="4099" width="10" style="1" customWidth="1"/>
    <col min="4100" max="4346" width="9" style="1"/>
    <col min="4347" max="4347" width="21.42578125" style="1" customWidth="1"/>
    <col min="4348" max="4355" width="10" style="1" customWidth="1"/>
    <col min="4356" max="4602" width="9" style="1"/>
    <col min="4603" max="4603" width="21.42578125" style="1" customWidth="1"/>
    <col min="4604" max="4611" width="10" style="1" customWidth="1"/>
    <col min="4612" max="4858" width="9" style="1"/>
    <col min="4859" max="4859" width="21.42578125" style="1" customWidth="1"/>
    <col min="4860" max="4867" width="10" style="1" customWidth="1"/>
    <col min="4868" max="5114" width="9" style="1"/>
    <col min="5115" max="5115" width="21.42578125" style="1" customWidth="1"/>
    <col min="5116" max="5123" width="10" style="1" customWidth="1"/>
    <col min="5124" max="5370" width="9" style="1"/>
    <col min="5371" max="5371" width="21.42578125" style="1" customWidth="1"/>
    <col min="5372" max="5379" width="10" style="1" customWidth="1"/>
    <col min="5380" max="5626" width="9" style="1"/>
    <col min="5627" max="5627" width="21.42578125" style="1" customWidth="1"/>
    <col min="5628" max="5635" width="10" style="1" customWidth="1"/>
    <col min="5636" max="5882" width="9" style="1"/>
    <col min="5883" max="5883" width="21.42578125" style="1" customWidth="1"/>
    <col min="5884" max="5891" width="10" style="1" customWidth="1"/>
    <col min="5892" max="6138" width="9" style="1"/>
    <col min="6139" max="6139" width="21.42578125" style="1" customWidth="1"/>
    <col min="6140" max="6147" width="10" style="1" customWidth="1"/>
    <col min="6148" max="6394" width="9" style="1"/>
    <col min="6395" max="6395" width="21.42578125" style="1" customWidth="1"/>
    <col min="6396" max="6403" width="10" style="1" customWidth="1"/>
    <col min="6404" max="6650" width="9" style="1"/>
    <col min="6651" max="6651" width="21.42578125" style="1" customWidth="1"/>
    <col min="6652" max="6659" width="10" style="1" customWidth="1"/>
    <col min="6660" max="6906" width="9" style="1"/>
    <col min="6907" max="6907" width="21.42578125" style="1" customWidth="1"/>
    <col min="6908" max="6915" width="10" style="1" customWidth="1"/>
    <col min="6916" max="7162" width="9" style="1"/>
    <col min="7163" max="7163" width="21.42578125" style="1" customWidth="1"/>
    <col min="7164" max="7171" width="10" style="1" customWidth="1"/>
    <col min="7172" max="7418" width="9" style="1"/>
    <col min="7419" max="7419" width="21.42578125" style="1" customWidth="1"/>
    <col min="7420" max="7427" width="10" style="1" customWidth="1"/>
    <col min="7428" max="7674" width="9" style="1"/>
    <col min="7675" max="7675" width="21.42578125" style="1" customWidth="1"/>
    <col min="7676" max="7683" width="10" style="1" customWidth="1"/>
    <col min="7684" max="7930" width="9" style="1"/>
    <col min="7931" max="7931" width="21.42578125" style="1" customWidth="1"/>
    <col min="7932" max="7939" width="10" style="1" customWidth="1"/>
    <col min="7940" max="8186" width="9" style="1"/>
    <col min="8187" max="8187" width="21.42578125" style="1" customWidth="1"/>
    <col min="8188" max="8195" width="10" style="1" customWidth="1"/>
    <col min="8196" max="8442" width="9" style="1"/>
    <col min="8443" max="8443" width="21.42578125" style="1" customWidth="1"/>
    <col min="8444" max="8451" width="10" style="1" customWidth="1"/>
    <col min="8452" max="8698" width="9" style="1"/>
    <col min="8699" max="8699" width="21.42578125" style="1" customWidth="1"/>
    <col min="8700" max="8707" width="10" style="1" customWidth="1"/>
    <col min="8708" max="8954" width="9" style="1"/>
    <col min="8955" max="8955" width="21.42578125" style="1" customWidth="1"/>
    <col min="8956" max="8963" width="10" style="1" customWidth="1"/>
    <col min="8964" max="9210" width="9" style="1"/>
    <col min="9211" max="9211" width="21.42578125" style="1" customWidth="1"/>
    <col min="9212" max="9219" width="10" style="1" customWidth="1"/>
    <col min="9220" max="9466" width="9" style="1"/>
    <col min="9467" max="9467" width="21.42578125" style="1" customWidth="1"/>
    <col min="9468" max="9475" width="10" style="1" customWidth="1"/>
    <col min="9476" max="9722" width="9" style="1"/>
    <col min="9723" max="9723" width="21.42578125" style="1" customWidth="1"/>
    <col min="9724" max="9731" width="10" style="1" customWidth="1"/>
    <col min="9732" max="9978" width="9" style="1"/>
    <col min="9979" max="9979" width="21.42578125" style="1" customWidth="1"/>
    <col min="9980" max="9987" width="10" style="1" customWidth="1"/>
    <col min="9988" max="10234" width="9" style="1"/>
    <col min="10235" max="10235" width="21.42578125" style="1" customWidth="1"/>
    <col min="10236" max="10243" width="10" style="1" customWidth="1"/>
    <col min="10244" max="10490" width="9" style="1"/>
    <col min="10491" max="10491" width="21.42578125" style="1" customWidth="1"/>
    <col min="10492" max="10499" width="10" style="1" customWidth="1"/>
    <col min="10500" max="10746" width="9" style="1"/>
    <col min="10747" max="10747" width="21.42578125" style="1" customWidth="1"/>
    <col min="10748" max="10755" width="10" style="1" customWidth="1"/>
    <col min="10756" max="11002" width="9" style="1"/>
    <col min="11003" max="11003" width="21.42578125" style="1" customWidth="1"/>
    <col min="11004" max="11011" width="10" style="1" customWidth="1"/>
    <col min="11012" max="11258" width="9" style="1"/>
    <col min="11259" max="11259" width="21.42578125" style="1" customWidth="1"/>
    <col min="11260" max="11267" width="10" style="1" customWidth="1"/>
    <col min="11268" max="11514" width="9" style="1"/>
    <col min="11515" max="11515" width="21.42578125" style="1" customWidth="1"/>
    <col min="11516" max="11523" width="10" style="1" customWidth="1"/>
    <col min="11524" max="11770" width="9" style="1"/>
    <col min="11771" max="11771" width="21.42578125" style="1" customWidth="1"/>
    <col min="11772" max="11779" width="10" style="1" customWidth="1"/>
    <col min="11780" max="12026" width="9" style="1"/>
    <col min="12027" max="12027" width="21.42578125" style="1" customWidth="1"/>
    <col min="12028" max="12035" width="10" style="1" customWidth="1"/>
    <col min="12036" max="12282" width="9" style="1"/>
    <col min="12283" max="12283" width="21.42578125" style="1" customWidth="1"/>
    <col min="12284" max="12291" width="10" style="1" customWidth="1"/>
    <col min="12292" max="12538" width="9" style="1"/>
    <col min="12539" max="12539" width="21.42578125" style="1" customWidth="1"/>
    <col min="12540" max="12547" width="10" style="1" customWidth="1"/>
    <col min="12548" max="12794" width="9" style="1"/>
    <col min="12795" max="12795" width="21.42578125" style="1" customWidth="1"/>
    <col min="12796" max="12803" width="10" style="1" customWidth="1"/>
    <col min="12804" max="13050" width="9" style="1"/>
    <col min="13051" max="13051" width="21.42578125" style="1" customWidth="1"/>
    <col min="13052" max="13059" width="10" style="1" customWidth="1"/>
    <col min="13060" max="13306" width="9" style="1"/>
    <col min="13307" max="13307" width="21.42578125" style="1" customWidth="1"/>
    <col min="13308" max="13315" width="10" style="1" customWidth="1"/>
    <col min="13316" max="13562" width="9" style="1"/>
    <col min="13563" max="13563" width="21.42578125" style="1" customWidth="1"/>
    <col min="13564" max="13571" width="10" style="1" customWidth="1"/>
    <col min="13572" max="13818" width="9" style="1"/>
    <col min="13819" max="13819" width="21.42578125" style="1" customWidth="1"/>
    <col min="13820" max="13827" width="10" style="1" customWidth="1"/>
    <col min="13828" max="14074" width="9" style="1"/>
    <col min="14075" max="14075" width="21.42578125" style="1" customWidth="1"/>
    <col min="14076" max="14083" width="10" style="1" customWidth="1"/>
    <col min="14084" max="14330" width="9" style="1"/>
    <col min="14331" max="14331" width="21.42578125" style="1" customWidth="1"/>
    <col min="14332" max="14339" width="10" style="1" customWidth="1"/>
    <col min="14340" max="14586" width="9" style="1"/>
    <col min="14587" max="14587" width="21.42578125" style="1" customWidth="1"/>
    <col min="14588" max="14595" width="10" style="1" customWidth="1"/>
    <col min="14596" max="14842" width="9" style="1"/>
    <col min="14843" max="14843" width="21.42578125" style="1" customWidth="1"/>
    <col min="14844" max="14851" width="10" style="1" customWidth="1"/>
    <col min="14852" max="15098" width="9" style="1"/>
    <col min="15099" max="15099" width="21.42578125" style="1" customWidth="1"/>
    <col min="15100" max="15107" width="10" style="1" customWidth="1"/>
    <col min="15108" max="15354" width="9" style="1"/>
    <col min="15355" max="15355" width="21.42578125" style="1" customWidth="1"/>
    <col min="15356" max="15363" width="10" style="1" customWidth="1"/>
    <col min="15364" max="15610" width="9" style="1"/>
    <col min="15611" max="15611" width="21.42578125" style="1" customWidth="1"/>
    <col min="15612" max="15619" width="10" style="1" customWidth="1"/>
    <col min="15620" max="15866" width="9" style="1"/>
    <col min="15867" max="15867" width="21.42578125" style="1" customWidth="1"/>
    <col min="15868" max="15875" width="10" style="1" customWidth="1"/>
    <col min="15876" max="16122" width="9" style="1"/>
    <col min="16123" max="16123" width="21.42578125" style="1" customWidth="1"/>
    <col min="16124" max="16131" width="10" style="1" customWidth="1"/>
    <col min="16132" max="16384" width="9" style="1"/>
  </cols>
  <sheetData>
    <row r="1" spans="1:32" ht="23.25" x14ac:dyDescent="0.25">
      <c r="A1" s="60" t="s">
        <v>181</v>
      </c>
    </row>
    <row r="2" spans="1:32" s="2" customFormat="1" ht="20.25" customHeight="1" x14ac:dyDescent="0.25">
      <c r="A2" s="2" t="s">
        <v>19</v>
      </c>
    </row>
    <row r="3" spans="1:32" s="2" customFormat="1" ht="20.25" customHeight="1" x14ac:dyDescent="0.25">
      <c r="A3" s="2" t="s">
        <v>83</v>
      </c>
    </row>
    <row r="4" spans="1:32" s="2" customFormat="1" ht="20.25" customHeight="1" x14ac:dyDescent="0.25">
      <c r="A4" s="2" t="s">
        <v>165</v>
      </c>
    </row>
    <row r="5" spans="1:32" ht="30" customHeight="1" x14ac:dyDescent="0.25">
      <c r="A5" s="37" t="s">
        <v>70</v>
      </c>
      <c r="B5" s="15" t="s">
        <v>183</v>
      </c>
      <c r="C5" s="16" t="s">
        <v>184</v>
      </c>
      <c r="D5" s="16" t="s">
        <v>185</v>
      </c>
      <c r="E5" s="16" t="s">
        <v>186</v>
      </c>
      <c r="F5" s="16" t="s">
        <v>187</v>
      </c>
      <c r="G5" s="16" t="s">
        <v>188</v>
      </c>
      <c r="H5" s="16" t="s">
        <v>189</v>
      </c>
      <c r="I5" s="16" t="s">
        <v>190</v>
      </c>
      <c r="J5" s="16" t="s">
        <v>191</v>
      </c>
      <c r="K5" s="16" t="s">
        <v>192</v>
      </c>
      <c r="L5" s="16" t="s">
        <v>193</v>
      </c>
      <c r="M5" s="16" t="s">
        <v>194</v>
      </c>
      <c r="N5" s="16" t="s">
        <v>195</v>
      </c>
      <c r="O5" s="16" t="s">
        <v>196</v>
      </c>
      <c r="P5" s="16" t="s">
        <v>197</v>
      </c>
      <c r="Q5" s="16" t="s">
        <v>198</v>
      </c>
      <c r="R5" s="16" t="s">
        <v>199</v>
      </c>
      <c r="S5" s="16" t="s">
        <v>200</v>
      </c>
      <c r="T5" s="16" t="s">
        <v>201</v>
      </c>
      <c r="U5" s="16" t="s">
        <v>202</v>
      </c>
      <c r="V5" s="16" t="s">
        <v>71</v>
      </c>
      <c r="W5" s="16" t="s">
        <v>72</v>
      </c>
      <c r="X5" s="16" t="s">
        <v>215</v>
      </c>
      <c r="Y5" s="16" t="s">
        <v>221</v>
      </c>
      <c r="Z5" s="16" t="s">
        <v>231</v>
      </c>
      <c r="AA5" s="16" t="s">
        <v>233</v>
      </c>
      <c r="AB5" s="47" t="s">
        <v>240</v>
      </c>
    </row>
    <row r="6" spans="1:32" ht="20.25" customHeight="1" x14ac:dyDescent="0.25">
      <c r="A6" s="22" t="s">
        <v>63</v>
      </c>
      <c r="B6" s="35">
        <f>SUM(Quarter!B6:E6)</f>
        <v>137099</v>
      </c>
      <c r="C6" s="33">
        <f>SUM(Quarter!F6:I6)</f>
        <v>126245</v>
      </c>
      <c r="D6" s="33">
        <f>SUM(Quarter!J6:M6)</f>
        <v>116678.38</v>
      </c>
      <c r="E6" s="33">
        <f>SUM(Quarter!N6:Q6)</f>
        <v>115944.26000000001</v>
      </c>
      <c r="F6" s="33">
        <f>SUM(Quarter!R6:U6)</f>
        <v>106072.93</v>
      </c>
      <c r="G6" s="33">
        <f>SUM(Quarter!V6:Y6)</f>
        <v>95373.78</v>
      </c>
      <c r="H6" s="33">
        <f>SUM(Quarter!Z6:AC6)</f>
        <v>84721.139999999985</v>
      </c>
      <c r="I6" s="33">
        <f>SUM(Quarter!AD6:AG6)</f>
        <v>76577.84</v>
      </c>
      <c r="J6" s="33">
        <f>SUM(Quarter!AH6:AK6)</f>
        <v>76575.09</v>
      </c>
      <c r="K6" s="33">
        <f>SUM(Quarter!AL6:AO6)</f>
        <v>71788.84</v>
      </c>
      <c r="L6" s="33">
        <f>SUM(Quarter!AP6:AS6)</f>
        <v>68198.540000000008</v>
      </c>
      <c r="M6" s="33">
        <f>SUM(Quarter!AT6:AW6)</f>
        <v>62961.61</v>
      </c>
      <c r="N6" s="33">
        <f>SUM(Quarter!AX6:BA6)</f>
        <v>51972.429999999993</v>
      </c>
      <c r="O6" s="33">
        <f>SUM(Quarter!BB6:BE6)</f>
        <v>44560.800000000003</v>
      </c>
      <c r="P6" s="33">
        <f>SUM(Quarter!BF6:BI6)</f>
        <v>41100.800000000003</v>
      </c>
      <c r="Q6" s="33">
        <f>SUM(Quarter!BJ6:BM6)</f>
        <v>40327.760000000002</v>
      </c>
      <c r="R6" s="33">
        <f>SUM(Quarter!BN6:BQ6)</f>
        <v>45698.12</v>
      </c>
      <c r="S6" s="33">
        <f>SUM(Quarter!BR6:BU6)</f>
        <v>47872.08</v>
      </c>
      <c r="T6" s="33">
        <f>SUM(Quarter!BV6:BY6)</f>
        <v>47049.289999999994</v>
      </c>
      <c r="U6" s="33">
        <f>SUM(Quarter!BZ6:CC6)</f>
        <v>51550.729999999996</v>
      </c>
      <c r="V6" s="33">
        <f>SUM(Quarter!CD6:CG6)</f>
        <v>52856.2</v>
      </c>
      <c r="W6" s="33">
        <f>SUM(Quarter!CH6:CK6)</f>
        <v>49361.5</v>
      </c>
      <c r="X6" s="33">
        <f>SUM(Quarter!CL6:CO6)</f>
        <v>41164.74</v>
      </c>
      <c r="Y6" s="33">
        <f>SUM(Quarter!CP6:CS6)</f>
        <v>38450.21</v>
      </c>
      <c r="Z6" s="33">
        <f>SUM(Quarter!CT6:CW6)</f>
        <v>33670.15</v>
      </c>
      <c r="AA6" s="33">
        <f>SUM(Quarter!CX6:DA6)</f>
        <v>30657.800000000003</v>
      </c>
      <c r="AB6" s="48">
        <f>SUM(Quarter!DB6:DE6)</f>
        <v>31406.04</v>
      </c>
      <c r="AD6" s="44"/>
      <c r="AF6" s="74"/>
    </row>
    <row r="7" spans="1:32" ht="20.25" customHeight="1" x14ac:dyDescent="0.25">
      <c r="A7" s="18" t="s">
        <v>29</v>
      </c>
      <c r="B7" s="35">
        <f>SUM(Quarter!B7:E7)</f>
        <v>128262</v>
      </c>
      <c r="C7" s="33">
        <f>SUM(Quarter!F7:I7)</f>
        <v>117882.48999999999</v>
      </c>
      <c r="D7" s="33">
        <f>SUM(Quarter!J7:M7)</f>
        <v>108386.56</v>
      </c>
      <c r="E7" s="33">
        <f>SUM(Quarter!N7:Q7)</f>
        <v>107430.19</v>
      </c>
      <c r="F7" s="33">
        <f>SUM(Quarter!R7:U7)</f>
        <v>97834.92</v>
      </c>
      <c r="G7" s="33">
        <f>SUM(Quarter!V7:Y7)</f>
        <v>87516.200000000012</v>
      </c>
      <c r="H7" s="33">
        <f>SUM(Quarter!Z7:AC7)</f>
        <v>77178.509999999995</v>
      </c>
      <c r="I7" s="33">
        <f>SUM(Quarter!AD7:AG7)</f>
        <v>69664.639999999999</v>
      </c>
      <c r="J7" s="33">
        <f>SUM(Quarter!AH7:AK7)</f>
        <v>70357.03</v>
      </c>
      <c r="K7" s="33">
        <f>SUM(Quarter!AL7:AO7)</f>
        <v>65496.759999999987</v>
      </c>
      <c r="L7" s="33">
        <f>SUM(Quarter!AP7:AS7)</f>
        <v>62820.06</v>
      </c>
      <c r="M7" s="33">
        <f>SUM(Quarter!AT7:AW7)</f>
        <v>58046.6</v>
      </c>
      <c r="N7" s="33">
        <f>SUM(Quarter!AX7:BA7)</f>
        <v>48571.07</v>
      </c>
      <c r="O7" s="33">
        <f>SUM(Quarter!BB7:BE7)</f>
        <v>42052.4</v>
      </c>
      <c r="P7" s="33">
        <f>SUM(Quarter!BF7:BI7)</f>
        <v>38456.36</v>
      </c>
      <c r="Q7" s="33">
        <f>SUM(Quarter!BJ7:BM7)</f>
        <v>37474.269999999997</v>
      </c>
      <c r="R7" s="33">
        <f>SUM(Quarter!BN7:BQ7)</f>
        <v>42825.880000000005</v>
      </c>
      <c r="S7" s="33">
        <f>SUM(Quarter!BR7:BU7)</f>
        <v>44305.850000000006</v>
      </c>
      <c r="T7" s="33">
        <f>SUM(Quarter!BV7:BY7)</f>
        <v>43184.67</v>
      </c>
      <c r="U7" s="33">
        <f>SUM(Quarter!BZ7:CC7)</f>
        <v>47848.310000000005</v>
      </c>
      <c r="V7" s="33">
        <f>SUM(Quarter!CD7:CG7)</f>
        <v>49344.100000000006</v>
      </c>
      <c r="W7" s="33">
        <f>SUM(Quarter!CH7:CK7)</f>
        <v>45658.07</v>
      </c>
      <c r="X7" s="33">
        <f>SUM(Quarter!CL7:CO7)</f>
        <v>38240.79</v>
      </c>
      <c r="Y7" s="33">
        <f>SUM(Quarter!CP7:CS7)</f>
        <v>35348.31</v>
      </c>
      <c r="Z7" s="33">
        <f>SUM(Quarter!CT7:CW7)</f>
        <v>31102.359999999997</v>
      </c>
      <c r="AA7" s="33">
        <f>SUM(Quarter!CX7:DA7)</f>
        <v>28019.329999999998</v>
      </c>
      <c r="AB7" s="48">
        <f>SUM(Quarter!DB7:DE7)</f>
        <v>28826.739999999998</v>
      </c>
      <c r="AD7" s="44"/>
      <c r="AF7" s="74"/>
    </row>
    <row r="8" spans="1:32" ht="20.25" customHeight="1" x14ac:dyDescent="0.25">
      <c r="A8" s="18" t="s">
        <v>64</v>
      </c>
      <c r="B8" s="35">
        <f>SUM(Quarter!B8:E8)</f>
        <v>8837</v>
      </c>
      <c r="C8" s="33">
        <f>SUM(Quarter!F8:I8)</f>
        <v>8362.51</v>
      </c>
      <c r="D8" s="33">
        <f>SUM(Quarter!J8:M8)</f>
        <v>8291.83</v>
      </c>
      <c r="E8" s="33">
        <f>SUM(Quarter!N8:Q8)</f>
        <v>8514.0499999999993</v>
      </c>
      <c r="F8" s="33">
        <f>SUM(Quarter!R8:U8)</f>
        <v>8238.01</v>
      </c>
      <c r="G8" s="33">
        <f>SUM(Quarter!V8:Y8)</f>
        <v>7857.58</v>
      </c>
      <c r="H8" s="33">
        <f>SUM(Quarter!Z8:AC8)</f>
        <v>7542.62</v>
      </c>
      <c r="I8" s="33">
        <f>SUM(Quarter!AD8:AG8)</f>
        <v>6913.2</v>
      </c>
      <c r="J8" s="33">
        <f>SUM(Quarter!AH8:AK8)</f>
        <v>6218.07</v>
      </c>
      <c r="K8" s="33">
        <f>SUM(Quarter!AL8:AO8)</f>
        <v>6292.08</v>
      </c>
      <c r="L8" s="33">
        <f>SUM(Quarter!AP8:AS8)</f>
        <v>5378.49</v>
      </c>
      <c r="M8" s="33">
        <f>SUM(Quarter!AT8:AW8)</f>
        <v>4915.01</v>
      </c>
      <c r="N8" s="33">
        <f>SUM(Quarter!AX8:BA8)</f>
        <v>3401.3599999999997</v>
      </c>
      <c r="O8" s="33">
        <f>SUM(Quarter!BB8:BE8)</f>
        <v>2508.42</v>
      </c>
      <c r="P8" s="33">
        <f>SUM(Quarter!BF8:BI8)</f>
        <v>2190.04</v>
      </c>
      <c r="Q8" s="33">
        <f>SUM(Quarter!BJ8:BM8)</f>
        <v>2453.66</v>
      </c>
      <c r="R8" s="33">
        <f>SUM(Quarter!BN8:BQ8)</f>
        <v>2461.84</v>
      </c>
      <c r="S8" s="33">
        <f>SUM(Quarter!BR8:BU8)</f>
        <v>3138.74</v>
      </c>
      <c r="T8" s="33">
        <f>SUM(Quarter!BV8:BY8)</f>
        <v>3445.6699999999996</v>
      </c>
      <c r="U8" s="33">
        <f>SUM(Quarter!BZ8:CC8)</f>
        <v>3339.23</v>
      </c>
      <c r="V8" s="33">
        <f>SUM(Quarter!CD8:CG8)</f>
        <v>3144.2699999999995</v>
      </c>
      <c r="W8" s="33">
        <f>SUM(Quarter!CH8:CK8)</f>
        <v>3327.18</v>
      </c>
      <c r="X8" s="33">
        <f>SUM(Quarter!CL8:CO8)</f>
        <v>2625.2000000000003</v>
      </c>
      <c r="Y8" s="33">
        <f>SUM(Quarter!CP8:CS8)</f>
        <v>2817.2799999999997</v>
      </c>
      <c r="Z8" s="33">
        <f>SUM(Quarter!CT8:CW8)</f>
        <v>2259.04</v>
      </c>
      <c r="AA8" s="33">
        <f>SUM(Quarter!CX8:DA8)</f>
        <v>2368.29</v>
      </c>
      <c r="AB8" s="48">
        <f>SUM(Quarter!DB8:DE8)</f>
        <v>2353.17</v>
      </c>
      <c r="AD8" s="44"/>
      <c r="AF8" s="74"/>
    </row>
    <row r="9" spans="1:32" ht="20.25" customHeight="1" x14ac:dyDescent="0.25">
      <c r="A9" s="18" t="s">
        <v>30</v>
      </c>
      <c r="B9" s="35">
        <f>SUM(Quarter!B9:E9)</f>
        <v>0</v>
      </c>
      <c r="C9" s="33">
        <f>SUM(Quarter!F9:I9)</f>
        <v>0</v>
      </c>
      <c r="D9" s="33">
        <f>SUM(Quarter!J9:M9)</f>
        <v>0</v>
      </c>
      <c r="E9" s="33">
        <f>SUM(Quarter!N9:Q9)</f>
        <v>0</v>
      </c>
      <c r="F9" s="33">
        <f>SUM(Quarter!R9:U9)</f>
        <v>0</v>
      </c>
      <c r="G9" s="33">
        <f>SUM(Quarter!V9:Y9)</f>
        <v>0</v>
      </c>
      <c r="H9" s="33">
        <f>SUM(Quarter!Z9:AC9)</f>
        <v>0</v>
      </c>
      <c r="I9" s="33">
        <f>SUM(Quarter!AD9:AG9)</f>
        <v>0</v>
      </c>
      <c r="J9" s="33">
        <f>SUM(Quarter!AH9:AK9)</f>
        <v>0</v>
      </c>
      <c r="K9" s="33">
        <f>SUM(Quarter!AL9:AO9)</f>
        <v>0</v>
      </c>
      <c r="L9" s="33">
        <f>SUM(Quarter!AP9:AS9)</f>
        <v>0</v>
      </c>
      <c r="M9" s="33">
        <f>SUM(Quarter!AT9:AW9)</f>
        <v>0</v>
      </c>
      <c r="N9" s="33">
        <f>SUM(Quarter!AX9:BA9)</f>
        <v>0</v>
      </c>
      <c r="O9" s="33">
        <f>SUM(Quarter!BB9:BE9)</f>
        <v>0</v>
      </c>
      <c r="P9" s="33">
        <f>SUM(Quarter!BF9:BI9)</f>
        <v>454.41</v>
      </c>
      <c r="Q9" s="33">
        <f>SUM(Quarter!BJ9:BM9)</f>
        <v>399.83</v>
      </c>
      <c r="R9" s="33">
        <f>SUM(Quarter!BN9:BQ9)</f>
        <v>410.38</v>
      </c>
      <c r="S9" s="33">
        <f>SUM(Quarter!BR9:BU9)</f>
        <v>427.48</v>
      </c>
      <c r="T9" s="33">
        <f>SUM(Quarter!BV9:BY9)</f>
        <v>418.96999999999997</v>
      </c>
      <c r="U9" s="33">
        <f>SUM(Quarter!BZ9:CC9)</f>
        <v>363.19</v>
      </c>
      <c r="V9" s="33">
        <f>SUM(Quarter!CD9:CG9)</f>
        <v>367.81</v>
      </c>
      <c r="W9" s="33">
        <f>SUM(Quarter!CH9:CK9)</f>
        <v>376.24</v>
      </c>
      <c r="X9" s="33">
        <f>SUM(Quarter!CL9:CO9)</f>
        <v>298.75</v>
      </c>
      <c r="Y9" s="33">
        <f>SUM(Quarter!CP9:CS9)</f>
        <v>284.60000000000002</v>
      </c>
      <c r="Z9" s="33">
        <f>SUM(Quarter!CT9:CW9)</f>
        <v>308.75</v>
      </c>
      <c r="AA9" s="33">
        <f>SUM(Quarter!CX9:DA9)</f>
        <v>270.18</v>
      </c>
      <c r="AB9" s="48">
        <f>SUM(Quarter!DB9:DE9)</f>
        <v>226.13</v>
      </c>
      <c r="AD9" s="44"/>
      <c r="AF9" s="74"/>
    </row>
    <row r="10" spans="1:32" ht="20.25" customHeight="1" x14ac:dyDescent="0.25">
      <c r="A10" s="18" t="s">
        <v>65</v>
      </c>
      <c r="B10" s="35">
        <f>SUM(Quarter!B10:E10)</f>
        <v>44869</v>
      </c>
      <c r="C10" s="33">
        <f>SUM(Quarter!F10:I10)</f>
        <v>54386.29</v>
      </c>
      <c r="D10" s="33">
        <f>SUM(Quarter!J10:M10)</f>
        <v>53551.429999999993</v>
      </c>
      <c r="E10" s="33">
        <f>SUM(Quarter!N10:Q10)</f>
        <v>56967.92</v>
      </c>
      <c r="F10" s="33">
        <f>SUM(Quarter!R10:U10)</f>
        <v>54177.329999999994</v>
      </c>
      <c r="G10" s="33">
        <f>SUM(Quarter!V10:Y10)</f>
        <v>62516.229999999996</v>
      </c>
      <c r="H10" s="33">
        <f>SUM(Quarter!Z10:AC10)</f>
        <v>58885.14</v>
      </c>
      <c r="I10" s="33">
        <f>SUM(Quarter!AD10:AG10)</f>
        <v>59443.15</v>
      </c>
      <c r="J10" s="33">
        <f>SUM(Quarter!AH10:AK10)</f>
        <v>57356.74</v>
      </c>
      <c r="K10" s="33">
        <f>SUM(Quarter!AL10:AO10)</f>
        <v>60334.87</v>
      </c>
      <c r="L10" s="33">
        <f>SUM(Quarter!AP10:AS10)</f>
        <v>55002.270000000004</v>
      </c>
      <c r="M10" s="33">
        <f>SUM(Quarter!AT10:AW10)</f>
        <v>55064</v>
      </c>
      <c r="N10" s="33">
        <f>SUM(Quarter!AX10:BA10)</f>
        <v>58092.3</v>
      </c>
      <c r="O10" s="33">
        <f>SUM(Quarter!BB10:BE10)</f>
        <v>60475.71</v>
      </c>
      <c r="P10" s="33">
        <f>SUM(Quarter!BF10:BI10)</f>
        <v>58966.74</v>
      </c>
      <c r="Q10" s="33">
        <f>SUM(Quarter!BJ10:BM10)</f>
        <v>53637.54</v>
      </c>
      <c r="R10" s="33">
        <f>SUM(Quarter!BN10:BQ10)</f>
        <v>50599.009999999995</v>
      </c>
      <c r="S10" s="33">
        <f>SUM(Quarter!BR10:BU10)</f>
        <v>48789.049999999996</v>
      </c>
      <c r="T10" s="33">
        <f>SUM(Quarter!BV10:BY10)</f>
        <v>53290.8</v>
      </c>
      <c r="U10" s="33">
        <f>SUM(Quarter!BZ10:CC10)</f>
        <v>52267.94</v>
      </c>
      <c r="V10" s="33">
        <f>SUM(Quarter!CD10:CG10)</f>
        <v>51548.92</v>
      </c>
      <c r="W10" s="33">
        <f>SUM(Quarter!CH10:CK10)</f>
        <v>39573.449999999997</v>
      </c>
      <c r="X10" s="33">
        <f>SUM(Quarter!CL10:CO10)</f>
        <v>41732.18</v>
      </c>
      <c r="Y10" s="33">
        <f>SUM(Quarter!CP10:CS10)</f>
        <v>46515.99</v>
      </c>
      <c r="Z10" s="33">
        <f>SUM(Quarter!CT10:CW10)</f>
        <v>45086.559999999998</v>
      </c>
      <c r="AA10" s="33">
        <f>SUM(Quarter!CX10:DA10)</f>
        <v>47957.760000000002</v>
      </c>
      <c r="AB10" s="48">
        <f>SUM(Quarter!DB10:DE10)</f>
        <v>43523.8</v>
      </c>
      <c r="AD10" s="44"/>
      <c r="AF10" s="74"/>
    </row>
    <row r="11" spans="1:32" ht="20.25" customHeight="1" x14ac:dyDescent="0.25">
      <c r="A11" s="18" t="s">
        <v>31</v>
      </c>
      <c r="B11" s="35">
        <f>SUM(Quarter!B11:E11)</f>
        <v>39321.009999999995</v>
      </c>
      <c r="C11" s="33">
        <f>SUM(Quarter!F11:I11)</f>
        <v>48867.69</v>
      </c>
      <c r="D11" s="33">
        <f>SUM(Quarter!J11:M11)</f>
        <v>48992.28</v>
      </c>
      <c r="E11" s="33">
        <f>SUM(Quarter!N11:Q11)</f>
        <v>52041.539999999994</v>
      </c>
      <c r="F11" s="33">
        <f>SUM(Quarter!R11:U11)</f>
        <v>48588.92</v>
      </c>
      <c r="G11" s="33">
        <f>SUM(Quarter!V11:Y11)</f>
        <v>55857.53</v>
      </c>
      <c r="H11" s="33">
        <f>SUM(Quarter!Z11:AC11)</f>
        <v>52210.490000000005</v>
      </c>
      <c r="I11" s="33">
        <f>SUM(Quarter!AD11:AG11)</f>
        <v>51446.380000000005</v>
      </c>
      <c r="J11" s="33">
        <f>SUM(Quarter!AH11:AK11)</f>
        <v>50150.59</v>
      </c>
      <c r="K11" s="33">
        <f>SUM(Quarter!AL11:AO11)</f>
        <v>52408.92</v>
      </c>
      <c r="L11" s="33">
        <f>SUM(Quarter!AP11:AS11)</f>
        <v>48231.4</v>
      </c>
      <c r="M11" s="33">
        <f>SUM(Quarter!AT11:AW11)</f>
        <v>48430.85</v>
      </c>
      <c r="N11" s="33">
        <f>SUM(Quarter!AX11:BA11)</f>
        <v>50953.68</v>
      </c>
      <c r="O11" s="33">
        <f>SUM(Quarter!BB11:BE11)</f>
        <v>55340.270000000004</v>
      </c>
      <c r="P11" s="33">
        <f>SUM(Quarter!BF11:BI11)</f>
        <v>52469.899999999994</v>
      </c>
      <c r="Q11" s="33">
        <f>SUM(Quarter!BJ11:BM11)</f>
        <v>48890.149999999994</v>
      </c>
      <c r="R11" s="33">
        <f>SUM(Quarter!BN11:BQ11)</f>
        <v>45280.81</v>
      </c>
      <c r="S11" s="33">
        <f>SUM(Quarter!BR11:BU11)</f>
        <v>42405.8</v>
      </c>
      <c r="T11" s="33">
        <f>SUM(Quarter!BV11:BY11)</f>
        <v>46623.600000000006</v>
      </c>
      <c r="U11" s="33">
        <f>SUM(Quarter!BZ11:CC11)</f>
        <v>45650.25</v>
      </c>
      <c r="V11" s="33">
        <f>SUM(Quarter!CD11:CG11)</f>
        <v>45613.36</v>
      </c>
      <c r="W11" s="33">
        <f>SUM(Quarter!CH11:CK11)</f>
        <v>36965.25</v>
      </c>
      <c r="X11" s="33">
        <f>SUM(Quarter!CL11:CO11)</f>
        <v>38060.81</v>
      </c>
      <c r="Y11" s="33">
        <f>SUM(Quarter!CP11:CS11)</f>
        <v>43018.93</v>
      </c>
      <c r="Z11" s="33">
        <f>SUM(Quarter!CT11:CW11)</f>
        <v>41388.880000000005</v>
      </c>
      <c r="AA11" s="33">
        <f>SUM(Quarter!CX11:DA11)</f>
        <v>44573.38</v>
      </c>
      <c r="AB11" s="48">
        <f>SUM(Quarter!DB11:DE11)</f>
        <v>40532.399999999994</v>
      </c>
      <c r="AD11" s="44"/>
      <c r="AF11" s="74"/>
    </row>
    <row r="12" spans="1:32" ht="20.25" customHeight="1" x14ac:dyDescent="0.25">
      <c r="A12" s="18" t="s">
        <v>30</v>
      </c>
      <c r="B12" s="35">
        <f>SUM(Quarter!B12:E12)</f>
        <v>5548</v>
      </c>
      <c r="C12" s="33">
        <f>SUM(Quarter!F12:I12)</f>
        <v>5518.61</v>
      </c>
      <c r="D12" s="33">
        <f>SUM(Quarter!J12:M12)</f>
        <v>4559.17</v>
      </c>
      <c r="E12" s="33">
        <f>SUM(Quarter!N12:Q12)</f>
        <v>4926.3900000000003</v>
      </c>
      <c r="F12" s="33">
        <f>SUM(Quarter!R12:U12)</f>
        <v>5588.41</v>
      </c>
      <c r="G12" s="33">
        <f>SUM(Quarter!V12:Y12)</f>
        <v>6658.71</v>
      </c>
      <c r="H12" s="33">
        <f>SUM(Quarter!Z12:AC12)</f>
        <v>6674.64</v>
      </c>
      <c r="I12" s="33">
        <f>SUM(Quarter!AD12:AG12)</f>
        <v>7996.78</v>
      </c>
      <c r="J12" s="33">
        <f>SUM(Quarter!AH12:AK12)</f>
        <v>7206.130000000001</v>
      </c>
      <c r="K12" s="33">
        <f>SUM(Quarter!AL12:AO12)</f>
        <v>7925.94</v>
      </c>
      <c r="L12" s="33">
        <f>SUM(Quarter!AP12:AS12)</f>
        <v>6770.87</v>
      </c>
      <c r="M12" s="33">
        <f>SUM(Quarter!AT12:AW12)</f>
        <v>6633.17</v>
      </c>
      <c r="N12" s="33">
        <f>SUM(Quarter!AX12:BA12)</f>
        <v>7138.6299999999992</v>
      </c>
      <c r="O12" s="33">
        <f>SUM(Quarter!BB12:BE12)</f>
        <v>5135.43</v>
      </c>
      <c r="P12" s="33">
        <f>SUM(Quarter!BF12:BI12)</f>
        <v>6496.85</v>
      </c>
      <c r="Q12" s="33">
        <f>SUM(Quarter!BJ12:BM12)</f>
        <v>4747.4000000000005</v>
      </c>
      <c r="R12" s="33">
        <f>SUM(Quarter!BN12:BQ12)</f>
        <v>5318.1900000000005</v>
      </c>
      <c r="S12" s="33">
        <f>SUM(Quarter!BR12:BU12)</f>
        <v>6383.26</v>
      </c>
      <c r="T12" s="33">
        <f>SUM(Quarter!BV12:BY12)</f>
        <v>6667.22</v>
      </c>
      <c r="U12" s="33">
        <f>SUM(Quarter!BZ12:CC12)</f>
        <v>6617.67</v>
      </c>
      <c r="V12" s="33">
        <f>SUM(Quarter!CD12:CG12)</f>
        <v>5935.5499999999993</v>
      </c>
      <c r="W12" s="33">
        <f>SUM(Quarter!CH12:CK12)</f>
        <v>2608.2000000000003</v>
      </c>
      <c r="X12" s="33">
        <f>SUM(Quarter!CL12:CO12)</f>
        <v>3671.3900000000003</v>
      </c>
      <c r="Y12" s="33">
        <f>SUM(Quarter!CP12:CS12)</f>
        <v>3497.07</v>
      </c>
      <c r="Z12" s="33">
        <f>SUM(Quarter!CT12:CW12)</f>
        <v>3697.6799999999994</v>
      </c>
      <c r="AA12" s="33">
        <f>SUM(Quarter!CX12:DA12)</f>
        <v>3384.36</v>
      </c>
      <c r="AB12" s="48">
        <f>SUM(Quarter!DB12:DE12)</f>
        <v>2991.4000000000005</v>
      </c>
      <c r="AD12" s="44"/>
      <c r="AF12" s="74"/>
    </row>
    <row r="13" spans="1:32" ht="20.25" customHeight="1" x14ac:dyDescent="0.25">
      <c r="A13" s="18" t="s">
        <v>66</v>
      </c>
      <c r="B13" s="35">
        <f>SUM(Quarter!B13:E13)</f>
        <v>91797.010000000009</v>
      </c>
      <c r="C13" s="33">
        <f>SUM(Quarter!F13:I13)</f>
        <v>92917.18</v>
      </c>
      <c r="D13" s="33">
        <f>SUM(Quarter!J13:M13)</f>
        <v>86929.739999999991</v>
      </c>
      <c r="E13" s="33">
        <f>SUM(Quarter!N13:Q13)</f>
        <v>87143.72</v>
      </c>
      <c r="F13" s="33">
        <f>SUM(Quarter!R13:U13)</f>
        <v>74897.759999999995</v>
      </c>
      <c r="G13" s="33">
        <f>SUM(Quarter!V13:Y13)</f>
        <v>64504.010000000009</v>
      </c>
      <c r="H13" s="33">
        <f>SUM(Quarter!Z13:AC13)</f>
        <v>54098.720000000001</v>
      </c>
      <c r="I13" s="33">
        <f>SUM(Quarter!AD13:AG13)</f>
        <v>50194.63</v>
      </c>
      <c r="J13" s="33">
        <f>SUM(Quarter!AH13:AK13)</f>
        <v>50999.360000000001</v>
      </c>
      <c r="K13" s="33">
        <f>SUM(Quarter!AL13:AO13)</f>
        <v>48235.360000000001</v>
      </c>
      <c r="L13" s="33">
        <f>SUM(Quarter!AP13:AS13)</f>
        <v>45350.740000000005</v>
      </c>
      <c r="M13" s="33">
        <f>SUM(Quarter!AT13:AW13)</f>
        <v>42064.149999999994</v>
      </c>
      <c r="N13" s="33">
        <f>SUM(Quarter!AX13:BA13)</f>
        <v>33624.68</v>
      </c>
      <c r="O13" s="33">
        <f>SUM(Quarter!BB13:BE13)</f>
        <v>30946.23</v>
      </c>
      <c r="P13" s="33">
        <f>SUM(Quarter!BF13:BI13)</f>
        <v>33105.160000000003</v>
      </c>
      <c r="Q13" s="33">
        <f>SUM(Quarter!BJ13:BM13)</f>
        <v>30868.9</v>
      </c>
      <c r="R13" s="33">
        <f>SUM(Quarter!BN13:BQ13)</f>
        <v>33709.43</v>
      </c>
      <c r="S13" s="33">
        <f>SUM(Quarter!BR13:BU13)</f>
        <v>34855.78</v>
      </c>
      <c r="T13" s="33">
        <f>SUM(Quarter!BV13:BY13)</f>
        <v>38318.839999999997</v>
      </c>
      <c r="U13" s="33">
        <f>SUM(Quarter!BZ13:CC13)</f>
        <v>44507.91</v>
      </c>
      <c r="V13" s="33">
        <f>SUM(Quarter!CD13:CG13)</f>
        <v>44939.38</v>
      </c>
      <c r="W13" s="33">
        <f>SUM(Quarter!CH13:CK13)</f>
        <v>39856.58</v>
      </c>
      <c r="X13" s="33">
        <f>SUM(Quarter!CL13:CO13)</f>
        <v>34602.729999999996</v>
      </c>
      <c r="Y13" s="33">
        <f>SUM(Quarter!CP13:CS13)</f>
        <v>30928.77</v>
      </c>
      <c r="Z13" s="33">
        <f>SUM(Quarter!CT13:CW13)</f>
        <v>27474.980000000003</v>
      </c>
      <c r="AA13" s="33">
        <f>SUM(Quarter!CX13:DA13)</f>
        <v>28280.129999999997</v>
      </c>
      <c r="AB13" s="48">
        <f>SUM(Quarter!DB13:DE13)</f>
        <v>27483.84</v>
      </c>
      <c r="AD13" s="44"/>
      <c r="AF13" s="74"/>
    </row>
    <row r="14" spans="1:32" ht="20.25" customHeight="1" x14ac:dyDescent="0.25">
      <c r="A14" s="18" t="s">
        <v>32</v>
      </c>
      <c r="B14" s="35">
        <f>SUM(Quarter!B14:E14)</f>
        <v>88922</v>
      </c>
      <c r="C14" s="33">
        <f>SUM(Quarter!F14:I14)</f>
        <v>90081.37</v>
      </c>
      <c r="D14" s="33">
        <f>SUM(Quarter!J14:M14)</f>
        <v>84440.74</v>
      </c>
      <c r="E14" s="33">
        <f>SUM(Quarter!N14:Q14)</f>
        <v>85028.1</v>
      </c>
      <c r="F14" s="33">
        <f>SUM(Quarter!R14:U14)</f>
        <v>72526.19</v>
      </c>
      <c r="G14" s="33">
        <f>SUM(Quarter!V14:Y14)</f>
        <v>63412.86</v>
      </c>
      <c r="H14" s="33">
        <f>SUM(Quarter!Z14:AC14)</f>
        <v>52106.91</v>
      </c>
      <c r="I14" s="33">
        <f>SUM(Quarter!AD14:AG14)</f>
        <v>47551.44</v>
      </c>
      <c r="J14" s="33">
        <f>SUM(Quarter!AH14:AK14)</f>
        <v>47712.65</v>
      </c>
      <c r="K14" s="33">
        <f>SUM(Quarter!AL14:AO14)</f>
        <v>44377.42</v>
      </c>
      <c r="L14" s="33">
        <f>SUM(Quarter!AP14:AS14)</f>
        <v>41709.660000000003</v>
      </c>
      <c r="M14" s="33">
        <f>SUM(Quarter!AT14:AW14)</f>
        <v>39107.15</v>
      </c>
      <c r="N14" s="33">
        <f>SUM(Quarter!AX14:BA14)</f>
        <v>29716.39</v>
      </c>
      <c r="O14" s="33">
        <f>SUM(Quarter!BB14:BE14)</f>
        <v>29826.309999999998</v>
      </c>
      <c r="P14" s="33">
        <f>SUM(Quarter!BF14:BI14)</f>
        <v>31669.67</v>
      </c>
      <c r="Q14" s="33">
        <f>SUM(Quarter!BJ14:BM14)</f>
        <v>29809.340000000004</v>
      </c>
      <c r="R14" s="33">
        <f>SUM(Quarter!BN14:BQ14)</f>
        <v>31819.82</v>
      </c>
      <c r="S14" s="33">
        <f>SUM(Quarter!BR14:BU14)</f>
        <v>33246.57</v>
      </c>
      <c r="T14" s="33">
        <f>SUM(Quarter!BV14:BY14)</f>
        <v>36862.74</v>
      </c>
      <c r="U14" s="33">
        <f>SUM(Quarter!BZ14:CC14)</f>
        <v>42582.119999999995</v>
      </c>
      <c r="V14" s="33">
        <f>SUM(Quarter!CD14:CG14)</f>
        <v>42842.65</v>
      </c>
      <c r="W14" s="33">
        <f>SUM(Quarter!CH14:CK14)</f>
        <v>38287.840000000004</v>
      </c>
      <c r="X14" s="33">
        <f>SUM(Quarter!CL14:CO14)</f>
        <v>32806.449999999997</v>
      </c>
      <c r="Y14" s="33">
        <f>SUM(Quarter!CP14:CS14)</f>
        <v>28603.89</v>
      </c>
      <c r="Z14" s="33">
        <f>SUM(Quarter!CT14:CW14)</f>
        <v>25261.11</v>
      </c>
      <c r="AA14" s="33">
        <f>SUM(Quarter!CX14:DA14)</f>
        <v>25781.9</v>
      </c>
      <c r="AB14" s="48">
        <f>SUM(Quarter!DB14:DE14)</f>
        <v>25216.37</v>
      </c>
      <c r="AD14" s="44"/>
      <c r="AF14" s="74"/>
    </row>
    <row r="15" spans="1:32" ht="20.25" customHeight="1" x14ac:dyDescent="0.25">
      <c r="A15" s="18" t="s">
        <v>30</v>
      </c>
      <c r="B15" s="35">
        <f>SUM(Quarter!B15:E15)</f>
        <v>2875</v>
      </c>
      <c r="C15" s="33">
        <f>SUM(Quarter!F15:I15)</f>
        <v>2835.82</v>
      </c>
      <c r="D15" s="33">
        <f>SUM(Quarter!J15:M15)</f>
        <v>2489</v>
      </c>
      <c r="E15" s="33">
        <f>SUM(Quarter!N15:Q15)</f>
        <v>2115.61</v>
      </c>
      <c r="F15" s="33">
        <f>SUM(Quarter!R15:U15)</f>
        <v>2371.5700000000002</v>
      </c>
      <c r="G15" s="33">
        <f>SUM(Quarter!V15:Y15)</f>
        <v>1091.1699999999998</v>
      </c>
      <c r="H15" s="33">
        <f>SUM(Quarter!Z15:AC15)</f>
        <v>1991.81</v>
      </c>
      <c r="I15" s="33">
        <f>SUM(Quarter!AD15:AG15)</f>
        <v>2643.19</v>
      </c>
      <c r="J15" s="33">
        <f>SUM(Quarter!AH15:AK15)</f>
        <v>3286.73</v>
      </c>
      <c r="K15" s="33">
        <f>SUM(Quarter!AL15:AO15)</f>
        <v>3857.95</v>
      </c>
      <c r="L15" s="33">
        <f>SUM(Quarter!AP15:AS15)</f>
        <v>3641.08</v>
      </c>
      <c r="M15" s="33">
        <f>SUM(Quarter!AT15:AW15)</f>
        <v>2957.0099999999998</v>
      </c>
      <c r="N15" s="33">
        <f>SUM(Quarter!AX15:BA15)</f>
        <v>3908.29</v>
      </c>
      <c r="O15" s="33">
        <f>SUM(Quarter!BB15:BE15)</f>
        <v>1119.92</v>
      </c>
      <c r="P15" s="33">
        <f>SUM(Quarter!BF15:BI15)</f>
        <v>1435.51</v>
      </c>
      <c r="Q15" s="33">
        <f>SUM(Quarter!BJ15:BM15)</f>
        <v>1059.56</v>
      </c>
      <c r="R15" s="33">
        <f>SUM(Quarter!BN15:BQ15)</f>
        <v>1889.6100000000001</v>
      </c>
      <c r="S15" s="33">
        <f>SUM(Quarter!BR15:BU15)</f>
        <v>1609.21</v>
      </c>
      <c r="T15" s="33">
        <f>SUM(Quarter!BV15:BY15)</f>
        <v>1456.1000000000001</v>
      </c>
      <c r="U15" s="33">
        <f>SUM(Quarter!BZ15:CC15)</f>
        <v>1925.79</v>
      </c>
      <c r="V15" s="33">
        <f>SUM(Quarter!CD15:CG15)</f>
        <v>2096.7400000000002</v>
      </c>
      <c r="W15" s="33">
        <f>SUM(Quarter!CH15:CK15)</f>
        <v>1568.74</v>
      </c>
      <c r="X15" s="33">
        <f>SUM(Quarter!CL15:CO15)</f>
        <v>1796.2800000000002</v>
      </c>
      <c r="Y15" s="33">
        <f>SUM(Quarter!CP15:CS15)</f>
        <v>2324.87</v>
      </c>
      <c r="Z15" s="33">
        <f>SUM(Quarter!CT15:CW15)</f>
        <v>2213.87</v>
      </c>
      <c r="AA15" s="33">
        <f>SUM(Quarter!CX15:DA15)</f>
        <v>2498.2300000000005</v>
      </c>
      <c r="AB15" s="48">
        <f>SUM(Quarter!DB15:DE15)</f>
        <v>2267.44</v>
      </c>
      <c r="AD15" s="44"/>
      <c r="AF15" s="74"/>
    </row>
    <row r="16" spans="1:32" ht="20.25" customHeight="1" x14ac:dyDescent="0.25">
      <c r="A16" s="18" t="s">
        <v>67</v>
      </c>
      <c r="B16" s="35">
        <f>SUM(Quarter!B16:E16)</f>
        <v>-197.56</v>
      </c>
      <c r="C16" s="33">
        <f>SUM(Quarter!F16:I16)</f>
        <v>1098.02</v>
      </c>
      <c r="D16" s="33">
        <f>SUM(Quarter!J16:M16)</f>
        <v>-614.32999999999993</v>
      </c>
      <c r="E16" s="33">
        <f>SUM(Quarter!N16:Q16)</f>
        <v>142.60999999999999</v>
      </c>
      <c r="F16" s="33">
        <f>SUM(Quarter!R16:U16)</f>
        <v>469.20999999999992</v>
      </c>
      <c r="G16" s="33">
        <f>SUM(Quarter!V16:Y16)</f>
        <v>-133.26999999999998</v>
      </c>
      <c r="H16" s="33">
        <f>SUM(Quarter!Z16:AC16)</f>
        <v>-384.58000000000004</v>
      </c>
      <c r="I16" s="33">
        <f>SUM(Quarter!AD16:AG16)</f>
        <v>-355.30000000000007</v>
      </c>
      <c r="J16" s="33">
        <f>SUM(Quarter!AH16:AK16)</f>
        <v>783.92</v>
      </c>
      <c r="K16" s="33">
        <f>SUM(Quarter!AL16:AO16)</f>
        <v>63.060000000000031</v>
      </c>
      <c r="L16" s="33">
        <f>SUM(Quarter!AP16:AS16)</f>
        <v>545.33999999999992</v>
      </c>
      <c r="M16" s="33">
        <f>SUM(Quarter!AT16:AW16)</f>
        <v>-39.009999999999991</v>
      </c>
      <c r="N16" s="33">
        <f>SUM(Quarter!AX16:BA16)</f>
        <v>610.66999999999996</v>
      </c>
      <c r="O16" s="33">
        <f>SUM(Quarter!BB16:BE16)</f>
        <v>-486.39</v>
      </c>
      <c r="P16" s="33">
        <f>SUM(Quarter!BF16:BI16)</f>
        <v>723.98</v>
      </c>
      <c r="Q16" s="33">
        <f>SUM(Quarter!BJ16:BM16)</f>
        <v>-591.83000000000004</v>
      </c>
      <c r="R16" s="33">
        <f>SUM(Quarter!BN16:BQ16)</f>
        <v>-98.12</v>
      </c>
      <c r="S16" s="33">
        <f>SUM(Quarter!BR16:BU16)</f>
        <v>-124.76</v>
      </c>
      <c r="T16" s="33">
        <f>SUM(Quarter!BV16:BY16)</f>
        <v>329.95999999999992</v>
      </c>
      <c r="U16" s="33">
        <f>SUM(Quarter!BZ16:CC16)</f>
        <v>138.78000000000006</v>
      </c>
      <c r="V16" s="33">
        <f>SUM(Quarter!CD16:CG16)</f>
        <v>-90.870000000000061</v>
      </c>
      <c r="W16" s="33">
        <f>SUM(Quarter!CH16:CK16)</f>
        <v>162.25</v>
      </c>
      <c r="X16" s="33">
        <f>SUM(Quarter!CL16:CO16)</f>
        <v>148.47999999999999</v>
      </c>
      <c r="Y16" s="33">
        <f>SUM(Quarter!CP16:CS16)</f>
        <v>105.10000000000002</v>
      </c>
      <c r="Z16" s="33">
        <f>SUM(Quarter!CT16:CW16)</f>
        <v>-255.89999999999998</v>
      </c>
      <c r="AA16" s="33">
        <f>SUM(Quarter!CX16:DA16)</f>
        <v>542.65</v>
      </c>
      <c r="AB16" s="48">
        <f>SUM(Quarter!DB16:DE16)</f>
        <v>479.31</v>
      </c>
      <c r="AD16" s="44"/>
      <c r="AF16" s="74"/>
    </row>
    <row r="17" spans="1:32" ht="20.25" customHeight="1" x14ac:dyDescent="0.25">
      <c r="A17" s="18" t="s">
        <v>68</v>
      </c>
      <c r="B17" s="35">
        <f>SUM(Quarter!B17:E17)</f>
        <v>-1217.9999999999998</v>
      </c>
      <c r="C17" s="33">
        <f>SUM(Quarter!F17:I17)</f>
        <v>109.59</v>
      </c>
      <c r="D17" s="33">
        <f>SUM(Quarter!J17:M17)</f>
        <v>752.68000000000006</v>
      </c>
      <c r="E17" s="33">
        <f>SUM(Quarter!N17:Q17)</f>
        <v>-1555.3</v>
      </c>
      <c r="F17" s="33">
        <f>SUM(Quarter!R17:U17)</f>
        <v>-1007.6300000000001</v>
      </c>
      <c r="G17" s="33">
        <f>SUM(Quarter!V17:Y17)</f>
        <v>-3543.1099999999997</v>
      </c>
      <c r="H17" s="33">
        <f>SUM(Quarter!Z17:AC17)</f>
        <v>-3054.1099999999997</v>
      </c>
      <c r="I17" s="33">
        <f>SUM(Quarter!AD17:AG17)</f>
        <v>-2340.8999999999996</v>
      </c>
      <c r="J17" s="33">
        <f>SUM(Quarter!AH17:AK17)</f>
        <v>-2207.19</v>
      </c>
      <c r="K17" s="33">
        <f>SUM(Quarter!AL17:AO17)</f>
        <v>-2757.53</v>
      </c>
      <c r="L17" s="33">
        <f>SUM(Quarter!AP17:AS17)</f>
        <v>-2709.98</v>
      </c>
      <c r="M17" s="33">
        <f>SUM(Quarter!AT17:AW17)</f>
        <v>-2369.66</v>
      </c>
      <c r="N17" s="33">
        <f>SUM(Quarter!AX17:BA17)</f>
        <v>-2235.31</v>
      </c>
      <c r="O17" s="33">
        <f>SUM(Quarter!BB17:BE17)</f>
        <v>-1862.48</v>
      </c>
      <c r="P17" s="33">
        <f>SUM(Quarter!BF17:BI17)</f>
        <v>-1758.28</v>
      </c>
      <c r="Q17" s="33">
        <f>SUM(Quarter!BJ17:BM17)</f>
        <v>-1438.5</v>
      </c>
      <c r="R17" s="33">
        <f>SUM(Quarter!BN17:BQ17)</f>
        <v>-1151.73</v>
      </c>
      <c r="S17" s="33">
        <f>SUM(Quarter!BR17:BU17)</f>
        <v>-1237.24</v>
      </c>
      <c r="T17" s="33">
        <f>SUM(Quarter!BV17:BY17)</f>
        <v>-2088.11</v>
      </c>
      <c r="U17" s="33">
        <f>SUM(Quarter!BZ17:CC17)</f>
        <v>-764.88000000000011</v>
      </c>
      <c r="V17" s="33">
        <f>SUM(Quarter!CD17:CG17)</f>
        <v>-163.84999999999991</v>
      </c>
      <c r="W17" s="33">
        <f>SUM(Quarter!CH17:CK17)</f>
        <v>-999.54</v>
      </c>
      <c r="X17" s="33">
        <f>SUM(Quarter!CL17:CO17)</f>
        <v>246.95000000000002</v>
      </c>
      <c r="Y17" s="33">
        <f>SUM(Quarter!CP17:CS17)</f>
        <v>708.64</v>
      </c>
      <c r="Z17" s="33">
        <f>SUM(Quarter!CT17:CW17)</f>
        <v>-35.160000000000004</v>
      </c>
      <c r="AA17" s="33">
        <f>SUM(Quarter!CX17:DA17)</f>
        <v>700.85</v>
      </c>
      <c r="AB17" s="48">
        <f>SUM(Quarter!DB17:DE17)</f>
        <v>1176.21</v>
      </c>
      <c r="AD17" s="44"/>
      <c r="AF17" s="74"/>
    </row>
    <row r="18" spans="1:32" ht="20.25" customHeight="1" x14ac:dyDescent="0.25">
      <c r="A18" s="18" t="s">
        <v>33</v>
      </c>
      <c r="B18" s="35">
        <f>SUM(Quarter!B18:E18)</f>
        <v>88755.42</v>
      </c>
      <c r="C18" s="33">
        <f>SUM(Quarter!F18:I18)</f>
        <v>88921.7</v>
      </c>
      <c r="D18" s="33">
        <f>SUM(Quarter!J18:M18)</f>
        <v>83438.429999999993</v>
      </c>
      <c r="E18" s="33">
        <f>SUM(Quarter!N18:Q18)</f>
        <v>84355.76</v>
      </c>
      <c r="F18" s="33">
        <f>SUM(Quarter!R18:U18)</f>
        <v>84814.080000000002</v>
      </c>
      <c r="G18" s="33">
        <f>SUM(Quarter!V18:Y18)</f>
        <v>89709.64</v>
      </c>
      <c r="H18" s="33">
        <f>SUM(Quarter!Z18:AC18)</f>
        <v>86068.859999999986</v>
      </c>
      <c r="I18" s="33">
        <f>SUM(Quarter!AD18:AG18)</f>
        <v>83130.17</v>
      </c>
      <c r="J18" s="33">
        <f>SUM(Quarter!AH18:AK18)</f>
        <v>81509.19</v>
      </c>
      <c r="K18" s="33">
        <f>SUM(Quarter!AL18:AO18)</f>
        <v>81193.87</v>
      </c>
      <c r="L18" s="33">
        <f>SUM(Quarter!AP18:AS18)</f>
        <v>75685.429999999993</v>
      </c>
      <c r="M18" s="33">
        <f>SUM(Quarter!AT18:AW18)</f>
        <v>73552.789999999994</v>
      </c>
      <c r="N18" s="33">
        <f>SUM(Quarter!AX18:BA18)</f>
        <v>74815.399999999994</v>
      </c>
      <c r="O18" s="33">
        <f>SUM(Quarter!BB18:BE18)</f>
        <v>71741.42</v>
      </c>
      <c r="P18" s="33">
        <f>SUM(Quarter!BF18:BI18)</f>
        <v>65928.08</v>
      </c>
      <c r="Q18" s="33">
        <f>SUM(Quarter!BJ18:BM18)</f>
        <v>61066.060000000005</v>
      </c>
      <c r="R18" s="33">
        <f>SUM(Quarter!BN18:BQ18)</f>
        <v>61337.85</v>
      </c>
      <c r="S18" s="33">
        <f>SUM(Quarter!BR18:BU18)</f>
        <v>60443.34</v>
      </c>
      <c r="T18" s="33">
        <f>SUM(Quarter!BV18:BY18)</f>
        <v>60263.100000000006</v>
      </c>
      <c r="U18" s="33">
        <f>SUM(Quarter!BZ18:CC18)</f>
        <v>58684.639999999999</v>
      </c>
      <c r="V18" s="33">
        <f>SUM(Quarter!CD18:CG18)</f>
        <v>59211.01</v>
      </c>
      <c r="W18" s="33">
        <f>SUM(Quarter!CH18:CK18)</f>
        <v>48241.08</v>
      </c>
      <c r="X18" s="33">
        <f>SUM(Quarter!CL18:CO18)</f>
        <v>48689.630000000005</v>
      </c>
      <c r="Y18" s="33">
        <f>SUM(Quarter!CP18:CS18)</f>
        <v>54851.16</v>
      </c>
      <c r="Z18" s="33">
        <f>SUM(Quarter!CT18:CW18)</f>
        <v>50990.67</v>
      </c>
      <c r="AA18" s="33">
        <f>SUM(Quarter!CX18:DA18)</f>
        <v>51578.92</v>
      </c>
      <c r="AB18" s="48">
        <f>SUM(Quarter!DB18:DE18)</f>
        <v>49101.54</v>
      </c>
      <c r="AD18" s="44"/>
      <c r="AF18" s="74"/>
    </row>
    <row r="19" spans="1:32" ht="20.25" customHeight="1" x14ac:dyDescent="0.25">
      <c r="A19" s="18" t="s">
        <v>69</v>
      </c>
      <c r="B19" s="35">
        <f>SUM(Quarter!B19:E19)</f>
        <v>146.42999999999984</v>
      </c>
      <c r="C19" s="33">
        <f>SUM(Quarter!F19:I19)</f>
        <v>614.44999999999993</v>
      </c>
      <c r="D19" s="33">
        <f>SUM(Quarter!J19:M19)</f>
        <v>95.590000000000032</v>
      </c>
      <c r="E19" s="33">
        <f>SUM(Quarter!N19:Q19)</f>
        <v>-428.15</v>
      </c>
      <c r="F19" s="33">
        <f>SUM(Quarter!R19:U19)</f>
        <v>229.06</v>
      </c>
      <c r="G19" s="33">
        <f>SUM(Quarter!V19:Y19)</f>
        <v>-110.96000000000001</v>
      </c>
      <c r="H19" s="33">
        <f>SUM(Quarter!Z19:AC19)</f>
        <v>-65.39</v>
      </c>
      <c r="I19" s="33">
        <f>I18-I20</f>
        <v>-82.94999999999709</v>
      </c>
      <c r="J19" s="33">
        <f>SUM(Quarter!AH19:AK19)</f>
        <v>31.969999999999992</v>
      </c>
      <c r="K19" s="33">
        <f>SUM(Quarter!AL19:AO19)</f>
        <v>160.26000000000002</v>
      </c>
      <c r="L19" s="33">
        <f>SUM(Quarter!AP19:AS19)</f>
        <v>134.87</v>
      </c>
      <c r="M19" s="33">
        <f>SUM(Quarter!AT19:AW19)</f>
        <v>9.9399999999999835</v>
      </c>
      <c r="N19" s="33">
        <f>SUM(Quarter!AX19:BA19)</f>
        <v>-264.86999999999995</v>
      </c>
      <c r="O19" s="33">
        <f>SUM(Quarter!BB19:BE19)</f>
        <v>-97.69</v>
      </c>
      <c r="P19" s="33">
        <f>SUM(Quarter!BF19:BI19)</f>
        <v>-43.819999999999993</v>
      </c>
      <c r="Q19" s="33">
        <f>SUM(Quarter!BJ19:BM19)</f>
        <v>3.509999999999998</v>
      </c>
      <c r="R19" s="33">
        <f>SUM(Quarter!BN19:BQ19)</f>
        <v>-52.97</v>
      </c>
      <c r="S19" s="33">
        <f>SUM(Quarter!BR19:BU19)</f>
        <v>47.89</v>
      </c>
      <c r="T19" s="33">
        <f>SUM(Quarter!BV19:BY19)</f>
        <v>6.509999999999998</v>
      </c>
      <c r="U19" s="33">
        <f>SUM(Quarter!BZ19:CC19)</f>
        <v>-12.600000000000001</v>
      </c>
      <c r="V19" s="33">
        <f>SUM(Quarter!CD19:CG19)</f>
        <v>-7.77</v>
      </c>
      <c r="W19" s="33">
        <f>SUM(Quarter!CH19:CK19)</f>
        <v>-1.5200000000000005</v>
      </c>
      <c r="X19" s="33">
        <f>SUM(Quarter!CL19:CO19)</f>
        <v>-106.97</v>
      </c>
      <c r="Y19" s="33">
        <f>SUM(Quarter!CP19:CS19)</f>
        <v>24.29</v>
      </c>
      <c r="Z19" s="33">
        <f>SUM(Quarter!CT19:CW19)</f>
        <v>13.57</v>
      </c>
      <c r="AA19" s="33">
        <f>SUM(Quarter!CX19:DA19)</f>
        <v>-31.66</v>
      </c>
      <c r="AB19" s="48">
        <f>SUM(Quarter!DB19:DE19)</f>
        <v>109.47</v>
      </c>
      <c r="AD19" s="44"/>
      <c r="AF19" s="74"/>
    </row>
    <row r="20" spans="1:32" ht="20.25" customHeight="1" x14ac:dyDescent="0.25">
      <c r="A20" s="18" t="s">
        <v>34</v>
      </c>
      <c r="B20" s="35">
        <f>SUM(Quarter!B20:E20)</f>
        <v>88609.000000000015</v>
      </c>
      <c r="C20" s="33">
        <f>SUM(Quarter!F20:I20)</f>
        <v>88307.26</v>
      </c>
      <c r="D20" s="33">
        <f>SUM(Quarter!J20:M20)</f>
        <v>83342.829999999987</v>
      </c>
      <c r="E20" s="33">
        <f>SUM(Quarter!N20:Q20)</f>
        <v>84783.91</v>
      </c>
      <c r="F20" s="33">
        <f>SUM(Quarter!R20:U20)</f>
        <v>84585.01</v>
      </c>
      <c r="G20" s="33">
        <f>SUM(Quarter!V20:Y20)</f>
        <v>89820.59</v>
      </c>
      <c r="H20" s="33">
        <f>SUM(Quarter!Z20:AC20)</f>
        <v>86134.260000000009</v>
      </c>
      <c r="I20" s="33">
        <f>SUM(Quarter!AD20:AG20)</f>
        <v>83213.119999999995</v>
      </c>
      <c r="J20" s="33">
        <f>SUM(Quarter!AH20:AK20)</f>
        <v>81477.22</v>
      </c>
      <c r="K20" s="33">
        <f>SUM(Quarter!AL20:AO20)</f>
        <v>81033.59</v>
      </c>
      <c r="L20" s="33">
        <f>SUM(Quarter!AP20:AS20)</f>
        <v>75550.559999999998</v>
      </c>
      <c r="M20" s="33">
        <f>SUM(Quarter!AT20:AW20)</f>
        <v>73542.84</v>
      </c>
      <c r="N20" s="33">
        <f>SUM(Quarter!AX20:BA20)</f>
        <v>75080.27</v>
      </c>
      <c r="O20" s="33">
        <f>SUM(Quarter!BB20:BE20)</f>
        <v>71839.12</v>
      </c>
      <c r="P20" s="33">
        <f>SUM(Quarter!BF20:BI20)</f>
        <v>65971.900000000009</v>
      </c>
      <c r="Q20" s="33">
        <f>SUM(Quarter!BJ20:BM20)</f>
        <v>61062.549999999996</v>
      </c>
      <c r="R20" s="33">
        <f>SUM(Quarter!BN20:BQ20)</f>
        <v>61390.81</v>
      </c>
      <c r="S20" s="33">
        <f>SUM(Quarter!BR20:BU20)</f>
        <v>60395.439999999995</v>
      </c>
      <c r="T20" s="33">
        <f>SUM(Quarter!BV20:BY20)</f>
        <v>60256.6</v>
      </c>
      <c r="U20" s="33">
        <f>SUM(Quarter!BZ20:CC20)</f>
        <v>58697.259999999995</v>
      </c>
      <c r="V20" s="33">
        <f>SUM(Quarter!CD20:CG20)</f>
        <v>59218.79</v>
      </c>
      <c r="W20" s="33">
        <f>SUM(Quarter!CH20:CK20)</f>
        <v>48242.61</v>
      </c>
      <c r="X20" s="33">
        <f>SUM(Quarter!CL20:CO20)</f>
        <v>48796.61</v>
      </c>
      <c r="Y20" s="33">
        <f>SUM(Quarter!CP20:CS20)</f>
        <v>54826.880000000005</v>
      </c>
      <c r="Z20" s="33">
        <f>SUM(Quarter!CT20:CW20)</f>
        <v>50977.090000000004</v>
      </c>
      <c r="AA20" s="33">
        <f>SUM(Quarter!CX20:DA20)</f>
        <v>51610.570000000007</v>
      </c>
      <c r="AB20" s="48">
        <f>SUM(Quarter!DB20:DE20)</f>
        <v>48992.08</v>
      </c>
      <c r="AD20" s="44"/>
      <c r="AF20" s="74"/>
    </row>
    <row r="21" spans="1:32" ht="20.25" customHeight="1" x14ac:dyDescent="0.25">
      <c r="A21" s="18" t="s">
        <v>35</v>
      </c>
      <c r="B21" s="35">
        <f>SUM(Quarter!B21:E21)</f>
        <v>88286</v>
      </c>
      <c r="C21" s="33">
        <f>SUM(Quarter!F21:I21)</f>
        <v>88013.26</v>
      </c>
      <c r="D21" s="33">
        <f>SUM(Quarter!J21:M21)</f>
        <v>83342.829999999987</v>
      </c>
      <c r="E21" s="33">
        <f>SUM(Quarter!N21:Q21)</f>
        <v>84783.91</v>
      </c>
      <c r="F21" s="33">
        <f>SUM(Quarter!R21:U21)</f>
        <v>84585.01</v>
      </c>
      <c r="G21" s="33">
        <f>SUM(Quarter!V21:Y21)</f>
        <v>89820.59</v>
      </c>
      <c r="H21" s="33">
        <f>SUM(Quarter!Z21:AC21)</f>
        <v>86134.260000000009</v>
      </c>
      <c r="I21" s="33">
        <f>SUM(Quarter!AD21:AG21)</f>
        <v>83213.119999999995</v>
      </c>
      <c r="J21" s="33">
        <f>SUM(Quarter!AH21:AK21)</f>
        <v>81477.22</v>
      </c>
      <c r="K21" s="33">
        <f>SUM(Quarter!AL21:AO21)</f>
        <v>81033.59</v>
      </c>
      <c r="L21" s="33">
        <f>SUM(Quarter!AP21:AS21)</f>
        <v>75550.559999999998</v>
      </c>
      <c r="M21" s="33">
        <f>SUM(Quarter!AT21:AW21)</f>
        <v>73542.84</v>
      </c>
      <c r="N21" s="33">
        <f>SUM(Quarter!AX21:BA21)</f>
        <v>75080.27</v>
      </c>
      <c r="O21" s="33">
        <f>SUM(Quarter!BB21:BE21)</f>
        <v>71839.12</v>
      </c>
      <c r="P21" s="33">
        <f>SUM(Quarter!BF21:BI21)</f>
        <v>65971.900000000009</v>
      </c>
      <c r="Q21" s="33">
        <f>SUM(Quarter!BJ21:BM21)</f>
        <v>61062.549999999996</v>
      </c>
      <c r="R21" s="33">
        <f>SUM(Quarter!BN21:BQ21)</f>
        <v>61390.81</v>
      </c>
      <c r="S21" s="33">
        <f>SUM(Quarter!BR21:BU21)</f>
        <v>60395.439999999995</v>
      </c>
      <c r="T21" s="33">
        <f>SUM(Quarter!BV21:BY21)</f>
        <v>60256.6</v>
      </c>
      <c r="U21" s="33">
        <f>SUM(Quarter!BZ21:CC21)</f>
        <v>58697.259999999995</v>
      </c>
      <c r="V21" s="33">
        <f>SUM(Quarter!CD21:CG21)</f>
        <v>59218.79</v>
      </c>
      <c r="W21" s="33">
        <f>SUM(Quarter!CH21:CK21)</f>
        <v>48242.61</v>
      </c>
      <c r="X21" s="33">
        <f>SUM(Quarter!CL21:CO21)</f>
        <v>48796.61</v>
      </c>
      <c r="Y21" s="33">
        <f>SUM(Quarter!CP21:CS21)</f>
        <v>54826.880000000005</v>
      </c>
      <c r="Z21" s="33">
        <f>SUM(Quarter!CT21:CW21)</f>
        <v>50977.090000000004</v>
      </c>
      <c r="AA21" s="33">
        <f>SUM(Quarter!CX21:DA21)</f>
        <v>51610.570000000007</v>
      </c>
      <c r="AB21" s="48">
        <f>SUM(Quarter!DB21:DE21)</f>
        <v>48992.08</v>
      </c>
      <c r="AD21" s="44"/>
      <c r="AF21" s="74"/>
    </row>
    <row r="22" spans="1:32" ht="20.25" customHeight="1" x14ac:dyDescent="0.25">
      <c r="A22" s="18" t="s">
        <v>36</v>
      </c>
      <c r="B22" s="35">
        <f>SUM(Quarter!B22:E22)</f>
        <v>88286</v>
      </c>
      <c r="C22" s="33">
        <f>SUM(Quarter!F22:I22)</f>
        <v>88013.26</v>
      </c>
      <c r="D22" s="33">
        <f>SUM(Quarter!J22:M22)</f>
        <v>83342.829999999987</v>
      </c>
      <c r="E22" s="33">
        <f>SUM(Quarter!N22:Q22)</f>
        <v>84783.91</v>
      </c>
      <c r="F22" s="33">
        <f>SUM(Quarter!R22:U22)</f>
        <v>84585.01</v>
      </c>
      <c r="G22" s="33">
        <f>SUM(Quarter!V22:Y22)</f>
        <v>89820.59</v>
      </c>
      <c r="H22" s="33">
        <f>SUM(Quarter!Z22:AC22)</f>
        <v>86134.260000000009</v>
      </c>
      <c r="I22" s="33">
        <f>SUM(Quarter!AD22:AG22)</f>
        <v>83213.119999999995</v>
      </c>
      <c r="J22" s="33">
        <f>SUM(Quarter!AH22:AK22)</f>
        <v>81477.22</v>
      </c>
      <c r="K22" s="33">
        <f>SUM(Quarter!AL22:AO22)</f>
        <v>81033.59</v>
      </c>
      <c r="L22" s="33">
        <f>SUM(Quarter!AP22:AS22)</f>
        <v>75550.559999999998</v>
      </c>
      <c r="M22" s="33">
        <f>SUM(Quarter!AT22:AW22)</f>
        <v>73542.84</v>
      </c>
      <c r="N22" s="33">
        <f>SUM(Quarter!AX22:BA22)</f>
        <v>75080.27</v>
      </c>
      <c r="O22" s="33">
        <f>SUM(Quarter!BB22:BE22)</f>
        <v>71839.12</v>
      </c>
      <c r="P22" s="33">
        <f>SUM(Quarter!BF22:BI22)</f>
        <v>65971.900000000009</v>
      </c>
      <c r="Q22" s="33">
        <f>SUM(Quarter!BJ22:BM22)</f>
        <v>61062.549999999996</v>
      </c>
      <c r="R22" s="33">
        <f>SUM(Quarter!BN22:BQ22)</f>
        <v>61390.81</v>
      </c>
      <c r="S22" s="33">
        <f>SUM(Quarter!BR22:BU22)</f>
        <v>60395.439999999995</v>
      </c>
      <c r="T22" s="33">
        <f>SUM(Quarter!BV22:BY22)</f>
        <v>60256.6</v>
      </c>
      <c r="U22" s="33">
        <f>SUM(Quarter!BZ22:CC22)</f>
        <v>58697.259999999995</v>
      </c>
      <c r="V22" s="33">
        <f>SUM(Quarter!CD22:CG22)</f>
        <v>59218.79</v>
      </c>
      <c r="W22" s="33">
        <f>SUM(Quarter!CH22:CK22)</f>
        <v>48242.61</v>
      </c>
      <c r="X22" s="33">
        <f>SUM(Quarter!CL22:CO22)</f>
        <v>48796.61</v>
      </c>
      <c r="Y22" s="33">
        <f>SUM(Quarter!CP22:CS22)</f>
        <v>54826.880000000005</v>
      </c>
      <c r="Z22" s="33">
        <f>SUM(Quarter!CT22:CW22)</f>
        <v>50977.090000000004</v>
      </c>
      <c r="AA22" s="33">
        <f>SUM(Quarter!CX22:DA22)</f>
        <v>51610.570000000007</v>
      </c>
      <c r="AB22" s="48">
        <f>SUM(Quarter!DB22:DE22)</f>
        <v>48992.08</v>
      </c>
      <c r="AD22" s="44"/>
      <c r="AF22" s="74"/>
    </row>
    <row r="23" spans="1:32" ht="20.25" customHeight="1" x14ac:dyDescent="0.25">
      <c r="A23" s="18" t="s">
        <v>37</v>
      </c>
      <c r="B23" s="35">
        <f>SUM(Quarter!B23:E23)</f>
        <v>323</v>
      </c>
      <c r="C23" s="33">
        <f>SUM(Quarter!F23:I23)</f>
        <v>294</v>
      </c>
      <c r="D23" s="33">
        <f>SUM(Quarter!J23:M23)</f>
        <v>0</v>
      </c>
      <c r="E23" s="33">
        <f>SUM(Quarter!N23:Q23)</f>
        <v>0</v>
      </c>
      <c r="F23" s="33">
        <f>SUM(Quarter!R23:U23)</f>
        <v>0</v>
      </c>
      <c r="G23" s="33">
        <f>SUM(Quarter!V23:Y23)</f>
        <v>0</v>
      </c>
      <c r="H23" s="33">
        <f>SUM(Quarter!Z23:AC23)</f>
        <v>0</v>
      </c>
      <c r="I23" s="33">
        <f>SUM(Quarter!AD23:AG23)</f>
        <v>0</v>
      </c>
      <c r="J23" s="33">
        <f>SUM(Quarter!AH23:AK23)</f>
        <v>0</v>
      </c>
      <c r="K23" s="33">
        <f>SUM(Quarter!AL23:AO23)</f>
        <v>0</v>
      </c>
      <c r="L23" s="33">
        <f>SUM(Quarter!AP23:AS23)</f>
        <v>0</v>
      </c>
      <c r="M23" s="33">
        <f>SUM(Quarter!AT23:AW23)</f>
        <v>0</v>
      </c>
      <c r="N23" s="33">
        <f>SUM(Quarter!AX23:BA23)</f>
        <v>0</v>
      </c>
      <c r="O23" s="33">
        <f>SUM(Quarter!BB23:BE23)</f>
        <v>0</v>
      </c>
      <c r="P23" s="33">
        <f>SUM(Quarter!BF23:BI23)</f>
        <v>0</v>
      </c>
      <c r="Q23" s="33">
        <f>SUM(Quarter!BJ23:BM23)</f>
        <v>0</v>
      </c>
      <c r="R23" s="33">
        <f>SUM(Quarter!BN23:BQ23)</f>
        <v>0</v>
      </c>
      <c r="S23" s="33">
        <f>SUM(Quarter!BR23:BU23)</f>
        <v>0</v>
      </c>
      <c r="T23" s="33">
        <v>0</v>
      </c>
      <c r="U23" s="33">
        <v>0</v>
      </c>
      <c r="V23" s="33">
        <v>0</v>
      </c>
      <c r="W23" s="33">
        <f>SUM(Quarter!CH23:CK23)</f>
        <v>0</v>
      </c>
      <c r="X23" s="33">
        <f>SUM(Quarter!CL23:CO23)</f>
        <v>0</v>
      </c>
      <c r="Y23" s="33">
        <f>SUM(Quarter!CP23:CS23)</f>
        <v>0</v>
      </c>
      <c r="Z23" s="33">
        <f>SUM(Quarter!CT23:CW23)</f>
        <v>0</v>
      </c>
      <c r="AA23" s="33">
        <f>SUM(Quarter!CX23:DA23)</f>
        <v>0</v>
      </c>
      <c r="AB23" s="48">
        <f>SUM(Quarter!DB23:DE23)</f>
        <v>0</v>
      </c>
      <c r="AD23" s="44"/>
      <c r="AF23" s="74"/>
    </row>
    <row r="24" spans="1:32" ht="20.25" customHeight="1" x14ac:dyDescent="0.25">
      <c r="A24" s="18" t="s">
        <v>41</v>
      </c>
      <c r="B24" s="49">
        <f>SUM(Quarter!B24:E24)</f>
        <v>323</v>
      </c>
      <c r="C24" s="46">
        <f>SUM(Quarter!F24:I24)</f>
        <v>294</v>
      </c>
      <c r="D24" s="46">
        <f>SUM(Quarter!J24:M24)</f>
        <v>0</v>
      </c>
      <c r="E24" s="46">
        <f>SUM(Quarter!N24:Q24)</f>
        <v>0</v>
      </c>
      <c r="F24" s="46">
        <f>SUM(Quarter!R24:U24)</f>
        <v>0</v>
      </c>
      <c r="G24" s="46">
        <f>SUM(Quarter!V24:Y24)</f>
        <v>0</v>
      </c>
      <c r="H24" s="46">
        <f>SUM(Quarter!Z24:AC24)</f>
        <v>0</v>
      </c>
      <c r="I24" s="46">
        <f>SUM(Quarter!AD24:AG24)</f>
        <v>0</v>
      </c>
      <c r="J24" s="46">
        <f>SUM(Quarter!AH24:AK24)</f>
        <v>0</v>
      </c>
      <c r="K24" s="46">
        <f>SUM(Quarter!AL24:AO24)</f>
        <v>0</v>
      </c>
      <c r="L24" s="46">
        <f>SUM(Quarter!AP24:AS24)</f>
        <v>0</v>
      </c>
      <c r="M24" s="46">
        <f>SUM(Quarter!AT24:AW24)</f>
        <v>0</v>
      </c>
      <c r="N24" s="46">
        <f>SUM(Quarter!AX24:BA24)</f>
        <v>0</v>
      </c>
      <c r="O24" s="46">
        <f>SUM(Quarter!BB24:BE24)</f>
        <v>0</v>
      </c>
      <c r="P24" s="46">
        <f>SUM(Quarter!BF24:BI24)</f>
        <v>0</v>
      </c>
      <c r="Q24" s="46">
        <f>SUM(Quarter!BJ24:BM24)</f>
        <v>0</v>
      </c>
      <c r="R24" s="46">
        <f>SUM(Quarter!BN24:BQ24)</f>
        <v>0</v>
      </c>
      <c r="S24" s="46">
        <f>SUM(Quarter!BR24:BU24)</f>
        <v>0</v>
      </c>
      <c r="T24" s="46">
        <v>0</v>
      </c>
      <c r="U24" s="46">
        <v>0</v>
      </c>
      <c r="V24" s="46">
        <v>0</v>
      </c>
      <c r="W24" s="46">
        <f>SUM(Quarter!CH24:CK24)</f>
        <v>0</v>
      </c>
      <c r="X24" s="46">
        <f>SUM(Quarter!CL24:CO24)</f>
        <v>0</v>
      </c>
      <c r="Y24" s="33">
        <f>SUM(Quarter!CP24:CS24)</f>
        <v>0</v>
      </c>
      <c r="Z24" s="33">
        <f>SUM(Quarter!CT24:CW24)</f>
        <v>0</v>
      </c>
      <c r="AA24" s="33">
        <f>SUM(Quarter!CX24:DA24)</f>
        <v>0</v>
      </c>
      <c r="AB24" s="48">
        <f>SUM(Quarter!DB24:DE24)</f>
        <v>0</v>
      </c>
      <c r="AD24" s="44"/>
      <c r="AF24" s="74"/>
    </row>
    <row r="25" spans="1:32" x14ac:dyDescent="0.25">
      <c r="AD25" s="44"/>
    </row>
  </sheetData>
  <phoneticPr fontId="17" type="noConversion"/>
  <pageMargins left="0.75" right="0.75" top="1" bottom="1" header="0.5" footer="0.5"/>
  <pageSetup paperSize="9" orientation="landscape" r:id="rId1"/>
  <headerFooter alignWithMargins="0"/>
  <ignoredErrors>
    <ignoredError sqref="B6:Y24 Z7:Z24 Z6 AA23 AA22 AA21 AA20 AA19 AA18 AA17 AA24 AA6:AA16" formulaRange="1"/>
    <ignoredError sqref="AB22 AB21 AB20 AB19 AB18 AB17 AB23 AB24 AB6:AB16" formulaRange="1" calculatedColumn="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7AA98-3479-4A03-81AE-D057408F26EA}">
  <sheetPr codeName="Sheet2">
    <pageSetUpPr fitToPage="1"/>
  </sheetPr>
  <dimension ref="A1:DG79"/>
  <sheetViews>
    <sheetView showGridLines="0" zoomScaleNormal="100" workbookViewId="0">
      <pane xSplit="1" ySplit="5" topLeftCell="DC6" activePane="bottomRight" state="frozen"/>
      <selection activeCell="A2" sqref="A2:XFD2"/>
      <selection pane="topRight" activeCell="A2" sqref="A2:XFD2"/>
      <selection pane="bottomLeft" activeCell="A2" sqref="A2:XFD2"/>
      <selection pane="bottomRight"/>
    </sheetView>
  </sheetViews>
  <sheetFormatPr defaultColWidth="9" defaultRowHeight="15.75" x14ac:dyDescent="0.25"/>
  <cols>
    <col min="1" max="1" width="30.85546875" style="1" customWidth="1"/>
    <col min="2" max="90" width="12.85546875" style="1" customWidth="1"/>
    <col min="91" max="91" width="13.42578125" style="1" bestFit="1" customWidth="1"/>
    <col min="92" max="97" width="14" style="1" customWidth="1"/>
    <col min="98" max="99" width="13" style="1" bestFit="1" customWidth="1"/>
    <col min="100" max="100" width="13" style="1" customWidth="1"/>
    <col min="101" max="110" width="13.140625" style="1" customWidth="1"/>
    <col min="111" max="111" width="13.5703125" style="1" bestFit="1" customWidth="1"/>
    <col min="112" max="261" width="9" style="1"/>
    <col min="262" max="262" width="19.85546875" style="1" customWidth="1"/>
    <col min="263" max="302" width="8.85546875" style="1" customWidth="1"/>
    <col min="303" max="308" width="9" style="1"/>
    <col min="309" max="309" width="9.85546875" style="1" customWidth="1"/>
    <col min="310" max="311" width="9" style="1"/>
    <col min="312" max="312" width="10.140625" style="1" customWidth="1"/>
    <col min="313" max="313" width="9.85546875" style="1" bestFit="1" customWidth="1"/>
    <col min="314" max="314" width="9.140625" style="1" customWidth="1"/>
    <col min="315" max="315" width="9.42578125" style="1" bestFit="1" customWidth="1"/>
    <col min="316" max="316" width="9.85546875" style="1" bestFit="1" customWidth="1"/>
    <col min="317" max="318" width="9" style="1"/>
    <col min="319" max="319" width="10" style="1" customWidth="1"/>
    <col min="320" max="321" width="11" style="1" customWidth="1"/>
    <col min="322" max="322" width="9" style="1"/>
    <col min="323" max="323" width="9.42578125" style="1" bestFit="1" customWidth="1"/>
    <col min="324" max="324" width="10.140625" style="1" customWidth="1"/>
    <col min="325" max="325" width="10" style="1" bestFit="1" customWidth="1"/>
    <col min="326" max="326" width="9.85546875" style="1" bestFit="1" customWidth="1"/>
    <col min="327" max="327" width="9" style="1" bestFit="1"/>
    <col min="328" max="328" width="10.140625" style="1" bestFit="1" customWidth="1"/>
    <col min="329" max="329" width="10" style="1" customWidth="1"/>
    <col min="330" max="330" width="9.85546875" style="1" bestFit="1" customWidth="1"/>
    <col min="331" max="331" width="9.42578125" style="1" bestFit="1" customWidth="1"/>
    <col min="332" max="332" width="10.140625" style="1" bestFit="1" customWidth="1"/>
    <col min="333" max="333" width="10" style="1" bestFit="1" customWidth="1"/>
    <col min="334" max="334" width="9.85546875" style="1" bestFit="1" customWidth="1"/>
    <col min="335" max="335" width="9.42578125" style="1" bestFit="1" customWidth="1"/>
    <col min="336" max="336" width="10.42578125" style="1" customWidth="1"/>
    <col min="337" max="337" width="10" style="1" bestFit="1" customWidth="1"/>
    <col min="338" max="338" width="9.85546875" style="1" bestFit="1" customWidth="1"/>
    <col min="339" max="339" width="9.42578125" style="1" customWidth="1"/>
    <col min="340" max="340" width="9.85546875" style="1" customWidth="1"/>
    <col min="341" max="341" width="10.85546875" style="1" customWidth="1"/>
    <col min="342" max="343" width="9.85546875" style="1" customWidth="1"/>
    <col min="344" max="344" width="10.42578125" style="1" customWidth="1"/>
    <col min="345" max="345" width="10.140625" style="1" customWidth="1"/>
    <col min="346" max="346" width="9.42578125" style="1" customWidth="1"/>
    <col min="347" max="347" width="10" style="1" customWidth="1"/>
    <col min="348" max="348" width="10.140625" style="1" customWidth="1"/>
    <col min="349" max="349" width="12" style="1" customWidth="1"/>
    <col min="350" max="350" width="10" style="1" customWidth="1"/>
    <col min="351" max="351" width="11.42578125" style="1" customWidth="1"/>
    <col min="352" max="352" width="10.85546875" style="1" customWidth="1"/>
    <col min="353" max="517" width="9" style="1"/>
    <col min="518" max="518" width="19.85546875" style="1" customWidth="1"/>
    <col min="519" max="558" width="8.85546875" style="1" customWidth="1"/>
    <col min="559" max="564" width="9" style="1"/>
    <col min="565" max="565" width="9.85546875" style="1" customWidth="1"/>
    <col min="566" max="567" width="9" style="1"/>
    <col min="568" max="568" width="10.140625" style="1" customWidth="1"/>
    <col min="569" max="569" width="9.85546875" style="1" bestFit="1" customWidth="1"/>
    <col min="570" max="570" width="9.140625" style="1" customWidth="1"/>
    <col min="571" max="571" width="9.42578125" style="1" bestFit="1" customWidth="1"/>
    <col min="572" max="572" width="9.85546875" style="1" bestFit="1" customWidth="1"/>
    <col min="573" max="574" width="9" style="1"/>
    <col min="575" max="575" width="10" style="1" customWidth="1"/>
    <col min="576" max="577" width="11" style="1" customWidth="1"/>
    <col min="578" max="578" width="9" style="1"/>
    <col min="579" max="579" width="9.42578125" style="1" bestFit="1" customWidth="1"/>
    <col min="580" max="580" width="10.140625" style="1" customWidth="1"/>
    <col min="581" max="581" width="10" style="1" bestFit="1" customWidth="1"/>
    <col min="582" max="582" width="9.85546875" style="1" bestFit="1" customWidth="1"/>
    <col min="583" max="583" width="9" style="1" bestFit="1"/>
    <col min="584" max="584" width="10.140625" style="1" bestFit="1" customWidth="1"/>
    <col min="585" max="585" width="10" style="1" customWidth="1"/>
    <col min="586" max="586" width="9.85546875" style="1" bestFit="1" customWidth="1"/>
    <col min="587" max="587" width="9.42578125" style="1" bestFit="1" customWidth="1"/>
    <col min="588" max="588" width="10.140625" style="1" bestFit="1" customWidth="1"/>
    <col min="589" max="589" width="10" style="1" bestFit="1" customWidth="1"/>
    <col min="590" max="590" width="9.85546875" style="1" bestFit="1" customWidth="1"/>
    <col min="591" max="591" width="9.42578125" style="1" bestFit="1" customWidth="1"/>
    <col min="592" max="592" width="10.42578125" style="1" customWidth="1"/>
    <col min="593" max="593" width="10" style="1" bestFit="1" customWidth="1"/>
    <col min="594" max="594" width="9.85546875" style="1" bestFit="1" customWidth="1"/>
    <col min="595" max="595" width="9.42578125" style="1" customWidth="1"/>
    <col min="596" max="596" width="9.85546875" style="1" customWidth="1"/>
    <col min="597" max="597" width="10.85546875" style="1" customWidth="1"/>
    <col min="598" max="599" width="9.85546875" style="1" customWidth="1"/>
    <col min="600" max="600" width="10.42578125" style="1" customWidth="1"/>
    <col min="601" max="601" width="10.140625" style="1" customWidth="1"/>
    <col min="602" max="602" width="9.42578125" style="1" customWidth="1"/>
    <col min="603" max="603" width="10" style="1" customWidth="1"/>
    <col min="604" max="604" width="10.140625" style="1" customWidth="1"/>
    <col min="605" max="605" width="12" style="1" customWidth="1"/>
    <col min="606" max="606" width="10" style="1" customWidth="1"/>
    <col min="607" max="607" width="11.42578125" style="1" customWidth="1"/>
    <col min="608" max="608" width="10.85546875" style="1" customWidth="1"/>
    <col min="609" max="773" width="9" style="1"/>
    <col min="774" max="774" width="19.85546875" style="1" customWidth="1"/>
    <col min="775" max="814" width="8.85546875" style="1" customWidth="1"/>
    <col min="815" max="820" width="9" style="1"/>
    <col min="821" max="821" width="9.85546875" style="1" customWidth="1"/>
    <col min="822" max="823" width="9" style="1"/>
    <col min="824" max="824" width="10.140625" style="1" customWidth="1"/>
    <col min="825" max="825" width="9.85546875" style="1" bestFit="1" customWidth="1"/>
    <col min="826" max="826" width="9.140625" style="1" customWidth="1"/>
    <col min="827" max="827" width="9.42578125" style="1" bestFit="1" customWidth="1"/>
    <col min="828" max="828" width="9.85546875" style="1" bestFit="1" customWidth="1"/>
    <col min="829" max="830" width="9" style="1"/>
    <col min="831" max="831" width="10" style="1" customWidth="1"/>
    <col min="832" max="833" width="11" style="1" customWidth="1"/>
    <col min="834" max="834" width="9" style="1"/>
    <col min="835" max="835" width="9.42578125" style="1" bestFit="1" customWidth="1"/>
    <col min="836" max="836" width="10.140625" style="1" customWidth="1"/>
    <col min="837" max="837" width="10" style="1" bestFit="1" customWidth="1"/>
    <col min="838" max="838" width="9.85546875" style="1" bestFit="1" customWidth="1"/>
    <col min="839" max="839" width="9" style="1" bestFit="1"/>
    <col min="840" max="840" width="10.140625" style="1" bestFit="1" customWidth="1"/>
    <col min="841" max="841" width="10" style="1" customWidth="1"/>
    <col min="842" max="842" width="9.85546875" style="1" bestFit="1" customWidth="1"/>
    <col min="843" max="843" width="9.42578125" style="1" bestFit="1" customWidth="1"/>
    <col min="844" max="844" width="10.140625" style="1" bestFit="1" customWidth="1"/>
    <col min="845" max="845" width="10" style="1" bestFit="1" customWidth="1"/>
    <col min="846" max="846" width="9.85546875" style="1" bestFit="1" customWidth="1"/>
    <col min="847" max="847" width="9.42578125" style="1" bestFit="1" customWidth="1"/>
    <col min="848" max="848" width="10.42578125" style="1" customWidth="1"/>
    <col min="849" max="849" width="10" style="1" bestFit="1" customWidth="1"/>
    <col min="850" max="850" width="9.85546875" style="1" bestFit="1" customWidth="1"/>
    <col min="851" max="851" width="9.42578125" style="1" customWidth="1"/>
    <col min="852" max="852" width="9.85546875" style="1" customWidth="1"/>
    <col min="853" max="853" width="10.85546875" style="1" customWidth="1"/>
    <col min="854" max="855" width="9.85546875" style="1" customWidth="1"/>
    <col min="856" max="856" width="10.42578125" style="1" customWidth="1"/>
    <col min="857" max="857" width="10.140625" style="1" customWidth="1"/>
    <col min="858" max="858" width="9.42578125" style="1" customWidth="1"/>
    <col min="859" max="859" width="10" style="1" customWidth="1"/>
    <col min="860" max="860" width="10.140625" style="1" customWidth="1"/>
    <col min="861" max="861" width="12" style="1" customWidth="1"/>
    <col min="862" max="862" width="10" style="1" customWidth="1"/>
    <col min="863" max="863" width="11.42578125" style="1" customWidth="1"/>
    <col min="864" max="864" width="10.85546875" style="1" customWidth="1"/>
    <col min="865" max="1029" width="9" style="1"/>
    <col min="1030" max="1030" width="19.85546875" style="1" customWidth="1"/>
    <col min="1031" max="1070" width="8.85546875" style="1" customWidth="1"/>
    <col min="1071" max="1076" width="9" style="1"/>
    <col min="1077" max="1077" width="9.85546875" style="1" customWidth="1"/>
    <col min="1078" max="1079" width="9" style="1"/>
    <col min="1080" max="1080" width="10.140625" style="1" customWidth="1"/>
    <col min="1081" max="1081" width="9.85546875" style="1" bestFit="1" customWidth="1"/>
    <col min="1082" max="1082" width="9.140625" style="1" customWidth="1"/>
    <col min="1083" max="1083" width="9.42578125" style="1" bestFit="1" customWidth="1"/>
    <col min="1084" max="1084" width="9.85546875" style="1" bestFit="1" customWidth="1"/>
    <col min="1085" max="1086" width="9" style="1"/>
    <col min="1087" max="1087" width="10" style="1" customWidth="1"/>
    <col min="1088" max="1089" width="11" style="1" customWidth="1"/>
    <col min="1090" max="1090" width="9" style="1"/>
    <col min="1091" max="1091" width="9.42578125" style="1" bestFit="1" customWidth="1"/>
    <col min="1092" max="1092" width="10.140625" style="1" customWidth="1"/>
    <col min="1093" max="1093" width="10" style="1" bestFit="1" customWidth="1"/>
    <col min="1094" max="1094" width="9.85546875" style="1" bestFit="1" customWidth="1"/>
    <col min="1095" max="1095" width="9" style="1" bestFit="1"/>
    <col min="1096" max="1096" width="10.140625" style="1" bestFit="1" customWidth="1"/>
    <col min="1097" max="1097" width="10" style="1" customWidth="1"/>
    <col min="1098" max="1098" width="9.85546875" style="1" bestFit="1" customWidth="1"/>
    <col min="1099" max="1099" width="9.42578125" style="1" bestFit="1" customWidth="1"/>
    <col min="1100" max="1100" width="10.140625" style="1" bestFit="1" customWidth="1"/>
    <col min="1101" max="1101" width="10" style="1" bestFit="1" customWidth="1"/>
    <col min="1102" max="1102" width="9.85546875" style="1" bestFit="1" customWidth="1"/>
    <col min="1103" max="1103" width="9.42578125" style="1" bestFit="1" customWidth="1"/>
    <col min="1104" max="1104" width="10.42578125" style="1" customWidth="1"/>
    <col min="1105" max="1105" width="10" style="1" bestFit="1" customWidth="1"/>
    <col min="1106" max="1106" width="9.85546875" style="1" bestFit="1" customWidth="1"/>
    <col min="1107" max="1107" width="9.42578125" style="1" customWidth="1"/>
    <col min="1108" max="1108" width="9.85546875" style="1" customWidth="1"/>
    <col min="1109" max="1109" width="10.85546875" style="1" customWidth="1"/>
    <col min="1110" max="1111" width="9.85546875" style="1" customWidth="1"/>
    <col min="1112" max="1112" width="10.42578125" style="1" customWidth="1"/>
    <col min="1113" max="1113" width="10.140625" style="1" customWidth="1"/>
    <col min="1114" max="1114" width="9.42578125" style="1" customWidth="1"/>
    <col min="1115" max="1115" width="10" style="1" customWidth="1"/>
    <col min="1116" max="1116" width="10.140625" style="1" customWidth="1"/>
    <col min="1117" max="1117" width="12" style="1" customWidth="1"/>
    <col min="1118" max="1118" width="10" style="1" customWidth="1"/>
    <col min="1119" max="1119" width="11.42578125" style="1" customWidth="1"/>
    <col min="1120" max="1120" width="10.85546875" style="1" customWidth="1"/>
    <col min="1121" max="1285" width="9" style="1"/>
    <col min="1286" max="1286" width="19.85546875" style="1" customWidth="1"/>
    <col min="1287" max="1326" width="8.85546875" style="1" customWidth="1"/>
    <col min="1327" max="1332" width="9" style="1"/>
    <col min="1333" max="1333" width="9.85546875" style="1" customWidth="1"/>
    <col min="1334" max="1335" width="9" style="1"/>
    <col min="1336" max="1336" width="10.140625" style="1" customWidth="1"/>
    <col min="1337" max="1337" width="9.85546875" style="1" bestFit="1" customWidth="1"/>
    <col min="1338" max="1338" width="9.140625" style="1" customWidth="1"/>
    <col min="1339" max="1339" width="9.42578125" style="1" bestFit="1" customWidth="1"/>
    <col min="1340" max="1340" width="9.85546875" style="1" bestFit="1" customWidth="1"/>
    <col min="1341" max="1342" width="9" style="1"/>
    <col min="1343" max="1343" width="10" style="1" customWidth="1"/>
    <col min="1344" max="1345" width="11" style="1" customWidth="1"/>
    <col min="1346" max="1346" width="9" style="1"/>
    <col min="1347" max="1347" width="9.42578125" style="1" bestFit="1" customWidth="1"/>
    <col min="1348" max="1348" width="10.140625" style="1" customWidth="1"/>
    <col min="1349" max="1349" width="10" style="1" bestFit="1" customWidth="1"/>
    <col min="1350" max="1350" width="9.85546875" style="1" bestFit="1" customWidth="1"/>
    <col min="1351" max="1351" width="9" style="1" bestFit="1"/>
    <col min="1352" max="1352" width="10.140625" style="1" bestFit="1" customWidth="1"/>
    <col min="1353" max="1353" width="10" style="1" customWidth="1"/>
    <col min="1354" max="1354" width="9.85546875" style="1" bestFit="1" customWidth="1"/>
    <col min="1355" max="1355" width="9.42578125" style="1" bestFit="1" customWidth="1"/>
    <col min="1356" max="1356" width="10.140625" style="1" bestFit="1" customWidth="1"/>
    <col min="1357" max="1357" width="10" style="1" bestFit="1" customWidth="1"/>
    <col min="1358" max="1358" width="9.85546875" style="1" bestFit="1" customWidth="1"/>
    <col min="1359" max="1359" width="9.42578125" style="1" bestFit="1" customWidth="1"/>
    <col min="1360" max="1360" width="10.42578125" style="1" customWidth="1"/>
    <col min="1361" max="1361" width="10" style="1" bestFit="1" customWidth="1"/>
    <col min="1362" max="1362" width="9.85546875" style="1" bestFit="1" customWidth="1"/>
    <col min="1363" max="1363" width="9.42578125" style="1" customWidth="1"/>
    <col min="1364" max="1364" width="9.85546875" style="1" customWidth="1"/>
    <col min="1365" max="1365" width="10.85546875" style="1" customWidth="1"/>
    <col min="1366" max="1367" width="9.85546875" style="1" customWidth="1"/>
    <col min="1368" max="1368" width="10.42578125" style="1" customWidth="1"/>
    <col min="1369" max="1369" width="10.140625" style="1" customWidth="1"/>
    <col min="1370" max="1370" width="9.42578125" style="1" customWidth="1"/>
    <col min="1371" max="1371" width="10" style="1" customWidth="1"/>
    <col min="1372" max="1372" width="10.140625" style="1" customWidth="1"/>
    <col min="1373" max="1373" width="12" style="1" customWidth="1"/>
    <col min="1374" max="1374" width="10" style="1" customWidth="1"/>
    <col min="1375" max="1375" width="11.42578125" style="1" customWidth="1"/>
    <col min="1376" max="1376" width="10.85546875" style="1" customWidth="1"/>
    <col min="1377" max="1541" width="9" style="1"/>
    <col min="1542" max="1542" width="19.85546875" style="1" customWidth="1"/>
    <col min="1543" max="1582" width="8.85546875" style="1" customWidth="1"/>
    <col min="1583" max="1588" width="9" style="1"/>
    <col min="1589" max="1589" width="9.85546875" style="1" customWidth="1"/>
    <col min="1590" max="1591" width="9" style="1"/>
    <col min="1592" max="1592" width="10.140625" style="1" customWidth="1"/>
    <col min="1593" max="1593" width="9.85546875" style="1" bestFit="1" customWidth="1"/>
    <col min="1594" max="1594" width="9.140625" style="1" customWidth="1"/>
    <col min="1595" max="1595" width="9.42578125" style="1" bestFit="1" customWidth="1"/>
    <col min="1596" max="1596" width="9.85546875" style="1" bestFit="1" customWidth="1"/>
    <col min="1597" max="1598" width="9" style="1"/>
    <col min="1599" max="1599" width="10" style="1" customWidth="1"/>
    <col min="1600" max="1601" width="11" style="1" customWidth="1"/>
    <col min="1602" max="1602" width="9" style="1"/>
    <col min="1603" max="1603" width="9.42578125" style="1" bestFit="1" customWidth="1"/>
    <col min="1604" max="1604" width="10.140625" style="1" customWidth="1"/>
    <col min="1605" max="1605" width="10" style="1" bestFit="1" customWidth="1"/>
    <col min="1606" max="1606" width="9.85546875" style="1" bestFit="1" customWidth="1"/>
    <col min="1607" max="1607" width="9" style="1" bestFit="1"/>
    <col min="1608" max="1608" width="10.140625" style="1" bestFit="1" customWidth="1"/>
    <col min="1609" max="1609" width="10" style="1" customWidth="1"/>
    <col min="1610" max="1610" width="9.85546875" style="1" bestFit="1" customWidth="1"/>
    <col min="1611" max="1611" width="9.42578125" style="1" bestFit="1" customWidth="1"/>
    <col min="1612" max="1612" width="10.140625" style="1" bestFit="1" customWidth="1"/>
    <col min="1613" max="1613" width="10" style="1" bestFit="1" customWidth="1"/>
    <col min="1614" max="1614" width="9.85546875" style="1" bestFit="1" customWidth="1"/>
    <col min="1615" max="1615" width="9.42578125" style="1" bestFit="1" customWidth="1"/>
    <col min="1616" max="1616" width="10.42578125" style="1" customWidth="1"/>
    <col min="1617" max="1617" width="10" style="1" bestFit="1" customWidth="1"/>
    <col min="1618" max="1618" width="9.85546875" style="1" bestFit="1" customWidth="1"/>
    <col min="1619" max="1619" width="9.42578125" style="1" customWidth="1"/>
    <col min="1620" max="1620" width="9.85546875" style="1" customWidth="1"/>
    <col min="1621" max="1621" width="10.85546875" style="1" customWidth="1"/>
    <col min="1622" max="1623" width="9.85546875" style="1" customWidth="1"/>
    <col min="1624" max="1624" width="10.42578125" style="1" customWidth="1"/>
    <col min="1625" max="1625" width="10.140625" style="1" customWidth="1"/>
    <col min="1626" max="1626" width="9.42578125" style="1" customWidth="1"/>
    <col min="1627" max="1627" width="10" style="1" customWidth="1"/>
    <col min="1628" max="1628" width="10.140625" style="1" customWidth="1"/>
    <col min="1629" max="1629" width="12" style="1" customWidth="1"/>
    <col min="1630" max="1630" width="10" style="1" customWidth="1"/>
    <col min="1631" max="1631" width="11.42578125" style="1" customWidth="1"/>
    <col min="1632" max="1632" width="10.85546875" style="1" customWidth="1"/>
    <col min="1633" max="1797" width="9" style="1"/>
    <col min="1798" max="1798" width="19.85546875" style="1" customWidth="1"/>
    <col min="1799" max="1838" width="8.85546875" style="1" customWidth="1"/>
    <col min="1839" max="1844" width="9" style="1"/>
    <col min="1845" max="1845" width="9.85546875" style="1" customWidth="1"/>
    <col min="1846" max="1847" width="9" style="1"/>
    <col min="1848" max="1848" width="10.140625" style="1" customWidth="1"/>
    <col min="1849" max="1849" width="9.85546875" style="1" bestFit="1" customWidth="1"/>
    <col min="1850" max="1850" width="9.140625" style="1" customWidth="1"/>
    <col min="1851" max="1851" width="9.42578125" style="1" bestFit="1" customWidth="1"/>
    <col min="1852" max="1852" width="9.85546875" style="1" bestFit="1" customWidth="1"/>
    <col min="1853" max="1854" width="9" style="1"/>
    <col min="1855" max="1855" width="10" style="1" customWidth="1"/>
    <col min="1856" max="1857" width="11" style="1" customWidth="1"/>
    <col min="1858" max="1858" width="9" style="1"/>
    <col min="1859" max="1859" width="9.42578125" style="1" bestFit="1" customWidth="1"/>
    <col min="1860" max="1860" width="10.140625" style="1" customWidth="1"/>
    <col min="1861" max="1861" width="10" style="1" bestFit="1" customWidth="1"/>
    <col min="1862" max="1862" width="9.85546875" style="1" bestFit="1" customWidth="1"/>
    <col min="1863" max="1863" width="9" style="1" bestFit="1"/>
    <col min="1864" max="1864" width="10.140625" style="1" bestFit="1" customWidth="1"/>
    <col min="1865" max="1865" width="10" style="1" customWidth="1"/>
    <col min="1866" max="1866" width="9.85546875" style="1" bestFit="1" customWidth="1"/>
    <col min="1867" max="1867" width="9.42578125" style="1" bestFit="1" customWidth="1"/>
    <col min="1868" max="1868" width="10.140625" style="1" bestFit="1" customWidth="1"/>
    <col min="1869" max="1869" width="10" style="1" bestFit="1" customWidth="1"/>
    <col min="1870" max="1870" width="9.85546875" style="1" bestFit="1" customWidth="1"/>
    <col min="1871" max="1871" width="9.42578125" style="1" bestFit="1" customWidth="1"/>
    <col min="1872" max="1872" width="10.42578125" style="1" customWidth="1"/>
    <col min="1873" max="1873" width="10" style="1" bestFit="1" customWidth="1"/>
    <col min="1874" max="1874" width="9.85546875" style="1" bestFit="1" customWidth="1"/>
    <col min="1875" max="1875" width="9.42578125" style="1" customWidth="1"/>
    <col min="1876" max="1876" width="9.85546875" style="1" customWidth="1"/>
    <col min="1877" max="1877" width="10.85546875" style="1" customWidth="1"/>
    <col min="1878" max="1879" width="9.85546875" style="1" customWidth="1"/>
    <col min="1880" max="1880" width="10.42578125" style="1" customWidth="1"/>
    <col min="1881" max="1881" width="10.140625" style="1" customWidth="1"/>
    <col min="1882" max="1882" width="9.42578125" style="1" customWidth="1"/>
    <col min="1883" max="1883" width="10" style="1" customWidth="1"/>
    <col min="1884" max="1884" width="10.140625" style="1" customWidth="1"/>
    <col min="1885" max="1885" width="12" style="1" customWidth="1"/>
    <col min="1886" max="1886" width="10" style="1" customWidth="1"/>
    <col min="1887" max="1887" width="11.42578125" style="1" customWidth="1"/>
    <col min="1888" max="1888" width="10.85546875" style="1" customWidth="1"/>
    <col min="1889" max="2053" width="9" style="1"/>
    <col min="2054" max="2054" width="19.85546875" style="1" customWidth="1"/>
    <col min="2055" max="2094" width="8.85546875" style="1" customWidth="1"/>
    <col min="2095" max="2100" width="9" style="1"/>
    <col min="2101" max="2101" width="9.85546875" style="1" customWidth="1"/>
    <col min="2102" max="2103" width="9" style="1"/>
    <col min="2104" max="2104" width="10.140625" style="1" customWidth="1"/>
    <col min="2105" max="2105" width="9.85546875" style="1" bestFit="1" customWidth="1"/>
    <col min="2106" max="2106" width="9.140625" style="1" customWidth="1"/>
    <col min="2107" max="2107" width="9.42578125" style="1" bestFit="1" customWidth="1"/>
    <col min="2108" max="2108" width="9.85546875" style="1" bestFit="1" customWidth="1"/>
    <col min="2109" max="2110" width="9" style="1"/>
    <col min="2111" max="2111" width="10" style="1" customWidth="1"/>
    <col min="2112" max="2113" width="11" style="1" customWidth="1"/>
    <col min="2114" max="2114" width="9" style="1"/>
    <col min="2115" max="2115" width="9.42578125" style="1" bestFit="1" customWidth="1"/>
    <col min="2116" max="2116" width="10.140625" style="1" customWidth="1"/>
    <col min="2117" max="2117" width="10" style="1" bestFit="1" customWidth="1"/>
    <col min="2118" max="2118" width="9.85546875" style="1" bestFit="1" customWidth="1"/>
    <col min="2119" max="2119" width="9" style="1" bestFit="1"/>
    <col min="2120" max="2120" width="10.140625" style="1" bestFit="1" customWidth="1"/>
    <col min="2121" max="2121" width="10" style="1" customWidth="1"/>
    <col min="2122" max="2122" width="9.85546875" style="1" bestFit="1" customWidth="1"/>
    <col min="2123" max="2123" width="9.42578125" style="1" bestFit="1" customWidth="1"/>
    <col min="2124" max="2124" width="10.140625" style="1" bestFit="1" customWidth="1"/>
    <col min="2125" max="2125" width="10" style="1" bestFit="1" customWidth="1"/>
    <col min="2126" max="2126" width="9.85546875" style="1" bestFit="1" customWidth="1"/>
    <col min="2127" max="2127" width="9.42578125" style="1" bestFit="1" customWidth="1"/>
    <col min="2128" max="2128" width="10.42578125" style="1" customWidth="1"/>
    <col min="2129" max="2129" width="10" style="1" bestFit="1" customWidth="1"/>
    <col min="2130" max="2130" width="9.85546875" style="1" bestFit="1" customWidth="1"/>
    <col min="2131" max="2131" width="9.42578125" style="1" customWidth="1"/>
    <col min="2132" max="2132" width="9.85546875" style="1" customWidth="1"/>
    <col min="2133" max="2133" width="10.85546875" style="1" customWidth="1"/>
    <col min="2134" max="2135" width="9.85546875" style="1" customWidth="1"/>
    <col min="2136" max="2136" width="10.42578125" style="1" customWidth="1"/>
    <col min="2137" max="2137" width="10.140625" style="1" customWidth="1"/>
    <col min="2138" max="2138" width="9.42578125" style="1" customWidth="1"/>
    <col min="2139" max="2139" width="10" style="1" customWidth="1"/>
    <col min="2140" max="2140" width="10.140625" style="1" customWidth="1"/>
    <col min="2141" max="2141" width="12" style="1" customWidth="1"/>
    <col min="2142" max="2142" width="10" style="1" customWidth="1"/>
    <col min="2143" max="2143" width="11.42578125" style="1" customWidth="1"/>
    <col min="2144" max="2144" width="10.85546875" style="1" customWidth="1"/>
    <col min="2145" max="2309" width="9" style="1"/>
    <col min="2310" max="2310" width="19.85546875" style="1" customWidth="1"/>
    <col min="2311" max="2350" width="8.85546875" style="1" customWidth="1"/>
    <col min="2351" max="2356" width="9" style="1"/>
    <col min="2357" max="2357" width="9.85546875" style="1" customWidth="1"/>
    <col min="2358" max="2359" width="9" style="1"/>
    <col min="2360" max="2360" width="10.140625" style="1" customWidth="1"/>
    <col min="2361" max="2361" width="9.85546875" style="1" bestFit="1" customWidth="1"/>
    <col min="2362" max="2362" width="9.140625" style="1" customWidth="1"/>
    <col min="2363" max="2363" width="9.42578125" style="1" bestFit="1" customWidth="1"/>
    <col min="2364" max="2364" width="9.85546875" style="1" bestFit="1" customWidth="1"/>
    <col min="2365" max="2366" width="9" style="1"/>
    <col min="2367" max="2367" width="10" style="1" customWidth="1"/>
    <col min="2368" max="2369" width="11" style="1" customWidth="1"/>
    <col min="2370" max="2370" width="9" style="1"/>
    <col min="2371" max="2371" width="9.42578125" style="1" bestFit="1" customWidth="1"/>
    <col min="2372" max="2372" width="10.140625" style="1" customWidth="1"/>
    <col min="2373" max="2373" width="10" style="1" bestFit="1" customWidth="1"/>
    <col min="2374" max="2374" width="9.85546875" style="1" bestFit="1" customWidth="1"/>
    <col min="2375" max="2375" width="9" style="1" bestFit="1"/>
    <col min="2376" max="2376" width="10.140625" style="1" bestFit="1" customWidth="1"/>
    <col min="2377" max="2377" width="10" style="1" customWidth="1"/>
    <col min="2378" max="2378" width="9.85546875" style="1" bestFit="1" customWidth="1"/>
    <col min="2379" max="2379" width="9.42578125" style="1" bestFit="1" customWidth="1"/>
    <col min="2380" max="2380" width="10.140625" style="1" bestFit="1" customWidth="1"/>
    <col min="2381" max="2381" width="10" style="1" bestFit="1" customWidth="1"/>
    <col min="2382" max="2382" width="9.85546875" style="1" bestFit="1" customWidth="1"/>
    <col min="2383" max="2383" width="9.42578125" style="1" bestFit="1" customWidth="1"/>
    <col min="2384" max="2384" width="10.42578125" style="1" customWidth="1"/>
    <col min="2385" max="2385" width="10" style="1" bestFit="1" customWidth="1"/>
    <col min="2386" max="2386" width="9.85546875" style="1" bestFit="1" customWidth="1"/>
    <col min="2387" max="2387" width="9.42578125" style="1" customWidth="1"/>
    <col min="2388" max="2388" width="9.85546875" style="1" customWidth="1"/>
    <col min="2389" max="2389" width="10.85546875" style="1" customWidth="1"/>
    <col min="2390" max="2391" width="9.85546875" style="1" customWidth="1"/>
    <col min="2392" max="2392" width="10.42578125" style="1" customWidth="1"/>
    <col min="2393" max="2393" width="10.140625" style="1" customWidth="1"/>
    <col min="2394" max="2394" width="9.42578125" style="1" customWidth="1"/>
    <col min="2395" max="2395" width="10" style="1" customWidth="1"/>
    <col min="2396" max="2396" width="10.140625" style="1" customWidth="1"/>
    <col min="2397" max="2397" width="12" style="1" customWidth="1"/>
    <col min="2398" max="2398" width="10" style="1" customWidth="1"/>
    <col min="2399" max="2399" width="11.42578125" style="1" customWidth="1"/>
    <col min="2400" max="2400" width="10.85546875" style="1" customWidth="1"/>
    <col min="2401" max="2565" width="9" style="1"/>
    <col min="2566" max="2566" width="19.85546875" style="1" customWidth="1"/>
    <col min="2567" max="2606" width="8.85546875" style="1" customWidth="1"/>
    <col min="2607" max="2612" width="9" style="1"/>
    <col min="2613" max="2613" width="9.85546875" style="1" customWidth="1"/>
    <col min="2614" max="2615" width="9" style="1"/>
    <col min="2616" max="2616" width="10.140625" style="1" customWidth="1"/>
    <col min="2617" max="2617" width="9.85546875" style="1" bestFit="1" customWidth="1"/>
    <col min="2618" max="2618" width="9.140625" style="1" customWidth="1"/>
    <col min="2619" max="2619" width="9.42578125" style="1" bestFit="1" customWidth="1"/>
    <col min="2620" max="2620" width="9.85546875" style="1" bestFit="1" customWidth="1"/>
    <col min="2621" max="2622" width="9" style="1"/>
    <col min="2623" max="2623" width="10" style="1" customWidth="1"/>
    <col min="2624" max="2625" width="11" style="1" customWidth="1"/>
    <col min="2626" max="2626" width="9" style="1"/>
    <col min="2627" max="2627" width="9.42578125" style="1" bestFit="1" customWidth="1"/>
    <col min="2628" max="2628" width="10.140625" style="1" customWidth="1"/>
    <col min="2629" max="2629" width="10" style="1" bestFit="1" customWidth="1"/>
    <col min="2630" max="2630" width="9.85546875" style="1" bestFit="1" customWidth="1"/>
    <col min="2631" max="2631" width="9" style="1" bestFit="1"/>
    <col min="2632" max="2632" width="10.140625" style="1" bestFit="1" customWidth="1"/>
    <col min="2633" max="2633" width="10" style="1" customWidth="1"/>
    <col min="2634" max="2634" width="9.85546875" style="1" bestFit="1" customWidth="1"/>
    <col min="2635" max="2635" width="9.42578125" style="1" bestFit="1" customWidth="1"/>
    <col min="2636" max="2636" width="10.140625" style="1" bestFit="1" customWidth="1"/>
    <col min="2637" max="2637" width="10" style="1" bestFit="1" customWidth="1"/>
    <col min="2638" max="2638" width="9.85546875" style="1" bestFit="1" customWidth="1"/>
    <col min="2639" max="2639" width="9.42578125" style="1" bestFit="1" customWidth="1"/>
    <col min="2640" max="2640" width="10.42578125" style="1" customWidth="1"/>
    <col min="2641" max="2641" width="10" style="1" bestFit="1" customWidth="1"/>
    <col min="2642" max="2642" width="9.85546875" style="1" bestFit="1" customWidth="1"/>
    <col min="2643" max="2643" width="9.42578125" style="1" customWidth="1"/>
    <col min="2644" max="2644" width="9.85546875" style="1" customWidth="1"/>
    <col min="2645" max="2645" width="10.85546875" style="1" customWidth="1"/>
    <col min="2646" max="2647" width="9.85546875" style="1" customWidth="1"/>
    <col min="2648" max="2648" width="10.42578125" style="1" customWidth="1"/>
    <col min="2649" max="2649" width="10.140625" style="1" customWidth="1"/>
    <col min="2650" max="2650" width="9.42578125" style="1" customWidth="1"/>
    <col min="2651" max="2651" width="10" style="1" customWidth="1"/>
    <col min="2652" max="2652" width="10.140625" style="1" customWidth="1"/>
    <col min="2653" max="2653" width="12" style="1" customWidth="1"/>
    <col min="2654" max="2654" width="10" style="1" customWidth="1"/>
    <col min="2655" max="2655" width="11.42578125" style="1" customWidth="1"/>
    <col min="2656" max="2656" width="10.85546875" style="1" customWidth="1"/>
    <col min="2657" max="2821" width="9" style="1"/>
    <col min="2822" max="2822" width="19.85546875" style="1" customWidth="1"/>
    <col min="2823" max="2862" width="8.85546875" style="1" customWidth="1"/>
    <col min="2863" max="2868" width="9" style="1"/>
    <col min="2869" max="2869" width="9.85546875" style="1" customWidth="1"/>
    <col min="2870" max="2871" width="9" style="1"/>
    <col min="2872" max="2872" width="10.140625" style="1" customWidth="1"/>
    <col min="2873" max="2873" width="9.85546875" style="1" bestFit="1" customWidth="1"/>
    <col min="2874" max="2874" width="9.140625" style="1" customWidth="1"/>
    <col min="2875" max="2875" width="9.42578125" style="1" bestFit="1" customWidth="1"/>
    <col min="2876" max="2876" width="9.85546875" style="1" bestFit="1" customWidth="1"/>
    <col min="2877" max="2878" width="9" style="1"/>
    <col min="2879" max="2879" width="10" style="1" customWidth="1"/>
    <col min="2880" max="2881" width="11" style="1" customWidth="1"/>
    <col min="2882" max="2882" width="9" style="1"/>
    <col min="2883" max="2883" width="9.42578125" style="1" bestFit="1" customWidth="1"/>
    <col min="2884" max="2884" width="10.140625" style="1" customWidth="1"/>
    <col min="2885" max="2885" width="10" style="1" bestFit="1" customWidth="1"/>
    <col min="2886" max="2886" width="9.85546875" style="1" bestFit="1" customWidth="1"/>
    <col min="2887" max="2887" width="9" style="1" bestFit="1"/>
    <col min="2888" max="2888" width="10.140625" style="1" bestFit="1" customWidth="1"/>
    <col min="2889" max="2889" width="10" style="1" customWidth="1"/>
    <col min="2890" max="2890" width="9.85546875" style="1" bestFit="1" customWidth="1"/>
    <col min="2891" max="2891" width="9.42578125" style="1" bestFit="1" customWidth="1"/>
    <col min="2892" max="2892" width="10.140625" style="1" bestFit="1" customWidth="1"/>
    <col min="2893" max="2893" width="10" style="1" bestFit="1" customWidth="1"/>
    <col min="2894" max="2894" width="9.85546875" style="1" bestFit="1" customWidth="1"/>
    <col min="2895" max="2895" width="9.42578125" style="1" bestFit="1" customWidth="1"/>
    <col min="2896" max="2896" width="10.42578125" style="1" customWidth="1"/>
    <col min="2897" max="2897" width="10" style="1" bestFit="1" customWidth="1"/>
    <col min="2898" max="2898" width="9.85546875" style="1" bestFit="1" customWidth="1"/>
    <col min="2899" max="2899" width="9.42578125" style="1" customWidth="1"/>
    <col min="2900" max="2900" width="9.85546875" style="1" customWidth="1"/>
    <col min="2901" max="2901" width="10.85546875" style="1" customWidth="1"/>
    <col min="2902" max="2903" width="9.85546875" style="1" customWidth="1"/>
    <col min="2904" max="2904" width="10.42578125" style="1" customWidth="1"/>
    <col min="2905" max="2905" width="10.140625" style="1" customWidth="1"/>
    <col min="2906" max="2906" width="9.42578125" style="1" customWidth="1"/>
    <col min="2907" max="2907" width="10" style="1" customWidth="1"/>
    <col min="2908" max="2908" width="10.140625" style="1" customWidth="1"/>
    <col min="2909" max="2909" width="12" style="1" customWidth="1"/>
    <col min="2910" max="2910" width="10" style="1" customWidth="1"/>
    <col min="2911" max="2911" width="11.42578125" style="1" customWidth="1"/>
    <col min="2912" max="2912" width="10.85546875" style="1" customWidth="1"/>
    <col min="2913" max="3077" width="9" style="1"/>
    <col min="3078" max="3078" width="19.85546875" style="1" customWidth="1"/>
    <col min="3079" max="3118" width="8.85546875" style="1" customWidth="1"/>
    <col min="3119" max="3124" width="9" style="1"/>
    <col min="3125" max="3125" width="9.85546875" style="1" customWidth="1"/>
    <col min="3126" max="3127" width="9" style="1"/>
    <col min="3128" max="3128" width="10.140625" style="1" customWidth="1"/>
    <col min="3129" max="3129" width="9.85546875" style="1" bestFit="1" customWidth="1"/>
    <col min="3130" max="3130" width="9.140625" style="1" customWidth="1"/>
    <col min="3131" max="3131" width="9.42578125" style="1" bestFit="1" customWidth="1"/>
    <col min="3132" max="3132" width="9.85546875" style="1" bestFit="1" customWidth="1"/>
    <col min="3133" max="3134" width="9" style="1"/>
    <col min="3135" max="3135" width="10" style="1" customWidth="1"/>
    <col min="3136" max="3137" width="11" style="1" customWidth="1"/>
    <col min="3138" max="3138" width="9" style="1"/>
    <col min="3139" max="3139" width="9.42578125" style="1" bestFit="1" customWidth="1"/>
    <col min="3140" max="3140" width="10.140625" style="1" customWidth="1"/>
    <col min="3141" max="3141" width="10" style="1" bestFit="1" customWidth="1"/>
    <col min="3142" max="3142" width="9.85546875" style="1" bestFit="1" customWidth="1"/>
    <col min="3143" max="3143" width="9" style="1" bestFit="1"/>
    <col min="3144" max="3144" width="10.140625" style="1" bestFit="1" customWidth="1"/>
    <col min="3145" max="3145" width="10" style="1" customWidth="1"/>
    <col min="3146" max="3146" width="9.85546875" style="1" bestFit="1" customWidth="1"/>
    <col min="3147" max="3147" width="9.42578125" style="1" bestFit="1" customWidth="1"/>
    <col min="3148" max="3148" width="10.140625" style="1" bestFit="1" customWidth="1"/>
    <col min="3149" max="3149" width="10" style="1" bestFit="1" customWidth="1"/>
    <col min="3150" max="3150" width="9.85546875" style="1" bestFit="1" customWidth="1"/>
    <col min="3151" max="3151" width="9.42578125" style="1" bestFit="1" customWidth="1"/>
    <col min="3152" max="3152" width="10.42578125" style="1" customWidth="1"/>
    <col min="3153" max="3153" width="10" style="1" bestFit="1" customWidth="1"/>
    <col min="3154" max="3154" width="9.85546875" style="1" bestFit="1" customWidth="1"/>
    <col min="3155" max="3155" width="9.42578125" style="1" customWidth="1"/>
    <col min="3156" max="3156" width="9.85546875" style="1" customWidth="1"/>
    <col min="3157" max="3157" width="10.85546875" style="1" customWidth="1"/>
    <col min="3158" max="3159" width="9.85546875" style="1" customWidth="1"/>
    <col min="3160" max="3160" width="10.42578125" style="1" customWidth="1"/>
    <col min="3161" max="3161" width="10.140625" style="1" customWidth="1"/>
    <col min="3162" max="3162" width="9.42578125" style="1" customWidth="1"/>
    <col min="3163" max="3163" width="10" style="1" customWidth="1"/>
    <col min="3164" max="3164" width="10.140625" style="1" customWidth="1"/>
    <col min="3165" max="3165" width="12" style="1" customWidth="1"/>
    <col min="3166" max="3166" width="10" style="1" customWidth="1"/>
    <col min="3167" max="3167" width="11.42578125" style="1" customWidth="1"/>
    <col min="3168" max="3168" width="10.85546875" style="1" customWidth="1"/>
    <col min="3169" max="3333" width="9" style="1"/>
    <col min="3334" max="3334" width="19.85546875" style="1" customWidth="1"/>
    <col min="3335" max="3374" width="8.85546875" style="1" customWidth="1"/>
    <col min="3375" max="3380" width="9" style="1"/>
    <col min="3381" max="3381" width="9.85546875" style="1" customWidth="1"/>
    <col min="3382" max="3383" width="9" style="1"/>
    <col min="3384" max="3384" width="10.140625" style="1" customWidth="1"/>
    <col min="3385" max="3385" width="9.85546875" style="1" bestFit="1" customWidth="1"/>
    <col min="3386" max="3386" width="9.140625" style="1" customWidth="1"/>
    <col min="3387" max="3387" width="9.42578125" style="1" bestFit="1" customWidth="1"/>
    <col min="3388" max="3388" width="9.85546875" style="1" bestFit="1" customWidth="1"/>
    <col min="3389" max="3390" width="9" style="1"/>
    <col min="3391" max="3391" width="10" style="1" customWidth="1"/>
    <col min="3392" max="3393" width="11" style="1" customWidth="1"/>
    <col min="3394" max="3394" width="9" style="1"/>
    <col min="3395" max="3395" width="9.42578125" style="1" bestFit="1" customWidth="1"/>
    <col min="3396" max="3396" width="10.140625" style="1" customWidth="1"/>
    <col min="3397" max="3397" width="10" style="1" bestFit="1" customWidth="1"/>
    <col min="3398" max="3398" width="9.85546875" style="1" bestFit="1" customWidth="1"/>
    <col min="3399" max="3399" width="9" style="1" bestFit="1"/>
    <col min="3400" max="3400" width="10.140625" style="1" bestFit="1" customWidth="1"/>
    <col min="3401" max="3401" width="10" style="1" customWidth="1"/>
    <col min="3402" max="3402" width="9.85546875" style="1" bestFit="1" customWidth="1"/>
    <col min="3403" max="3403" width="9.42578125" style="1" bestFit="1" customWidth="1"/>
    <col min="3404" max="3404" width="10.140625" style="1" bestFit="1" customWidth="1"/>
    <col min="3405" max="3405" width="10" style="1" bestFit="1" customWidth="1"/>
    <col min="3406" max="3406" width="9.85546875" style="1" bestFit="1" customWidth="1"/>
    <col min="3407" max="3407" width="9.42578125" style="1" bestFit="1" customWidth="1"/>
    <col min="3408" max="3408" width="10.42578125" style="1" customWidth="1"/>
    <col min="3409" max="3409" width="10" style="1" bestFit="1" customWidth="1"/>
    <col min="3410" max="3410" width="9.85546875" style="1" bestFit="1" customWidth="1"/>
    <col min="3411" max="3411" width="9.42578125" style="1" customWidth="1"/>
    <col min="3412" max="3412" width="9.85546875" style="1" customWidth="1"/>
    <col min="3413" max="3413" width="10.85546875" style="1" customWidth="1"/>
    <col min="3414" max="3415" width="9.85546875" style="1" customWidth="1"/>
    <col min="3416" max="3416" width="10.42578125" style="1" customWidth="1"/>
    <col min="3417" max="3417" width="10.140625" style="1" customWidth="1"/>
    <col min="3418" max="3418" width="9.42578125" style="1" customWidth="1"/>
    <col min="3419" max="3419" width="10" style="1" customWidth="1"/>
    <col min="3420" max="3420" width="10.140625" style="1" customWidth="1"/>
    <col min="3421" max="3421" width="12" style="1" customWidth="1"/>
    <col min="3422" max="3422" width="10" style="1" customWidth="1"/>
    <col min="3423" max="3423" width="11.42578125" style="1" customWidth="1"/>
    <col min="3424" max="3424" width="10.85546875" style="1" customWidth="1"/>
    <col min="3425" max="3589" width="9" style="1"/>
    <col min="3590" max="3590" width="19.85546875" style="1" customWidth="1"/>
    <col min="3591" max="3630" width="8.85546875" style="1" customWidth="1"/>
    <col min="3631" max="3636" width="9" style="1"/>
    <col min="3637" max="3637" width="9.85546875" style="1" customWidth="1"/>
    <col min="3638" max="3639" width="9" style="1"/>
    <col min="3640" max="3640" width="10.140625" style="1" customWidth="1"/>
    <col min="3641" max="3641" width="9.85546875" style="1" bestFit="1" customWidth="1"/>
    <col min="3642" max="3642" width="9.140625" style="1" customWidth="1"/>
    <col min="3643" max="3643" width="9.42578125" style="1" bestFit="1" customWidth="1"/>
    <col min="3644" max="3644" width="9.85546875" style="1" bestFit="1" customWidth="1"/>
    <col min="3645" max="3646" width="9" style="1"/>
    <col min="3647" max="3647" width="10" style="1" customWidth="1"/>
    <col min="3648" max="3649" width="11" style="1" customWidth="1"/>
    <col min="3650" max="3650" width="9" style="1"/>
    <col min="3651" max="3651" width="9.42578125" style="1" bestFit="1" customWidth="1"/>
    <col min="3652" max="3652" width="10.140625" style="1" customWidth="1"/>
    <col min="3653" max="3653" width="10" style="1" bestFit="1" customWidth="1"/>
    <col min="3654" max="3654" width="9.85546875" style="1" bestFit="1" customWidth="1"/>
    <col min="3655" max="3655" width="9" style="1" bestFit="1"/>
    <col min="3656" max="3656" width="10.140625" style="1" bestFit="1" customWidth="1"/>
    <col min="3657" max="3657" width="10" style="1" customWidth="1"/>
    <col min="3658" max="3658" width="9.85546875" style="1" bestFit="1" customWidth="1"/>
    <col min="3659" max="3659" width="9.42578125" style="1" bestFit="1" customWidth="1"/>
    <col min="3660" max="3660" width="10.140625" style="1" bestFit="1" customWidth="1"/>
    <col min="3661" max="3661" width="10" style="1" bestFit="1" customWidth="1"/>
    <col min="3662" max="3662" width="9.85546875" style="1" bestFit="1" customWidth="1"/>
    <col min="3663" max="3663" width="9.42578125" style="1" bestFit="1" customWidth="1"/>
    <col min="3664" max="3664" width="10.42578125" style="1" customWidth="1"/>
    <col min="3665" max="3665" width="10" style="1" bestFit="1" customWidth="1"/>
    <col min="3666" max="3666" width="9.85546875" style="1" bestFit="1" customWidth="1"/>
    <col min="3667" max="3667" width="9.42578125" style="1" customWidth="1"/>
    <col min="3668" max="3668" width="9.85546875" style="1" customWidth="1"/>
    <col min="3669" max="3669" width="10.85546875" style="1" customWidth="1"/>
    <col min="3670" max="3671" width="9.85546875" style="1" customWidth="1"/>
    <col min="3672" max="3672" width="10.42578125" style="1" customWidth="1"/>
    <col min="3673" max="3673" width="10.140625" style="1" customWidth="1"/>
    <col min="3674" max="3674" width="9.42578125" style="1" customWidth="1"/>
    <col min="3675" max="3675" width="10" style="1" customWidth="1"/>
    <col min="3676" max="3676" width="10.140625" style="1" customWidth="1"/>
    <col min="3677" max="3677" width="12" style="1" customWidth="1"/>
    <col min="3678" max="3678" width="10" style="1" customWidth="1"/>
    <col min="3679" max="3679" width="11.42578125" style="1" customWidth="1"/>
    <col min="3680" max="3680" width="10.85546875" style="1" customWidth="1"/>
    <col min="3681" max="3845" width="9" style="1"/>
    <col min="3846" max="3846" width="19.85546875" style="1" customWidth="1"/>
    <col min="3847" max="3886" width="8.85546875" style="1" customWidth="1"/>
    <col min="3887" max="3892" width="9" style="1"/>
    <col min="3893" max="3893" width="9.85546875" style="1" customWidth="1"/>
    <col min="3894" max="3895" width="9" style="1"/>
    <col min="3896" max="3896" width="10.140625" style="1" customWidth="1"/>
    <col min="3897" max="3897" width="9.85546875" style="1" bestFit="1" customWidth="1"/>
    <col min="3898" max="3898" width="9.140625" style="1" customWidth="1"/>
    <col min="3899" max="3899" width="9.42578125" style="1" bestFit="1" customWidth="1"/>
    <col min="3900" max="3900" width="9.85546875" style="1" bestFit="1" customWidth="1"/>
    <col min="3901" max="3902" width="9" style="1"/>
    <col min="3903" max="3903" width="10" style="1" customWidth="1"/>
    <col min="3904" max="3905" width="11" style="1" customWidth="1"/>
    <col min="3906" max="3906" width="9" style="1"/>
    <col min="3907" max="3907" width="9.42578125" style="1" bestFit="1" customWidth="1"/>
    <col min="3908" max="3908" width="10.140625" style="1" customWidth="1"/>
    <col min="3909" max="3909" width="10" style="1" bestFit="1" customWidth="1"/>
    <col min="3910" max="3910" width="9.85546875" style="1" bestFit="1" customWidth="1"/>
    <col min="3911" max="3911" width="9" style="1" bestFit="1"/>
    <col min="3912" max="3912" width="10.140625" style="1" bestFit="1" customWidth="1"/>
    <col min="3913" max="3913" width="10" style="1" customWidth="1"/>
    <col min="3914" max="3914" width="9.85546875" style="1" bestFit="1" customWidth="1"/>
    <col min="3915" max="3915" width="9.42578125" style="1" bestFit="1" customWidth="1"/>
    <col min="3916" max="3916" width="10.140625" style="1" bestFit="1" customWidth="1"/>
    <col min="3917" max="3917" width="10" style="1" bestFit="1" customWidth="1"/>
    <col min="3918" max="3918" width="9.85546875" style="1" bestFit="1" customWidth="1"/>
    <col min="3919" max="3919" width="9.42578125" style="1" bestFit="1" customWidth="1"/>
    <col min="3920" max="3920" width="10.42578125" style="1" customWidth="1"/>
    <col min="3921" max="3921" width="10" style="1" bestFit="1" customWidth="1"/>
    <col min="3922" max="3922" width="9.85546875" style="1" bestFit="1" customWidth="1"/>
    <col min="3923" max="3923" width="9.42578125" style="1" customWidth="1"/>
    <col min="3924" max="3924" width="9.85546875" style="1" customWidth="1"/>
    <col min="3925" max="3925" width="10.85546875" style="1" customWidth="1"/>
    <col min="3926" max="3927" width="9.85546875" style="1" customWidth="1"/>
    <col min="3928" max="3928" width="10.42578125" style="1" customWidth="1"/>
    <col min="3929" max="3929" width="10.140625" style="1" customWidth="1"/>
    <col min="3930" max="3930" width="9.42578125" style="1" customWidth="1"/>
    <col min="3931" max="3931" width="10" style="1" customWidth="1"/>
    <col min="3932" max="3932" width="10.140625" style="1" customWidth="1"/>
    <col min="3933" max="3933" width="12" style="1" customWidth="1"/>
    <col min="3934" max="3934" width="10" style="1" customWidth="1"/>
    <col min="3935" max="3935" width="11.42578125" style="1" customWidth="1"/>
    <col min="3936" max="3936" width="10.85546875" style="1" customWidth="1"/>
    <col min="3937" max="4101" width="9" style="1"/>
    <col min="4102" max="4102" width="19.85546875" style="1" customWidth="1"/>
    <col min="4103" max="4142" width="8.85546875" style="1" customWidth="1"/>
    <col min="4143" max="4148" width="9" style="1"/>
    <col min="4149" max="4149" width="9.85546875" style="1" customWidth="1"/>
    <col min="4150" max="4151" width="9" style="1"/>
    <col min="4152" max="4152" width="10.140625" style="1" customWidth="1"/>
    <col min="4153" max="4153" width="9.85546875" style="1" bestFit="1" customWidth="1"/>
    <col min="4154" max="4154" width="9.140625" style="1" customWidth="1"/>
    <col min="4155" max="4155" width="9.42578125" style="1" bestFit="1" customWidth="1"/>
    <col min="4156" max="4156" width="9.85546875" style="1" bestFit="1" customWidth="1"/>
    <col min="4157" max="4158" width="9" style="1"/>
    <col min="4159" max="4159" width="10" style="1" customWidth="1"/>
    <col min="4160" max="4161" width="11" style="1" customWidth="1"/>
    <col min="4162" max="4162" width="9" style="1"/>
    <col min="4163" max="4163" width="9.42578125" style="1" bestFit="1" customWidth="1"/>
    <col min="4164" max="4164" width="10.140625" style="1" customWidth="1"/>
    <col min="4165" max="4165" width="10" style="1" bestFit="1" customWidth="1"/>
    <col min="4166" max="4166" width="9.85546875" style="1" bestFit="1" customWidth="1"/>
    <col min="4167" max="4167" width="9" style="1" bestFit="1"/>
    <col min="4168" max="4168" width="10.140625" style="1" bestFit="1" customWidth="1"/>
    <col min="4169" max="4169" width="10" style="1" customWidth="1"/>
    <col min="4170" max="4170" width="9.85546875" style="1" bestFit="1" customWidth="1"/>
    <col min="4171" max="4171" width="9.42578125" style="1" bestFit="1" customWidth="1"/>
    <col min="4172" max="4172" width="10.140625" style="1" bestFit="1" customWidth="1"/>
    <col min="4173" max="4173" width="10" style="1" bestFit="1" customWidth="1"/>
    <col min="4174" max="4174" width="9.85546875" style="1" bestFit="1" customWidth="1"/>
    <col min="4175" max="4175" width="9.42578125" style="1" bestFit="1" customWidth="1"/>
    <col min="4176" max="4176" width="10.42578125" style="1" customWidth="1"/>
    <col min="4177" max="4177" width="10" style="1" bestFit="1" customWidth="1"/>
    <col min="4178" max="4178" width="9.85546875" style="1" bestFit="1" customWidth="1"/>
    <col min="4179" max="4179" width="9.42578125" style="1" customWidth="1"/>
    <col min="4180" max="4180" width="9.85546875" style="1" customWidth="1"/>
    <col min="4181" max="4181" width="10.85546875" style="1" customWidth="1"/>
    <col min="4182" max="4183" width="9.85546875" style="1" customWidth="1"/>
    <col min="4184" max="4184" width="10.42578125" style="1" customWidth="1"/>
    <col min="4185" max="4185" width="10.140625" style="1" customWidth="1"/>
    <col min="4186" max="4186" width="9.42578125" style="1" customWidth="1"/>
    <col min="4187" max="4187" width="10" style="1" customWidth="1"/>
    <col min="4188" max="4188" width="10.140625" style="1" customWidth="1"/>
    <col min="4189" max="4189" width="12" style="1" customWidth="1"/>
    <col min="4190" max="4190" width="10" style="1" customWidth="1"/>
    <col min="4191" max="4191" width="11.42578125" style="1" customWidth="1"/>
    <col min="4192" max="4192" width="10.85546875" style="1" customWidth="1"/>
    <col min="4193" max="4357" width="9" style="1"/>
    <col min="4358" max="4358" width="19.85546875" style="1" customWidth="1"/>
    <col min="4359" max="4398" width="8.85546875" style="1" customWidth="1"/>
    <col min="4399" max="4404" width="9" style="1"/>
    <col min="4405" max="4405" width="9.85546875" style="1" customWidth="1"/>
    <col min="4406" max="4407" width="9" style="1"/>
    <col min="4408" max="4408" width="10.140625" style="1" customWidth="1"/>
    <col min="4409" max="4409" width="9.85546875" style="1" bestFit="1" customWidth="1"/>
    <col min="4410" max="4410" width="9.140625" style="1" customWidth="1"/>
    <col min="4411" max="4411" width="9.42578125" style="1" bestFit="1" customWidth="1"/>
    <col min="4412" max="4412" width="9.85546875" style="1" bestFit="1" customWidth="1"/>
    <col min="4413" max="4414" width="9" style="1"/>
    <col min="4415" max="4415" width="10" style="1" customWidth="1"/>
    <col min="4416" max="4417" width="11" style="1" customWidth="1"/>
    <col min="4418" max="4418" width="9" style="1"/>
    <col min="4419" max="4419" width="9.42578125" style="1" bestFit="1" customWidth="1"/>
    <col min="4420" max="4420" width="10.140625" style="1" customWidth="1"/>
    <col min="4421" max="4421" width="10" style="1" bestFit="1" customWidth="1"/>
    <col min="4422" max="4422" width="9.85546875" style="1" bestFit="1" customWidth="1"/>
    <col min="4423" max="4423" width="9" style="1" bestFit="1"/>
    <col min="4424" max="4424" width="10.140625" style="1" bestFit="1" customWidth="1"/>
    <col min="4425" max="4425" width="10" style="1" customWidth="1"/>
    <col min="4426" max="4426" width="9.85546875" style="1" bestFit="1" customWidth="1"/>
    <col min="4427" max="4427" width="9.42578125" style="1" bestFit="1" customWidth="1"/>
    <col min="4428" max="4428" width="10.140625" style="1" bestFit="1" customWidth="1"/>
    <col min="4429" max="4429" width="10" style="1" bestFit="1" customWidth="1"/>
    <col min="4430" max="4430" width="9.85546875" style="1" bestFit="1" customWidth="1"/>
    <col min="4431" max="4431" width="9.42578125" style="1" bestFit="1" customWidth="1"/>
    <col min="4432" max="4432" width="10.42578125" style="1" customWidth="1"/>
    <col min="4433" max="4433" width="10" style="1" bestFit="1" customWidth="1"/>
    <col min="4434" max="4434" width="9.85546875" style="1" bestFit="1" customWidth="1"/>
    <col min="4435" max="4435" width="9.42578125" style="1" customWidth="1"/>
    <col min="4436" max="4436" width="9.85546875" style="1" customWidth="1"/>
    <col min="4437" max="4437" width="10.85546875" style="1" customWidth="1"/>
    <col min="4438" max="4439" width="9.85546875" style="1" customWidth="1"/>
    <col min="4440" max="4440" width="10.42578125" style="1" customWidth="1"/>
    <col min="4441" max="4441" width="10.140625" style="1" customWidth="1"/>
    <col min="4442" max="4442" width="9.42578125" style="1" customWidth="1"/>
    <col min="4443" max="4443" width="10" style="1" customWidth="1"/>
    <col min="4444" max="4444" width="10.140625" style="1" customWidth="1"/>
    <col min="4445" max="4445" width="12" style="1" customWidth="1"/>
    <col min="4446" max="4446" width="10" style="1" customWidth="1"/>
    <col min="4447" max="4447" width="11.42578125" style="1" customWidth="1"/>
    <col min="4448" max="4448" width="10.85546875" style="1" customWidth="1"/>
    <col min="4449" max="4613" width="9" style="1"/>
    <col min="4614" max="4614" width="19.85546875" style="1" customWidth="1"/>
    <col min="4615" max="4654" width="8.85546875" style="1" customWidth="1"/>
    <col min="4655" max="4660" width="9" style="1"/>
    <col min="4661" max="4661" width="9.85546875" style="1" customWidth="1"/>
    <col min="4662" max="4663" width="9" style="1"/>
    <col min="4664" max="4664" width="10.140625" style="1" customWidth="1"/>
    <col min="4665" max="4665" width="9.85546875" style="1" bestFit="1" customWidth="1"/>
    <col min="4666" max="4666" width="9.140625" style="1" customWidth="1"/>
    <col min="4667" max="4667" width="9.42578125" style="1" bestFit="1" customWidth="1"/>
    <col min="4668" max="4668" width="9.85546875" style="1" bestFit="1" customWidth="1"/>
    <col min="4669" max="4670" width="9" style="1"/>
    <col min="4671" max="4671" width="10" style="1" customWidth="1"/>
    <col min="4672" max="4673" width="11" style="1" customWidth="1"/>
    <col min="4674" max="4674" width="9" style="1"/>
    <col min="4675" max="4675" width="9.42578125" style="1" bestFit="1" customWidth="1"/>
    <col min="4676" max="4676" width="10.140625" style="1" customWidth="1"/>
    <col min="4677" max="4677" width="10" style="1" bestFit="1" customWidth="1"/>
    <col min="4678" max="4678" width="9.85546875" style="1" bestFit="1" customWidth="1"/>
    <col min="4679" max="4679" width="9" style="1" bestFit="1"/>
    <col min="4680" max="4680" width="10.140625" style="1" bestFit="1" customWidth="1"/>
    <col min="4681" max="4681" width="10" style="1" customWidth="1"/>
    <col min="4682" max="4682" width="9.85546875" style="1" bestFit="1" customWidth="1"/>
    <col min="4683" max="4683" width="9.42578125" style="1" bestFit="1" customWidth="1"/>
    <col min="4684" max="4684" width="10.140625" style="1" bestFit="1" customWidth="1"/>
    <col min="4685" max="4685" width="10" style="1" bestFit="1" customWidth="1"/>
    <col min="4686" max="4686" width="9.85546875" style="1" bestFit="1" customWidth="1"/>
    <col min="4687" max="4687" width="9.42578125" style="1" bestFit="1" customWidth="1"/>
    <col min="4688" max="4688" width="10.42578125" style="1" customWidth="1"/>
    <col min="4689" max="4689" width="10" style="1" bestFit="1" customWidth="1"/>
    <col min="4690" max="4690" width="9.85546875" style="1" bestFit="1" customWidth="1"/>
    <col min="4691" max="4691" width="9.42578125" style="1" customWidth="1"/>
    <col min="4692" max="4692" width="9.85546875" style="1" customWidth="1"/>
    <col min="4693" max="4693" width="10.85546875" style="1" customWidth="1"/>
    <col min="4694" max="4695" width="9.85546875" style="1" customWidth="1"/>
    <col min="4696" max="4696" width="10.42578125" style="1" customWidth="1"/>
    <col min="4697" max="4697" width="10.140625" style="1" customWidth="1"/>
    <col min="4698" max="4698" width="9.42578125" style="1" customWidth="1"/>
    <col min="4699" max="4699" width="10" style="1" customWidth="1"/>
    <col min="4700" max="4700" width="10.140625" style="1" customWidth="1"/>
    <col min="4701" max="4701" width="12" style="1" customWidth="1"/>
    <col min="4702" max="4702" width="10" style="1" customWidth="1"/>
    <col min="4703" max="4703" width="11.42578125" style="1" customWidth="1"/>
    <col min="4704" max="4704" width="10.85546875" style="1" customWidth="1"/>
    <col min="4705" max="4869" width="9" style="1"/>
    <col min="4870" max="4870" width="19.85546875" style="1" customWidth="1"/>
    <col min="4871" max="4910" width="8.85546875" style="1" customWidth="1"/>
    <col min="4911" max="4916" width="9" style="1"/>
    <col min="4917" max="4917" width="9.85546875" style="1" customWidth="1"/>
    <col min="4918" max="4919" width="9" style="1"/>
    <col min="4920" max="4920" width="10.140625" style="1" customWidth="1"/>
    <col min="4921" max="4921" width="9.85546875" style="1" bestFit="1" customWidth="1"/>
    <col min="4922" max="4922" width="9.140625" style="1" customWidth="1"/>
    <col min="4923" max="4923" width="9.42578125" style="1" bestFit="1" customWidth="1"/>
    <col min="4924" max="4924" width="9.85546875" style="1" bestFit="1" customWidth="1"/>
    <col min="4925" max="4926" width="9" style="1"/>
    <col min="4927" max="4927" width="10" style="1" customWidth="1"/>
    <col min="4928" max="4929" width="11" style="1" customWidth="1"/>
    <col min="4930" max="4930" width="9" style="1"/>
    <col min="4931" max="4931" width="9.42578125" style="1" bestFit="1" customWidth="1"/>
    <col min="4932" max="4932" width="10.140625" style="1" customWidth="1"/>
    <col min="4933" max="4933" width="10" style="1" bestFit="1" customWidth="1"/>
    <col min="4934" max="4934" width="9.85546875" style="1" bestFit="1" customWidth="1"/>
    <col min="4935" max="4935" width="9" style="1" bestFit="1"/>
    <col min="4936" max="4936" width="10.140625" style="1" bestFit="1" customWidth="1"/>
    <col min="4937" max="4937" width="10" style="1" customWidth="1"/>
    <col min="4938" max="4938" width="9.85546875" style="1" bestFit="1" customWidth="1"/>
    <col min="4939" max="4939" width="9.42578125" style="1" bestFit="1" customWidth="1"/>
    <col min="4940" max="4940" width="10.140625" style="1" bestFit="1" customWidth="1"/>
    <col min="4941" max="4941" width="10" style="1" bestFit="1" customWidth="1"/>
    <col min="4942" max="4942" width="9.85546875" style="1" bestFit="1" customWidth="1"/>
    <col min="4943" max="4943" width="9.42578125" style="1" bestFit="1" customWidth="1"/>
    <col min="4944" max="4944" width="10.42578125" style="1" customWidth="1"/>
    <col min="4945" max="4945" width="10" style="1" bestFit="1" customWidth="1"/>
    <col min="4946" max="4946" width="9.85546875" style="1" bestFit="1" customWidth="1"/>
    <col min="4947" max="4947" width="9.42578125" style="1" customWidth="1"/>
    <col min="4948" max="4948" width="9.85546875" style="1" customWidth="1"/>
    <col min="4949" max="4949" width="10.85546875" style="1" customWidth="1"/>
    <col min="4950" max="4951" width="9.85546875" style="1" customWidth="1"/>
    <col min="4952" max="4952" width="10.42578125" style="1" customWidth="1"/>
    <col min="4953" max="4953" width="10.140625" style="1" customWidth="1"/>
    <col min="4954" max="4954" width="9.42578125" style="1" customWidth="1"/>
    <col min="4955" max="4955" width="10" style="1" customWidth="1"/>
    <col min="4956" max="4956" width="10.140625" style="1" customWidth="1"/>
    <col min="4957" max="4957" width="12" style="1" customWidth="1"/>
    <col min="4958" max="4958" width="10" style="1" customWidth="1"/>
    <col min="4959" max="4959" width="11.42578125" style="1" customWidth="1"/>
    <col min="4960" max="4960" width="10.85546875" style="1" customWidth="1"/>
    <col min="4961" max="5125" width="9" style="1"/>
    <col min="5126" max="5126" width="19.85546875" style="1" customWidth="1"/>
    <col min="5127" max="5166" width="8.85546875" style="1" customWidth="1"/>
    <col min="5167" max="5172" width="9" style="1"/>
    <col min="5173" max="5173" width="9.85546875" style="1" customWidth="1"/>
    <col min="5174" max="5175" width="9" style="1"/>
    <col min="5176" max="5176" width="10.140625" style="1" customWidth="1"/>
    <col min="5177" max="5177" width="9.85546875" style="1" bestFit="1" customWidth="1"/>
    <col min="5178" max="5178" width="9.140625" style="1" customWidth="1"/>
    <col min="5179" max="5179" width="9.42578125" style="1" bestFit="1" customWidth="1"/>
    <col min="5180" max="5180" width="9.85546875" style="1" bestFit="1" customWidth="1"/>
    <col min="5181" max="5182" width="9" style="1"/>
    <col min="5183" max="5183" width="10" style="1" customWidth="1"/>
    <col min="5184" max="5185" width="11" style="1" customWidth="1"/>
    <col min="5186" max="5186" width="9" style="1"/>
    <col min="5187" max="5187" width="9.42578125" style="1" bestFit="1" customWidth="1"/>
    <col min="5188" max="5188" width="10.140625" style="1" customWidth="1"/>
    <col min="5189" max="5189" width="10" style="1" bestFit="1" customWidth="1"/>
    <col min="5190" max="5190" width="9.85546875" style="1" bestFit="1" customWidth="1"/>
    <col min="5191" max="5191" width="9" style="1" bestFit="1"/>
    <col min="5192" max="5192" width="10.140625" style="1" bestFit="1" customWidth="1"/>
    <col min="5193" max="5193" width="10" style="1" customWidth="1"/>
    <col min="5194" max="5194" width="9.85546875" style="1" bestFit="1" customWidth="1"/>
    <col min="5195" max="5195" width="9.42578125" style="1" bestFit="1" customWidth="1"/>
    <col min="5196" max="5196" width="10.140625" style="1" bestFit="1" customWidth="1"/>
    <col min="5197" max="5197" width="10" style="1" bestFit="1" customWidth="1"/>
    <col min="5198" max="5198" width="9.85546875" style="1" bestFit="1" customWidth="1"/>
    <col min="5199" max="5199" width="9.42578125" style="1" bestFit="1" customWidth="1"/>
    <col min="5200" max="5200" width="10.42578125" style="1" customWidth="1"/>
    <col min="5201" max="5201" width="10" style="1" bestFit="1" customWidth="1"/>
    <col min="5202" max="5202" width="9.85546875" style="1" bestFit="1" customWidth="1"/>
    <col min="5203" max="5203" width="9.42578125" style="1" customWidth="1"/>
    <col min="5204" max="5204" width="9.85546875" style="1" customWidth="1"/>
    <col min="5205" max="5205" width="10.85546875" style="1" customWidth="1"/>
    <col min="5206" max="5207" width="9.85546875" style="1" customWidth="1"/>
    <col min="5208" max="5208" width="10.42578125" style="1" customWidth="1"/>
    <col min="5209" max="5209" width="10.140625" style="1" customWidth="1"/>
    <col min="5210" max="5210" width="9.42578125" style="1" customWidth="1"/>
    <col min="5211" max="5211" width="10" style="1" customWidth="1"/>
    <col min="5212" max="5212" width="10.140625" style="1" customWidth="1"/>
    <col min="5213" max="5213" width="12" style="1" customWidth="1"/>
    <col min="5214" max="5214" width="10" style="1" customWidth="1"/>
    <col min="5215" max="5215" width="11.42578125" style="1" customWidth="1"/>
    <col min="5216" max="5216" width="10.85546875" style="1" customWidth="1"/>
    <col min="5217" max="5381" width="9" style="1"/>
    <col min="5382" max="5382" width="19.85546875" style="1" customWidth="1"/>
    <col min="5383" max="5422" width="8.85546875" style="1" customWidth="1"/>
    <col min="5423" max="5428" width="9" style="1"/>
    <col min="5429" max="5429" width="9.85546875" style="1" customWidth="1"/>
    <col min="5430" max="5431" width="9" style="1"/>
    <col min="5432" max="5432" width="10.140625" style="1" customWidth="1"/>
    <col min="5433" max="5433" width="9.85546875" style="1" bestFit="1" customWidth="1"/>
    <col min="5434" max="5434" width="9.140625" style="1" customWidth="1"/>
    <col min="5435" max="5435" width="9.42578125" style="1" bestFit="1" customWidth="1"/>
    <col min="5436" max="5436" width="9.85546875" style="1" bestFit="1" customWidth="1"/>
    <col min="5437" max="5438" width="9" style="1"/>
    <col min="5439" max="5439" width="10" style="1" customWidth="1"/>
    <col min="5440" max="5441" width="11" style="1" customWidth="1"/>
    <col min="5442" max="5442" width="9" style="1"/>
    <col min="5443" max="5443" width="9.42578125" style="1" bestFit="1" customWidth="1"/>
    <col min="5444" max="5444" width="10.140625" style="1" customWidth="1"/>
    <col min="5445" max="5445" width="10" style="1" bestFit="1" customWidth="1"/>
    <col min="5446" max="5446" width="9.85546875" style="1" bestFit="1" customWidth="1"/>
    <col min="5447" max="5447" width="9" style="1" bestFit="1"/>
    <col min="5448" max="5448" width="10.140625" style="1" bestFit="1" customWidth="1"/>
    <col min="5449" max="5449" width="10" style="1" customWidth="1"/>
    <col min="5450" max="5450" width="9.85546875" style="1" bestFit="1" customWidth="1"/>
    <col min="5451" max="5451" width="9.42578125" style="1" bestFit="1" customWidth="1"/>
    <col min="5452" max="5452" width="10.140625" style="1" bestFit="1" customWidth="1"/>
    <col min="5453" max="5453" width="10" style="1" bestFit="1" customWidth="1"/>
    <col min="5454" max="5454" width="9.85546875" style="1" bestFit="1" customWidth="1"/>
    <col min="5455" max="5455" width="9.42578125" style="1" bestFit="1" customWidth="1"/>
    <col min="5456" max="5456" width="10.42578125" style="1" customWidth="1"/>
    <col min="5457" max="5457" width="10" style="1" bestFit="1" customWidth="1"/>
    <col min="5458" max="5458" width="9.85546875" style="1" bestFit="1" customWidth="1"/>
    <col min="5459" max="5459" width="9.42578125" style="1" customWidth="1"/>
    <col min="5460" max="5460" width="9.85546875" style="1" customWidth="1"/>
    <col min="5461" max="5461" width="10.85546875" style="1" customWidth="1"/>
    <col min="5462" max="5463" width="9.85546875" style="1" customWidth="1"/>
    <col min="5464" max="5464" width="10.42578125" style="1" customWidth="1"/>
    <col min="5465" max="5465" width="10.140625" style="1" customWidth="1"/>
    <col min="5466" max="5466" width="9.42578125" style="1" customWidth="1"/>
    <col min="5467" max="5467" width="10" style="1" customWidth="1"/>
    <col min="5468" max="5468" width="10.140625" style="1" customWidth="1"/>
    <col min="5469" max="5469" width="12" style="1" customWidth="1"/>
    <col min="5470" max="5470" width="10" style="1" customWidth="1"/>
    <col min="5471" max="5471" width="11.42578125" style="1" customWidth="1"/>
    <col min="5472" max="5472" width="10.85546875" style="1" customWidth="1"/>
    <col min="5473" max="5637" width="9" style="1"/>
    <col min="5638" max="5638" width="19.85546875" style="1" customWidth="1"/>
    <col min="5639" max="5678" width="8.85546875" style="1" customWidth="1"/>
    <col min="5679" max="5684" width="9" style="1"/>
    <col min="5685" max="5685" width="9.85546875" style="1" customWidth="1"/>
    <col min="5686" max="5687" width="9" style="1"/>
    <col min="5688" max="5688" width="10.140625" style="1" customWidth="1"/>
    <col min="5689" max="5689" width="9.85546875" style="1" bestFit="1" customWidth="1"/>
    <col min="5690" max="5690" width="9.140625" style="1" customWidth="1"/>
    <col min="5691" max="5691" width="9.42578125" style="1" bestFit="1" customWidth="1"/>
    <col min="5692" max="5692" width="9.85546875" style="1" bestFit="1" customWidth="1"/>
    <col min="5693" max="5694" width="9" style="1"/>
    <col min="5695" max="5695" width="10" style="1" customWidth="1"/>
    <col min="5696" max="5697" width="11" style="1" customWidth="1"/>
    <col min="5698" max="5698" width="9" style="1"/>
    <col min="5699" max="5699" width="9.42578125" style="1" bestFit="1" customWidth="1"/>
    <col min="5700" max="5700" width="10.140625" style="1" customWidth="1"/>
    <col min="5701" max="5701" width="10" style="1" bestFit="1" customWidth="1"/>
    <col min="5702" max="5702" width="9.85546875" style="1" bestFit="1" customWidth="1"/>
    <col min="5703" max="5703" width="9" style="1" bestFit="1"/>
    <col min="5704" max="5704" width="10.140625" style="1" bestFit="1" customWidth="1"/>
    <col min="5705" max="5705" width="10" style="1" customWidth="1"/>
    <col min="5706" max="5706" width="9.85546875" style="1" bestFit="1" customWidth="1"/>
    <col min="5707" max="5707" width="9.42578125" style="1" bestFit="1" customWidth="1"/>
    <col min="5708" max="5708" width="10.140625" style="1" bestFit="1" customWidth="1"/>
    <col min="5709" max="5709" width="10" style="1" bestFit="1" customWidth="1"/>
    <col min="5710" max="5710" width="9.85546875" style="1" bestFit="1" customWidth="1"/>
    <col min="5711" max="5711" width="9.42578125" style="1" bestFit="1" customWidth="1"/>
    <col min="5712" max="5712" width="10.42578125" style="1" customWidth="1"/>
    <col min="5713" max="5713" width="10" style="1" bestFit="1" customWidth="1"/>
    <col min="5714" max="5714" width="9.85546875" style="1" bestFit="1" customWidth="1"/>
    <col min="5715" max="5715" width="9.42578125" style="1" customWidth="1"/>
    <col min="5716" max="5716" width="9.85546875" style="1" customWidth="1"/>
    <col min="5717" max="5717" width="10.85546875" style="1" customWidth="1"/>
    <col min="5718" max="5719" width="9.85546875" style="1" customWidth="1"/>
    <col min="5720" max="5720" width="10.42578125" style="1" customWidth="1"/>
    <col min="5721" max="5721" width="10.140625" style="1" customWidth="1"/>
    <col min="5722" max="5722" width="9.42578125" style="1" customWidth="1"/>
    <col min="5723" max="5723" width="10" style="1" customWidth="1"/>
    <col min="5724" max="5724" width="10.140625" style="1" customWidth="1"/>
    <col min="5725" max="5725" width="12" style="1" customWidth="1"/>
    <col min="5726" max="5726" width="10" style="1" customWidth="1"/>
    <col min="5727" max="5727" width="11.42578125" style="1" customWidth="1"/>
    <col min="5728" max="5728" width="10.85546875" style="1" customWidth="1"/>
    <col min="5729" max="5893" width="9" style="1"/>
    <col min="5894" max="5894" width="19.85546875" style="1" customWidth="1"/>
    <col min="5895" max="5934" width="8.85546875" style="1" customWidth="1"/>
    <col min="5935" max="5940" width="9" style="1"/>
    <col min="5941" max="5941" width="9.85546875" style="1" customWidth="1"/>
    <col min="5942" max="5943" width="9" style="1"/>
    <col min="5944" max="5944" width="10.140625" style="1" customWidth="1"/>
    <col min="5945" max="5945" width="9.85546875" style="1" bestFit="1" customWidth="1"/>
    <col min="5946" max="5946" width="9.140625" style="1" customWidth="1"/>
    <col min="5947" max="5947" width="9.42578125" style="1" bestFit="1" customWidth="1"/>
    <col min="5948" max="5948" width="9.85546875" style="1" bestFit="1" customWidth="1"/>
    <col min="5949" max="5950" width="9" style="1"/>
    <col min="5951" max="5951" width="10" style="1" customWidth="1"/>
    <col min="5952" max="5953" width="11" style="1" customWidth="1"/>
    <col min="5954" max="5954" width="9" style="1"/>
    <col min="5955" max="5955" width="9.42578125" style="1" bestFit="1" customWidth="1"/>
    <col min="5956" max="5956" width="10.140625" style="1" customWidth="1"/>
    <col min="5957" max="5957" width="10" style="1" bestFit="1" customWidth="1"/>
    <col min="5958" max="5958" width="9.85546875" style="1" bestFit="1" customWidth="1"/>
    <col min="5959" max="5959" width="9" style="1" bestFit="1"/>
    <col min="5960" max="5960" width="10.140625" style="1" bestFit="1" customWidth="1"/>
    <col min="5961" max="5961" width="10" style="1" customWidth="1"/>
    <col min="5962" max="5962" width="9.85546875" style="1" bestFit="1" customWidth="1"/>
    <col min="5963" max="5963" width="9.42578125" style="1" bestFit="1" customWidth="1"/>
    <col min="5964" max="5964" width="10.140625" style="1" bestFit="1" customWidth="1"/>
    <col min="5965" max="5965" width="10" style="1" bestFit="1" customWidth="1"/>
    <col min="5966" max="5966" width="9.85546875" style="1" bestFit="1" customWidth="1"/>
    <col min="5967" max="5967" width="9.42578125" style="1" bestFit="1" customWidth="1"/>
    <col min="5968" max="5968" width="10.42578125" style="1" customWidth="1"/>
    <col min="5969" max="5969" width="10" style="1" bestFit="1" customWidth="1"/>
    <col min="5970" max="5970" width="9.85546875" style="1" bestFit="1" customWidth="1"/>
    <col min="5971" max="5971" width="9.42578125" style="1" customWidth="1"/>
    <col min="5972" max="5972" width="9.85546875" style="1" customWidth="1"/>
    <col min="5973" max="5973" width="10.85546875" style="1" customWidth="1"/>
    <col min="5974" max="5975" width="9.85546875" style="1" customWidth="1"/>
    <col min="5976" max="5976" width="10.42578125" style="1" customWidth="1"/>
    <col min="5977" max="5977" width="10.140625" style="1" customWidth="1"/>
    <col min="5978" max="5978" width="9.42578125" style="1" customWidth="1"/>
    <col min="5979" max="5979" width="10" style="1" customWidth="1"/>
    <col min="5980" max="5980" width="10.140625" style="1" customWidth="1"/>
    <col min="5981" max="5981" width="12" style="1" customWidth="1"/>
    <col min="5982" max="5982" width="10" style="1" customWidth="1"/>
    <col min="5983" max="5983" width="11.42578125" style="1" customWidth="1"/>
    <col min="5984" max="5984" width="10.85546875" style="1" customWidth="1"/>
    <col min="5985" max="6149" width="9" style="1"/>
    <col min="6150" max="6150" width="19.85546875" style="1" customWidth="1"/>
    <col min="6151" max="6190" width="8.85546875" style="1" customWidth="1"/>
    <col min="6191" max="6196" width="9" style="1"/>
    <col min="6197" max="6197" width="9.85546875" style="1" customWidth="1"/>
    <col min="6198" max="6199" width="9" style="1"/>
    <col min="6200" max="6200" width="10.140625" style="1" customWidth="1"/>
    <col min="6201" max="6201" width="9.85546875" style="1" bestFit="1" customWidth="1"/>
    <col min="6202" max="6202" width="9.140625" style="1" customWidth="1"/>
    <col min="6203" max="6203" width="9.42578125" style="1" bestFit="1" customWidth="1"/>
    <col min="6204" max="6204" width="9.85546875" style="1" bestFit="1" customWidth="1"/>
    <col min="6205" max="6206" width="9" style="1"/>
    <col min="6207" max="6207" width="10" style="1" customWidth="1"/>
    <col min="6208" max="6209" width="11" style="1" customWidth="1"/>
    <col min="6210" max="6210" width="9" style="1"/>
    <col min="6211" max="6211" width="9.42578125" style="1" bestFit="1" customWidth="1"/>
    <col min="6212" max="6212" width="10.140625" style="1" customWidth="1"/>
    <col min="6213" max="6213" width="10" style="1" bestFit="1" customWidth="1"/>
    <col min="6214" max="6214" width="9.85546875" style="1" bestFit="1" customWidth="1"/>
    <col min="6215" max="6215" width="9" style="1" bestFit="1"/>
    <col min="6216" max="6216" width="10.140625" style="1" bestFit="1" customWidth="1"/>
    <col min="6217" max="6217" width="10" style="1" customWidth="1"/>
    <col min="6218" max="6218" width="9.85546875" style="1" bestFit="1" customWidth="1"/>
    <col min="6219" max="6219" width="9.42578125" style="1" bestFit="1" customWidth="1"/>
    <col min="6220" max="6220" width="10.140625" style="1" bestFit="1" customWidth="1"/>
    <col min="6221" max="6221" width="10" style="1" bestFit="1" customWidth="1"/>
    <col min="6222" max="6222" width="9.85546875" style="1" bestFit="1" customWidth="1"/>
    <col min="6223" max="6223" width="9.42578125" style="1" bestFit="1" customWidth="1"/>
    <col min="6224" max="6224" width="10.42578125" style="1" customWidth="1"/>
    <col min="6225" max="6225" width="10" style="1" bestFit="1" customWidth="1"/>
    <col min="6226" max="6226" width="9.85546875" style="1" bestFit="1" customWidth="1"/>
    <col min="6227" max="6227" width="9.42578125" style="1" customWidth="1"/>
    <col min="6228" max="6228" width="9.85546875" style="1" customWidth="1"/>
    <col min="6229" max="6229" width="10.85546875" style="1" customWidth="1"/>
    <col min="6230" max="6231" width="9.85546875" style="1" customWidth="1"/>
    <col min="6232" max="6232" width="10.42578125" style="1" customWidth="1"/>
    <col min="6233" max="6233" width="10.140625" style="1" customWidth="1"/>
    <col min="6234" max="6234" width="9.42578125" style="1" customWidth="1"/>
    <col min="6235" max="6235" width="10" style="1" customWidth="1"/>
    <col min="6236" max="6236" width="10.140625" style="1" customWidth="1"/>
    <col min="6237" max="6237" width="12" style="1" customWidth="1"/>
    <col min="6238" max="6238" width="10" style="1" customWidth="1"/>
    <col min="6239" max="6239" width="11.42578125" style="1" customWidth="1"/>
    <col min="6240" max="6240" width="10.85546875" style="1" customWidth="1"/>
    <col min="6241" max="6405" width="9" style="1"/>
    <col min="6406" max="6406" width="19.85546875" style="1" customWidth="1"/>
    <col min="6407" max="6446" width="8.85546875" style="1" customWidth="1"/>
    <col min="6447" max="6452" width="9" style="1"/>
    <col min="6453" max="6453" width="9.85546875" style="1" customWidth="1"/>
    <col min="6454" max="6455" width="9" style="1"/>
    <col min="6456" max="6456" width="10.140625" style="1" customWidth="1"/>
    <col min="6457" max="6457" width="9.85546875" style="1" bestFit="1" customWidth="1"/>
    <col min="6458" max="6458" width="9.140625" style="1" customWidth="1"/>
    <col min="6459" max="6459" width="9.42578125" style="1" bestFit="1" customWidth="1"/>
    <col min="6460" max="6460" width="9.85546875" style="1" bestFit="1" customWidth="1"/>
    <col min="6461" max="6462" width="9" style="1"/>
    <col min="6463" max="6463" width="10" style="1" customWidth="1"/>
    <col min="6464" max="6465" width="11" style="1" customWidth="1"/>
    <col min="6466" max="6466" width="9" style="1"/>
    <col min="6467" max="6467" width="9.42578125" style="1" bestFit="1" customWidth="1"/>
    <col min="6468" max="6468" width="10.140625" style="1" customWidth="1"/>
    <col min="6469" max="6469" width="10" style="1" bestFit="1" customWidth="1"/>
    <col min="6470" max="6470" width="9.85546875" style="1" bestFit="1" customWidth="1"/>
    <col min="6471" max="6471" width="9" style="1" bestFit="1"/>
    <col min="6472" max="6472" width="10.140625" style="1" bestFit="1" customWidth="1"/>
    <col min="6473" max="6473" width="10" style="1" customWidth="1"/>
    <col min="6474" max="6474" width="9.85546875" style="1" bestFit="1" customWidth="1"/>
    <col min="6475" max="6475" width="9.42578125" style="1" bestFit="1" customWidth="1"/>
    <col min="6476" max="6476" width="10.140625" style="1" bestFit="1" customWidth="1"/>
    <col min="6477" max="6477" width="10" style="1" bestFit="1" customWidth="1"/>
    <col min="6478" max="6478" width="9.85546875" style="1" bestFit="1" customWidth="1"/>
    <col min="6479" max="6479" width="9.42578125" style="1" bestFit="1" customWidth="1"/>
    <col min="6480" max="6480" width="10.42578125" style="1" customWidth="1"/>
    <col min="6481" max="6481" width="10" style="1" bestFit="1" customWidth="1"/>
    <col min="6482" max="6482" width="9.85546875" style="1" bestFit="1" customWidth="1"/>
    <col min="6483" max="6483" width="9.42578125" style="1" customWidth="1"/>
    <col min="6484" max="6484" width="9.85546875" style="1" customWidth="1"/>
    <col min="6485" max="6485" width="10.85546875" style="1" customWidth="1"/>
    <col min="6486" max="6487" width="9.85546875" style="1" customWidth="1"/>
    <col min="6488" max="6488" width="10.42578125" style="1" customWidth="1"/>
    <col min="6489" max="6489" width="10.140625" style="1" customWidth="1"/>
    <col min="6490" max="6490" width="9.42578125" style="1" customWidth="1"/>
    <col min="6491" max="6491" width="10" style="1" customWidth="1"/>
    <col min="6492" max="6492" width="10.140625" style="1" customWidth="1"/>
    <col min="6493" max="6493" width="12" style="1" customWidth="1"/>
    <col min="6494" max="6494" width="10" style="1" customWidth="1"/>
    <col min="6495" max="6495" width="11.42578125" style="1" customWidth="1"/>
    <col min="6496" max="6496" width="10.85546875" style="1" customWidth="1"/>
    <col min="6497" max="6661" width="9" style="1"/>
    <col min="6662" max="6662" width="19.85546875" style="1" customWidth="1"/>
    <col min="6663" max="6702" width="8.85546875" style="1" customWidth="1"/>
    <col min="6703" max="6708" width="9" style="1"/>
    <col min="6709" max="6709" width="9.85546875" style="1" customWidth="1"/>
    <col min="6710" max="6711" width="9" style="1"/>
    <col min="6712" max="6712" width="10.140625" style="1" customWidth="1"/>
    <col min="6713" max="6713" width="9.85546875" style="1" bestFit="1" customWidth="1"/>
    <col min="6714" max="6714" width="9.140625" style="1" customWidth="1"/>
    <col min="6715" max="6715" width="9.42578125" style="1" bestFit="1" customWidth="1"/>
    <col min="6716" max="6716" width="9.85546875" style="1" bestFit="1" customWidth="1"/>
    <col min="6717" max="6718" width="9" style="1"/>
    <col min="6719" max="6719" width="10" style="1" customWidth="1"/>
    <col min="6720" max="6721" width="11" style="1" customWidth="1"/>
    <col min="6722" max="6722" width="9" style="1"/>
    <col min="6723" max="6723" width="9.42578125" style="1" bestFit="1" customWidth="1"/>
    <col min="6724" max="6724" width="10.140625" style="1" customWidth="1"/>
    <col min="6725" max="6725" width="10" style="1" bestFit="1" customWidth="1"/>
    <col min="6726" max="6726" width="9.85546875" style="1" bestFit="1" customWidth="1"/>
    <col min="6727" max="6727" width="9" style="1" bestFit="1"/>
    <col min="6728" max="6728" width="10.140625" style="1" bestFit="1" customWidth="1"/>
    <col min="6729" max="6729" width="10" style="1" customWidth="1"/>
    <col min="6730" max="6730" width="9.85546875" style="1" bestFit="1" customWidth="1"/>
    <col min="6731" max="6731" width="9.42578125" style="1" bestFit="1" customWidth="1"/>
    <col min="6732" max="6732" width="10.140625" style="1" bestFit="1" customWidth="1"/>
    <col min="6733" max="6733" width="10" style="1" bestFit="1" customWidth="1"/>
    <col min="6734" max="6734" width="9.85546875" style="1" bestFit="1" customWidth="1"/>
    <col min="6735" max="6735" width="9.42578125" style="1" bestFit="1" customWidth="1"/>
    <col min="6736" max="6736" width="10.42578125" style="1" customWidth="1"/>
    <col min="6737" max="6737" width="10" style="1" bestFit="1" customWidth="1"/>
    <col min="6738" max="6738" width="9.85546875" style="1" bestFit="1" customWidth="1"/>
    <col min="6739" max="6739" width="9.42578125" style="1" customWidth="1"/>
    <col min="6740" max="6740" width="9.85546875" style="1" customWidth="1"/>
    <col min="6741" max="6741" width="10.85546875" style="1" customWidth="1"/>
    <col min="6742" max="6743" width="9.85546875" style="1" customWidth="1"/>
    <col min="6744" max="6744" width="10.42578125" style="1" customWidth="1"/>
    <col min="6745" max="6745" width="10.140625" style="1" customWidth="1"/>
    <col min="6746" max="6746" width="9.42578125" style="1" customWidth="1"/>
    <col min="6747" max="6747" width="10" style="1" customWidth="1"/>
    <col min="6748" max="6748" width="10.140625" style="1" customWidth="1"/>
    <col min="6749" max="6749" width="12" style="1" customWidth="1"/>
    <col min="6750" max="6750" width="10" style="1" customWidth="1"/>
    <col min="6751" max="6751" width="11.42578125" style="1" customWidth="1"/>
    <col min="6752" max="6752" width="10.85546875" style="1" customWidth="1"/>
    <col min="6753" max="6917" width="9" style="1"/>
    <col min="6918" max="6918" width="19.85546875" style="1" customWidth="1"/>
    <col min="6919" max="6958" width="8.85546875" style="1" customWidth="1"/>
    <col min="6959" max="6964" width="9" style="1"/>
    <col min="6965" max="6965" width="9.85546875" style="1" customWidth="1"/>
    <col min="6966" max="6967" width="9" style="1"/>
    <col min="6968" max="6968" width="10.140625" style="1" customWidth="1"/>
    <col min="6969" max="6969" width="9.85546875" style="1" bestFit="1" customWidth="1"/>
    <col min="6970" max="6970" width="9.140625" style="1" customWidth="1"/>
    <col min="6971" max="6971" width="9.42578125" style="1" bestFit="1" customWidth="1"/>
    <col min="6972" max="6972" width="9.85546875" style="1" bestFit="1" customWidth="1"/>
    <col min="6973" max="6974" width="9" style="1"/>
    <col min="6975" max="6975" width="10" style="1" customWidth="1"/>
    <col min="6976" max="6977" width="11" style="1" customWidth="1"/>
    <col min="6978" max="6978" width="9" style="1"/>
    <col min="6979" max="6979" width="9.42578125" style="1" bestFit="1" customWidth="1"/>
    <col min="6980" max="6980" width="10.140625" style="1" customWidth="1"/>
    <col min="6981" max="6981" width="10" style="1" bestFit="1" customWidth="1"/>
    <col min="6982" max="6982" width="9.85546875" style="1" bestFit="1" customWidth="1"/>
    <col min="6983" max="6983" width="9" style="1" bestFit="1"/>
    <col min="6984" max="6984" width="10.140625" style="1" bestFit="1" customWidth="1"/>
    <col min="6985" max="6985" width="10" style="1" customWidth="1"/>
    <col min="6986" max="6986" width="9.85546875" style="1" bestFit="1" customWidth="1"/>
    <col min="6987" max="6987" width="9.42578125" style="1" bestFit="1" customWidth="1"/>
    <col min="6988" max="6988" width="10.140625" style="1" bestFit="1" customWidth="1"/>
    <col min="6989" max="6989" width="10" style="1" bestFit="1" customWidth="1"/>
    <col min="6990" max="6990" width="9.85546875" style="1" bestFit="1" customWidth="1"/>
    <col min="6991" max="6991" width="9.42578125" style="1" bestFit="1" customWidth="1"/>
    <col min="6992" max="6992" width="10.42578125" style="1" customWidth="1"/>
    <col min="6993" max="6993" width="10" style="1" bestFit="1" customWidth="1"/>
    <col min="6994" max="6994" width="9.85546875" style="1" bestFit="1" customWidth="1"/>
    <col min="6995" max="6995" width="9.42578125" style="1" customWidth="1"/>
    <col min="6996" max="6996" width="9.85546875" style="1" customWidth="1"/>
    <col min="6997" max="6997" width="10.85546875" style="1" customWidth="1"/>
    <col min="6998" max="6999" width="9.85546875" style="1" customWidth="1"/>
    <col min="7000" max="7000" width="10.42578125" style="1" customWidth="1"/>
    <col min="7001" max="7001" width="10.140625" style="1" customWidth="1"/>
    <col min="7002" max="7002" width="9.42578125" style="1" customWidth="1"/>
    <col min="7003" max="7003" width="10" style="1" customWidth="1"/>
    <col min="7004" max="7004" width="10.140625" style="1" customWidth="1"/>
    <col min="7005" max="7005" width="12" style="1" customWidth="1"/>
    <col min="7006" max="7006" width="10" style="1" customWidth="1"/>
    <col min="7007" max="7007" width="11.42578125" style="1" customWidth="1"/>
    <col min="7008" max="7008" width="10.85546875" style="1" customWidth="1"/>
    <col min="7009" max="7173" width="9" style="1"/>
    <col min="7174" max="7174" width="19.85546875" style="1" customWidth="1"/>
    <col min="7175" max="7214" width="8.85546875" style="1" customWidth="1"/>
    <col min="7215" max="7220" width="9" style="1"/>
    <col min="7221" max="7221" width="9.85546875" style="1" customWidth="1"/>
    <col min="7222" max="7223" width="9" style="1"/>
    <col min="7224" max="7224" width="10.140625" style="1" customWidth="1"/>
    <col min="7225" max="7225" width="9.85546875" style="1" bestFit="1" customWidth="1"/>
    <col min="7226" max="7226" width="9.140625" style="1" customWidth="1"/>
    <col min="7227" max="7227" width="9.42578125" style="1" bestFit="1" customWidth="1"/>
    <col min="7228" max="7228" width="9.85546875" style="1" bestFit="1" customWidth="1"/>
    <col min="7229" max="7230" width="9" style="1"/>
    <col min="7231" max="7231" width="10" style="1" customWidth="1"/>
    <col min="7232" max="7233" width="11" style="1" customWidth="1"/>
    <col min="7234" max="7234" width="9" style="1"/>
    <col min="7235" max="7235" width="9.42578125" style="1" bestFit="1" customWidth="1"/>
    <col min="7236" max="7236" width="10.140625" style="1" customWidth="1"/>
    <col min="7237" max="7237" width="10" style="1" bestFit="1" customWidth="1"/>
    <col min="7238" max="7238" width="9.85546875" style="1" bestFit="1" customWidth="1"/>
    <col min="7239" max="7239" width="9" style="1" bestFit="1"/>
    <col min="7240" max="7240" width="10.140625" style="1" bestFit="1" customWidth="1"/>
    <col min="7241" max="7241" width="10" style="1" customWidth="1"/>
    <col min="7242" max="7242" width="9.85546875" style="1" bestFit="1" customWidth="1"/>
    <col min="7243" max="7243" width="9.42578125" style="1" bestFit="1" customWidth="1"/>
    <col min="7244" max="7244" width="10.140625" style="1" bestFit="1" customWidth="1"/>
    <col min="7245" max="7245" width="10" style="1" bestFit="1" customWidth="1"/>
    <col min="7246" max="7246" width="9.85546875" style="1" bestFit="1" customWidth="1"/>
    <col min="7247" max="7247" width="9.42578125" style="1" bestFit="1" customWidth="1"/>
    <col min="7248" max="7248" width="10.42578125" style="1" customWidth="1"/>
    <col min="7249" max="7249" width="10" style="1" bestFit="1" customWidth="1"/>
    <col min="7250" max="7250" width="9.85546875" style="1" bestFit="1" customWidth="1"/>
    <col min="7251" max="7251" width="9.42578125" style="1" customWidth="1"/>
    <col min="7252" max="7252" width="9.85546875" style="1" customWidth="1"/>
    <col min="7253" max="7253" width="10.85546875" style="1" customWidth="1"/>
    <col min="7254" max="7255" width="9.85546875" style="1" customWidth="1"/>
    <col min="7256" max="7256" width="10.42578125" style="1" customWidth="1"/>
    <col min="7257" max="7257" width="10.140625" style="1" customWidth="1"/>
    <col min="7258" max="7258" width="9.42578125" style="1" customWidth="1"/>
    <col min="7259" max="7259" width="10" style="1" customWidth="1"/>
    <col min="7260" max="7260" width="10.140625" style="1" customWidth="1"/>
    <col min="7261" max="7261" width="12" style="1" customWidth="1"/>
    <col min="7262" max="7262" width="10" style="1" customWidth="1"/>
    <col min="7263" max="7263" width="11.42578125" style="1" customWidth="1"/>
    <col min="7264" max="7264" width="10.85546875" style="1" customWidth="1"/>
    <col min="7265" max="7429" width="9" style="1"/>
    <col min="7430" max="7430" width="19.85546875" style="1" customWidth="1"/>
    <col min="7431" max="7470" width="8.85546875" style="1" customWidth="1"/>
    <col min="7471" max="7476" width="9" style="1"/>
    <col min="7477" max="7477" width="9.85546875" style="1" customWidth="1"/>
    <col min="7478" max="7479" width="9" style="1"/>
    <col min="7480" max="7480" width="10.140625" style="1" customWidth="1"/>
    <col min="7481" max="7481" width="9.85546875" style="1" bestFit="1" customWidth="1"/>
    <col min="7482" max="7482" width="9.140625" style="1" customWidth="1"/>
    <col min="7483" max="7483" width="9.42578125" style="1" bestFit="1" customWidth="1"/>
    <col min="7484" max="7484" width="9.85546875" style="1" bestFit="1" customWidth="1"/>
    <col min="7485" max="7486" width="9" style="1"/>
    <col min="7487" max="7487" width="10" style="1" customWidth="1"/>
    <col min="7488" max="7489" width="11" style="1" customWidth="1"/>
    <col min="7490" max="7490" width="9" style="1"/>
    <col min="7491" max="7491" width="9.42578125" style="1" bestFit="1" customWidth="1"/>
    <col min="7492" max="7492" width="10.140625" style="1" customWidth="1"/>
    <col min="7493" max="7493" width="10" style="1" bestFit="1" customWidth="1"/>
    <col min="7494" max="7494" width="9.85546875" style="1" bestFit="1" customWidth="1"/>
    <col min="7495" max="7495" width="9" style="1" bestFit="1"/>
    <col min="7496" max="7496" width="10.140625" style="1" bestFit="1" customWidth="1"/>
    <col min="7497" max="7497" width="10" style="1" customWidth="1"/>
    <col min="7498" max="7498" width="9.85546875" style="1" bestFit="1" customWidth="1"/>
    <col min="7499" max="7499" width="9.42578125" style="1" bestFit="1" customWidth="1"/>
    <col min="7500" max="7500" width="10.140625" style="1" bestFit="1" customWidth="1"/>
    <col min="7501" max="7501" width="10" style="1" bestFit="1" customWidth="1"/>
    <col min="7502" max="7502" width="9.85546875" style="1" bestFit="1" customWidth="1"/>
    <col min="7503" max="7503" width="9.42578125" style="1" bestFit="1" customWidth="1"/>
    <col min="7504" max="7504" width="10.42578125" style="1" customWidth="1"/>
    <col min="7505" max="7505" width="10" style="1" bestFit="1" customWidth="1"/>
    <col min="7506" max="7506" width="9.85546875" style="1" bestFit="1" customWidth="1"/>
    <col min="7507" max="7507" width="9.42578125" style="1" customWidth="1"/>
    <col min="7508" max="7508" width="9.85546875" style="1" customWidth="1"/>
    <col min="7509" max="7509" width="10.85546875" style="1" customWidth="1"/>
    <col min="7510" max="7511" width="9.85546875" style="1" customWidth="1"/>
    <col min="7512" max="7512" width="10.42578125" style="1" customWidth="1"/>
    <col min="7513" max="7513" width="10.140625" style="1" customWidth="1"/>
    <col min="7514" max="7514" width="9.42578125" style="1" customWidth="1"/>
    <col min="7515" max="7515" width="10" style="1" customWidth="1"/>
    <col min="7516" max="7516" width="10.140625" style="1" customWidth="1"/>
    <col min="7517" max="7517" width="12" style="1" customWidth="1"/>
    <col min="7518" max="7518" width="10" style="1" customWidth="1"/>
    <col min="7519" max="7519" width="11.42578125" style="1" customWidth="1"/>
    <col min="7520" max="7520" width="10.85546875" style="1" customWidth="1"/>
    <col min="7521" max="7685" width="9" style="1"/>
    <col min="7686" max="7686" width="19.85546875" style="1" customWidth="1"/>
    <col min="7687" max="7726" width="8.85546875" style="1" customWidth="1"/>
    <col min="7727" max="7732" width="9" style="1"/>
    <col min="7733" max="7733" width="9.85546875" style="1" customWidth="1"/>
    <col min="7734" max="7735" width="9" style="1"/>
    <col min="7736" max="7736" width="10.140625" style="1" customWidth="1"/>
    <col min="7737" max="7737" width="9.85546875" style="1" bestFit="1" customWidth="1"/>
    <col min="7738" max="7738" width="9.140625" style="1" customWidth="1"/>
    <col min="7739" max="7739" width="9.42578125" style="1" bestFit="1" customWidth="1"/>
    <col min="7740" max="7740" width="9.85546875" style="1" bestFit="1" customWidth="1"/>
    <col min="7741" max="7742" width="9" style="1"/>
    <col min="7743" max="7743" width="10" style="1" customWidth="1"/>
    <col min="7744" max="7745" width="11" style="1" customWidth="1"/>
    <col min="7746" max="7746" width="9" style="1"/>
    <col min="7747" max="7747" width="9.42578125" style="1" bestFit="1" customWidth="1"/>
    <col min="7748" max="7748" width="10.140625" style="1" customWidth="1"/>
    <col min="7749" max="7749" width="10" style="1" bestFit="1" customWidth="1"/>
    <col min="7750" max="7750" width="9.85546875" style="1" bestFit="1" customWidth="1"/>
    <col min="7751" max="7751" width="9" style="1" bestFit="1"/>
    <col min="7752" max="7752" width="10.140625" style="1" bestFit="1" customWidth="1"/>
    <col min="7753" max="7753" width="10" style="1" customWidth="1"/>
    <col min="7754" max="7754" width="9.85546875" style="1" bestFit="1" customWidth="1"/>
    <col min="7755" max="7755" width="9.42578125" style="1" bestFit="1" customWidth="1"/>
    <col min="7756" max="7756" width="10.140625" style="1" bestFit="1" customWidth="1"/>
    <col min="7757" max="7757" width="10" style="1" bestFit="1" customWidth="1"/>
    <col min="7758" max="7758" width="9.85546875" style="1" bestFit="1" customWidth="1"/>
    <col min="7759" max="7759" width="9.42578125" style="1" bestFit="1" customWidth="1"/>
    <col min="7760" max="7760" width="10.42578125" style="1" customWidth="1"/>
    <col min="7761" max="7761" width="10" style="1" bestFit="1" customWidth="1"/>
    <col min="7762" max="7762" width="9.85546875" style="1" bestFit="1" customWidth="1"/>
    <col min="7763" max="7763" width="9.42578125" style="1" customWidth="1"/>
    <col min="7764" max="7764" width="9.85546875" style="1" customWidth="1"/>
    <col min="7765" max="7765" width="10.85546875" style="1" customWidth="1"/>
    <col min="7766" max="7767" width="9.85546875" style="1" customWidth="1"/>
    <col min="7768" max="7768" width="10.42578125" style="1" customWidth="1"/>
    <col min="7769" max="7769" width="10.140625" style="1" customWidth="1"/>
    <col min="7770" max="7770" width="9.42578125" style="1" customWidth="1"/>
    <col min="7771" max="7771" width="10" style="1" customWidth="1"/>
    <col min="7772" max="7772" width="10.140625" style="1" customWidth="1"/>
    <col min="7773" max="7773" width="12" style="1" customWidth="1"/>
    <col min="7774" max="7774" width="10" style="1" customWidth="1"/>
    <col min="7775" max="7775" width="11.42578125" style="1" customWidth="1"/>
    <col min="7776" max="7776" width="10.85546875" style="1" customWidth="1"/>
    <col min="7777" max="7941" width="9" style="1"/>
    <col min="7942" max="7942" width="19.85546875" style="1" customWidth="1"/>
    <col min="7943" max="7982" width="8.85546875" style="1" customWidth="1"/>
    <col min="7983" max="7988" width="9" style="1"/>
    <col min="7989" max="7989" width="9.85546875" style="1" customWidth="1"/>
    <col min="7990" max="7991" width="9" style="1"/>
    <col min="7992" max="7992" width="10.140625" style="1" customWidth="1"/>
    <col min="7993" max="7993" width="9.85546875" style="1" bestFit="1" customWidth="1"/>
    <col min="7994" max="7994" width="9.140625" style="1" customWidth="1"/>
    <col min="7995" max="7995" width="9.42578125" style="1" bestFit="1" customWidth="1"/>
    <col min="7996" max="7996" width="9.85546875" style="1" bestFit="1" customWidth="1"/>
    <col min="7997" max="7998" width="9" style="1"/>
    <col min="7999" max="7999" width="10" style="1" customWidth="1"/>
    <col min="8000" max="8001" width="11" style="1" customWidth="1"/>
    <col min="8002" max="8002" width="9" style="1"/>
    <col min="8003" max="8003" width="9.42578125" style="1" bestFit="1" customWidth="1"/>
    <col min="8004" max="8004" width="10.140625" style="1" customWidth="1"/>
    <col min="8005" max="8005" width="10" style="1" bestFit="1" customWidth="1"/>
    <col min="8006" max="8006" width="9.85546875" style="1" bestFit="1" customWidth="1"/>
    <col min="8007" max="8007" width="9" style="1" bestFit="1"/>
    <col min="8008" max="8008" width="10.140625" style="1" bestFit="1" customWidth="1"/>
    <col min="8009" max="8009" width="10" style="1" customWidth="1"/>
    <col min="8010" max="8010" width="9.85546875" style="1" bestFit="1" customWidth="1"/>
    <col min="8011" max="8011" width="9.42578125" style="1" bestFit="1" customWidth="1"/>
    <col min="8012" max="8012" width="10.140625" style="1" bestFit="1" customWidth="1"/>
    <col min="8013" max="8013" width="10" style="1" bestFit="1" customWidth="1"/>
    <col min="8014" max="8014" width="9.85546875" style="1" bestFit="1" customWidth="1"/>
    <col min="8015" max="8015" width="9.42578125" style="1" bestFit="1" customWidth="1"/>
    <col min="8016" max="8016" width="10.42578125" style="1" customWidth="1"/>
    <col min="8017" max="8017" width="10" style="1" bestFit="1" customWidth="1"/>
    <col min="8018" max="8018" width="9.85546875" style="1" bestFit="1" customWidth="1"/>
    <col min="8019" max="8019" width="9.42578125" style="1" customWidth="1"/>
    <col min="8020" max="8020" width="9.85546875" style="1" customWidth="1"/>
    <col min="8021" max="8021" width="10.85546875" style="1" customWidth="1"/>
    <col min="8022" max="8023" width="9.85546875" style="1" customWidth="1"/>
    <col min="8024" max="8024" width="10.42578125" style="1" customWidth="1"/>
    <col min="8025" max="8025" width="10.140625" style="1" customWidth="1"/>
    <col min="8026" max="8026" width="9.42578125" style="1" customWidth="1"/>
    <col min="8027" max="8027" width="10" style="1" customWidth="1"/>
    <col min="8028" max="8028" width="10.140625" style="1" customWidth="1"/>
    <col min="8029" max="8029" width="12" style="1" customWidth="1"/>
    <col min="8030" max="8030" width="10" style="1" customWidth="1"/>
    <col min="8031" max="8031" width="11.42578125" style="1" customWidth="1"/>
    <col min="8032" max="8032" width="10.85546875" style="1" customWidth="1"/>
    <col min="8033" max="8197" width="9" style="1"/>
    <col min="8198" max="8198" width="19.85546875" style="1" customWidth="1"/>
    <col min="8199" max="8238" width="8.85546875" style="1" customWidth="1"/>
    <col min="8239" max="8244" width="9" style="1"/>
    <col min="8245" max="8245" width="9.85546875" style="1" customWidth="1"/>
    <col min="8246" max="8247" width="9" style="1"/>
    <col min="8248" max="8248" width="10.140625" style="1" customWidth="1"/>
    <col min="8249" max="8249" width="9.85546875" style="1" bestFit="1" customWidth="1"/>
    <col min="8250" max="8250" width="9.140625" style="1" customWidth="1"/>
    <col min="8251" max="8251" width="9.42578125" style="1" bestFit="1" customWidth="1"/>
    <col min="8252" max="8252" width="9.85546875" style="1" bestFit="1" customWidth="1"/>
    <col min="8253" max="8254" width="9" style="1"/>
    <col min="8255" max="8255" width="10" style="1" customWidth="1"/>
    <col min="8256" max="8257" width="11" style="1" customWidth="1"/>
    <col min="8258" max="8258" width="9" style="1"/>
    <col min="8259" max="8259" width="9.42578125" style="1" bestFit="1" customWidth="1"/>
    <col min="8260" max="8260" width="10.140625" style="1" customWidth="1"/>
    <col min="8261" max="8261" width="10" style="1" bestFit="1" customWidth="1"/>
    <col min="8262" max="8262" width="9.85546875" style="1" bestFit="1" customWidth="1"/>
    <col min="8263" max="8263" width="9" style="1" bestFit="1"/>
    <col min="8264" max="8264" width="10.140625" style="1" bestFit="1" customWidth="1"/>
    <col min="8265" max="8265" width="10" style="1" customWidth="1"/>
    <col min="8266" max="8266" width="9.85546875" style="1" bestFit="1" customWidth="1"/>
    <col min="8267" max="8267" width="9.42578125" style="1" bestFit="1" customWidth="1"/>
    <col min="8268" max="8268" width="10.140625" style="1" bestFit="1" customWidth="1"/>
    <col min="8269" max="8269" width="10" style="1" bestFit="1" customWidth="1"/>
    <col min="8270" max="8270" width="9.85546875" style="1" bestFit="1" customWidth="1"/>
    <col min="8271" max="8271" width="9.42578125" style="1" bestFit="1" customWidth="1"/>
    <col min="8272" max="8272" width="10.42578125" style="1" customWidth="1"/>
    <col min="8273" max="8273" width="10" style="1" bestFit="1" customWidth="1"/>
    <col min="8274" max="8274" width="9.85546875" style="1" bestFit="1" customWidth="1"/>
    <col min="8275" max="8275" width="9.42578125" style="1" customWidth="1"/>
    <col min="8276" max="8276" width="9.85546875" style="1" customWidth="1"/>
    <col min="8277" max="8277" width="10.85546875" style="1" customWidth="1"/>
    <col min="8278" max="8279" width="9.85546875" style="1" customWidth="1"/>
    <col min="8280" max="8280" width="10.42578125" style="1" customWidth="1"/>
    <col min="8281" max="8281" width="10.140625" style="1" customWidth="1"/>
    <col min="8282" max="8282" width="9.42578125" style="1" customWidth="1"/>
    <col min="8283" max="8283" width="10" style="1" customWidth="1"/>
    <col min="8284" max="8284" width="10.140625" style="1" customWidth="1"/>
    <col min="8285" max="8285" width="12" style="1" customWidth="1"/>
    <col min="8286" max="8286" width="10" style="1" customWidth="1"/>
    <col min="8287" max="8287" width="11.42578125" style="1" customWidth="1"/>
    <col min="8288" max="8288" width="10.85546875" style="1" customWidth="1"/>
    <col min="8289" max="8453" width="9" style="1"/>
    <col min="8454" max="8454" width="19.85546875" style="1" customWidth="1"/>
    <col min="8455" max="8494" width="8.85546875" style="1" customWidth="1"/>
    <col min="8495" max="8500" width="9" style="1"/>
    <col min="8501" max="8501" width="9.85546875" style="1" customWidth="1"/>
    <col min="8502" max="8503" width="9" style="1"/>
    <col min="8504" max="8504" width="10.140625" style="1" customWidth="1"/>
    <col min="8505" max="8505" width="9.85546875" style="1" bestFit="1" customWidth="1"/>
    <col min="8506" max="8506" width="9.140625" style="1" customWidth="1"/>
    <col min="8507" max="8507" width="9.42578125" style="1" bestFit="1" customWidth="1"/>
    <col min="8508" max="8508" width="9.85546875" style="1" bestFit="1" customWidth="1"/>
    <col min="8509" max="8510" width="9" style="1"/>
    <col min="8511" max="8511" width="10" style="1" customWidth="1"/>
    <col min="8512" max="8513" width="11" style="1" customWidth="1"/>
    <col min="8514" max="8514" width="9" style="1"/>
    <col min="8515" max="8515" width="9.42578125" style="1" bestFit="1" customWidth="1"/>
    <col min="8516" max="8516" width="10.140625" style="1" customWidth="1"/>
    <col min="8517" max="8517" width="10" style="1" bestFit="1" customWidth="1"/>
    <col min="8518" max="8518" width="9.85546875" style="1" bestFit="1" customWidth="1"/>
    <col min="8519" max="8519" width="9" style="1" bestFit="1"/>
    <col min="8520" max="8520" width="10.140625" style="1" bestFit="1" customWidth="1"/>
    <col min="8521" max="8521" width="10" style="1" customWidth="1"/>
    <col min="8522" max="8522" width="9.85546875" style="1" bestFit="1" customWidth="1"/>
    <col min="8523" max="8523" width="9.42578125" style="1" bestFit="1" customWidth="1"/>
    <col min="8524" max="8524" width="10.140625" style="1" bestFit="1" customWidth="1"/>
    <col min="8525" max="8525" width="10" style="1" bestFit="1" customWidth="1"/>
    <col min="8526" max="8526" width="9.85546875" style="1" bestFit="1" customWidth="1"/>
    <col min="8527" max="8527" width="9.42578125" style="1" bestFit="1" customWidth="1"/>
    <col min="8528" max="8528" width="10.42578125" style="1" customWidth="1"/>
    <col min="8529" max="8529" width="10" style="1" bestFit="1" customWidth="1"/>
    <col min="8530" max="8530" width="9.85546875" style="1" bestFit="1" customWidth="1"/>
    <col min="8531" max="8531" width="9.42578125" style="1" customWidth="1"/>
    <col min="8532" max="8532" width="9.85546875" style="1" customWidth="1"/>
    <col min="8533" max="8533" width="10.85546875" style="1" customWidth="1"/>
    <col min="8534" max="8535" width="9.85546875" style="1" customWidth="1"/>
    <col min="8536" max="8536" width="10.42578125" style="1" customWidth="1"/>
    <col min="8537" max="8537" width="10.140625" style="1" customWidth="1"/>
    <col min="8538" max="8538" width="9.42578125" style="1" customWidth="1"/>
    <col min="8539" max="8539" width="10" style="1" customWidth="1"/>
    <col min="8540" max="8540" width="10.140625" style="1" customWidth="1"/>
    <col min="8541" max="8541" width="12" style="1" customWidth="1"/>
    <col min="8542" max="8542" width="10" style="1" customWidth="1"/>
    <col min="8543" max="8543" width="11.42578125" style="1" customWidth="1"/>
    <col min="8544" max="8544" width="10.85546875" style="1" customWidth="1"/>
    <col min="8545" max="8709" width="9" style="1"/>
    <col min="8710" max="8710" width="19.85546875" style="1" customWidth="1"/>
    <col min="8711" max="8750" width="8.85546875" style="1" customWidth="1"/>
    <col min="8751" max="8756" width="9" style="1"/>
    <col min="8757" max="8757" width="9.85546875" style="1" customWidth="1"/>
    <col min="8758" max="8759" width="9" style="1"/>
    <col min="8760" max="8760" width="10.140625" style="1" customWidth="1"/>
    <col min="8761" max="8761" width="9.85546875" style="1" bestFit="1" customWidth="1"/>
    <col min="8762" max="8762" width="9.140625" style="1" customWidth="1"/>
    <col min="8763" max="8763" width="9.42578125" style="1" bestFit="1" customWidth="1"/>
    <col min="8764" max="8764" width="9.85546875" style="1" bestFit="1" customWidth="1"/>
    <col min="8765" max="8766" width="9" style="1"/>
    <col min="8767" max="8767" width="10" style="1" customWidth="1"/>
    <col min="8768" max="8769" width="11" style="1" customWidth="1"/>
    <col min="8770" max="8770" width="9" style="1"/>
    <col min="8771" max="8771" width="9.42578125" style="1" bestFit="1" customWidth="1"/>
    <col min="8772" max="8772" width="10.140625" style="1" customWidth="1"/>
    <col min="8773" max="8773" width="10" style="1" bestFit="1" customWidth="1"/>
    <col min="8774" max="8774" width="9.85546875" style="1" bestFit="1" customWidth="1"/>
    <col min="8775" max="8775" width="9" style="1" bestFit="1"/>
    <col min="8776" max="8776" width="10.140625" style="1" bestFit="1" customWidth="1"/>
    <col min="8777" max="8777" width="10" style="1" customWidth="1"/>
    <col min="8778" max="8778" width="9.85546875" style="1" bestFit="1" customWidth="1"/>
    <col min="8779" max="8779" width="9.42578125" style="1" bestFit="1" customWidth="1"/>
    <col min="8780" max="8780" width="10.140625" style="1" bestFit="1" customWidth="1"/>
    <col min="8781" max="8781" width="10" style="1" bestFit="1" customWidth="1"/>
    <col min="8782" max="8782" width="9.85546875" style="1" bestFit="1" customWidth="1"/>
    <col min="8783" max="8783" width="9.42578125" style="1" bestFit="1" customWidth="1"/>
    <col min="8784" max="8784" width="10.42578125" style="1" customWidth="1"/>
    <col min="8785" max="8785" width="10" style="1" bestFit="1" customWidth="1"/>
    <col min="8786" max="8786" width="9.85546875" style="1" bestFit="1" customWidth="1"/>
    <col min="8787" max="8787" width="9.42578125" style="1" customWidth="1"/>
    <col min="8788" max="8788" width="9.85546875" style="1" customWidth="1"/>
    <col min="8789" max="8789" width="10.85546875" style="1" customWidth="1"/>
    <col min="8790" max="8791" width="9.85546875" style="1" customWidth="1"/>
    <col min="8792" max="8792" width="10.42578125" style="1" customWidth="1"/>
    <col min="8793" max="8793" width="10.140625" style="1" customWidth="1"/>
    <col min="8794" max="8794" width="9.42578125" style="1" customWidth="1"/>
    <col min="8795" max="8795" width="10" style="1" customWidth="1"/>
    <col min="8796" max="8796" width="10.140625" style="1" customWidth="1"/>
    <col min="8797" max="8797" width="12" style="1" customWidth="1"/>
    <col min="8798" max="8798" width="10" style="1" customWidth="1"/>
    <col min="8799" max="8799" width="11.42578125" style="1" customWidth="1"/>
    <col min="8800" max="8800" width="10.85546875" style="1" customWidth="1"/>
    <col min="8801" max="8965" width="9" style="1"/>
    <col min="8966" max="8966" width="19.85546875" style="1" customWidth="1"/>
    <col min="8967" max="9006" width="8.85546875" style="1" customWidth="1"/>
    <col min="9007" max="9012" width="9" style="1"/>
    <col min="9013" max="9013" width="9.85546875" style="1" customWidth="1"/>
    <col min="9014" max="9015" width="9" style="1"/>
    <col min="9016" max="9016" width="10.140625" style="1" customWidth="1"/>
    <col min="9017" max="9017" width="9.85546875" style="1" bestFit="1" customWidth="1"/>
    <col min="9018" max="9018" width="9.140625" style="1" customWidth="1"/>
    <col min="9019" max="9019" width="9.42578125" style="1" bestFit="1" customWidth="1"/>
    <col min="9020" max="9020" width="9.85546875" style="1" bestFit="1" customWidth="1"/>
    <col min="9021" max="9022" width="9" style="1"/>
    <col min="9023" max="9023" width="10" style="1" customWidth="1"/>
    <col min="9024" max="9025" width="11" style="1" customWidth="1"/>
    <col min="9026" max="9026" width="9" style="1"/>
    <col min="9027" max="9027" width="9.42578125" style="1" bestFit="1" customWidth="1"/>
    <col min="9028" max="9028" width="10.140625" style="1" customWidth="1"/>
    <col min="9029" max="9029" width="10" style="1" bestFit="1" customWidth="1"/>
    <col min="9030" max="9030" width="9.85546875" style="1" bestFit="1" customWidth="1"/>
    <col min="9031" max="9031" width="9" style="1" bestFit="1"/>
    <col min="9032" max="9032" width="10.140625" style="1" bestFit="1" customWidth="1"/>
    <col min="9033" max="9033" width="10" style="1" customWidth="1"/>
    <col min="9034" max="9034" width="9.85546875" style="1" bestFit="1" customWidth="1"/>
    <col min="9035" max="9035" width="9.42578125" style="1" bestFit="1" customWidth="1"/>
    <col min="9036" max="9036" width="10.140625" style="1" bestFit="1" customWidth="1"/>
    <col min="9037" max="9037" width="10" style="1" bestFit="1" customWidth="1"/>
    <col min="9038" max="9038" width="9.85546875" style="1" bestFit="1" customWidth="1"/>
    <col min="9039" max="9039" width="9.42578125" style="1" bestFit="1" customWidth="1"/>
    <col min="9040" max="9040" width="10.42578125" style="1" customWidth="1"/>
    <col min="9041" max="9041" width="10" style="1" bestFit="1" customWidth="1"/>
    <col min="9042" max="9042" width="9.85546875" style="1" bestFit="1" customWidth="1"/>
    <col min="9043" max="9043" width="9.42578125" style="1" customWidth="1"/>
    <col min="9044" max="9044" width="9.85546875" style="1" customWidth="1"/>
    <col min="9045" max="9045" width="10.85546875" style="1" customWidth="1"/>
    <col min="9046" max="9047" width="9.85546875" style="1" customWidth="1"/>
    <col min="9048" max="9048" width="10.42578125" style="1" customWidth="1"/>
    <col min="9049" max="9049" width="10.140625" style="1" customWidth="1"/>
    <col min="9050" max="9050" width="9.42578125" style="1" customWidth="1"/>
    <col min="9051" max="9051" width="10" style="1" customWidth="1"/>
    <col min="9052" max="9052" width="10.140625" style="1" customWidth="1"/>
    <col min="9053" max="9053" width="12" style="1" customWidth="1"/>
    <col min="9054" max="9054" width="10" style="1" customWidth="1"/>
    <col min="9055" max="9055" width="11.42578125" style="1" customWidth="1"/>
    <col min="9056" max="9056" width="10.85546875" style="1" customWidth="1"/>
    <col min="9057" max="9221" width="9" style="1"/>
    <col min="9222" max="9222" width="19.85546875" style="1" customWidth="1"/>
    <col min="9223" max="9262" width="8.85546875" style="1" customWidth="1"/>
    <col min="9263" max="9268" width="9" style="1"/>
    <col min="9269" max="9269" width="9.85546875" style="1" customWidth="1"/>
    <col min="9270" max="9271" width="9" style="1"/>
    <col min="9272" max="9272" width="10.140625" style="1" customWidth="1"/>
    <col min="9273" max="9273" width="9.85546875" style="1" bestFit="1" customWidth="1"/>
    <col min="9274" max="9274" width="9.140625" style="1" customWidth="1"/>
    <col min="9275" max="9275" width="9.42578125" style="1" bestFit="1" customWidth="1"/>
    <col min="9276" max="9276" width="9.85546875" style="1" bestFit="1" customWidth="1"/>
    <col min="9277" max="9278" width="9" style="1"/>
    <col min="9279" max="9279" width="10" style="1" customWidth="1"/>
    <col min="9280" max="9281" width="11" style="1" customWidth="1"/>
    <col min="9282" max="9282" width="9" style="1"/>
    <col min="9283" max="9283" width="9.42578125" style="1" bestFit="1" customWidth="1"/>
    <col min="9284" max="9284" width="10.140625" style="1" customWidth="1"/>
    <col min="9285" max="9285" width="10" style="1" bestFit="1" customWidth="1"/>
    <col min="9286" max="9286" width="9.85546875" style="1" bestFit="1" customWidth="1"/>
    <col min="9287" max="9287" width="9" style="1" bestFit="1"/>
    <col min="9288" max="9288" width="10.140625" style="1" bestFit="1" customWidth="1"/>
    <col min="9289" max="9289" width="10" style="1" customWidth="1"/>
    <col min="9290" max="9290" width="9.85546875" style="1" bestFit="1" customWidth="1"/>
    <col min="9291" max="9291" width="9.42578125" style="1" bestFit="1" customWidth="1"/>
    <col min="9292" max="9292" width="10.140625" style="1" bestFit="1" customWidth="1"/>
    <col min="9293" max="9293" width="10" style="1" bestFit="1" customWidth="1"/>
    <col min="9294" max="9294" width="9.85546875" style="1" bestFit="1" customWidth="1"/>
    <col min="9295" max="9295" width="9.42578125" style="1" bestFit="1" customWidth="1"/>
    <col min="9296" max="9296" width="10.42578125" style="1" customWidth="1"/>
    <col min="9297" max="9297" width="10" style="1" bestFit="1" customWidth="1"/>
    <col min="9298" max="9298" width="9.85546875" style="1" bestFit="1" customWidth="1"/>
    <col min="9299" max="9299" width="9.42578125" style="1" customWidth="1"/>
    <col min="9300" max="9300" width="9.85546875" style="1" customWidth="1"/>
    <col min="9301" max="9301" width="10.85546875" style="1" customWidth="1"/>
    <col min="9302" max="9303" width="9.85546875" style="1" customWidth="1"/>
    <col min="9304" max="9304" width="10.42578125" style="1" customWidth="1"/>
    <col min="9305" max="9305" width="10.140625" style="1" customWidth="1"/>
    <col min="9306" max="9306" width="9.42578125" style="1" customWidth="1"/>
    <col min="9307" max="9307" width="10" style="1" customWidth="1"/>
    <col min="9308" max="9308" width="10.140625" style="1" customWidth="1"/>
    <col min="9309" max="9309" width="12" style="1" customWidth="1"/>
    <col min="9310" max="9310" width="10" style="1" customWidth="1"/>
    <col min="9311" max="9311" width="11.42578125" style="1" customWidth="1"/>
    <col min="9312" max="9312" width="10.85546875" style="1" customWidth="1"/>
    <col min="9313" max="9477" width="9" style="1"/>
    <col min="9478" max="9478" width="19.85546875" style="1" customWidth="1"/>
    <col min="9479" max="9518" width="8.85546875" style="1" customWidth="1"/>
    <col min="9519" max="9524" width="9" style="1"/>
    <col min="9525" max="9525" width="9.85546875" style="1" customWidth="1"/>
    <col min="9526" max="9527" width="9" style="1"/>
    <col min="9528" max="9528" width="10.140625" style="1" customWidth="1"/>
    <col min="9529" max="9529" width="9.85546875" style="1" bestFit="1" customWidth="1"/>
    <col min="9530" max="9530" width="9.140625" style="1" customWidth="1"/>
    <col min="9531" max="9531" width="9.42578125" style="1" bestFit="1" customWidth="1"/>
    <col min="9532" max="9532" width="9.85546875" style="1" bestFit="1" customWidth="1"/>
    <col min="9533" max="9534" width="9" style="1"/>
    <col min="9535" max="9535" width="10" style="1" customWidth="1"/>
    <col min="9536" max="9537" width="11" style="1" customWidth="1"/>
    <col min="9538" max="9538" width="9" style="1"/>
    <col min="9539" max="9539" width="9.42578125" style="1" bestFit="1" customWidth="1"/>
    <col min="9540" max="9540" width="10.140625" style="1" customWidth="1"/>
    <col min="9541" max="9541" width="10" style="1" bestFit="1" customWidth="1"/>
    <col min="9542" max="9542" width="9.85546875" style="1" bestFit="1" customWidth="1"/>
    <col min="9543" max="9543" width="9" style="1" bestFit="1"/>
    <col min="9544" max="9544" width="10.140625" style="1" bestFit="1" customWidth="1"/>
    <col min="9545" max="9545" width="10" style="1" customWidth="1"/>
    <col min="9546" max="9546" width="9.85546875" style="1" bestFit="1" customWidth="1"/>
    <col min="9547" max="9547" width="9.42578125" style="1" bestFit="1" customWidth="1"/>
    <col min="9548" max="9548" width="10.140625" style="1" bestFit="1" customWidth="1"/>
    <col min="9549" max="9549" width="10" style="1" bestFit="1" customWidth="1"/>
    <col min="9550" max="9550" width="9.85546875" style="1" bestFit="1" customWidth="1"/>
    <col min="9551" max="9551" width="9.42578125" style="1" bestFit="1" customWidth="1"/>
    <col min="9552" max="9552" width="10.42578125" style="1" customWidth="1"/>
    <col min="9553" max="9553" width="10" style="1" bestFit="1" customWidth="1"/>
    <col min="9554" max="9554" width="9.85546875" style="1" bestFit="1" customWidth="1"/>
    <col min="9555" max="9555" width="9.42578125" style="1" customWidth="1"/>
    <col min="9556" max="9556" width="9.85546875" style="1" customWidth="1"/>
    <col min="9557" max="9557" width="10.85546875" style="1" customWidth="1"/>
    <col min="9558" max="9559" width="9.85546875" style="1" customWidth="1"/>
    <col min="9560" max="9560" width="10.42578125" style="1" customWidth="1"/>
    <col min="9561" max="9561" width="10.140625" style="1" customWidth="1"/>
    <col min="9562" max="9562" width="9.42578125" style="1" customWidth="1"/>
    <col min="9563" max="9563" width="10" style="1" customWidth="1"/>
    <col min="9564" max="9564" width="10.140625" style="1" customWidth="1"/>
    <col min="9565" max="9565" width="12" style="1" customWidth="1"/>
    <col min="9566" max="9566" width="10" style="1" customWidth="1"/>
    <col min="9567" max="9567" width="11.42578125" style="1" customWidth="1"/>
    <col min="9568" max="9568" width="10.85546875" style="1" customWidth="1"/>
    <col min="9569" max="9733" width="9" style="1"/>
    <col min="9734" max="9734" width="19.85546875" style="1" customWidth="1"/>
    <col min="9735" max="9774" width="8.85546875" style="1" customWidth="1"/>
    <col min="9775" max="9780" width="9" style="1"/>
    <col min="9781" max="9781" width="9.85546875" style="1" customWidth="1"/>
    <col min="9782" max="9783" width="9" style="1"/>
    <col min="9784" max="9784" width="10.140625" style="1" customWidth="1"/>
    <col min="9785" max="9785" width="9.85546875" style="1" bestFit="1" customWidth="1"/>
    <col min="9786" max="9786" width="9.140625" style="1" customWidth="1"/>
    <col min="9787" max="9787" width="9.42578125" style="1" bestFit="1" customWidth="1"/>
    <col min="9788" max="9788" width="9.85546875" style="1" bestFit="1" customWidth="1"/>
    <col min="9789" max="9790" width="9" style="1"/>
    <col min="9791" max="9791" width="10" style="1" customWidth="1"/>
    <col min="9792" max="9793" width="11" style="1" customWidth="1"/>
    <col min="9794" max="9794" width="9" style="1"/>
    <col min="9795" max="9795" width="9.42578125" style="1" bestFit="1" customWidth="1"/>
    <col min="9796" max="9796" width="10.140625" style="1" customWidth="1"/>
    <col min="9797" max="9797" width="10" style="1" bestFit="1" customWidth="1"/>
    <col min="9798" max="9798" width="9.85546875" style="1" bestFit="1" customWidth="1"/>
    <col min="9799" max="9799" width="9" style="1" bestFit="1"/>
    <col min="9800" max="9800" width="10.140625" style="1" bestFit="1" customWidth="1"/>
    <col min="9801" max="9801" width="10" style="1" customWidth="1"/>
    <col min="9802" max="9802" width="9.85546875" style="1" bestFit="1" customWidth="1"/>
    <col min="9803" max="9803" width="9.42578125" style="1" bestFit="1" customWidth="1"/>
    <col min="9804" max="9804" width="10.140625" style="1" bestFit="1" customWidth="1"/>
    <col min="9805" max="9805" width="10" style="1" bestFit="1" customWidth="1"/>
    <col min="9806" max="9806" width="9.85546875" style="1" bestFit="1" customWidth="1"/>
    <col min="9807" max="9807" width="9.42578125" style="1" bestFit="1" customWidth="1"/>
    <col min="9808" max="9808" width="10.42578125" style="1" customWidth="1"/>
    <col min="9809" max="9809" width="10" style="1" bestFit="1" customWidth="1"/>
    <col min="9810" max="9810" width="9.85546875" style="1" bestFit="1" customWidth="1"/>
    <col min="9811" max="9811" width="9.42578125" style="1" customWidth="1"/>
    <col min="9812" max="9812" width="9.85546875" style="1" customWidth="1"/>
    <col min="9813" max="9813" width="10.85546875" style="1" customWidth="1"/>
    <col min="9814" max="9815" width="9.85546875" style="1" customWidth="1"/>
    <col min="9816" max="9816" width="10.42578125" style="1" customWidth="1"/>
    <col min="9817" max="9817" width="10.140625" style="1" customWidth="1"/>
    <col min="9818" max="9818" width="9.42578125" style="1" customWidth="1"/>
    <col min="9819" max="9819" width="10" style="1" customWidth="1"/>
    <col min="9820" max="9820" width="10.140625" style="1" customWidth="1"/>
    <col min="9821" max="9821" width="12" style="1" customWidth="1"/>
    <col min="9822" max="9822" width="10" style="1" customWidth="1"/>
    <col min="9823" max="9823" width="11.42578125" style="1" customWidth="1"/>
    <col min="9824" max="9824" width="10.85546875" style="1" customWidth="1"/>
    <col min="9825" max="9989" width="9" style="1"/>
    <col min="9990" max="9990" width="19.85546875" style="1" customWidth="1"/>
    <col min="9991" max="10030" width="8.85546875" style="1" customWidth="1"/>
    <col min="10031" max="10036" width="9" style="1"/>
    <col min="10037" max="10037" width="9.85546875" style="1" customWidth="1"/>
    <col min="10038" max="10039" width="9" style="1"/>
    <col min="10040" max="10040" width="10.140625" style="1" customWidth="1"/>
    <col min="10041" max="10041" width="9.85546875" style="1" bestFit="1" customWidth="1"/>
    <col min="10042" max="10042" width="9.140625" style="1" customWidth="1"/>
    <col min="10043" max="10043" width="9.42578125" style="1" bestFit="1" customWidth="1"/>
    <col min="10044" max="10044" width="9.85546875" style="1" bestFit="1" customWidth="1"/>
    <col min="10045" max="10046" width="9" style="1"/>
    <col min="10047" max="10047" width="10" style="1" customWidth="1"/>
    <col min="10048" max="10049" width="11" style="1" customWidth="1"/>
    <col min="10050" max="10050" width="9" style="1"/>
    <col min="10051" max="10051" width="9.42578125" style="1" bestFit="1" customWidth="1"/>
    <col min="10052" max="10052" width="10.140625" style="1" customWidth="1"/>
    <col min="10053" max="10053" width="10" style="1" bestFit="1" customWidth="1"/>
    <col min="10054" max="10054" width="9.85546875" style="1" bestFit="1" customWidth="1"/>
    <col min="10055" max="10055" width="9" style="1" bestFit="1"/>
    <col min="10056" max="10056" width="10.140625" style="1" bestFit="1" customWidth="1"/>
    <col min="10057" max="10057" width="10" style="1" customWidth="1"/>
    <col min="10058" max="10058" width="9.85546875" style="1" bestFit="1" customWidth="1"/>
    <col min="10059" max="10059" width="9.42578125" style="1" bestFit="1" customWidth="1"/>
    <col min="10060" max="10060" width="10.140625" style="1" bestFit="1" customWidth="1"/>
    <col min="10061" max="10061" width="10" style="1" bestFit="1" customWidth="1"/>
    <col min="10062" max="10062" width="9.85546875" style="1" bestFit="1" customWidth="1"/>
    <col min="10063" max="10063" width="9.42578125" style="1" bestFit="1" customWidth="1"/>
    <col min="10064" max="10064" width="10.42578125" style="1" customWidth="1"/>
    <col min="10065" max="10065" width="10" style="1" bestFit="1" customWidth="1"/>
    <col min="10066" max="10066" width="9.85546875" style="1" bestFit="1" customWidth="1"/>
    <col min="10067" max="10067" width="9.42578125" style="1" customWidth="1"/>
    <col min="10068" max="10068" width="9.85546875" style="1" customWidth="1"/>
    <col min="10069" max="10069" width="10.85546875" style="1" customWidth="1"/>
    <col min="10070" max="10071" width="9.85546875" style="1" customWidth="1"/>
    <col min="10072" max="10072" width="10.42578125" style="1" customWidth="1"/>
    <col min="10073" max="10073" width="10.140625" style="1" customWidth="1"/>
    <col min="10074" max="10074" width="9.42578125" style="1" customWidth="1"/>
    <col min="10075" max="10075" width="10" style="1" customWidth="1"/>
    <col min="10076" max="10076" width="10.140625" style="1" customWidth="1"/>
    <col min="10077" max="10077" width="12" style="1" customWidth="1"/>
    <col min="10078" max="10078" width="10" style="1" customWidth="1"/>
    <col min="10079" max="10079" width="11.42578125" style="1" customWidth="1"/>
    <col min="10080" max="10080" width="10.85546875" style="1" customWidth="1"/>
    <col min="10081" max="10245" width="9" style="1"/>
    <col min="10246" max="10246" width="19.85546875" style="1" customWidth="1"/>
    <col min="10247" max="10286" width="8.85546875" style="1" customWidth="1"/>
    <col min="10287" max="10292" width="9" style="1"/>
    <col min="10293" max="10293" width="9.85546875" style="1" customWidth="1"/>
    <col min="10294" max="10295" width="9" style="1"/>
    <col min="10296" max="10296" width="10.140625" style="1" customWidth="1"/>
    <col min="10297" max="10297" width="9.85546875" style="1" bestFit="1" customWidth="1"/>
    <col min="10298" max="10298" width="9.140625" style="1" customWidth="1"/>
    <col min="10299" max="10299" width="9.42578125" style="1" bestFit="1" customWidth="1"/>
    <col min="10300" max="10300" width="9.85546875" style="1" bestFit="1" customWidth="1"/>
    <col min="10301" max="10302" width="9" style="1"/>
    <col min="10303" max="10303" width="10" style="1" customWidth="1"/>
    <col min="10304" max="10305" width="11" style="1" customWidth="1"/>
    <col min="10306" max="10306" width="9" style="1"/>
    <col min="10307" max="10307" width="9.42578125" style="1" bestFit="1" customWidth="1"/>
    <col min="10308" max="10308" width="10.140625" style="1" customWidth="1"/>
    <col min="10309" max="10309" width="10" style="1" bestFit="1" customWidth="1"/>
    <col min="10310" max="10310" width="9.85546875" style="1" bestFit="1" customWidth="1"/>
    <col min="10311" max="10311" width="9" style="1" bestFit="1"/>
    <col min="10312" max="10312" width="10.140625" style="1" bestFit="1" customWidth="1"/>
    <col min="10313" max="10313" width="10" style="1" customWidth="1"/>
    <col min="10314" max="10314" width="9.85546875" style="1" bestFit="1" customWidth="1"/>
    <col min="10315" max="10315" width="9.42578125" style="1" bestFit="1" customWidth="1"/>
    <col min="10316" max="10316" width="10.140625" style="1" bestFit="1" customWidth="1"/>
    <col min="10317" max="10317" width="10" style="1" bestFit="1" customWidth="1"/>
    <col min="10318" max="10318" width="9.85546875" style="1" bestFit="1" customWidth="1"/>
    <col min="10319" max="10319" width="9.42578125" style="1" bestFit="1" customWidth="1"/>
    <col min="10320" max="10320" width="10.42578125" style="1" customWidth="1"/>
    <col min="10321" max="10321" width="10" style="1" bestFit="1" customWidth="1"/>
    <col min="10322" max="10322" width="9.85546875" style="1" bestFit="1" customWidth="1"/>
    <col min="10323" max="10323" width="9.42578125" style="1" customWidth="1"/>
    <col min="10324" max="10324" width="9.85546875" style="1" customWidth="1"/>
    <col min="10325" max="10325" width="10.85546875" style="1" customWidth="1"/>
    <col min="10326" max="10327" width="9.85546875" style="1" customWidth="1"/>
    <col min="10328" max="10328" width="10.42578125" style="1" customWidth="1"/>
    <col min="10329" max="10329" width="10.140625" style="1" customWidth="1"/>
    <col min="10330" max="10330" width="9.42578125" style="1" customWidth="1"/>
    <col min="10331" max="10331" width="10" style="1" customWidth="1"/>
    <col min="10332" max="10332" width="10.140625" style="1" customWidth="1"/>
    <col min="10333" max="10333" width="12" style="1" customWidth="1"/>
    <col min="10334" max="10334" width="10" style="1" customWidth="1"/>
    <col min="10335" max="10335" width="11.42578125" style="1" customWidth="1"/>
    <col min="10336" max="10336" width="10.85546875" style="1" customWidth="1"/>
    <col min="10337" max="10501" width="9" style="1"/>
    <col min="10502" max="10502" width="19.85546875" style="1" customWidth="1"/>
    <col min="10503" max="10542" width="8.85546875" style="1" customWidth="1"/>
    <col min="10543" max="10548" width="9" style="1"/>
    <col min="10549" max="10549" width="9.85546875" style="1" customWidth="1"/>
    <col min="10550" max="10551" width="9" style="1"/>
    <col min="10552" max="10552" width="10.140625" style="1" customWidth="1"/>
    <col min="10553" max="10553" width="9.85546875" style="1" bestFit="1" customWidth="1"/>
    <col min="10554" max="10554" width="9.140625" style="1" customWidth="1"/>
    <col min="10555" max="10555" width="9.42578125" style="1" bestFit="1" customWidth="1"/>
    <col min="10556" max="10556" width="9.85546875" style="1" bestFit="1" customWidth="1"/>
    <col min="10557" max="10558" width="9" style="1"/>
    <col min="10559" max="10559" width="10" style="1" customWidth="1"/>
    <col min="10560" max="10561" width="11" style="1" customWidth="1"/>
    <col min="10562" max="10562" width="9" style="1"/>
    <col min="10563" max="10563" width="9.42578125" style="1" bestFit="1" customWidth="1"/>
    <col min="10564" max="10564" width="10.140625" style="1" customWidth="1"/>
    <col min="10565" max="10565" width="10" style="1" bestFit="1" customWidth="1"/>
    <col min="10566" max="10566" width="9.85546875" style="1" bestFit="1" customWidth="1"/>
    <col min="10567" max="10567" width="9" style="1" bestFit="1"/>
    <col min="10568" max="10568" width="10.140625" style="1" bestFit="1" customWidth="1"/>
    <col min="10569" max="10569" width="10" style="1" customWidth="1"/>
    <col min="10570" max="10570" width="9.85546875" style="1" bestFit="1" customWidth="1"/>
    <col min="10571" max="10571" width="9.42578125" style="1" bestFit="1" customWidth="1"/>
    <col min="10572" max="10572" width="10.140625" style="1" bestFit="1" customWidth="1"/>
    <col min="10573" max="10573" width="10" style="1" bestFit="1" customWidth="1"/>
    <col min="10574" max="10574" width="9.85546875" style="1" bestFit="1" customWidth="1"/>
    <col min="10575" max="10575" width="9.42578125" style="1" bestFit="1" customWidth="1"/>
    <col min="10576" max="10576" width="10.42578125" style="1" customWidth="1"/>
    <col min="10577" max="10577" width="10" style="1" bestFit="1" customWidth="1"/>
    <col min="10578" max="10578" width="9.85546875" style="1" bestFit="1" customWidth="1"/>
    <col min="10579" max="10579" width="9.42578125" style="1" customWidth="1"/>
    <col min="10580" max="10580" width="9.85546875" style="1" customWidth="1"/>
    <col min="10581" max="10581" width="10.85546875" style="1" customWidth="1"/>
    <col min="10582" max="10583" width="9.85546875" style="1" customWidth="1"/>
    <col min="10584" max="10584" width="10.42578125" style="1" customWidth="1"/>
    <col min="10585" max="10585" width="10.140625" style="1" customWidth="1"/>
    <col min="10586" max="10586" width="9.42578125" style="1" customWidth="1"/>
    <col min="10587" max="10587" width="10" style="1" customWidth="1"/>
    <col min="10588" max="10588" width="10.140625" style="1" customWidth="1"/>
    <col min="10589" max="10589" width="12" style="1" customWidth="1"/>
    <col min="10590" max="10590" width="10" style="1" customWidth="1"/>
    <col min="10591" max="10591" width="11.42578125" style="1" customWidth="1"/>
    <col min="10592" max="10592" width="10.85546875" style="1" customWidth="1"/>
    <col min="10593" max="10757" width="9" style="1"/>
    <col min="10758" max="10758" width="19.85546875" style="1" customWidth="1"/>
    <col min="10759" max="10798" width="8.85546875" style="1" customWidth="1"/>
    <col min="10799" max="10804" width="9" style="1"/>
    <col min="10805" max="10805" width="9.85546875" style="1" customWidth="1"/>
    <col min="10806" max="10807" width="9" style="1"/>
    <col min="10808" max="10808" width="10.140625" style="1" customWidth="1"/>
    <col min="10809" max="10809" width="9.85546875" style="1" bestFit="1" customWidth="1"/>
    <col min="10810" max="10810" width="9.140625" style="1" customWidth="1"/>
    <col min="10811" max="10811" width="9.42578125" style="1" bestFit="1" customWidth="1"/>
    <col min="10812" max="10812" width="9.85546875" style="1" bestFit="1" customWidth="1"/>
    <col min="10813" max="10814" width="9" style="1"/>
    <col min="10815" max="10815" width="10" style="1" customWidth="1"/>
    <col min="10816" max="10817" width="11" style="1" customWidth="1"/>
    <col min="10818" max="10818" width="9" style="1"/>
    <col min="10819" max="10819" width="9.42578125" style="1" bestFit="1" customWidth="1"/>
    <col min="10820" max="10820" width="10.140625" style="1" customWidth="1"/>
    <col min="10821" max="10821" width="10" style="1" bestFit="1" customWidth="1"/>
    <col min="10822" max="10822" width="9.85546875" style="1" bestFit="1" customWidth="1"/>
    <col min="10823" max="10823" width="9" style="1" bestFit="1"/>
    <col min="10824" max="10824" width="10.140625" style="1" bestFit="1" customWidth="1"/>
    <col min="10825" max="10825" width="10" style="1" customWidth="1"/>
    <col min="10826" max="10826" width="9.85546875" style="1" bestFit="1" customWidth="1"/>
    <col min="10827" max="10827" width="9.42578125" style="1" bestFit="1" customWidth="1"/>
    <col min="10828" max="10828" width="10.140625" style="1" bestFit="1" customWidth="1"/>
    <col min="10829" max="10829" width="10" style="1" bestFit="1" customWidth="1"/>
    <col min="10830" max="10830" width="9.85546875" style="1" bestFit="1" customWidth="1"/>
    <col min="10831" max="10831" width="9.42578125" style="1" bestFit="1" customWidth="1"/>
    <col min="10832" max="10832" width="10.42578125" style="1" customWidth="1"/>
    <col min="10833" max="10833" width="10" style="1" bestFit="1" customWidth="1"/>
    <col min="10834" max="10834" width="9.85546875" style="1" bestFit="1" customWidth="1"/>
    <col min="10835" max="10835" width="9.42578125" style="1" customWidth="1"/>
    <col min="10836" max="10836" width="9.85546875" style="1" customWidth="1"/>
    <col min="10837" max="10837" width="10.85546875" style="1" customWidth="1"/>
    <col min="10838" max="10839" width="9.85546875" style="1" customWidth="1"/>
    <col min="10840" max="10840" width="10.42578125" style="1" customWidth="1"/>
    <col min="10841" max="10841" width="10.140625" style="1" customWidth="1"/>
    <col min="10842" max="10842" width="9.42578125" style="1" customWidth="1"/>
    <col min="10843" max="10843" width="10" style="1" customWidth="1"/>
    <col min="10844" max="10844" width="10.140625" style="1" customWidth="1"/>
    <col min="10845" max="10845" width="12" style="1" customWidth="1"/>
    <col min="10846" max="10846" width="10" style="1" customWidth="1"/>
    <col min="10847" max="10847" width="11.42578125" style="1" customWidth="1"/>
    <col min="10848" max="10848" width="10.85546875" style="1" customWidth="1"/>
    <col min="10849" max="11013" width="9" style="1"/>
    <col min="11014" max="11014" width="19.85546875" style="1" customWidth="1"/>
    <col min="11015" max="11054" width="8.85546875" style="1" customWidth="1"/>
    <col min="11055" max="11060" width="9" style="1"/>
    <col min="11061" max="11061" width="9.85546875" style="1" customWidth="1"/>
    <col min="11062" max="11063" width="9" style="1"/>
    <col min="11064" max="11064" width="10.140625" style="1" customWidth="1"/>
    <col min="11065" max="11065" width="9.85546875" style="1" bestFit="1" customWidth="1"/>
    <col min="11066" max="11066" width="9.140625" style="1" customWidth="1"/>
    <col min="11067" max="11067" width="9.42578125" style="1" bestFit="1" customWidth="1"/>
    <col min="11068" max="11068" width="9.85546875" style="1" bestFit="1" customWidth="1"/>
    <col min="11069" max="11070" width="9" style="1"/>
    <col min="11071" max="11071" width="10" style="1" customWidth="1"/>
    <col min="11072" max="11073" width="11" style="1" customWidth="1"/>
    <col min="11074" max="11074" width="9" style="1"/>
    <col min="11075" max="11075" width="9.42578125" style="1" bestFit="1" customWidth="1"/>
    <col min="11076" max="11076" width="10.140625" style="1" customWidth="1"/>
    <col min="11077" max="11077" width="10" style="1" bestFit="1" customWidth="1"/>
    <col min="11078" max="11078" width="9.85546875" style="1" bestFit="1" customWidth="1"/>
    <col min="11079" max="11079" width="9" style="1" bestFit="1"/>
    <col min="11080" max="11080" width="10.140625" style="1" bestFit="1" customWidth="1"/>
    <col min="11081" max="11081" width="10" style="1" customWidth="1"/>
    <col min="11082" max="11082" width="9.85546875" style="1" bestFit="1" customWidth="1"/>
    <col min="11083" max="11083" width="9.42578125" style="1" bestFit="1" customWidth="1"/>
    <col min="11084" max="11084" width="10.140625" style="1" bestFit="1" customWidth="1"/>
    <col min="11085" max="11085" width="10" style="1" bestFit="1" customWidth="1"/>
    <col min="11086" max="11086" width="9.85546875" style="1" bestFit="1" customWidth="1"/>
    <col min="11087" max="11087" width="9.42578125" style="1" bestFit="1" customWidth="1"/>
    <col min="11088" max="11088" width="10.42578125" style="1" customWidth="1"/>
    <col min="11089" max="11089" width="10" style="1" bestFit="1" customWidth="1"/>
    <col min="11090" max="11090" width="9.85546875" style="1" bestFit="1" customWidth="1"/>
    <col min="11091" max="11091" width="9.42578125" style="1" customWidth="1"/>
    <col min="11092" max="11092" width="9.85546875" style="1" customWidth="1"/>
    <col min="11093" max="11093" width="10.85546875" style="1" customWidth="1"/>
    <col min="11094" max="11095" width="9.85546875" style="1" customWidth="1"/>
    <col min="11096" max="11096" width="10.42578125" style="1" customWidth="1"/>
    <col min="11097" max="11097" width="10.140625" style="1" customWidth="1"/>
    <col min="11098" max="11098" width="9.42578125" style="1" customWidth="1"/>
    <col min="11099" max="11099" width="10" style="1" customWidth="1"/>
    <col min="11100" max="11100" width="10.140625" style="1" customWidth="1"/>
    <col min="11101" max="11101" width="12" style="1" customWidth="1"/>
    <col min="11102" max="11102" width="10" style="1" customWidth="1"/>
    <col min="11103" max="11103" width="11.42578125" style="1" customWidth="1"/>
    <col min="11104" max="11104" width="10.85546875" style="1" customWidth="1"/>
    <col min="11105" max="11269" width="9" style="1"/>
    <col min="11270" max="11270" width="19.85546875" style="1" customWidth="1"/>
    <col min="11271" max="11310" width="8.85546875" style="1" customWidth="1"/>
    <col min="11311" max="11316" width="9" style="1"/>
    <col min="11317" max="11317" width="9.85546875" style="1" customWidth="1"/>
    <col min="11318" max="11319" width="9" style="1"/>
    <col min="11320" max="11320" width="10.140625" style="1" customWidth="1"/>
    <col min="11321" max="11321" width="9.85546875" style="1" bestFit="1" customWidth="1"/>
    <col min="11322" max="11322" width="9.140625" style="1" customWidth="1"/>
    <col min="11323" max="11323" width="9.42578125" style="1" bestFit="1" customWidth="1"/>
    <col min="11324" max="11324" width="9.85546875" style="1" bestFit="1" customWidth="1"/>
    <col min="11325" max="11326" width="9" style="1"/>
    <col min="11327" max="11327" width="10" style="1" customWidth="1"/>
    <col min="11328" max="11329" width="11" style="1" customWidth="1"/>
    <col min="11330" max="11330" width="9" style="1"/>
    <col min="11331" max="11331" width="9.42578125" style="1" bestFit="1" customWidth="1"/>
    <col min="11332" max="11332" width="10.140625" style="1" customWidth="1"/>
    <col min="11333" max="11333" width="10" style="1" bestFit="1" customWidth="1"/>
    <col min="11334" max="11334" width="9.85546875" style="1" bestFit="1" customWidth="1"/>
    <col min="11335" max="11335" width="9" style="1" bestFit="1"/>
    <col min="11336" max="11336" width="10.140625" style="1" bestFit="1" customWidth="1"/>
    <col min="11337" max="11337" width="10" style="1" customWidth="1"/>
    <col min="11338" max="11338" width="9.85546875" style="1" bestFit="1" customWidth="1"/>
    <col min="11339" max="11339" width="9.42578125" style="1" bestFit="1" customWidth="1"/>
    <col min="11340" max="11340" width="10.140625" style="1" bestFit="1" customWidth="1"/>
    <col min="11341" max="11341" width="10" style="1" bestFit="1" customWidth="1"/>
    <col min="11342" max="11342" width="9.85546875" style="1" bestFit="1" customWidth="1"/>
    <col min="11343" max="11343" width="9.42578125" style="1" bestFit="1" customWidth="1"/>
    <col min="11344" max="11344" width="10.42578125" style="1" customWidth="1"/>
    <col min="11345" max="11345" width="10" style="1" bestFit="1" customWidth="1"/>
    <col min="11346" max="11346" width="9.85546875" style="1" bestFit="1" customWidth="1"/>
    <col min="11347" max="11347" width="9.42578125" style="1" customWidth="1"/>
    <col min="11348" max="11348" width="9.85546875" style="1" customWidth="1"/>
    <col min="11349" max="11349" width="10.85546875" style="1" customWidth="1"/>
    <col min="11350" max="11351" width="9.85546875" style="1" customWidth="1"/>
    <col min="11352" max="11352" width="10.42578125" style="1" customWidth="1"/>
    <col min="11353" max="11353" width="10.140625" style="1" customWidth="1"/>
    <col min="11354" max="11354" width="9.42578125" style="1" customWidth="1"/>
    <col min="11355" max="11355" width="10" style="1" customWidth="1"/>
    <col min="11356" max="11356" width="10.140625" style="1" customWidth="1"/>
    <col min="11357" max="11357" width="12" style="1" customWidth="1"/>
    <col min="11358" max="11358" width="10" style="1" customWidth="1"/>
    <col min="11359" max="11359" width="11.42578125" style="1" customWidth="1"/>
    <col min="11360" max="11360" width="10.85546875" style="1" customWidth="1"/>
    <col min="11361" max="11525" width="9" style="1"/>
    <col min="11526" max="11526" width="19.85546875" style="1" customWidth="1"/>
    <col min="11527" max="11566" width="8.85546875" style="1" customWidth="1"/>
    <col min="11567" max="11572" width="9" style="1"/>
    <col min="11573" max="11573" width="9.85546875" style="1" customWidth="1"/>
    <col min="11574" max="11575" width="9" style="1"/>
    <col min="11576" max="11576" width="10.140625" style="1" customWidth="1"/>
    <col min="11577" max="11577" width="9.85546875" style="1" bestFit="1" customWidth="1"/>
    <col min="11578" max="11578" width="9.140625" style="1" customWidth="1"/>
    <col min="11579" max="11579" width="9.42578125" style="1" bestFit="1" customWidth="1"/>
    <col min="11580" max="11580" width="9.85546875" style="1" bestFit="1" customWidth="1"/>
    <col min="11581" max="11582" width="9" style="1"/>
    <col min="11583" max="11583" width="10" style="1" customWidth="1"/>
    <col min="11584" max="11585" width="11" style="1" customWidth="1"/>
    <col min="11586" max="11586" width="9" style="1"/>
    <col min="11587" max="11587" width="9.42578125" style="1" bestFit="1" customWidth="1"/>
    <col min="11588" max="11588" width="10.140625" style="1" customWidth="1"/>
    <col min="11589" max="11589" width="10" style="1" bestFit="1" customWidth="1"/>
    <col min="11590" max="11590" width="9.85546875" style="1" bestFit="1" customWidth="1"/>
    <col min="11591" max="11591" width="9" style="1" bestFit="1"/>
    <col min="11592" max="11592" width="10.140625" style="1" bestFit="1" customWidth="1"/>
    <col min="11593" max="11593" width="10" style="1" customWidth="1"/>
    <col min="11594" max="11594" width="9.85546875" style="1" bestFit="1" customWidth="1"/>
    <col min="11595" max="11595" width="9.42578125" style="1" bestFit="1" customWidth="1"/>
    <col min="11596" max="11596" width="10.140625" style="1" bestFit="1" customWidth="1"/>
    <col min="11597" max="11597" width="10" style="1" bestFit="1" customWidth="1"/>
    <col min="11598" max="11598" width="9.85546875" style="1" bestFit="1" customWidth="1"/>
    <col min="11599" max="11599" width="9.42578125" style="1" bestFit="1" customWidth="1"/>
    <col min="11600" max="11600" width="10.42578125" style="1" customWidth="1"/>
    <col min="11601" max="11601" width="10" style="1" bestFit="1" customWidth="1"/>
    <col min="11602" max="11602" width="9.85546875" style="1" bestFit="1" customWidth="1"/>
    <col min="11603" max="11603" width="9.42578125" style="1" customWidth="1"/>
    <col min="11604" max="11604" width="9.85546875" style="1" customWidth="1"/>
    <col min="11605" max="11605" width="10.85546875" style="1" customWidth="1"/>
    <col min="11606" max="11607" width="9.85546875" style="1" customWidth="1"/>
    <col min="11608" max="11608" width="10.42578125" style="1" customWidth="1"/>
    <col min="11609" max="11609" width="10.140625" style="1" customWidth="1"/>
    <col min="11610" max="11610" width="9.42578125" style="1" customWidth="1"/>
    <col min="11611" max="11611" width="10" style="1" customWidth="1"/>
    <col min="11612" max="11612" width="10.140625" style="1" customWidth="1"/>
    <col min="11613" max="11613" width="12" style="1" customWidth="1"/>
    <col min="11614" max="11614" width="10" style="1" customWidth="1"/>
    <col min="11615" max="11615" width="11.42578125" style="1" customWidth="1"/>
    <col min="11616" max="11616" width="10.85546875" style="1" customWidth="1"/>
    <col min="11617" max="11781" width="9" style="1"/>
    <col min="11782" max="11782" width="19.85546875" style="1" customWidth="1"/>
    <col min="11783" max="11822" width="8.85546875" style="1" customWidth="1"/>
    <col min="11823" max="11828" width="9" style="1"/>
    <col min="11829" max="11829" width="9.85546875" style="1" customWidth="1"/>
    <col min="11830" max="11831" width="9" style="1"/>
    <col min="11832" max="11832" width="10.140625" style="1" customWidth="1"/>
    <col min="11833" max="11833" width="9.85546875" style="1" bestFit="1" customWidth="1"/>
    <col min="11834" max="11834" width="9.140625" style="1" customWidth="1"/>
    <col min="11835" max="11835" width="9.42578125" style="1" bestFit="1" customWidth="1"/>
    <col min="11836" max="11836" width="9.85546875" style="1" bestFit="1" customWidth="1"/>
    <col min="11837" max="11838" width="9" style="1"/>
    <col min="11839" max="11839" width="10" style="1" customWidth="1"/>
    <col min="11840" max="11841" width="11" style="1" customWidth="1"/>
    <col min="11842" max="11842" width="9" style="1"/>
    <col min="11843" max="11843" width="9.42578125" style="1" bestFit="1" customWidth="1"/>
    <col min="11844" max="11844" width="10.140625" style="1" customWidth="1"/>
    <col min="11845" max="11845" width="10" style="1" bestFit="1" customWidth="1"/>
    <col min="11846" max="11846" width="9.85546875" style="1" bestFit="1" customWidth="1"/>
    <col min="11847" max="11847" width="9" style="1" bestFit="1"/>
    <col min="11848" max="11848" width="10.140625" style="1" bestFit="1" customWidth="1"/>
    <col min="11849" max="11849" width="10" style="1" customWidth="1"/>
    <col min="11850" max="11850" width="9.85546875" style="1" bestFit="1" customWidth="1"/>
    <col min="11851" max="11851" width="9.42578125" style="1" bestFit="1" customWidth="1"/>
    <col min="11852" max="11852" width="10.140625" style="1" bestFit="1" customWidth="1"/>
    <col min="11853" max="11853" width="10" style="1" bestFit="1" customWidth="1"/>
    <col min="11854" max="11854" width="9.85546875" style="1" bestFit="1" customWidth="1"/>
    <col min="11855" max="11855" width="9.42578125" style="1" bestFit="1" customWidth="1"/>
    <col min="11856" max="11856" width="10.42578125" style="1" customWidth="1"/>
    <col min="11857" max="11857" width="10" style="1" bestFit="1" customWidth="1"/>
    <col min="11858" max="11858" width="9.85546875" style="1" bestFit="1" customWidth="1"/>
    <col min="11859" max="11859" width="9.42578125" style="1" customWidth="1"/>
    <col min="11860" max="11860" width="9.85546875" style="1" customWidth="1"/>
    <col min="11861" max="11861" width="10.85546875" style="1" customWidth="1"/>
    <col min="11862" max="11863" width="9.85546875" style="1" customWidth="1"/>
    <col min="11864" max="11864" width="10.42578125" style="1" customWidth="1"/>
    <col min="11865" max="11865" width="10.140625" style="1" customWidth="1"/>
    <col min="11866" max="11866" width="9.42578125" style="1" customWidth="1"/>
    <col min="11867" max="11867" width="10" style="1" customWidth="1"/>
    <col min="11868" max="11868" width="10.140625" style="1" customWidth="1"/>
    <col min="11869" max="11869" width="12" style="1" customWidth="1"/>
    <col min="11870" max="11870" width="10" style="1" customWidth="1"/>
    <col min="11871" max="11871" width="11.42578125" style="1" customWidth="1"/>
    <col min="11872" max="11872" width="10.85546875" style="1" customWidth="1"/>
    <col min="11873" max="12037" width="9" style="1"/>
    <col min="12038" max="12038" width="19.85546875" style="1" customWidth="1"/>
    <col min="12039" max="12078" width="8.85546875" style="1" customWidth="1"/>
    <col min="12079" max="12084" width="9" style="1"/>
    <col min="12085" max="12085" width="9.85546875" style="1" customWidth="1"/>
    <col min="12086" max="12087" width="9" style="1"/>
    <col min="12088" max="12088" width="10.140625" style="1" customWidth="1"/>
    <col min="12089" max="12089" width="9.85546875" style="1" bestFit="1" customWidth="1"/>
    <col min="12090" max="12090" width="9.140625" style="1" customWidth="1"/>
    <col min="12091" max="12091" width="9.42578125" style="1" bestFit="1" customWidth="1"/>
    <col min="12092" max="12092" width="9.85546875" style="1" bestFit="1" customWidth="1"/>
    <col min="12093" max="12094" width="9" style="1"/>
    <col min="12095" max="12095" width="10" style="1" customWidth="1"/>
    <col min="12096" max="12097" width="11" style="1" customWidth="1"/>
    <col min="12098" max="12098" width="9" style="1"/>
    <col min="12099" max="12099" width="9.42578125" style="1" bestFit="1" customWidth="1"/>
    <col min="12100" max="12100" width="10.140625" style="1" customWidth="1"/>
    <col min="12101" max="12101" width="10" style="1" bestFit="1" customWidth="1"/>
    <col min="12102" max="12102" width="9.85546875" style="1" bestFit="1" customWidth="1"/>
    <col min="12103" max="12103" width="9" style="1" bestFit="1"/>
    <col min="12104" max="12104" width="10.140625" style="1" bestFit="1" customWidth="1"/>
    <col min="12105" max="12105" width="10" style="1" customWidth="1"/>
    <col min="12106" max="12106" width="9.85546875" style="1" bestFit="1" customWidth="1"/>
    <col min="12107" max="12107" width="9.42578125" style="1" bestFit="1" customWidth="1"/>
    <col min="12108" max="12108" width="10.140625" style="1" bestFit="1" customWidth="1"/>
    <col min="12109" max="12109" width="10" style="1" bestFit="1" customWidth="1"/>
    <col min="12110" max="12110" width="9.85546875" style="1" bestFit="1" customWidth="1"/>
    <col min="12111" max="12111" width="9.42578125" style="1" bestFit="1" customWidth="1"/>
    <col min="12112" max="12112" width="10.42578125" style="1" customWidth="1"/>
    <col min="12113" max="12113" width="10" style="1" bestFit="1" customWidth="1"/>
    <col min="12114" max="12114" width="9.85546875" style="1" bestFit="1" customWidth="1"/>
    <col min="12115" max="12115" width="9.42578125" style="1" customWidth="1"/>
    <col min="12116" max="12116" width="9.85546875" style="1" customWidth="1"/>
    <col min="12117" max="12117" width="10.85546875" style="1" customWidth="1"/>
    <col min="12118" max="12119" width="9.85546875" style="1" customWidth="1"/>
    <col min="12120" max="12120" width="10.42578125" style="1" customWidth="1"/>
    <col min="12121" max="12121" width="10.140625" style="1" customWidth="1"/>
    <col min="12122" max="12122" width="9.42578125" style="1" customWidth="1"/>
    <col min="12123" max="12123" width="10" style="1" customWidth="1"/>
    <col min="12124" max="12124" width="10.140625" style="1" customWidth="1"/>
    <col min="12125" max="12125" width="12" style="1" customWidth="1"/>
    <col min="12126" max="12126" width="10" style="1" customWidth="1"/>
    <col min="12127" max="12127" width="11.42578125" style="1" customWidth="1"/>
    <col min="12128" max="12128" width="10.85546875" style="1" customWidth="1"/>
    <col min="12129" max="12293" width="9" style="1"/>
    <col min="12294" max="12294" width="19.85546875" style="1" customWidth="1"/>
    <col min="12295" max="12334" width="8.85546875" style="1" customWidth="1"/>
    <col min="12335" max="12340" width="9" style="1"/>
    <col min="12341" max="12341" width="9.85546875" style="1" customWidth="1"/>
    <col min="12342" max="12343" width="9" style="1"/>
    <col min="12344" max="12344" width="10.140625" style="1" customWidth="1"/>
    <col min="12345" max="12345" width="9.85546875" style="1" bestFit="1" customWidth="1"/>
    <col min="12346" max="12346" width="9.140625" style="1" customWidth="1"/>
    <col min="12347" max="12347" width="9.42578125" style="1" bestFit="1" customWidth="1"/>
    <col min="12348" max="12348" width="9.85546875" style="1" bestFit="1" customWidth="1"/>
    <col min="12349" max="12350" width="9" style="1"/>
    <col min="12351" max="12351" width="10" style="1" customWidth="1"/>
    <col min="12352" max="12353" width="11" style="1" customWidth="1"/>
    <col min="12354" max="12354" width="9" style="1"/>
    <col min="12355" max="12355" width="9.42578125" style="1" bestFit="1" customWidth="1"/>
    <col min="12356" max="12356" width="10.140625" style="1" customWidth="1"/>
    <col min="12357" max="12357" width="10" style="1" bestFit="1" customWidth="1"/>
    <col min="12358" max="12358" width="9.85546875" style="1" bestFit="1" customWidth="1"/>
    <col min="12359" max="12359" width="9" style="1" bestFit="1"/>
    <col min="12360" max="12360" width="10.140625" style="1" bestFit="1" customWidth="1"/>
    <col min="12361" max="12361" width="10" style="1" customWidth="1"/>
    <col min="12362" max="12362" width="9.85546875" style="1" bestFit="1" customWidth="1"/>
    <col min="12363" max="12363" width="9.42578125" style="1" bestFit="1" customWidth="1"/>
    <col min="12364" max="12364" width="10.140625" style="1" bestFit="1" customWidth="1"/>
    <col min="12365" max="12365" width="10" style="1" bestFit="1" customWidth="1"/>
    <col min="12366" max="12366" width="9.85546875" style="1" bestFit="1" customWidth="1"/>
    <col min="12367" max="12367" width="9.42578125" style="1" bestFit="1" customWidth="1"/>
    <col min="12368" max="12368" width="10.42578125" style="1" customWidth="1"/>
    <col min="12369" max="12369" width="10" style="1" bestFit="1" customWidth="1"/>
    <col min="12370" max="12370" width="9.85546875" style="1" bestFit="1" customWidth="1"/>
    <col min="12371" max="12371" width="9.42578125" style="1" customWidth="1"/>
    <col min="12372" max="12372" width="9.85546875" style="1" customWidth="1"/>
    <col min="12373" max="12373" width="10.85546875" style="1" customWidth="1"/>
    <col min="12374" max="12375" width="9.85546875" style="1" customWidth="1"/>
    <col min="12376" max="12376" width="10.42578125" style="1" customWidth="1"/>
    <col min="12377" max="12377" width="10.140625" style="1" customWidth="1"/>
    <col min="12378" max="12378" width="9.42578125" style="1" customWidth="1"/>
    <col min="12379" max="12379" width="10" style="1" customWidth="1"/>
    <col min="12380" max="12380" width="10.140625" style="1" customWidth="1"/>
    <col min="12381" max="12381" width="12" style="1" customWidth="1"/>
    <col min="12382" max="12382" width="10" style="1" customWidth="1"/>
    <col min="12383" max="12383" width="11.42578125" style="1" customWidth="1"/>
    <col min="12384" max="12384" width="10.85546875" style="1" customWidth="1"/>
    <col min="12385" max="12549" width="9" style="1"/>
    <col min="12550" max="12550" width="19.85546875" style="1" customWidth="1"/>
    <col min="12551" max="12590" width="8.85546875" style="1" customWidth="1"/>
    <col min="12591" max="12596" width="9" style="1"/>
    <col min="12597" max="12597" width="9.85546875" style="1" customWidth="1"/>
    <col min="12598" max="12599" width="9" style="1"/>
    <col min="12600" max="12600" width="10.140625" style="1" customWidth="1"/>
    <col min="12601" max="12601" width="9.85546875" style="1" bestFit="1" customWidth="1"/>
    <col min="12602" max="12602" width="9.140625" style="1" customWidth="1"/>
    <col min="12603" max="12603" width="9.42578125" style="1" bestFit="1" customWidth="1"/>
    <col min="12604" max="12604" width="9.85546875" style="1" bestFit="1" customWidth="1"/>
    <col min="12605" max="12606" width="9" style="1"/>
    <col min="12607" max="12607" width="10" style="1" customWidth="1"/>
    <col min="12608" max="12609" width="11" style="1" customWidth="1"/>
    <col min="12610" max="12610" width="9" style="1"/>
    <col min="12611" max="12611" width="9.42578125" style="1" bestFit="1" customWidth="1"/>
    <col min="12612" max="12612" width="10.140625" style="1" customWidth="1"/>
    <col min="12613" max="12613" width="10" style="1" bestFit="1" customWidth="1"/>
    <col min="12614" max="12614" width="9.85546875" style="1" bestFit="1" customWidth="1"/>
    <col min="12615" max="12615" width="9" style="1" bestFit="1"/>
    <col min="12616" max="12616" width="10.140625" style="1" bestFit="1" customWidth="1"/>
    <col min="12617" max="12617" width="10" style="1" customWidth="1"/>
    <col min="12618" max="12618" width="9.85546875" style="1" bestFit="1" customWidth="1"/>
    <col min="12619" max="12619" width="9.42578125" style="1" bestFit="1" customWidth="1"/>
    <col min="12620" max="12620" width="10.140625" style="1" bestFit="1" customWidth="1"/>
    <col min="12621" max="12621" width="10" style="1" bestFit="1" customWidth="1"/>
    <col min="12622" max="12622" width="9.85546875" style="1" bestFit="1" customWidth="1"/>
    <col min="12623" max="12623" width="9.42578125" style="1" bestFit="1" customWidth="1"/>
    <col min="12624" max="12624" width="10.42578125" style="1" customWidth="1"/>
    <col min="12625" max="12625" width="10" style="1" bestFit="1" customWidth="1"/>
    <col min="12626" max="12626" width="9.85546875" style="1" bestFit="1" customWidth="1"/>
    <col min="12627" max="12627" width="9.42578125" style="1" customWidth="1"/>
    <col min="12628" max="12628" width="9.85546875" style="1" customWidth="1"/>
    <col min="12629" max="12629" width="10.85546875" style="1" customWidth="1"/>
    <col min="12630" max="12631" width="9.85546875" style="1" customWidth="1"/>
    <col min="12632" max="12632" width="10.42578125" style="1" customWidth="1"/>
    <col min="12633" max="12633" width="10.140625" style="1" customWidth="1"/>
    <col min="12634" max="12634" width="9.42578125" style="1" customWidth="1"/>
    <col min="12635" max="12635" width="10" style="1" customWidth="1"/>
    <col min="12636" max="12636" width="10.140625" style="1" customWidth="1"/>
    <col min="12637" max="12637" width="12" style="1" customWidth="1"/>
    <col min="12638" max="12638" width="10" style="1" customWidth="1"/>
    <col min="12639" max="12639" width="11.42578125" style="1" customWidth="1"/>
    <col min="12640" max="12640" width="10.85546875" style="1" customWidth="1"/>
    <col min="12641" max="12805" width="9" style="1"/>
    <col min="12806" max="12806" width="19.85546875" style="1" customWidth="1"/>
    <col min="12807" max="12846" width="8.85546875" style="1" customWidth="1"/>
    <col min="12847" max="12852" width="9" style="1"/>
    <col min="12853" max="12853" width="9.85546875" style="1" customWidth="1"/>
    <col min="12854" max="12855" width="9" style="1"/>
    <col min="12856" max="12856" width="10.140625" style="1" customWidth="1"/>
    <col min="12857" max="12857" width="9.85546875" style="1" bestFit="1" customWidth="1"/>
    <col min="12858" max="12858" width="9.140625" style="1" customWidth="1"/>
    <col min="12859" max="12859" width="9.42578125" style="1" bestFit="1" customWidth="1"/>
    <col min="12860" max="12860" width="9.85546875" style="1" bestFit="1" customWidth="1"/>
    <col min="12861" max="12862" width="9" style="1"/>
    <col min="12863" max="12863" width="10" style="1" customWidth="1"/>
    <col min="12864" max="12865" width="11" style="1" customWidth="1"/>
    <col min="12866" max="12866" width="9" style="1"/>
    <col min="12867" max="12867" width="9.42578125" style="1" bestFit="1" customWidth="1"/>
    <col min="12868" max="12868" width="10.140625" style="1" customWidth="1"/>
    <col min="12869" max="12869" width="10" style="1" bestFit="1" customWidth="1"/>
    <col min="12870" max="12870" width="9.85546875" style="1" bestFit="1" customWidth="1"/>
    <col min="12871" max="12871" width="9" style="1" bestFit="1"/>
    <col min="12872" max="12872" width="10.140625" style="1" bestFit="1" customWidth="1"/>
    <col min="12873" max="12873" width="10" style="1" customWidth="1"/>
    <col min="12874" max="12874" width="9.85546875" style="1" bestFit="1" customWidth="1"/>
    <col min="12875" max="12875" width="9.42578125" style="1" bestFit="1" customWidth="1"/>
    <col min="12876" max="12876" width="10.140625" style="1" bestFit="1" customWidth="1"/>
    <col min="12877" max="12877" width="10" style="1" bestFit="1" customWidth="1"/>
    <col min="12878" max="12878" width="9.85546875" style="1" bestFit="1" customWidth="1"/>
    <col min="12879" max="12879" width="9.42578125" style="1" bestFit="1" customWidth="1"/>
    <col min="12880" max="12880" width="10.42578125" style="1" customWidth="1"/>
    <col min="12881" max="12881" width="10" style="1" bestFit="1" customWidth="1"/>
    <col min="12882" max="12882" width="9.85546875" style="1" bestFit="1" customWidth="1"/>
    <col min="12883" max="12883" width="9.42578125" style="1" customWidth="1"/>
    <col min="12884" max="12884" width="9.85546875" style="1" customWidth="1"/>
    <col min="12885" max="12885" width="10.85546875" style="1" customWidth="1"/>
    <col min="12886" max="12887" width="9.85546875" style="1" customWidth="1"/>
    <col min="12888" max="12888" width="10.42578125" style="1" customWidth="1"/>
    <col min="12889" max="12889" width="10.140625" style="1" customWidth="1"/>
    <col min="12890" max="12890" width="9.42578125" style="1" customWidth="1"/>
    <col min="12891" max="12891" width="10" style="1" customWidth="1"/>
    <col min="12892" max="12892" width="10.140625" style="1" customWidth="1"/>
    <col min="12893" max="12893" width="12" style="1" customWidth="1"/>
    <col min="12894" max="12894" width="10" style="1" customWidth="1"/>
    <col min="12895" max="12895" width="11.42578125" style="1" customWidth="1"/>
    <col min="12896" max="12896" width="10.85546875" style="1" customWidth="1"/>
    <col min="12897" max="13061" width="9" style="1"/>
    <col min="13062" max="13062" width="19.85546875" style="1" customWidth="1"/>
    <col min="13063" max="13102" width="8.85546875" style="1" customWidth="1"/>
    <col min="13103" max="13108" width="9" style="1"/>
    <col min="13109" max="13109" width="9.85546875" style="1" customWidth="1"/>
    <col min="13110" max="13111" width="9" style="1"/>
    <col min="13112" max="13112" width="10.140625" style="1" customWidth="1"/>
    <col min="13113" max="13113" width="9.85546875" style="1" bestFit="1" customWidth="1"/>
    <col min="13114" max="13114" width="9.140625" style="1" customWidth="1"/>
    <col min="13115" max="13115" width="9.42578125" style="1" bestFit="1" customWidth="1"/>
    <col min="13116" max="13116" width="9.85546875" style="1" bestFit="1" customWidth="1"/>
    <col min="13117" max="13118" width="9" style="1"/>
    <col min="13119" max="13119" width="10" style="1" customWidth="1"/>
    <col min="13120" max="13121" width="11" style="1" customWidth="1"/>
    <col min="13122" max="13122" width="9" style="1"/>
    <col min="13123" max="13123" width="9.42578125" style="1" bestFit="1" customWidth="1"/>
    <col min="13124" max="13124" width="10.140625" style="1" customWidth="1"/>
    <col min="13125" max="13125" width="10" style="1" bestFit="1" customWidth="1"/>
    <col min="13126" max="13126" width="9.85546875" style="1" bestFit="1" customWidth="1"/>
    <col min="13127" max="13127" width="9" style="1" bestFit="1"/>
    <col min="13128" max="13128" width="10.140625" style="1" bestFit="1" customWidth="1"/>
    <col min="13129" max="13129" width="10" style="1" customWidth="1"/>
    <col min="13130" max="13130" width="9.85546875" style="1" bestFit="1" customWidth="1"/>
    <col min="13131" max="13131" width="9.42578125" style="1" bestFit="1" customWidth="1"/>
    <col min="13132" max="13132" width="10.140625" style="1" bestFit="1" customWidth="1"/>
    <col min="13133" max="13133" width="10" style="1" bestFit="1" customWidth="1"/>
    <col min="13134" max="13134" width="9.85546875" style="1" bestFit="1" customWidth="1"/>
    <col min="13135" max="13135" width="9.42578125" style="1" bestFit="1" customWidth="1"/>
    <col min="13136" max="13136" width="10.42578125" style="1" customWidth="1"/>
    <col min="13137" max="13137" width="10" style="1" bestFit="1" customWidth="1"/>
    <col min="13138" max="13138" width="9.85546875" style="1" bestFit="1" customWidth="1"/>
    <col min="13139" max="13139" width="9.42578125" style="1" customWidth="1"/>
    <col min="13140" max="13140" width="9.85546875" style="1" customWidth="1"/>
    <col min="13141" max="13141" width="10.85546875" style="1" customWidth="1"/>
    <col min="13142" max="13143" width="9.85546875" style="1" customWidth="1"/>
    <col min="13144" max="13144" width="10.42578125" style="1" customWidth="1"/>
    <col min="13145" max="13145" width="10.140625" style="1" customWidth="1"/>
    <col min="13146" max="13146" width="9.42578125" style="1" customWidth="1"/>
    <col min="13147" max="13147" width="10" style="1" customWidth="1"/>
    <col min="13148" max="13148" width="10.140625" style="1" customWidth="1"/>
    <col min="13149" max="13149" width="12" style="1" customWidth="1"/>
    <col min="13150" max="13150" width="10" style="1" customWidth="1"/>
    <col min="13151" max="13151" width="11.42578125" style="1" customWidth="1"/>
    <col min="13152" max="13152" width="10.85546875" style="1" customWidth="1"/>
    <col min="13153" max="13317" width="9" style="1"/>
    <col min="13318" max="13318" width="19.85546875" style="1" customWidth="1"/>
    <col min="13319" max="13358" width="8.85546875" style="1" customWidth="1"/>
    <col min="13359" max="13364" width="9" style="1"/>
    <col min="13365" max="13365" width="9.85546875" style="1" customWidth="1"/>
    <col min="13366" max="13367" width="9" style="1"/>
    <col min="13368" max="13368" width="10.140625" style="1" customWidth="1"/>
    <col min="13369" max="13369" width="9.85546875" style="1" bestFit="1" customWidth="1"/>
    <col min="13370" max="13370" width="9.140625" style="1" customWidth="1"/>
    <col min="13371" max="13371" width="9.42578125" style="1" bestFit="1" customWidth="1"/>
    <col min="13372" max="13372" width="9.85546875" style="1" bestFit="1" customWidth="1"/>
    <col min="13373" max="13374" width="9" style="1"/>
    <col min="13375" max="13375" width="10" style="1" customWidth="1"/>
    <col min="13376" max="13377" width="11" style="1" customWidth="1"/>
    <col min="13378" max="13378" width="9" style="1"/>
    <col min="13379" max="13379" width="9.42578125" style="1" bestFit="1" customWidth="1"/>
    <col min="13380" max="13380" width="10.140625" style="1" customWidth="1"/>
    <col min="13381" max="13381" width="10" style="1" bestFit="1" customWidth="1"/>
    <col min="13382" max="13382" width="9.85546875" style="1" bestFit="1" customWidth="1"/>
    <col min="13383" max="13383" width="9" style="1" bestFit="1"/>
    <col min="13384" max="13384" width="10.140625" style="1" bestFit="1" customWidth="1"/>
    <col min="13385" max="13385" width="10" style="1" customWidth="1"/>
    <col min="13386" max="13386" width="9.85546875" style="1" bestFit="1" customWidth="1"/>
    <col min="13387" max="13387" width="9.42578125" style="1" bestFit="1" customWidth="1"/>
    <col min="13388" max="13388" width="10.140625" style="1" bestFit="1" customWidth="1"/>
    <col min="13389" max="13389" width="10" style="1" bestFit="1" customWidth="1"/>
    <col min="13390" max="13390" width="9.85546875" style="1" bestFit="1" customWidth="1"/>
    <col min="13391" max="13391" width="9.42578125" style="1" bestFit="1" customWidth="1"/>
    <col min="13392" max="13392" width="10.42578125" style="1" customWidth="1"/>
    <col min="13393" max="13393" width="10" style="1" bestFit="1" customWidth="1"/>
    <col min="13394" max="13394" width="9.85546875" style="1" bestFit="1" customWidth="1"/>
    <col min="13395" max="13395" width="9.42578125" style="1" customWidth="1"/>
    <col min="13396" max="13396" width="9.85546875" style="1" customWidth="1"/>
    <col min="13397" max="13397" width="10.85546875" style="1" customWidth="1"/>
    <col min="13398" max="13399" width="9.85546875" style="1" customWidth="1"/>
    <col min="13400" max="13400" width="10.42578125" style="1" customWidth="1"/>
    <col min="13401" max="13401" width="10.140625" style="1" customWidth="1"/>
    <col min="13402" max="13402" width="9.42578125" style="1" customWidth="1"/>
    <col min="13403" max="13403" width="10" style="1" customWidth="1"/>
    <col min="13404" max="13404" width="10.140625" style="1" customWidth="1"/>
    <col min="13405" max="13405" width="12" style="1" customWidth="1"/>
    <col min="13406" max="13406" width="10" style="1" customWidth="1"/>
    <col min="13407" max="13407" width="11.42578125" style="1" customWidth="1"/>
    <col min="13408" max="13408" width="10.85546875" style="1" customWidth="1"/>
    <col min="13409" max="13573" width="9" style="1"/>
    <col min="13574" max="13574" width="19.85546875" style="1" customWidth="1"/>
    <col min="13575" max="13614" width="8.85546875" style="1" customWidth="1"/>
    <col min="13615" max="13620" width="9" style="1"/>
    <col min="13621" max="13621" width="9.85546875" style="1" customWidth="1"/>
    <col min="13622" max="13623" width="9" style="1"/>
    <col min="13624" max="13624" width="10.140625" style="1" customWidth="1"/>
    <col min="13625" max="13625" width="9.85546875" style="1" bestFit="1" customWidth="1"/>
    <col min="13626" max="13626" width="9.140625" style="1" customWidth="1"/>
    <col min="13627" max="13627" width="9.42578125" style="1" bestFit="1" customWidth="1"/>
    <col min="13628" max="13628" width="9.85546875" style="1" bestFit="1" customWidth="1"/>
    <col min="13629" max="13630" width="9" style="1"/>
    <col min="13631" max="13631" width="10" style="1" customWidth="1"/>
    <col min="13632" max="13633" width="11" style="1" customWidth="1"/>
    <col min="13634" max="13634" width="9" style="1"/>
    <col min="13635" max="13635" width="9.42578125" style="1" bestFit="1" customWidth="1"/>
    <col min="13636" max="13636" width="10.140625" style="1" customWidth="1"/>
    <col min="13637" max="13637" width="10" style="1" bestFit="1" customWidth="1"/>
    <col min="13638" max="13638" width="9.85546875" style="1" bestFit="1" customWidth="1"/>
    <col min="13639" max="13639" width="9" style="1" bestFit="1"/>
    <col min="13640" max="13640" width="10.140625" style="1" bestFit="1" customWidth="1"/>
    <col min="13641" max="13641" width="10" style="1" customWidth="1"/>
    <col min="13642" max="13642" width="9.85546875" style="1" bestFit="1" customWidth="1"/>
    <col min="13643" max="13643" width="9.42578125" style="1" bestFit="1" customWidth="1"/>
    <col min="13644" max="13644" width="10.140625" style="1" bestFit="1" customWidth="1"/>
    <col min="13645" max="13645" width="10" style="1" bestFit="1" customWidth="1"/>
    <col min="13646" max="13646" width="9.85546875" style="1" bestFit="1" customWidth="1"/>
    <col min="13647" max="13647" width="9.42578125" style="1" bestFit="1" customWidth="1"/>
    <col min="13648" max="13648" width="10.42578125" style="1" customWidth="1"/>
    <col min="13649" max="13649" width="10" style="1" bestFit="1" customWidth="1"/>
    <col min="13650" max="13650" width="9.85546875" style="1" bestFit="1" customWidth="1"/>
    <col min="13651" max="13651" width="9.42578125" style="1" customWidth="1"/>
    <col min="13652" max="13652" width="9.85546875" style="1" customWidth="1"/>
    <col min="13653" max="13653" width="10.85546875" style="1" customWidth="1"/>
    <col min="13654" max="13655" width="9.85546875" style="1" customWidth="1"/>
    <col min="13656" max="13656" width="10.42578125" style="1" customWidth="1"/>
    <col min="13657" max="13657" width="10.140625" style="1" customWidth="1"/>
    <col min="13658" max="13658" width="9.42578125" style="1" customWidth="1"/>
    <col min="13659" max="13659" width="10" style="1" customWidth="1"/>
    <col min="13660" max="13660" width="10.140625" style="1" customWidth="1"/>
    <col min="13661" max="13661" width="12" style="1" customWidth="1"/>
    <col min="13662" max="13662" width="10" style="1" customWidth="1"/>
    <col min="13663" max="13663" width="11.42578125" style="1" customWidth="1"/>
    <col min="13664" max="13664" width="10.85546875" style="1" customWidth="1"/>
    <col min="13665" max="13829" width="9" style="1"/>
    <col min="13830" max="13830" width="19.85546875" style="1" customWidth="1"/>
    <col min="13831" max="13870" width="8.85546875" style="1" customWidth="1"/>
    <col min="13871" max="13876" width="9" style="1"/>
    <col min="13877" max="13877" width="9.85546875" style="1" customWidth="1"/>
    <col min="13878" max="13879" width="9" style="1"/>
    <col min="13880" max="13880" width="10.140625" style="1" customWidth="1"/>
    <col min="13881" max="13881" width="9.85546875" style="1" bestFit="1" customWidth="1"/>
    <col min="13882" max="13882" width="9.140625" style="1" customWidth="1"/>
    <col min="13883" max="13883" width="9.42578125" style="1" bestFit="1" customWidth="1"/>
    <col min="13884" max="13884" width="9.85546875" style="1" bestFit="1" customWidth="1"/>
    <col min="13885" max="13886" width="9" style="1"/>
    <col min="13887" max="13887" width="10" style="1" customWidth="1"/>
    <col min="13888" max="13889" width="11" style="1" customWidth="1"/>
    <col min="13890" max="13890" width="9" style="1"/>
    <col min="13891" max="13891" width="9.42578125" style="1" bestFit="1" customWidth="1"/>
    <col min="13892" max="13892" width="10.140625" style="1" customWidth="1"/>
    <col min="13893" max="13893" width="10" style="1" bestFit="1" customWidth="1"/>
    <col min="13894" max="13894" width="9.85546875" style="1" bestFit="1" customWidth="1"/>
    <col min="13895" max="13895" width="9" style="1" bestFit="1"/>
    <col min="13896" max="13896" width="10.140625" style="1" bestFit="1" customWidth="1"/>
    <col min="13897" max="13897" width="10" style="1" customWidth="1"/>
    <col min="13898" max="13898" width="9.85546875" style="1" bestFit="1" customWidth="1"/>
    <col min="13899" max="13899" width="9.42578125" style="1" bestFit="1" customWidth="1"/>
    <col min="13900" max="13900" width="10.140625" style="1" bestFit="1" customWidth="1"/>
    <col min="13901" max="13901" width="10" style="1" bestFit="1" customWidth="1"/>
    <col min="13902" max="13902" width="9.85546875" style="1" bestFit="1" customWidth="1"/>
    <col min="13903" max="13903" width="9.42578125" style="1" bestFit="1" customWidth="1"/>
    <col min="13904" max="13904" width="10.42578125" style="1" customWidth="1"/>
    <col min="13905" max="13905" width="10" style="1" bestFit="1" customWidth="1"/>
    <col min="13906" max="13906" width="9.85546875" style="1" bestFit="1" customWidth="1"/>
    <col min="13907" max="13907" width="9.42578125" style="1" customWidth="1"/>
    <col min="13908" max="13908" width="9.85546875" style="1" customWidth="1"/>
    <col min="13909" max="13909" width="10.85546875" style="1" customWidth="1"/>
    <col min="13910" max="13911" width="9.85546875" style="1" customWidth="1"/>
    <col min="13912" max="13912" width="10.42578125" style="1" customWidth="1"/>
    <col min="13913" max="13913" width="10.140625" style="1" customWidth="1"/>
    <col min="13914" max="13914" width="9.42578125" style="1" customWidth="1"/>
    <col min="13915" max="13915" width="10" style="1" customWidth="1"/>
    <col min="13916" max="13916" width="10.140625" style="1" customWidth="1"/>
    <col min="13917" max="13917" width="12" style="1" customWidth="1"/>
    <col min="13918" max="13918" width="10" style="1" customWidth="1"/>
    <col min="13919" max="13919" width="11.42578125" style="1" customWidth="1"/>
    <col min="13920" max="13920" width="10.85546875" style="1" customWidth="1"/>
    <col min="13921" max="14085" width="9" style="1"/>
    <col min="14086" max="14086" width="19.85546875" style="1" customWidth="1"/>
    <col min="14087" max="14126" width="8.85546875" style="1" customWidth="1"/>
    <col min="14127" max="14132" width="9" style="1"/>
    <col min="14133" max="14133" width="9.85546875" style="1" customWidth="1"/>
    <col min="14134" max="14135" width="9" style="1"/>
    <col min="14136" max="14136" width="10.140625" style="1" customWidth="1"/>
    <col min="14137" max="14137" width="9.85546875" style="1" bestFit="1" customWidth="1"/>
    <col min="14138" max="14138" width="9.140625" style="1" customWidth="1"/>
    <col min="14139" max="14139" width="9.42578125" style="1" bestFit="1" customWidth="1"/>
    <col min="14140" max="14140" width="9.85546875" style="1" bestFit="1" customWidth="1"/>
    <col min="14141" max="14142" width="9" style="1"/>
    <col min="14143" max="14143" width="10" style="1" customWidth="1"/>
    <col min="14144" max="14145" width="11" style="1" customWidth="1"/>
    <col min="14146" max="14146" width="9" style="1"/>
    <col min="14147" max="14147" width="9.42578125" style="1" bestFit="1" customWidth="1"/>
    <col min="14148" max="14148" width="10.140625" style="1" customWidth="1"/>
    <col min="14149" max="14149" width="10" style="1" bestFit="1" customWidth="1"/>
    <col min="14150" max="14150" width="9.85546875" style="1" bestFit="1" customWidth="1"/>
    <col min="14151" max="14151" width="9" style="1" bestFit="1"/>
    <col min="14152" max="14152" width="10.140625" style="1" bestFit="1" customWidth="1"/>
    <col min="14153" max="14153" width="10" style="1" customWidth="1"/>
    <col min="14154" max="14154" width="9.85546875" style="1" bestFit="1" customWidth="1"/>
    <col min="14155" max="14155" width="9.42578125" style="1" bestFit="1" customWidth="1"/>
    <col min="14156" max="14156" width="10.140625" style="1" bestFit="1" customWidth="1"/>
    <col min="14157" max="14157" width="10" style="1" bestFit="1" customWidth="1"/>
    <col min="14158" max="14158" width="9.85546875" style="1" bestFit="1" customWidth="1"/>
    <col min="14159" max="14159" width="9.42578125" style="1" bestFit="1" customWidth="1"/>
    <col min="14160" max="14160" width="10.42578125" style="1" customWidth="1"/>
    <col min="14161" max="14161" width="10" style="1" bestFit="1" customWidth="1"/>
    <col min="14162" max="14162" width="9.85546875" style="1" bestFit="1" customWidth="1"/>
    <col min="14163" max="14163" width="9.42578125" style="1" customWidth="1"/>
    <col min="14164" max="14164" width="9.85546875" style="1" customWidth="1"/>
    <col min="14165" max="14165" width="10.85546875" style="1" customWidth="1"/>
    <col min="14166" max="14167" width="9.85546875" style="1" customWidth="1"/>
    <col min="14168" max="14168" width="10.42578125" style="1" customWidth="1"/>
    <col min="14169" max="14169" width="10.140625" style="1" customWidth="1"/>
    <col min="14170" max="14170" width="9.42578125" style="1" customWidth="1"/>
    <col min="14171" max="14171" width="10" style="1" customWidth="1"/>
    <col min="14172" max="14172" width="10.140625" style="1" customWidth="1"/>
    <col min="14173" max="14173" width="12" style="1" customWidth="1"/>
    <col min="14174" max="14174" width="10" style="1" customWidth="1"/>
    <col min="14175" max="14175" width="11.42578125" style="1" customWidth="1"/>
    <col min="14176" max="14176" width="10.85546875" style="1" customWidth="1"/>
    <col min="14177" max="14341" width="9" style="1"/>
    <col min="14342" max="14342" width="19.85546875" style="1" customWidth="1"/>
    <col min="14343" max="14382" width="8.85546875" style="1" customWidth="1"/>
    <col min="14383" max="14388" width="9" style="1"/>
    <col min="14389" max="14389" width="9.85546875" style="1" customWidth="1"/>
    <col min="14390" max="14391" width="9" style="1"/>
    <col min="14392" max="14392" width="10.140625" style="1" customWidth="1"/>
    <col min="14393" max="14393" width="9.85546875" style="1" bestFit="1" customWidth="1"/>
    <col min="14394" max="14394" width="9.140625" style="1" customWidth="1"/>
    <col min="14395" max="14395" width="9.42578125" style="1" bestFit="1" customWidth="1"/>
    <col min="14396" max="14396" width="9.85546875" style="1" bestFit="1" customWidth="1"/>
    <col min="14397" max="14398" width="9" style="1"/>
    <col min="14399" max="14399" width="10" style="1" customWidth="1"/>
    <col min="14400" max="14401" width="11" style="1" customWidth="1"/>
    <col min="14402" max="14402" width="9" style="1"/>
    <col min="14403" max="14403" width="9.42578125" style="1" bestFit="1" customWidth="1"/>
    <col min="14404" max="14404" width="10.140625" style="1" customWidth="1"/>
    <col min="14405" max="14405" width="10" style="1" bestFit="1" customWidth="1"/>
    <col min="14406" max="14406" width="9.85546875" style="1" bestFit="1" customWidth="1"/>
    <col min="14407" max="14407" width="9" style="1" bestFit="1"/>
    <col min="14408" max="14408" width="10.140625" style="1" bestFit="1" customWidth="1"/>
    <col min="14409" max="14409" width="10" style="1" customWidth="1"/>
    <col min="14410" max="14410" width="9.85546875" style="1" bestFit="1" customWidth="1"/>
    <col min="14411" max="14411" width="9.42578125" style="1" bestFit="1" customWidth="1"/>
    <col min="14412" max="14412" width="10.140625" style="1" bestFit="1" customWidth="1"/>
    <col min="14413" max="14413" width="10" style="1" bestFit="1" customWidth="1"/>
    <col min="14414" max="14414" width="9.85546875" style="1" bestFit="1" customWidth="1"/>
    <col min="14415" max="14415" width="9.42578125" style="1" bestFit="1" customWidth="1"/>
    <col min="14416" max="14416" width="10.42578125" style="1" customWidth="1"/>
    <col min="14417" max="14417" width="10" style="1" bestFit="1" customWidth="1"/>
    <col min="14418" max="14418" width="9.85546875" style="1" bestFit="1" customWidth="1"/>
    <col min="14419" max="14419" width="9.42578125" style="1" customWidth="1"/>
    <col min="14420" max="14420" width="9.85546875" style="1" customWidth="1"/>
    <col min="14421" max="14421" width="10.85546875" style="1" customWidth="1"/>
    <col min="14422" max="14423" width="9.85546875" style="1" customWidth="1"/>
    <col min="14424" max="14424" width="10.42578125" style="1" customWidth="1"/>
    <col min="14425" max="14425" width="10.140625" style="1" customWidth="1"/>
    <col min="14426" max="14426" width="9.42578125" style="1" customWidth="1"/>
    <col min="14427" max="14427" width="10" style="1" customWidth="1"/>
    <col min="14428" max="14428" width="10.140625" style="1" customWidth="1"/>
    <col min="14429" max="14429" width="12" style="1" customWidth="1"/>
    <col min="14430" max="14430" width="10" style="1" customWidth="1"/>
    <col min="14431" max="14431" width="11.42578125" style="1" customWidth="1"/>
    <col min="14432" max="14432" width="10.85546875" style="1" customWidth="1"/>
    <col min="14433" max="14597" width="9" style="1"/>
    <col min="14598" max="14598" width="19.85546875" style="1" customWidth="1"/>
    <col min="14599" max="14638" width="8.85546875" style="1" customWidth="1"/>
    <col min="14639" max="14644" width="9" style="1"/>
    <col min="14645" max="14645" width="9.85546875" style="1" customWidth="1"/>
    <col min="14646" max="14647" width="9" style="1"/>
    <col min="14648" max="14648" width="10.140625" style="1" customWidth="1"/>
    <col min="14649" max="14649" width="9.85546875" style="1" bestFit="1" customWidth="1"/>
    <col min="14650" max="14650" width="9.140625" style="1" customWidth="1"/>
    <col min="14651" max="14651" width="9.42578125" style="1" bestFit="1" customWidth="1"/>
    <col min="14652" max="14652" width="9.85546875" style="1" bestFit="1" customWidth="1"/>
    <col min="14653" max="14654" width="9" style="1"/>
    <col min="14655" max="14655" width="10" style="1" customWidth="1"/>
    <col min="14656" max="14657" width="11" style="1" customWidth="1"/>
    <col min="14658" max="14658" width="9" style="1"/>
    <col min="14659" max="14659" width="9.42578125" style="1" bestFit="1" customWidth="1"/>
    <col min="14660" max="14660" width="10.140625" style="1" customWidth="1"/>
    <col min="14661" max="14661" width="10" style="1" bestFit="1" customWidth="1"/>
    <col min="14662" max="14662" width="9.85546875" style="1" bestFit="1" customWidth="1"/>
    <col min="14663" max="14663" width="9" style="1" bestFit="1"/>
    <col min="14664" max="14664" width="10.140625" style="1" bestFit="1" customWidth="1"/>
    <col min="14665" max="14665" width="10" style="1" customWidth="1"/>
    <col min="14666" max="14666" width="9.85546875" style="1" bestFit="1" customWidth="1"/>
    <col min="14667" max="14667" width="9.42578125" style="1" bestFit="1" customWidth="1"/>
    <col min="14668" max="14668" width="10.140625" style="1" bestFit="1" customWidth="1"/>
    <col min="14669" max="14669" width="10" style="1" bestFit="1" customWidth="1"/>
    <col min="14670" max="14670" width="9.85546875" style="1" bestFit="1" customWidth="1"/>
    <col min="14671" max="14671" width="9.42578125" style="1" bestFit="1" customWidth="1"/>
    <col min="14672" max="14672" width="10.42578125" style="1" customWidth="1"/>
    <col min="14673" max="14673" width="10" style="1" bestFit="1" customWidth="1"/>
    <col min="14674" max="14674" width="9.85546875" style="1" bestFit="1" customWidth="1"/>
    <col min="14675" max="14675" width="9.42578125" style="1" customWidth="1"/>
    <col min="14676" max="14676" width="9.85546875" style="1" customWidth="1"/>
    <col min="14677" max="14677" width="10.85546875" style="1" customWidth="1"/>
    <col min="14678" max="14679" width="9.85546875" style="1" customWidth="1"/>
    <col min="14680" max="14680" width="10.42578125" style="1" customWidth="1"/>
    <col min="14681" max="14681" width="10.140625" style="1" customWidth="1"/>
    <col min="14682" max="14682" width="9.42578125" style="1" customWidth="1"/>
    <col min="14683" max="14683" width="10" style="1" customWidth="1"/>
    <col min="14684" max="14684" width="10.140625" style="1" customWidth="1"/>
    <col min="14685" max="14685" width="12" style="1" customWidth="1"/>
    <col min="14686" max="14686" width="10" style="1" customWidth="1"/>
    <col min="14687" max="14687" width="11.42578125" style="1" customWidth="1"/>
    <col min="14688" max="14688" width="10.85546875" style="1" customWidth="1"/>
    <col min="14689" max="14853" width="9" style="1"/>
    <col min="14854" max="14854" width="19.85546875" style="1" customWidth="1"/>
    <col min="14855" max="14894" width="8.85546875" style="1" customWidth="1"/>
    <col min="14895" max="14900" width="9" style="1"/>
    <col min="14901" max="14901" width="9.85546875" style="1" customWidth="1"/>
    <col min="14902" max="14903" width="9" style="1"/>
    <col min="14904" max="14904" width="10.140625" style="1" customWidth="1"/>
    <col min="14905" max="14905" width="9.85546875" style="1" bestFit="1" customWidth="1"/>
    <col min="14906" max="14906" width="9.140625" style="1" customWidth="1"/>
    <col min="14907" max="14907" width="9.42578125" style="1" bestFit="1" customWidth="1"/>
    <col min="14908" max="14908" width="9.85546875" style="1" bestFit="1" customWidth="1"/>
    <col min="14909" max="14910" width="9" style="1"/>
    <col min="14911" max="14911" width="10" style="1" customWidth="1"/>
    <col min="14912" max="14913" width="11" style="1" customWidth="1"/>
    <col min="14914" max="14914" width="9" style="1"/>
    <col min="14915" max="14915" width="9.42578125" style="1" bestFit="1" customWidth="1"/>
    <col min="14916" max="14916" width="10.140625" style="1" customWidth="1"/>
    <col min="14917" max="14917" width="10" style="1" bestFit="1" customWidth="1"/>
    <col min="14918" max="14918" width="9.85546875" style="1" bestFit="1" customWidth="1"/>
    <col min="14919" max="14919" width="9" style="1" bestFit="1"/>
    <col min="14920" max="14920" width="10.140625" style="1" bestFit="1" customWidth="1"/>
    <col min="14921" max="14921" width="10" style="1" customWidth="1"/>
    <col min="14922" max="14922" width="9.85546875" style="1" bestFit="1" customWidth="1"/>
    <col min="14923" max="14923" width="9.42578125" style="1" bestFit="1" customWidth="1"/>
    <col min="14924" max="14924" width="10.140625" style="1" bestFit="1" customWidth="1"/>
    <col min="14925" max="14925" width="10" style="1" bestFit="1" customWidth="1"/>
    <col min="14926" max="14926" width="9.85546875" style="1" bestFit="1" customWidth="1"/>
    <col min="14927" max="14927" width="9.42578125" style="1" bestFit="1" customWidth="1"/>
    <col min="14928" max="14928" width="10.42578125" style="1" customWidth="1"/>
    <col min="14929" max="14929" width="10" style="1" bestFit="1" customWidth="1"/>
    <col min="14930" max="14930" width="9.85546875" style="1" bestFit="1" customWidth="1"/>
    <col min="14931" max="14931" width="9.42578125" style="1" customWidth="1"/>
    <col min="14932" max="14932" width="9.85546875" style="1" customWidth="1"/>
    <col min="14933" max="14933" width="10.85546875" style="1" customWidth="1"/>
    <col min="14934" max="14935" width="9.85546875" style="1" customWidth="1"/>
    <col min="14936" max="14936" width="10.42578125" style="1" customWidth="1"/>
    <col min="14937" max="14937" width="10.140625" style="1" customWidth="1"/>
    <col min="14938" max="14938" width="9.42578125" style="1" customWidth="1"/>
    <col min="14939" max="14939" width="10" style="1" customWidth="1"/>
    <col min="14940" max="14940" width="10.140625" style="1" customWidth="1"/>
    <col min="14941" max="14941" width="12" style="1" customWidth="1"/>
    <col min="14942" max="14942" width="10" style="1" customWidth="1"/>
    <col min="14943" max="14943" width="11.42578125" style="1" customWidth="1"/>
    <col min="14944" max="14944" width="10.85546875" style="1" customWidth="1"/>
    <col min="14945" max="15109" width="9" style="1"/>
    <col min="15110" max="15110" width="19.85546875" style="1" customWidth="1"/>
    <col min="15111" max="15150" width="8.85546875" style="1" customWidth="1"/>
    <col min="15151" max="15156" width="9" style="1"/>
    <col min="15157" max="15157" width="9.85546875" style="1" customWidth="1"/>
    <col min="15158" max="15159" width="9" style="1"/>
    <col min="15160" max="15160" width="10.140625" style="1" customWidth="1"/>
    <col min="15161" max="15161" width="9.85546875" style="1" bestFit="1" customWidth="1"/>
    <col min="15162" max="15162" width="9.140625" style="1" customWidth="1"/>
    <col min="15163" max="15163" width="9.42578125" style="1" bestFit="1" customWidth="1"/>
    <col min="15164" max="15164" width="9.85546875" style="1" bestFit="1" customWidth="1"/>
    <col min="15165" max="15166" width="9" style="1"/>
    <col min="15167" max="15167" width="10" style="1" customWidth="1"/>
    <col min="15168" max="15169" width="11" style="1" customWidth="1"/>
    <col min="15170" max="15170" width="9" style="1"/>
    <col min="15171" max="15171" width="9.42578125" style="1" bestFit="1" customWidth="1"/>
    <col min="15172" max="15172" width="10.140625" style="1" customWidth="1"/>
    <col min="15173" max="15173" width="10" style="1" bestFit="1" customWidth="1"/>
    <col min="15174" max="15174" width="9.85546875" style="1" bestFit="1" customWidth="1"/>
    <col min="15175" max="15175" width="9" style="1" bestFit="1"/>
    <col min="15176" max="15176" width="10.140625" style="1" bestFit="1" customWidth="1"/>
    <col min="15177" max="15177" width="10" style="1" customWidth="1"/>
    <col min="15178" max="15178" width="9.85546875" style="1" bestFit="1" customWidth="1"/>
    <col min="15179" max="15179" width="9.42578125" style="1" bestFit="1" customWidth="1"/>
    <col min="15180" max="15180" width="10.140625" style="1" bestFit="1" customWidth="1"/>
    <col min="15181" max="15181" width="10" style="1" bestFit="1" customWidth="1"/>
    <col min="15182" max="15182" width="9.85546875" style="1" bestFit="1" customWidth="1"/>
    <col min="15183" max="15183" width="9.42578125" style="1" bestFit="1" customWidth="1"/>
    <col min="15184" max="15184" width="10.42578125" style="1" customWidth="1"/>
    <col min="15185" max="15185" width="10" style="1" bestFit="1" customWidth="1"/>
    <col min="15186" max="15186" width="9.85546875" style="1" bestFit="1" customWidth="1"/>
    <col min="15187" max="15187" width="9.42578125" style="1" customWidth="1"/>
    <col min="15188" max="15188" width="9.85546875" style="1" customWidth="1"/>
    <col min="15189" max="15189" width="10.85546875" style="1" customWidth="1"/>
    <col min="15190" max="15191" width="9.85546875" style="1" customWidth="1"/>
    <col min="15192" max="15192" width="10.42578125" style="1" customWidth="1"/>
    <col min="15193" max="15193" width="10.140625" style="1" customWidth="1"/>
    <col min="15194" max="15194" width="9.42578125" style="1" customWidth="1"/>
    <col min="15195" max="15195" width="10" style="1" customWidth="1"/>
    <col min="15196" max="15196" width="10.140625" style="1" customWidth="1"/>
    <col min="15197" max="15197" width="12" style="1" customWidth="1"/>
    <col min="15198" max="15198" width="10" style="1" customWidth="1"/>
    <col min="15199" max="15199" width="11.42578125" style="1" customWidth="1"/>
    <col min="15200" max="15200" width="10.85546875" style="1" customWidth="1"/>
    <col min="15201" max="15365" width="9" style="1"/>
    <col min="15366" max="15366" width="19.85546875" style="1" customWidth="1"/>
    <col min="15367" max="15406" width="8.85546875" style="1" customWidth="1"/>
    <col min="15407" max="15412" width="9" style="1"/>
    <col min="15413" max="15413" width="9.85546875" style="1" customWidth="1"/>
    <col min="15414" max="15415" width="9" style="1"/>
    <col min="15416" max="15416" width="10.140625" style="1" customWidth="1"/>
    <col min="15417" max="15417" width="9.85546875" style="1" bestFit="1" customWidth="1"/>
    <col min="15418" max="15418" width="9.140625" style="1" customWidth="1"/>
    <col min="15419" max="15419" width="9.42578125" style="1" bestFit="1" customWidth="1"/>
    <col min="15420" max="15420" width="9.85546875" style="1" bestFit="1" customWidth="1"/>
    <col min="15421" max="15422" width="9" style="1"/>
    <col min="15423" max="15423" width="10" style="1" customWidth="1"/>
    <col min="15424" max="15425" width="11" style="1" customWidth="1"/>
    <col min="15426" max="15426" width="9" style="1"/>
    <col min="15427" max="15427" width="9.42578125" style="1" bestFit="1" customWidth="1"/>
    <col min="15428" max="15428" width="10.140625" style="1" customWidth="1"/>
    <col min="15429" max="15429" width="10" style="1" bestFit="1" customWidth="1"/>
    <col min="15430" max="15430" width="9.85546875" style="1" bestFit="1" customWidth="1"/>
    <col min="15431" max="15431" width="9" style="1" bestFit="1"/>
    <col min="15432" max="15432" width="10.140625" style="1" bestFit="1" customWidth="1"/>
    <col min="15433" max="15433" width="10" style="1" customWidth="1"/>
    <col min="15434" max="15434" width="9.85546875" style="1" bestFit="1" customWidth="1"/>
    <col min="15435" max="15435" width="9.42578125" style="1" bestFit="1" customWidth="1"/>
    <col min="15436" max="15436" width="10.140625" style="1" bestFit="1" customWidth="1"/>
    <col min="15437" max="15437" width="10" style="1" bestFit="1" customWidth="1"/>
    <col min="15438" max="15438" width="9.85546875" style="1" bestFit="1" customWidth="1"/>
    <col min="15439" max="15439" width="9.42578125" style="1" bestFit="1" customWidth="1"/>
    <col min="15440" max="15440" width="10.42578125" style="1" customWidth="1"/>
    <col min="15441" max="15441" width="10" style="1" bestFit="1" customWidth="1"/>
    <col min="15442" max="15442" width="9.85546875" style="1" bestFit="1" customWidth="1"/>
    <col min="15443" max="15443" width="9.42578125" style="1" customWidth="1"/>
    <col min="15444" max="15444" width="9.85546875" style="1" customWidth="1"/>
    <col min="15445" max="15445" width="10.85546875" style="1" customWidth="1"/>
    <col min="15446" max="15447" width="9.85546875" style="1" customWidth="1"/>
    <col min="15448" max="15448" width="10.42578125" style="1" customWidth="1"/>
    <col min="15449" max="15449" width="10.140625" style="1" customWidth="1"/>
    <col min="15450" max="15450" width="9.42578125" style="1" customWidth="1"/>
    <col min="15451" max="15451" width="10" style="1" customWidth="1"/>
    <col min="15452" max="15452" width="10.140625" style="1" customWidth="1"/>
    <col min="15453" max="15453" width="12" style="1" customWidth="1"/>
    <col min="15454" max="15454" width="10" style="1" customWidth="1"/>
    <col min="15455" max="15455" width="11.42578125" style="1" customWidth="1"/>
    <col min="15456" max="15456" width="10.85546875" style="1" customWidth="1"/>
    <col min="15457" max="15621" width="9" style="1"/>
    <col min="15622" max="15622" width="19.85546875" style="1" customWidth="1"/>
    <col min="15623" max="15662" width="8.85546875" style="1" customWidth="1"/>
    <col min="15663" max="15668" width="9" style="1"/>
    <col min="15669" max="15669" width="9.85546875" style="1" customWidth="1"/>
    <col min="15670" max="15671" width="9" style="1"/>
    <col min="15672" max="15672" width="10.140625" style="1" customWidth="1"/>
    <col min="15673" max="15673" width="9.85546875" style="1" bestFit="1" customWidth="1"/>
    <col min="15674" max="15674" width="9.140625" style="1" customWidth="1"/>
    <col min="15675" max="15675" width="9.42578125" style="1" bestFit="1" customWidth="1"/>
    <col min="15676" max="15676" width="9.85546875" style="1" bestFit="1" customWidth="1"/>
    <col min="15677" max="15678" width="9" style="1"/>
    <col min="15679" max="15679" width="10" style="1" customWidth="1"/>
    <col min="15680" max="15681" width="11" style="1" customWidth="1"/>
    <col min="15682" max="15682" width="9" style="1"/>
    <col min="15683" max="15683" width="9.42578125" style="1" bestFit="1" customWidth="1"/>
    <col min="15684" max="15684" width="10.140625" style="1" customWidth="1"/>
    <col min="15685" max="15685" width="10" style="1" bestFit="1" customWidth="1"/>
    <col min="15686" max="15686" width="9.85546875" style="1" bestFit="1" customWidth="1"/>
    <col min="15687" max="15687" width="9" style="1" bestFit="1"/>
    <col min="15688" max="15688" width="10.140625" style="1" bestFit="1" customWidth="1"/>
    <col min="15689" max="15689" width="10" style="1" customWidth="1"/>
    <col min="15690" max="15690" width="9.85546875" style="1" bestFit="1" customWidth="1"/>
    <col min="15691" max="15691" width="9.42578125" style="1" bestFit="1" customWidth="1"/>
    <col min="15692" max="15692" width="10.140625" style="1" bestFit="1" customWidth="1"/>
    <col min="15693" max="15693" width="10" style="1" bestFit="1" customWidth="1"/>
    <col min="15694" max="15694" width="9.85546875" style="1" bestFit="1" customWidth="1"/>
    <col min="15695" max="15695" width="9.42578125" style="1" bestFit="1" customWidth="1"/>
    <col min="15696" max="15696" width="10.42578125" style="1" customWidth="1"/>
    <col min="15697" max="15697" width="10" style="1" bestFit="1" customWidth="1"/>
    <col min="15698" max="15698" width="9.85546875" style="1" bestFit="1" customWidth="1"/>
    <col min="15699" max="15699" width="9.42578125" style="1" customWidth="1"/>
    <col min="15700" max="15700" width="9.85546875" style="1" customWidth="1"/>
    <col min="15701" max="15701" width="10.85546875" style="1" customWidth="1"/>
    <col min="15702" max="15703" width="9.85546875" style="1" customWidth="1"/>
    <col min="15704" max="15704" width="10.42578125" style="1" customWidth="1"/>
    <col min="15705" max="15705" width="10.140625" style="1" customWidth="1"/>
    <col min="15706" max="15706" width="9.42578125" style="1" customWidth="1"/>
    <col min="15707" max="15707" width="10" style="1" customWidth="1"/>
    <col min="15708" max="15708" width="10.140625" style="1" customWidth="1"/>
    <col min="15709" max="15709" width="12" style="1" customWidth="1"/>
    <col min="15710" max="15710" width="10" style="1" customWidth="1"/>
    <col min="15711" max="15711" width="11.42578125" style="1" customWidth="1"/>
    <col min="15712" max="15712" width="10.85546875" style="1" customWidth="1"/>
    <col min="15713" max="15877" width="9" style="1"/>
    <col min="15878" max="15878" width="19.85546875" style="1" customWidth="1"/>
    <col min="15879" max="15918" width="8.85546875" style="1" customWidth="1"/>
    <col min="15919" max="15924" width="9" style="1"/>
    <col min="15925" max="15925" width="9.85546875" style="1" customWidth="1"/>
    <col min="15926" max="15927" width="9" style="1"/>
    <col min="15928" max="15928" width="10.140625" style="1" customWidth="1"/>
    <col min="15929" max="15929" width="9.85546875" style="1" bestFit="1" customWidth="1"/>
    <col min="15930" max="15930" width="9.140625" style="1" customWidth="1"/>
    <col min="15931" max="15931" width="9.42578125" style="1" bestFit="1" customWidth="1"/>
    <col min="15932" max="15932" width="9.85546875" style="1" bestFit="1" customWidth="1"/>
    <col min="15933" max="15934" width="9" style="1"/>
    <col min="15935" max="15935" width="10" style="1" customWidth="1"/>
    <col min="15936" max="15937" width="11" style="1" customWidth="1"/>
    <col min="15938" max="15938" width="9" style="1"/>
    <col min="15939" max="15939" width="9.42578125" style="1" bestFit="1" customWidth="1"/>
    <col min="15940" max="15940" width="10.140625" style="1" customWidth="1"/>
    <col min="15941" max="15941" width="10" style="1" bestFit="1" customWidth="1"/>
    <col min="15942" max="15942" width="9.85546875" style="1" bestFit="1" customWidth="1"/>
    <col min="15943" max="15943" width="9" style="1" bestFit="1"/>
    <col min="15944" max="15944" width="10.140625" style="1" bestFit="1" customWidth="1"/>
    <col min="15945" max="15945" width="10" style="1" customWidth="1"/>
    <col min="15946" max="15946" width="9.85546875" style="1" bestFit="1" customWidth="1"/>
    <col min="15947" max="15947" width="9.42578125" style="1" bestFit="1" customWidth="1"/>
    <col min="15948" max="15948" width="10.140625" style="1" bestFit="1" customWidth="1"/>
    <col min="15949" max="15949" width="10" style="1" bestFit="1" customWidth="1"/>
    <col min="15950" max="15950" width="9.85546875" style="1" bestFit="1" customWidth="1"/>
    <col min="15951" max="15951" width="9.42578125" style="1" bestFit="1" customWidth="1"/>
    <col min="15952" max="15952" width="10.42578125" style="1" customWidth="1"/>
    <col min="15953" max="15953" width="10" style="1" bestFit="1" customWidth="1"/>
    <col min="15954" max="15954" width="9.85546875" style="1" bestFit="1" customWidth="1"/>
    <col min="15955" max="15955" width="9.42578125" style="1" customWidth="1"/>
    <col min="15956" max="15956" width="9.85546875" style="1" customWidth="1"/>
    <col min="15957" max="15957" width="10.85546875" style="1" customWidth="1"/>
    <col min="15958" max="15959" width="9.85546875" style="1" customWidth="1"/>
    <col min="15960" max="15960" width="10.42578125" style="1" customWidth="1"/>
    <col min="15961" max="15961" width="10.140625" style="1" customWidth="1"/>
    <col min="15962" max="15962" width="9.42578125" style="1" customWidth="1"/>
    <col min="15963" max="15963" width="10" style="1" customWidth="1"/>
    <col min="15964" max="15964" width="10.140625" style="1" customWidth="1"/>
    <col min="15965" max="15965" width="12" style="1" customWidth="1"/>
    <col min="15966" max="15966" width="10" style="1" customWidth="1"/>
    <col min="15967" max="15967" width="11.42578125" style="1" customWidth="1"/>
    <col min="15968" max="15968" width="10.85546875" style="1" customWidth="1"/>
    <col min="15969" max="16133" width="9" style="1"/>
    <col min="16134" max="16134" width="19.85546875" style="1" customWidth="1"/>
    <col min="16135" max="16174" width="8.85546875" style="1" customWidth="1"/>
    <col min="16175" max="16180" width="9" style="1"/>
    <col min="16181" max="16181" width="9.85546875" style="1" customWidth="1"/>
    <col min="16182" max="16183" width="9" style="1"/>
    <col min="16184" max="16184" width="10.140625" style="1" customWidth="1"/>
    <col min="16185" max="16185" width="9.85546875" style="1" bestFit="1" customWidth="1"/>
    <col min="16186" max="16186" width="9.140625" style="1" customWidth="1"/>
    <col min="16187" max="16187" width="9.42578125" style="1" bestFit="1" customWidth="1"/>
    <col min="16188" max="16188" width="9.85546875" style="1" bestFit="1" customWidth="1"/>
    <col min="16189" max="16190" width="9" style="1"/>
    <col min="16191" max="16191" width="10" style="1" customWidth="1"/>
    <col min="16192" max="16193" width="11" style="1" customWidth="1"/>
    <col min="16194" max="16194" width="9" style="1"/>
    <col min="16195" max="16195" width="9.42578125" style="1" bestFit="1" customWidth="1"/>
    <col min="16196" max="16196" width="10.140625" style="1" customWidth="1"/>
    <col min="16197" max="16197" width="10" style="1" bestFit="1" customWidth="1"/>
    <col min="16198" max="16198" width="9.85546875" style="1" bestFit="1" customWidth="1"/>
    <col min="16199" max="16199" width="9" style="1" bestFit="1"/>
    <col min="16200" max="16200" width="10.140625" style="1" bestFit="1" customWidth="1"/>
    <col min="16201" max="16201" width="10" style="1" customWidth="1"/>
    <col min="16202" max="16202" width="9.85546875" style="1" bestFit="1" customWidth="1"/>
    <col min="16203" max="16203" width="9.42578125" style="1" bestFit="1" customWidth="1"/>
    <col min="16204" max="16204" width="10.140625" style="1" bestFit="1" customWidth="1"/>
    <col min="16205" max="16205" width="10" style="1" bestFit="1" customWidth="1"/>
    <col min="16206" max="16206" width="9.85546875" style="1" bestFit="1" customWidth="1"/>
    <col min="16207" max="16207" width="9.42578125" style="1" bestFit="1" customWidth="1"/>
    <col min="16208" max="16208" width="10.42578125" style="1" customWidth="1"/>
    <col min="16209" max="16209" width="10" style="1" bestFit="1" customWidth="1"/>
    <col min="16210" max="16210" width="9.85546875" style="1" bestFit="1" customWidth="1"/>
    <col min="16211" max="16211" width="9.42578125" style="1" customWidth="1"/>
    <col min="16212" max="16212" width="9.85546875" style="1" customWidth="1"/>
    <col min="16213" max="16213" width="10.85546875" style="1" customWidth="1"/>
    <col min="16214" max="16215" width="9.85546875" style="1" customWidth="1"/>
    <col min="16216" max="16216" width="10.42578125" style="1" customWidth="1"/>
    <col min="16217" max="16217" width="10.140625" style="1" customWidth="1"/>
    <col min="16218" max="16218" width="9.42578125" style="1" customWidth="1"/>
    <col min="16219" max="16219" width="10" style="1" customWidth="1"/>
    <col min="16220" max="16220" width="10.140625" style="1" customWidth="1"/>
    <col min="16221" max="16221" width="12" style="1" customWidth="1"/>
    <col min="16222" max="16222" width="10" style="1" customWidth="1"/>
    <col min="16223" max="16223" width="11.42578125" style="1" customWidth="1"/>
    <col min="16224" max="16224" width="10.85546875" style="1" customWidth="1"/>
    <col min="16225" max="16384" width="9" style="1"/>
  </cols>
  <sheetData>
    <row r="1" spans="1:111" ht="23.25" x14ac:dyDescent="0.25">
      <c r="A1" s="59" t="s">
        <v>182</v>
      </c>
    </row>
    <row r="2" spans="1:111" ht="20.25" customHeight="1" x14ac:dyDescent="0.25">
      <c r="A2" s="2" t="s">
        <v>19</v>
      </c>
    </row>
    <row r="3" spans="1:111" ht="20.25" customHeight="1" x14ac:dyDescent="0.25">
      <c r="A3" s="2" t="s">
        <v>83</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row>
    <row r="4" spans="1:111" ht="20.25" customHeight="1" x14ac:dyDescent="0.25">
      <c r="A4" s="2" t="s">
        <v>165</v>
      </c>
    </row>
    <row r="5" spans="1:111" ht="60" customHeight="1" x14ac:dyDescent="0.25">
      <c r="A5" s="36" t="s">
        <v>70</v>
      </c>
      <c r="B5" s="15" t="s">
        <v>84</v>
      </c>
      <c r="C5" s="16" t="s">
        <v>85</v>
      </c>
      <c r="D5" s="16" t="s">
        <v>86</v>
      </c>
      <c r="E5" s="16" t="s">
        <v>87</v>
      </c>
      <c r="F5" s="16" t="s">
        <v>88</v>
      </c>
      <c r="G5" s="16" t="s">
        <v>89</v>
      </c>
      <c r="H5" s="16" t="s">
        <v>90</v>
      </c>
      <c r="I5" s="16" t="s">
        <v>91</v>
      </c>
      <c r="J5" s="16" t="s">
        <v>92</v>
      </c>
      <c r="K5" s="16" t="s">
        <v>93</v>
      </c>
      <c r="L5" s="16" t="s">
        <v>94</v>
      </c>
      <c r="M5" s="16" t="s">
        <v>95</v>
      </c>
      <c r="N5" s="16" t="s">
        <v>96</v>
      </c>
      <c r="O5" s="16" t="s">
        <v>97</v>
      </c>
      <c r="P5" s="16" t="s">
        <v>98</v>
      </c>
      <c r="Q5" s="16" t="s">
        <v>99</v>
      </c>
      <c r="R5" s="16" t="s">
        <v>100</v>
      </c>
      <c r="S5" s="16" t="s">
        <v>101</v>
      </c>
      <c r="T5" s="16" t="s">
        <v>102</v>
      </c>
      <c r="U5" s="16" t="s">
        <v>103</v>
      </c>
      <c r="V5" s="16" t="s">
        <v>104</v>
      </c>
      <c r="W5" s="16" t="s">
        <v>105</v>
      </c>
      <c r="X5" s="16" t="s">
        <v>106</v>
      </c>
      <c r="Y5" s="16" t="s">
        <v>107</v>
      </c>
      <c r="Z5" s="16" t="s">
        <v>108</v>
      </c>
      <c r="AA5" s="16" t="s">
        <v>109</v>
      </c>
      <c r="AB5" s="16" t="s">
        <v>110</v>
      </c>
      <c r="AC5" s="16" t="s">
        <v>111</v>
      </c>
      <c r="AD5" s="16" t="s">
        <v>112</v>
      </c>
      <c r="AE5" s="16" t="s">
        <v>113</v>
      </c>
      <c r="AF5" s="16" t="s">
        <v>114</v>
      </c>
      <c r="AG5" s="16" t="s">
        <v>115</v>
      </c>
      <c r="AH5" s="16" t="s">
        <v>116</v>
      </c>
      <c r="AI5" s="16" t="s">
        <v>117</v>
      </c>
      <c r="AJ5" s="16" t="s">
        <v>118</v>
      </c>
      <c r="AK5" s="16" t="s">
        <v>119</v>
      </c>
      <c r="AL5" s="16" t="s">
        <v>120</v>
      </c>
      <c r="AM5" s="16" t="s">
        <v>121</v>
      </c>
      <c r="AN5" s="16" t="s">
        <v>122</v>
      </c>
      <c r="AO5" s="16" t="s">
        <v>123</v>
      </c>
      <c r="AP5" s="16" t="s">
        <v>124</v>
      </c>
      <c r="AQ5" s="16" t="s">
        <v>125</v>
      </c>
      <c r="AR5" s="16" t="s">
        <v>126</v>
      </c>
      <c r="AS5" s="16" t="s">
        <v>127</v>
      </c>
      <c r="AT5" s="16" t="s">
        <v>128</v>
      </c>
      <c r="AU5" s="16" t="s">
        <v>129</v>
      </c>
      <c r="AV5" s="16" t="s">
        <v>130</v>
      </c>
      <c r="AW5" s="16" t="s">
        <v>131</v>
      </c>
      <c r="AX5" s="16" t="s">
        <v>132</v>
      </c>
      <c r="AY5" s="16" t="s">
        <v>133</v>
      </c>
      <c r="AZ5" s="16" t="s">
        <v>134</v>
      </c>
      <c r="BA5" s="16" t="s">
        <v>135</v>
      </c>
      <c r="BB5" s="16" t="s">
        <v>136</v>
      </c>
      <c r="BC5" s="16" t="s">
        <v>137</v>
      </c>
      <c r="BD5" s="16" t="s">
        <v>138</v>
      </c>
      <c r="BE5" s="16" t="s">
        <v>139</v>
      </c>
      <c r="BF5" s="16" t="s">
        <v>140</v>
      </c>
      <c r="BG5" s="16" t="s">
        <v>141</v>
      </c>
      <c r="BH5" s="16" t="s">
        <v>142</v>
      </c>
      <c r="BI5" s="16" t="s">
        <v>143</v>
      </c>
      <c r="BJ5" s="16" t="s">
        <v>144</v>
      </c>
      <c r="BK5" s="16" t="s">
        <v>145</v>
      </c>
      <c r="BL5" s="16" t="s">
        <v>146</v>
      </c>
      <c r="BM5" s="16" t="s">
        <v>147</v>
      </c>
      <c r="BN5" s="16" t="s">
        <v>148</v>
      </c>
      <c r="BO5" s="16" t="s">
        <v>149</v>
      </c>
      <c r="BP5" s="16" t="s">
        <v>150</v>
      </c>
      <c r="BQ5" s="16" t="s">
        <v>151</v>
      </c>
      <c r="BR5" s="16" t="s">
        <v>152</v>
      </c>
      <c r="BS5" s="16" t="s">
        <v>153</v>
      </c>
      <c r="BT5" s="16" t="s">
        <v>154</v>
      </c>
      <c r="BU5" s="16" t="s">
        <v>155</v>
      </c>
      <c r="BV5" s="16" t="s">
        <v>156</v>
      </c>
      <c r="BW5" s="16" t="s">
        <v>157</v>
      </c>
      <c r="BX5" s="16" t="s">
        <v>158</v>
      </c>
      <c r="BY5" s="16" t="s">
        <v>159</v>
      </c>
      <c r="BZ5" s="16" t="s">
        <v>160</v>
      </c>
      <c r="CA5" s="16" t="s">
        <v>161</v>
      </c>
      <c r="CB5" s="16" t="s">
        <v>162</v>
      </c>
      <c r="CC5" s="16" t="s">
        <v>163</v>
      </c>
      <c r="CD5" s="16" t="s">
        <v>164</v>
      </c>
      <c r="CE5" s="16" t="s">
        <v>74</v>
      </c>
      <c r="CF5" s="16" t="s">
        <v>75</v>
      </c>
      <c r="CG5" s="16" t="s">
        <v>76</v>
      </c>
      <c r="CH5" s="16" t="s">
        <v>77</v>
      </c>
      <c r="CI5" s="16" t="s">
        <v>78</v>
      </c>
      <c r="CJ5" s="16" t="s">
        <v>79</v>
      </c>
      <c r="CK5" s="16" t="s">
        <v>80</v>
      </c>
      <c r="CL5" s="16" t="s">
        <v>81</v>
      </c>
      <c r="CM5" s="16" t="s">
        <v>210</v>
      </c>
      <c r="CN5" s="16" t="s">
        <v>211</v>
      </c>
      <c r="CO5" s="16" t="s">
        <v>212</v>
      </c>
      <c r="CP5" s="16" t="s">
        <v>214</v>
      </c>
      <c r="CQ5" s="16" t="s">
        <v>217</v>
      </c>
      <c r="CR5" s="16" t="s">
        <v>218</v>
      </c>
      <c r="CS5" s="16" t="s">
        <v>219</v>
      </c>
      <c r="CT5" s="16" t="s">
        <v>222</v>
      </c>
      <c r="CU5" s="50" t="s">
        <v>223</v>
      </c>
      <c r="CV5" s="16" t="s">
        <v>238</v>
      </c>
      <c r="CW5" s="50" t="s">
        <v>227</v>
      </c>
      <c r="CX5" s="16" t="s">
        <v>228</v>
      </c>
      <c r="CY5" s="50" t="s">
        <v>229</v>
      </c>
      <c r="CZ5" s="50" t="s">
        <v>230</v>
      </c>
      <c r="DA5" s="50" t="s">
        <v>232</v>
      </c>
      <c r="DB5" s="16" t="s">
        <v>235</v>
      </c>
      <c r="DC5" s="16" t="s">
        <v>237</v>
      </c>
      <c r="DD5" s="16" t="s">
        <v>239</v>
      </c>
      <c r="DE5" s="16" t="s">
        <v>241</v>
      </c>
      <c r="DF5" s="16" t="s">
        <v>243</v>
      </c>
      <c r="DG5" s="64" t="s">
        <v>244</v>
      </c>
    </row>
    <row r="6" spans="1:111" ht="20.25" customHeight="1" x14ac:dyDescent="0.25">
      <c r="A6" s="27" t="s">
        <v>63</v>
      </c>
      <c r="B6" s="35">
        <v>34382.559999999998</v>
      </c>
      <c r="C6" s="33">
        <v>33060.35</v>
      </c>
      <c r="D6" s="33">
        <v>34314.67</v>
      </c>
      <c r="E6" s="33">
        <v>35341.42</v>
      </c>
      <c r="F6" s="33">
        <v>34217.370000000003</v>
      </c>
      <c r="G6" s="33">
        <v>30802.13</v>
      </c>
      <c r="H6" s="33">
        <v>30427.07</v>
      </c>
      <c r="I6" s="33">
        <v>30798.43</v>
      </c>
      <c r="J6" s="33">
        <v>29196.34</v>
      </c>
      <c r="K6" s="33">
        <v>28340.07</v>
      </c>
      <c r="L6" s="33">
        <v>28328.32</v>
      </c>
      <c r="M6" s="33">
        <v>30813.65</v>
      </c>
      <c r="N6" s="33">
        <v>29652.43</v>
      </c>
      <c r="O6" s="33">
        <v>29527.45</v>
      </c>
      <c r="P6" s="33">
        <v>26481.83</v>
      </c>
      <c r="Q6" s="33">
        <v>30282.55</v>
      </c>
      <c r="R6" s="33">
        <v>28679.69</v>
      </c>
      <c r="S6" s="33">
        <v>26025.5</v>
      </c>
      <c r="T6" s="33">
        <v>24957.81</v>
      </c>
      <c r="U6" s="33">
        <v>26409.93</v>
      </c>
      <c r="V6" s="33">
        <v>25434.13</v>
      </c>
      <c r="W6" s="33">
        <v>24345.24</v>
      </c>
      <c r="X6" s="33">
        <v>22078.37</v>
      </c>
      <c r="Y6" s="33">
        <v>23516.04</v>
      </c>
      <c r="Z6" s="33">
        <v>22714.080000000002</v>
      </c>
      <c r="AA6" s="33">
        <v>21989.98</v>
      </c>
      <c r="AB6" s="33">
        <v>19307.509999999998</v>
      </c>
      <c r="AC6" s="33">
        <v>20709.57</v>
      </c>
      <c r="AD6" s="33">
        <v>20878.21</v>
      </c>
      <c r="AE6" s="33">
        <v>19151.3</v>
      </c>
      <c r="AF6" s="33">
        <v>17266.060000000001</v>
      </c>
      <c r="AG6" s="33">
        <v>19282.27</v>
      </c>
      <c r="AH6" s="33">
        <v>19967.650000000001</v>
      </c>
      <c r="AI6" s="33">
        <v>19744.77</v>
      </c>
      <c r="AJ6" s="33">
        <v>17398.73</v>
      </c>
      <c r="AK6" s="33">
        <v>19463.939999999999</v>
      </c>
      <c r="AL6" s="33">
        <v>18794.86</v>
      </c>
      <c r="AM6" s="33">
        <v>18615.57</v>
      </c>
      <c r="AN6" s="33">
        <v>16299.55</v>
      </c>
      <c r="AO6" s="33">
        <v>18078.86</v>
      </c>
      <c r="AP6" s="33">
        <v>18267.73</v>
      </c>
      <c r="AQ6" s="33">
        <v>17976.12</v>
      </c>
      <c r="AR6" s="33">
        <v>14936.37</v>
      </c>
      <c r="AS6" s="33">
        <v>17018.32</v>
      </c>
      <c r="AT6" s="33">
        <v>17197.330000000002</v>
      </c>
      <c r="AU6" s="33">
        <v>15984.51</v>
      </c>
      <c r="AV6" s="33">
        <v>14184.81</v>
      </c>
      <c r="AW6" s="33">
        <v>15594.96</v>
      </c>
      <c r="AX6" s="33">
        <v>14484.67</v>
      </c>
      <c r="AY6" s="33">
        <v>13422.62</v>
      </c>
      <c r="AZ6" s="33">
        <v>11116.55</v>
      </c>
      <c r="BA6" s="33">
        <v>12948.59</v>
      </c>
      <c r="BB6" s="33">
        <v>12603.85</v>
      </c>
      <c r="BC6" s="33">
        <v>11811.68</v>
      </c>
      <c r="BD6" s="33">
        <v>9751.07</v>
      </c>
      <c r="BE6" s="33">
        <v>10394.200000000001</v>
      </c>
      <c r="BF6" s="33">
        <v>10718.11</v>
      </c>
      <c r="BG6" s="33">
        <v>10496.19</v>
      </c>
      <c r="BH6" s="33">
        <v>9218.7000000000007</v>
      </c>
      <c r="BI6" s="33">
        <v>10667.8</v>
      </c>
      <c r="BJ6" s="33">
        <v>11163.92</v>
      </c>
      <c r="BK6" s="33">
        <v>10357.870000000001</v>
      </c>
      <c r="BL6" s="33">
        <v>8295.7000000000007</v>
      </c>
      <c r="BM6" s="33">
        <v>10510.27</v>
      </c>
      <c r="BN6" s="33">
        <v>10835.63</v>
      </c>
      <c r="BO6" s="33">
        <v>12141.02</v>
      </c>
      <c r="BP6" s="33">
        <v>10515.01</v>
      </c>
      <c r="BQ6" s="33">
        <v>12206.46</v>
      </c>
      <c r="BR6" s="33">
        <v>12715.78</v>
      </c>
      <c r="BS6" s="33">
        <v>12209.88</v>
      </c>
      <c r="BT6" s="33">
        <v>11376.66</v>
      </c>
      <c r="BU6" s="33">
        <v>11569.76</v>
      </c>
      <c r="BV6" s="33">
        <v>12126.83</v>
      </c>
      <c r="BW6" s="33">
        <v>11961.45</v>
      </c>
      <c r="BX6" s="33">
        <v>11324.38</v>
      </c>
      <c r="BY6" s="33">
        <v>11636.63</v>
      </c>
      <c r="BZ6" s="33">
        <v>12851.32</v>
      </c>
      <c r="CA6" s="33">
        <v>13498.96</v>
      </c>
      <c r="CB6" s="33">
        <v>11650.46</v>
      </c>
      <c r="CC6" s="33">
        <v>13549.99</v>
      </c>
      <c r="CD6" s="33">
        <v>13880.29</v>
      </c>
      <c r="CE6" s="33">
        <v>13159.31</v>
      </c>
      <c r="CF6" s="33">
        <v>12561.96</v>
      </c>
      <c r="CG6" s="33">
        <v>13254.64</v>
      </c>
      <c r="CH6" s="33">
        <v>13241.32</v>
      </c>
      <c r="CI6" s="33">
        <v>13024.81</v>
      </c>
      <c r="CJ6" s="33">
        <v>11092.15</v>
      </c>
      <c r="CK6" s="33">
        <v>12003.22</v>
      </c>
      <c r="CL6" s="33">
        <v>11693.99</v>
      </c>
      <c r="CM6" s="33">
        <v>8890.36</v>
      </c>
      <c r="CN6" s="33">
        <v>10269.09</v>
      </c>
      <c r="CO6" s="33">
        <v>10311.299999999999</v>
      </c>
      <c r="CP6" s="33">
        <v>10434.209999999999</v>
      </c>
      <c r="CQ6" s="33">
        <v>9683.2900000000009</v>
      </c>
      <c r="CR6" s="33">
        <v>8638.2999999999993</v>
      </c>
      <c r="CS6" s="33">
        <v>9694.41</v>
      </c>
      <c r="CT6" s="33">
        <v>9210.49</v>
      </c>
      <c r="CU6" s="33">
        <v>8461.76</v>
      </c>
      <c r="CV6" s="33">
        <v>7789.25</v>
      </c>
      <c r="CW6" s="33">
        <v>8208.65</v>
      </c>
      <c r="CX6" s="33">
        <v>8054.15</v>
      </c>
      <c r="CY6" s="33">
        <v>7654.58</v>
      </c>
      <c r="CZ6" s="33">
        <v>6979.99</v>
      </c>
      <c r="DA6" s="33">
        <v>7969.08</v>
      </c>
      <c r="DB6" s="33">
        <v>8310.3799999999992</v>
      </c>
      <c r="DC6" s="33">
        <v>7946.76</v>
      </c>
      <c r="DD6" s="33">
        <v>7153.93</v>
      </c>
      <c r="DE6" s="33">
        <v>7994.97</v>
      </c>
      <c r="DF6" s="33">
        <v>7687.54</v>
      </c>
      <c r="DG6" s="48">
        <v>6995.85</v>
      </c>
    </row>
    <row r="7" spans="1:111" ht="20.25" customHeight="1" x14ac:dyDescent="0.25">
      <c r="A7" s="23" t="s">
        <v>29</v>
      </c>
      <c r="B7" s="35">
        <v>32030.9</v>
      </c>
      <c r="C7" s="33">
        <v>31037.14</v>
      </c>
      <c r="D7" s="33">
        <v>32261.61</v>
      </c>
      <c r="E7" s="33">
        <v>32932.35</v>
      </c>
      <c r="F7" s="33">
        <v>31815.8</v>
      </c>
      <c r="G7" s="33">
        <v>28759.57</v>
      </c>
      <c r="H7" s="33">
        <v>28539.06</v>
      </c>
      <c r="I7" s="33">
        <v>28768.06</v>
      </c>
      <c r="J7" s="33">
        <v>27027.79</v>
      </c>
      <c r="K7" s="33">
        <v>26324.55</v>
      </c>
      <c r="L7" s="33">
        <v>26405.8</v>
      </c>
      <c r="M7" s="33">
        <v>28628.42</v>
      </c>
      <c r="N7" s="33">
        <v>27460.58</v>
      </c>
      <c r="O7" s="33">
        <v>27490.19</v>
      </c>
      <c r="P7" s="33">
        <v>24534.03</v>
      </c>
      <c r="Q7" s="33">
        <v>27945.39</v>
      </c>
      <c r="R7" s="33">
        <v>26339.360000000001</v>
      </c>
      <c r="S7" s="33">
        <v>23968.400000000001</v>
      </c>
      <c r="T7" s="33">
        <v>23103.24</v>
      </c>
      <c r="U7" s="33">
        <v>24423.919999999998</v>
      </c>
      <c r="V7" s="33">
        <v>23314.6</v>
      </c>
      <c r="W7" s="33">
        <v>22319.4</v>
      </c>
      <c r="X7" s="33">
        <v>20375.599999999999</v>
      </c>
      <c r="Y7" s="33">
        <v>21506.6</v>
      </c>
      <c r="Z7" s="33">
        <v>20545.93</v>
      </c>
      <c r="AA7" s="33">
        <v>20071.16</v>
      </c>
      <c r="AB7" s="33">
        <v>17662.68</v>
      </c>
      <c r="AC7" s="33">
        <v>18898.740000000002</v>
      </c>
      <c r="AD7" s="33">
        <v>19027.86</v>
      </c>
      <c r="AE7" s="33">
        <v>17389.96</v>
      </c>
      <c r="AF7" s="33">
        <v>15762.81</v>
      </c>
      <c r="AG7" s="33">
        <v>17484.009999999998</v>
      </c>
      <c r="AH7" s="33">
        <v>18177.59</v>
      </c>
      <c r="AI7" s="33">
        <v>18143.96</v>
      </c>
      <c r="AJ7" s="33">
        <v>16217.29</v>
      </c>
      <c r="AK7" s="33">
        <v>17818.189999999999</v>
      </c>
      <c r="AL7" s="33">
        <v>16978.669999999998</v>
      </c>
      <c r="AM7" s="33">
        <v>16970.259999999998</v>
      </c>
      <c r="AN7" s="33">
        <v>15049.23</v>
      </c>
      <c r="AO7" s="33">
        <v>16498.599999999999</v>
      </c>
      <c r="AP7" s="33">
        <v>16757.580000000002</v>
      </c>
      <c r="AQ7" s="33">
        <v>16502.330000000002</v>
      </c>
      <c r="AR7" s="33">
        <v>13869.81</v>
      </c>
      <c r="AS7" s="33">
        <v>15690.34</v>
      </c>
      <c r="AT7" s="33">
        <v>15815.98</v>
      </c>
      <c r="AU7" s="33">
        <v>14677.13</v>
      </c>
      <c r="AV7" s="33">
        <v>13106.1</v>
      </c>
      <c r="AW7" s="33">
        <v>14447.39</v>
      </c>
      <c r="AX7" s="33">
        <v>13503.76</v>
      </c>
      <c r="AY7" s="33">
        <v>12527.59</v>
      </c>
      <c r="AZ7" s="33">
        <v>10444.870000000001</v>
      </c>
      <c r="BA7" s="33">
        <v>12094.85</v>
      </c>
      <c r="BB7" s="33">
        <v>11763.83</v>
      </c>
      <c r="BC7" s="33">
        <v>11111</v>
      </c>
      <c r="BD7" s="33">
        <v>9361.18</v>
      </c>
      <c r="BE7" s="33">
        <v>9816.39</v>
      </c>
      <c r="BF7" s="33">
        <v>10006.35</v>
      </c>
      <c r="BG7" s="33">
        <v>9728.7000000000007</v>
      </c>
      <c r="BH7" s="33">
        <v>8646.83</v>
      </c>
      <c r="BI7" s="33">
        <v>10074.48</v>
      </c>
      <c r="BJ7" s="33">
        <v>10368.89</v>
      </c>
      <c r="BK7" s="33">
        <v>9634.48</v>
      </c>
      <c r="BL7" s="33">
        <v>7691.62</v>
      </c>
      <c r="BM7" s="33">
        <v>9779.2800000000007</v>
      </c>
      <c r="BN7" s="33">
        <v>10162.61</v>
      </c>
      <c r="BO7" s="33">
        <v>11363.61</v>
      </c>
      <c r="BP7" s="33">
        <v>9895.32</v>
      </c>
      <c r="BQ7" s="33">
        <v>11404.34</v>
      </c>
      <c r="BR7" s="33">
        <v>11815.93</v>
      </c>
      <c r="BS7" s="33">
        <v>11347.39</v>
      </c>
      <c r="BT7" s="33">
        <v>10559.62</v>
      </c>
      <c r="BU7" s="33">
        <v>10582.91</v>
      </c>
      <c r="BV7" s="33">
        <v>11100.11</v>
      </c>
      <c r="BW7" s="33">
        <v>10917.78</v>
      </c>
      <c r="BX7" s="33">
        <v>10459.65</v>
      </c>
      <c r="BY7" s="33">
        <v>10707.13</v>
      </c>
      <c r="BZ7" s="33">
        <v>11865.41</v>
      </c>
      <c r="CA7" s="33">
        <v>12562.13</v>
      </c>
      <c r="CB7" s="33">
        <v>10794.2</v>
      </c>
      <c r="CC7" s="33">
        <v>12626.57</v>
      </c>
      <c r="CD7" s="33">
        <v>12928.6</v>
      </c>
      <c r="CE7" s="33">
        <v>12264.69</v>
      </c>
      <c r="CF7" s="33">
        <v>11755.37</v>
      </c>
      <c r="CG7" s="33">
        <v>12395.44</v>
      </c>
      <c r="CH7" s="33">
        <v>12305.01</v>
      </c>
      <c r="CI7" s="33">
        <v>12062.68</v>
      </c>
      <c r="CJ7" s="33">
        <v>10288.629999999999</v>
      </c>
      <c r="CK7" s="33">
        <v>11001.75</v>
      </c>
      <c r="CL7" s="33">
        <v>10827.27</v>
      </c>
      <c r="CM7" s="33">
        <v>8374.81</v>
      </c>
      <c r="CN7" s="33">
        <v>9531.75</v>
      </c>
      <c r="CO7" s="33">
        <v>9506.9599999999991</v>
      </c>
      <c r="CP7" s="33">
        <v>9617.17</v>
      </c>
      <c r="CQ7" s="33">
        <v>8904.6</v>
      </c>
      <c r="CR7" s="33">
        <v>7893.88</v>
      </c>
      <c r="CS7" s="33">
        <v>8932.66</v>
      </c>
      <c r="CT7" s="33">
        <v>8511.5499999999993</v>
      </c>
      <c r="CU7" s="33">
        <v>7825.89</v>
      </c>
      <c r="CV7" s="33">
        <v>7178.76</v>
      </c>
      <c r="CW7" s="33">
        <v>7586.16</v>
      </c>
      <c r="CX7" s="33">
        <v>7368.62</v>
      </c>
      <c r="CY7" s="33">
        <v>6960.66</v>
      </c>
      <c r="CZ7" s="33">
        <v>6386.71</v>
      </c>
      <c r="DA7" s="33">
        <v>7303.34</v>
      </c>
      <c r="DB7" s="33">
        <v>7614.5</v>
      </c>
      <c r="DC7" s="33">
        <v>7333.23</v>
      </c>
      <c r="DD7" s="33">
        <v>6586.76</v>
      </c>
      <c r="DE7" s="33">
        <v>7292.25</v>
      </c>
      <c r="DF7" s="33">
        <v>7026.24</v>
      </c>
      <c r="DG7" s="48">
        <v>6427.81</v>
      </c>
    </row>
    <row r="8" spans="1:111" ht="20.25" customHeight="1" x14ac:dyDescent="0.25">
      <c r="A8" s="23" t="s">
        <v>64</v>
      </c>
      <c r="B8" s="35">
        <v>2351.66</v>
      </c>
      <c r="C8" s="33">
        <v>2023.21</v>
      </c>
      <c r="D8" s="33">
        <v>2053.06</v>
      </c>
      <c r="E8" s="33">
        <v>2409.0700000000002</v>
      </c>
      <c r="F8" s="33">
        <v>2401.5700000000002</v>
      </c>
      <c r="G8" s="33">
        <v>2042.56</v>
      </c>
      <c r="H8" s="33">
        <v>1888.01</v>
      </c>
      <c r="I8" s="33">
        <v>2030.37</v>
      </c>
      <c r="J8" s="33">
        <v>2168.5500000000002</v>
      </c>
      <c r="K8" s="33">
        <v>2015.53</v>
      </c>
      <c r="L8" s="33">
        <v>1922.52</v>
      </c>
      <c r="M8" s="33">
        <v>2185.23</v>
      </c>
      <c r="N8" s="33">
        <v>2191.85</v>
      </c>
      <c r="O8" s="33">
        <v>2037.25</v>
      </c>
      <c r="P8" s="33">
        <v>1947.79</v>
      </c>
      <c r="Q8" s="33">
        <v>2337.16</v>
      </c>
      <c r="R8" s="33">
        <v>2340.33</v>
      </c>
      <c r="S8" s="33">
        <v>2057.1</v>
      </c>
      <c r="T8" s="33">
        <v>1854.57</v>
      </c>
      <c r="U8" s="33">
        <v>1986.01</v>
      </c>
      <c r="V8" s="33">
        <v>2119.5300000000002</v>
      </c>
      <c r="W8" s="33">
        <v>2025.84</v>
      </c>
      <c r="X8" s="33">
        <v>1702.77</v>
      </c>
      <c r="Y8" s="33">
        <v>2009.44</v>
      </c>
      <c r="Z8" s="33">
        <v>2168.15</v>
      </c>
      <c r="AA8" s="33">
        <v>1918.81</v>
      </c>
      <c r="AB8" s="33">
        <v>1644.83</v>
      </c>
      <c r="AC8" s="33">
        <v>1810.83</v>
      </c>
      <c r="AD8" s="33">
        <v>1850.36</v>
      </c>
      <c r="AE8" s="33">
        <v>1761.33</v>
      </c>
      <c r="AF8" s="33">
        <v>1503.25</v>
      </c>
      <c r="AG8" s="33">
        <v>1798.26</v>
      </c>
      <c r="AH8" s="33">
        <v>1790.06</v>
      </c>
      <c r="AI8" s="33">
        <v>1600.81</v>
      </c>
      <c r="AJ8" s="33">
        <v>1181.45</v>
      </c>
      <c r="AK8" s="33">
        <v>1645.75</v>
      </c>
      <c r="AL8" s="33">
        <v>1816.19</v>
      </c>
      <c r="AM8" s="33">
        <v>1645.32</v>
      </c>
      <c r="AN8" s="33">
        <v>1250.32</v>
      </c>
      <c r="AO8" s="33">
        <v>1580.25</v>
      </c>
      <c r="AP8" s="33">
        <v>1510.16</v>
      </c>
      <c r="AQ8" s="33">
        <v>1473.79</v>
      </c>
      <c r="AR8" s="33">
        <v>1066.56</v>
      </c>
      <c r="AS8" s="33">
        <v>1327.98</v>
      </c>
      <c r="AT8" s="33">
        <v>1381.35</v>
      </c>
      <c r="AU8" s="33">
        <v>1307.3800000000001</v>
      </c>
      <c r="AV8" s="33">
        <v>1078.71</v>
      </c>
      <c r="AW8" s="33">
        <v>1147.57</v>
      </c>
      <c r="AX8" s="33">
        <v>980.91</v>
      </c>
      <c r="AY8" s="33">
        <v>895.03</v>
      </c>
      <c r="AZ8" s="33">
        <v>671.68</v>
      </c>
      <c r="BA8" s="33">
        <v>853.74</v>
      </c>
      <c r="BB8" s="33">
        <v>840.03</v>
      </c>
      <c r="BC8" s="33">
        <v>700.68</v>
      </c>
      <c r="BD8" s="33">
        <v>389.89</v>
      </c>
      <c r="BE8" s="33">
        <v>577.82000000000005</v>
      </c>
      <c r="BF8" s="33">
        <v>594.12</v>
      </c>
      <c r="BG8" s="33">
        <v>668.25</v>
      </c>
      <c r="BH8" s="33">
        <v>461.27</v>
      </c>
      <c r="BI8" s="33">
        <v>466.4</v>
      </c>
      <c r="BJ8" s="33">
        <v>683.32</v>
      </c>
      <c r="BK8" s="33">
        <v>643.95000000000005</v>
      </c>
      <c r="BL8" s="33">
        <v>502.94</v>
      </c>
      <c r="BM8" s="33">
        <v>623.45000000000005</v>
      </c>
      <c r="BN8" s="33">
        <v>577.09</v>
      </c>
      <c r="BO8" s="33">
        <v>689.06</v>
      </c>
      <c r="BP8" s="33">
        <v>507.55</v>
      </c>
      <c r="BQ8" s="33">
        <v>688.14</v>
      </c>
      <c r="BR8" s="33">
        <v>783.68</v>
      </c>
      <c r="BS8" s="33">
        <v>757.42</v>
      </c>
      <c r="BT8" s="33">
        <v>717.04</v>
      </c>
      <c r="BU8" s="33">
        <v>880.6</v>
      </c>
      <c r="BV8" s="33">
        <v>911.01</v>
      </c>
      <c r="BW8" s="33">
        <v>940.38</v>
      </c>
      <c r="BX8" s="33">
        <v>764.35</v>
      </c>
      <c r="BY8" s="33">
        <v>829.93</v>
      </c>
      <c r="BZ8" s="33">
        <v>885.81</v>
      </c>
      <c r="CA8" s="33">
        <v>838.06</v>
      </c>
      <c r="CB8" s="33">
        <v>757.51</v>
      </c>
      <c r="CC8" s="33">
        <v>857.85</v>
      </c>
      <c r="CD8" s="33">
        <v>848.43</v>
      </c>
      <c r="CE8" s="33">
        <v>823.77</v>
      </c>
      <c r="CF8" s="33">
        <v>706.37</v>
      </c>
      <c r="CG8" s="33">
        <v>765.7</v>
      </c>
      <c r="CH8" s="33">
        <v>817.92</v>
      </c>
      <c r="CI8" s="33">
        <v>885.86</v>
      </c>
      <c r="CJ8" s="33">
        <v>735.05</v>
      </c>
      <c r="CK8" s="33">
        <v>888.35</v>
      </c>
      <c r="CL8" s="33">
        <v>781.19</v>
      </c>
      <c r="CM8" s="33">
        <v>440.47</v>
      </c>
      <c r="CN8" s="33">
        <v>668.89</v>
      </c>
      <c r="CO8" s="33">
        <v>734.65</v>
      </c>
      <c r="CP8" s="33">
        <v>743.35</v>
      </c>
      <c r="CQ8" s="33">
        <v>711.27</v>
      </c>
      <c r="CR8" s="33">
        <v>670.85</v>
      </c>
      <c r="CS8" s="33">
        <v>691.81</v>
      </c>
      <c r="CT8" s="33">
        <v>600.77</v>
      </c>
      <c r="CU8" s="33">
        <v>576.07000000000005</v>
      </c>
      <c r="CV8" s="33">
        <v>540.62</v>
      </c>
      <c r="CW8" s="33">
        <v>541.58000000000004</v>
      </c>
      <c r="CX8" s="33">
        <v>603.21</v>
      </c>
      <c r="CY8" s="33">
        <v>611.61</v>
      </c>
      <c r="CZ8" s="33">
        <v>522.66999999999996</v>
      </c>
      <c r="DA8" s="33">
        <v>630.79999999999995</v>
      </c>
      <c r="DB8" s="33">
        <v>626.74</v>
      </c>
      <c r="DC8" s="33">
        <v>583.15</v>
      </c>
      <c r="DD8" s="33">
        <v>512.97</v>
      </c>
      <c r="DE8" s="33">
        <v>630.30999999999995</v>
      </c>
      <c r="DF8" s="33">
        <v>590.54999999999995</v>
      </c>
      <c r="DG8" s="48">
        <v>501.47</v>
      </c>
    </row>
    <row r="9" spans="1:111" ht="20.25" customHeight="1" x14ac:dyDescent="0.25">
      <c r="A9" s="23" t="s">
        <v>30</v>
      </c>
      <c r="B9" s="35">
        <v>0</v>
      </c>
      <c r="C9" s="33">
        <v>0</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3">
        <v>0</v>
      </c>
      <c r="AJ9" s="33">
        <v>0</v>
      </c>
      <c r="AK9" s="33">
        <v>0</v>
      </c>
      <c r="AL9" s="33">
        <v>0</v>
      </c>
      <c r="AM9" s="33">
        <v>0</v>
      </c>
      <c r="AN9" s="33">
        <v>0</v>
      </c>
      <c r="AO9" s="33">
        <v>0</v>
      </c>
      <c r="AP9" s="33">
        <v>0</v>
      </c>
      <c r="AQ9" s="33">
        <v>0</v>
      </c>
      <c r="AR9" s="33">
        <v>0</v>
      </c>
      <c r="AS9" s="33">
        <v>0</v>
      </c>
      <c r="AT9" s="33">
        <v>0</v>
      </c>
      <c r="AU9" s="33">
        <v>0</v>
      </c>
      <c r="AV9" s="33">
        <v>0</v>
      </c>
      <c r="AW9" s="33">
        <v>0</v>
      </c>
      <c r="AX9" s="33">
        <v>0</v>
      </c>
      <c r="AY9" s="33">
        <v>0</v>
      </c>
      <c r="AZ9" s="33">
        <v>0</v>
      </c>
      <c r="BA9" s="33">
        <v>0</v>
      </c>
      <c r="BB9" s="33">
        <v>0</v>
      </c>
      <c r="BC9" s="33">
        <v>0</v>
      </c>
      <c r="BD9" s="33">
        <v>0</v>
      </c>
      <c r="BE9" s="33">
        <v>0</v>
      </c>
      <c r="BF9" s="33">
        <v>117.65</v>
      </c>
      <c r="BG9" s="33">
        <v>99.25</v>
      </c>
      <c r="BH9" s="33">
        <v>110.59</v>
      </c>
      <c r="BI9" s="33">
        <v>126.92</v>
      </c>
      <c r="BJ9" s="33">
        <v>111.71</v>
      </c>
      <c r="BK9" s="33">
        <v>79.44</v>
      </c>
      <c r="BL9" s="33">
        <v>101.14</v>
      </c>
      <c r="BM9" s="33">
        <v>107.54</v>
      </c>
      <c r="BN9" s="33">
        <v>95.92</v>
      </c>
      <c r="BO9" s="33">
        <v>88.35</v>
      </c>
      <c r="BP9" s="33">
        <v>112.14</v>
      </c>
      <c r="BQ9" s="33">
        <v>113.97</v>
      </c>
      <c r="BR9" s="33">
        <v>116.17</v>
      </c>
      <c r="BS9" s="33">
        <v>105.07</v>
      </c>
      <c r="BT9" s="33">
        <v>99.99</v>
      </c>
      <c r="BU9" s="33">
        <v>106.25</v>
      </c>
      <c r="BV9" s="33">
        <v>115.72</v>
      </c>
      <c r="BW9" s="33">
        <v>103.29</v>
      </c>
      <c r="BX9" s="33">
        <v>100.38</v>
      </c>
      <c r="BY9" s="33">
        <v>99.58</v>
      </c>
      <c r="BZ9" s="33">
        <v>100.1</v>
      </c>
      <c r="CA9" s="33">
        <v>98.77</v>
      </c>
      <c r="CB9" s="33">
        <v>98.75</v>
      </c>
      <c r="CC9" s="33">
        <v>65.569999999999993</v>
      </c>
      <c r="CD9" s="33">
        <v>103.25</v>
      </c>
      <c r="CE9" s="33">
        <v>70.849999999999994</v>
      </c>
      <c r="CF9" s="33">
        <v>100.22</v>
      </c>
      <c r="CG9" s="33">
        <v>93.49</v>
      </c>
      <c r="CH9" s="33">
        <v>118.39</v>
      </c>
      <c r="CI9" s="33">
        <v>76.27</v>
      </c>
      <c r="CJ9" s="33">
        <v>68.459999999999994</v>
      </c>
      <c r="CK9" s="33">
        <v>113.12</v>
      </c>
      <c r="CL9" s="33">
        <v>85.53</v>
      </c>
      <c r="CM9" s="33">
        <v>75.08</v>
      </c>
      <c r="CN9" s="33">
        <v>68.45</v>
      </c>
      <c r="CO9" s="33">
        <v>69.69</v>
      </c>
      <c r="CP9" s="33">
        <v>73.69</v>
      </c>
      <c r="CQ9" s="33">
        <v>67.41</v>
      </c>
      <c r="CR9" s="33">
        <v>73.56</v>
      </c>
      <c r="CS9" s="33">
        <v>69.94</v>
      </c>
      <c r="CT9" s="33">
        <v>98.17</v>
      </c>
      <c r="CU9" s="33">
        <v>59.8</v>
      </c>
      <c r="CV9" s="33">
        <v>69.87</v>
      </c>
      <c r="CW9" s="33">
        <v>80.91</v>
      </c>
      <c r="CX9" s="33">
        <v>82.32</v>
      </c>
      <c r="CY9" s="33">
        <v>82.31</v>
      </c>
      <c r="CZ9" s="33">
        <v>70.61</v>
      </c>
      <c r="DA9" s="33">
        <v>34.94</v>
      </c>
      <c r="DB9" s="33">
        <v>69.14</v>
      </c>
      <c r="DC9" s="33">
        <v>30.38</v>
      </c>
      <c r="DD9" s="33">
        <v>54.19</v>
      </c>
      <c r="DE9" s="33">
        <v>72.42</v>
      </c>
      <c r="DF9" s="33">
        <v>70.75</v>
      </c>
      <c r="DG9" s="48">
        <v>66.569999999999993</v>
      </c>
    </row>
    <row r="10" spans="1:111" ht="20.25" customHeight="1" x14ac:dyDescent="0.25">
      <c r="A10" s="18" t="s">
        <v>65</v>
      </c>
      <c r="B10" s="35">
        <v>10086.68</v>
      </c>
      <c r="C10" s="33">
        <v>10889.88</v>
      </c>
      <c r="D10" s="33">
        <v>11828.64</v>
      </c>
      <c r="E10" s="33">
        <v>12063.8</v>
      </c>
      <c r="F10" s="33">
        <v>13161.13</v>
      </c>
      <c r="G10" s="33">
        <v>13623.23</v>
      </c>
      <c r="H10" s="33">
        <v>14267.78</v>
      </c>
      <c r="I10" s="33">
        <v>13334.15</v>
      </c>
      <c r="J10" s="33">
        <v>12485.16</v>
      </c>
      <c r="K10" s="33">
        <v>11532.77</v>
      </c>
      <c r="L10" s="33">
        <v>14419.66</v>
      </c>
      <c r="M10" s="33">
        <v>15113.84</v>
      </c>
      <c r="N10" s="33">
        <v>13947.62</v>
      </c>
      <c r="O10" s="33">
        <v>17235.98</v>
      </c>
      <c r="P10" s="33">
        <v>13317.76</v>
      </c>
      <c r="Q10" s="33">
        <v>12466.56</v>
      </c>
      <c r="R10" s="33">
        <v>13604.71</v>
      </c>
      <c r="S10" s="33">
        <v>12997.09</v>
      </c>
      <c r="T10" s="33">
        <v>14235.32</v>
      </c>
      <c r="U10" s="33">
        <v>13340.21</v>
      </c>
      <c r="V10" s="33">
        <v>14963.47</v>
      </c>
      <c r="W10" s="33">
        <v>15665.53</v>
      </c>
      <c r="X10" s="33">
        <v>16439.68</v>
      </c>
      <c r="Y10" s="33">
        <v>15447.55</v>
      </c>
      <c r="Z10" s="33">
        <v>13693.84</v>
      </c>
      <c r="AA10" s="33">
        <v>15796.26</v>
      </c>
      <c r="AB10" s="33">
        <v>15551.58</v>
      </c>
      <c r="AC10" s="33">
        <v>13843.46</v>
      </c>
      <c r="AD10" s="33">
        <v>14157.74</v>
      </c>
      <c r="AE10" s="33">
        <v>15490.02</v>
      </c>
      <c r="AF10" s="33">
        <v>15413.99</v>
      </c>
      <c r="AG10" s="33">
        <v>14381.4</v>
      </c>
      <c r="AH10" s="33">
        <v>12861.29</v>
      </c>
      <c r="AI10" s="33">
        <v>13635.38</v>
      </c>
      <c r="AJ10" s="33">
        <v>16288.33</v>
      </c>
      <c r="AK10" s="33">
        <v>14571.74</v>
      </c>
      <c r="AL10" s="33">
        <v>14074.2</v>
      </c>
      <c r="AM10" s="33">
        <v>15615.04</v>
      </c>
      <c r="AN10" s="33">
        <v>16002.17</v>
      </c>
      <c r="AO10" s="33">
        <v>14643.46</v>
      </c>
      <c r="AP10" s="33">
        <v>13303.79</v>
      </c>
      <c r="AQ10" s="33">
        <v>13486.32</v>
      </c>
      <c r="AR10" s="33">
        <v>14630.91</v>
      </c>
      <c r="AS10" s="33">
        <v>13581.25</v>
      </c>
      <c r="AT10" s="33">
        <v>12555.09</v>
      </c>
      <c r="AU10" s="33">
        <v>14734.4</v>
      </c>
      <c r="AV10" s="33">
        <v>13659.78</v>
      </c>
      <c r="AW10" s="33">
        <v>14114.73</v>
      </c>
      <c r="AX10" s="33">
        <v>14088.54</v>
      </c>
      <c r="AY10" s="33">
        <v>13887.91</v>
      </c>
      <c r="AZ10" s="33">
        <v>15296.26</v>
      </c>
      <c r="BA10" s="33">
        <v>14819.59</v>
      </c>
      <c r="BB10" s="33">
        <v>15574.9</v>
      </c>
      <c r="BC10" s="33">
        <v>16203.91</v>
      </c>
      <c r="BD10" s="33">
        <v>15078.08</v>
      </c>
      <c r="BE10" s="33">
        <v>13618.82</v>
      </c>
      <c r="BF10" s="33">
        <v>14510.54</v>
      </c>
      <c r="BG10" s="33">
        <v>16344.48</v>
      </c>
      <c r="BH10" s="33">
        <v>15145.4</v>
      </c>
      <c r="BI10" s="33">
        <v>12966.32</v>
      </c>
      <c r="BJ10" s="33">
        <v>13017.95</v>
      </c>
      <c r="BK10" s="33">
        <v>12481.25</v>
      </c>
      <c r="BL10" s="33">
        <v>13963.97</v>
      </c>
      <c r="BM10" s="33">
        <v>14174.37</v>
      </c>
      <c r="BN10" s="33">
        <v>12037.06</v>
      </c>
      <c r="BO10" s="33">
        <v>12034.81</v>
      </c>
      <c r="BP10" s="33">
        <v>12979.05</v>
      </c>
      <c r="BQ10" s="33">
        <v>13548.09</v>
      </c>
      <c r="BR10" s="33">
        <v>11478.57</v>
      </c>
      <c r="BS10" s="33">
        <v>11846.32</v>
      </c>
      <c r="BT10" s="33">
        <v>12328.09</v>
      </c>
      <c r="BU10" s="33">
        <v>13136.07</v>
      </c>
      <c r="BV10" s="33">
        <v>12476.31</v>
      </c>
      <c r="BW10" s="33">
        <v>13703.33</v>
      </c>
      <c r="BX10" s="33">
        <v>13990.96</v>
      </c>
      <c r="BY10" s="33">
        <v>13120.2</v>
      </c>
      <c r="BZ10" s="33">
        <v>11265.55</v>
      </c>
      <c r="CA10" s="33">
        <v>13303.83</v>
      </c>
      <c r="CB10" s="33">
        <v>13696.2</v>
      </c>
      <c r="CC10" s="33">
        <v>14002.36</v>
      </c>
      <c r="CD10" s="33">
        <v>12977.07</v>
      </c>
      <c r="CE10" s="33">
        <v>13055.67</v>
      </c>
      <c r="CF10" s="33">
        <v>12455.19</v>
      </c>
      <c r="CG10" s="33">
        <v>13060.99</v>
      </c>
      <c r="CH10" s="33">
        <v>11675.15</v>
      </c>
      <c r="CI10" s="33">
        <v>7850.43</v>
      </c>
      <c r="CJ10" s="33">
        <v>9821.7999999999993</v>
      </c>
      <c r="CK10" s="33">
        <v>10226.07</v>
      </c>
      <c r="CL10" s="33">
        <v>7322.32</v>
      </c>
      <c r="CM10" s="33">
        <v>10822.68</v>
      </c>
      <c r="CN10" s="33">
        <v>11289.01</v>
      </c>
      <c r="CO10" s="33">
        <v>12298.17</v>
      </c>
      <c r="CP10" s="33">
        <v>11921.97</v>
      </c>
      <c r="CQ10" s="33">
        <v>11214.06</v>
      </c>
      <c r="CR10" s="33">
        <v>11953.95</v>
      </c>
      <c r="CS10" s="33">
        <v>11426.01</v>
      </c>
      <c r="CT10" s="33">
        <v>11417.31</v>
      </c>
      <c r="CU10" s="33">
        <v>10937.49</v>
      </c>
      <c r="CV10" s="33">
        <v>12020.63</v>
      </c>
      <c r="CW10" s="33">
        <v>10711.13</v>
      </c>
      <c r="CX10" s="33">
        <v>11011.75</v>
      </c>
      <c r="CY10" s="33">
        <v>12466.04</v>
      </c>
      <c r="CZ10" s="33">
        <v>11596.68</v>
      </c>
      <c r="DA10" s="33">
        <v>12883.29</v>
      </c>
      <c r="DB10" s="33">
        <v>10445.040000000001</v>
      </c>
      <c r="DC10" s="33">
        <v>11987.15</v>
      </c>
      <c r="DD10" s="33">
        <v>10805.09</v>
      </c>
      <c r="DE10" s="33">
        <v>10286.52</v>
      </c>
      <c r="DF10" s="33">
        <v>10245.98</v>
      </c>
      <c r="DG10" s="48">
        <v>10138.41</v>
      </c>
    </row>
    <row r="11" spans="1:111" ht="20.25" customHeight="1" x14ac:dyDescent="0.25">
      <c r="A11" s="23" t="s">
        <v>31</v>
      </c>
      <c r="B11" s="35">
        <v>8937.42</v>
      </c>
      <c r="C11" s="33">
        <v>9397.8799999999992</v>
      </c>
      <c r="D11" s="33">
        <v>10350.26</v>
      </c>
      <c r="E11" s="33">
        <v>10635.45</v>
      </c>
      <c r="F11" s="33">
        <v>11813.79</v>
      </c>
      <c r="G11" s="33">
        <v>11981.42</v>
      </c>
      <c r="H11" s="33">
        <v>12900.9</v>
      </c>
      <c r="I11" s="33">
        <v>12171.58</v>
      </c>
      <c r="J11" s="33">
        <v>11638.03</v>
      </c>
      <c r="K11" s="33">
        <v>10597.78</v>
      </c>
      <c r="L11" s="33">
        <v>12922.38</v>
      </c>
      <c r="M11" s="33">
        <v>13834.09</v>
      </c>
      <c r="N11" s="33">
        <v>13091.31</v>
      </c>
      <c r="O11" s="33">
        <v>15936.11</v>
      </c>
      <c r="P11" s="33">
        <v>11743.78</v>
      </c>
      <c r="Q11" s="33">
        <v>11270.34</v>
      </c>
      <c r="R11" s="33">
        <v>12247.22</v>
      </c>
      <c r="S11" s="33">
        <v>11393.84</v>
      </c>
      <c r="T11" s="33">
        <v>12883.1</v>
      </c>
      <c r="U11" s="33">
        <v>12064.76</v>
      </c>
      <c r="V11" s="33">
        <v>13357.12</v>
      </c>
      <c r="W11" s="33">
        <v>14064.01</v>
      </c>
      <c r="X11" s="33">
        <v>14445.68</v>
      </c>
      <c r="Y11" s="33">
        <v>13990.72</v>
      </c>
      <c r="Z11" s="33">
        <v>12468.67</v>
      </c>
      <c r="AA11" s="33">
        <v>13896.03</v>
      </c>
      <c r="AB11" s="33">
        <v>13655.79</v>
      </c>
      <c r="AC11" s="33">
        <v>12190</v>
      </c>
      <c r="AD11" s="33">
        <v>12385.74</v>
      </c>
      <c r="AE11" s="33">
        <v>13336.78</v>
      </c>
      <c r="AF11" s="33">
        <v>13656.53</v>
      </c>
      <c r="AG11" s="33">
        <v>12067.33</v>
      </c>
      <c r="AH11" s="33">
        <v>11315.07</v>
      </c>
      <c r="AI11" s="33">
        <v>11465.43</v>
      </c>
      <c r="AJ11" s="33">
        <v>14161.54</v>
      </c>
      <c r="AK11" s="33">
        <v>13208.55</v>
      </c>
      <c r="AL11" s="33">
        <v>11868.76</v>
      </c>
      <c r="AM11" s="33">
        <v>13539.34</v>
      </c>
      <c r="AN11" s="33">
        <v>14033.99</v>
      </c>
      <c r="AO11" s="33">
        <v>12966.83</v>
      </c>
      <c r="AP11" s="33">
        <v>11557.27</v>
      </c>
      <c r="AQ11" s="33">
        <v>11811.48</v>
      </c>
      <c r="AR11" s="33">
        <v>12674.32</v>
      </c>
      <c r="AS11" s="33">
        <v>12188.33</v>
      </c>
      <c r="AT11" s="33">
        <v>11192.18</v>
      </c>
      <c r="AU11" s="33">
        <v>13086.98</v>
      </c>
      <c r="AV11" s="33">
        <v>12047.38</v>
      </c>
      <c r="AW11" s="33">
        <v>12104.31</v>
      </c>
      <c r="AX11" s="33">
        <v>12110.47</v>
      </c>
      <c r="AY11" s="33">
        <v>12195.84</v>
      </c>
      <c r="AZ11" s="33">
        <v>13298.01</v>
      </c>
      <c r="BA11" s="33">
        <v>13349.36</v>
      </c>
      <c r="BB11" s="33">
        <v>14089.86</v>
      </c>
      <c r="BC11" s="33">
        <v>14629.47</v>
      </c>
      <c r="BD11" s="33">
        <v>13822.64</v>
      </c>
      <c r="BE11" s="33">
        <v>12798.3</v>
      </c>
      <c r="BF11" s="33">
        <v>12880.13</v>
      </c>
      <c r="BG11" s="33">
        <v>14773.1</v>
      </c>
      <c r="BH11" s="33">
        <v>13532.9</v>
      </c>
      <c r="BI11" s="33">
        <v>11283.77</v>
      </c>
      <c r="BJ11" s="33">
        <v>11618.87</v>
      </c>
      <c r="BK11" s="33">
        <v>11339.56</v>
      </c>
      <c r="BL11" s="33">
        <v>12830.99</v>
      </c>
      <c r="BM11" s="33">
        <v>13100.73</v>
      </c>
      <c r="BN11" s="33">
        <v>10952.44</v>
      </c>
      <c r="BO11" s="33">
        <v>10931.07</v>
      </c>
      <c r="BP11" s="33">
        <v>11395.85</v>
      </c>
      <c r="BQ11" s="33">
        <v>12001.45</v>
      </c>
      <c r="BR11" s="33">
        <v>9840.92</v>
      </c>
      <c r="BS11" s="33">
        <v>10172.4</v>
      </c>
      <c r="BT11" s="33">
        <v>10673.66</v>
      </c>
      <c r="BU11" s="33">
        <v>11718.82</v>
      </c>
      <c r="BV11" s="33">
        <v>10989.57</v>
      </c>
      <c r="BW11" s="33">
        <v>11720.03</v>
      </c>
      <c r="BX11" s="33">
        <v>12385.59</v>
      </c>
      <c r="BY11" s="33">
        <v>11528.41</v>
      </c>
      <c r="BZ11" s="33">
        <v>9651.92</v>
      </c>
      <c r="CA11" s="33">
        <v>11747.7</v>
      </c>
      <c r="CB11" s="33">
        <v>11865.68</v>
      </c>
      <c r="CC11" s="33">
        <v>12384.95</v>
      </c>
      <c r="CD11" s="33">
        <v>11349.54</v>
      </c>
      <c r="CE11" s="33">
        <v>11533.44</v>
      </c>
      <c r="CF11" s="33">
        <v>10888.67</v>
      </c>
      <c r="CG11" s="33">
        <v>11841.71</v>
      </c>
      <c r="CH11" s="33">
        <v>11180.48</v>
      </c>
      <c r="CI11" s="33">
        <v>7345.38</v>
      </c>
      <c r="CJ11" s="33">
        <v>9072.4500000000007</v>
      </c>
      <c r="CK11" s="33">
        <v>9366.94</v>
      </c>
      <c r="CL11" s="33">
        <v>6589.99</v>
      </c>
      <c r="CM11" s="33">
        <v>9804.33</v>
      </c>
      <c r="CN11" s="33">
        <v>10364.030000000001</v>
      </c>
      <c r="CO11" s="33">
        <v>11302.46</v>
      </c>
      <c r="CP11" s="33">
        <v>10882.16</v>
      </c>
      <c r="CQ11" s="33">
        <v>10349.700000000001</v>
      </c>
      <c r="CR11" s="33">
        <v>11288.25</v>
      </c>
      <c r="CS11" s="33">
        <v>10498.82</v>
      </c>
      <c r="CT11" s="33">
        <v>10489.27</v>
      </c>
      <c r="CU11" s="33">
        <v>10311.56</v>
      </c>
      <c r="CV11" s="33">
        <v>10794.83</v>
      </c>
      <c r="CW11" s="33">
        <v>9793.2199999999993</v>
      </c>
      <c r="CX11" s="33">
        <v>10067.02</v>
      </c>
      <c r="CY11" s="33">
        <v>11518.69</v>
      </c>
      <c r="CZ11" s="33">
        <v>10762.8</v>
      </c>
      <c r="DA11" s="33">
        <v>12224.87</v>
      </c>
      <c r="DB11" s="33">
        <v>9753.84</v>
      </c>
      <c r="DC11" s="33">
        <v>11179.9</v>
      </c>
      <c r="DD11" s="33">
        <v>10130.11</v>
      </c>
      <c r="DE11" s="33">
        <v>9468.5499999999993</v>
      </c>
      <c r="DF11" s="33">
        <v>9490.01</v>
      </c>
      <c r="DG11" s="48">
        <v>9458.0400000000009</v>
      </c>
    </row>
    <row r="12" spans="1:111" ht="20.25" customHeight="1" x14ac:dyDescent="0.25">
      <c r="A12" s="23" t="s">
        <v>30</v>
      </c>
      <c r="B12" s="35">
        <v>1149.26</v>
      </c>
      <c r="C12" s="33">
        <v>1492.01</v>
      </c>
      <c r="D12" s="33">
        <v>1478.38</v>
      </c>
      <c r="E12" s="33">
        <v>1428.35</v>
      </c>
      <c r="F12" s="33">
        <v>1347.34</v>
      </c>
      <c r="G12" s="33">
        <v>1641.81</v>
      </c>
      <c r="H12" s="33">
        <v>1366.89</v>
      </c>
      <c r="I12" s="33">
        <v>1162.57</v>
      </c>
      <c r="J12" s="33">
        <v>847.14</v>
      </c>
      <c r="K12" s="33">
        <v>934.99</v>
      </c>
      <c r="L12" s="33">
        <v>1497.28</v>
      </c>
      <c r="M12" s="33">
        <v>1279.76</v>
      </c>
      <c r="N12" s="33">
        <v>856.31</v>
      </c>
      <c r="O12" s="33">
        <v>1299.8699999999999</v>
      </c>
      <c r="P12" s="33">
        <v>1573.99</v>
      </c>
      <c r="Q12" s="33">
        <v>1196.22</v>
      </c>
      <c r="R12" s="33">
        <v>1357.49</v>
      </c>
      <c r="S12" s="33">
        <v>1603.25</v>
      </c>
      <c r="T12" s="33">
        <v>1352.22</v>
      </c>
      <c r="U12" s="33">
        <v>1275.45</v>
      </c>
      <c r="V12" s="33">
        <v>1606.35</v>
      </c>
      <c r="W12" s="33">
        <v>1601.52</v>
      </c>
      <c r="X12" s="33">
        <v>1994</v>
      </c>
      <c r="Y12" s="33">
        <v>1456.84</v>
      </c>
      <c r="Z12" s="33">
        <v>1225.1600000000001</v>
      </c>
      <c r="AA12" s="33">
        <v>1900.23</v>
      </c>
      <c r="AB12" s="33">
        <v>1895.79</v>
      </c>
      <c r="AC12" s="33">
        <v>1653.46</v>
      </c>
      <c r="AD12" s="33">
        <v>1772</v>
      </c>
      <c r="AE12" s="33">
        <v>2153.2399999999998</v>
      </c>
      <c r="AF12" s="33">
        <v>1757.46</v>
      </c>
      <c r="AG12" s="33">
        <v>2314.08</v>
      </c>
      <c r="AH12" s="33">
        <v>1546.22</v>
      </c>
      <c r="AI12" s="33">
        <v>2169.94</v>
      </c>
      <c r="AJ12" s="33">
        <v>2126.7800000000002</v>
      </c>
      <c r="AK12" s="33">
        <v>1363.19</v>
      </c>
      <c r="AL12" s="33">
        <v>2205.44</v>
      </c>
      <c r="AM12" s="33">
        <v>2075.6999999999998</v>
      </c>
      <c r="AN12" s="33">
        <v>1968.18</v>
      </c>
      <c r="AO12" s="33">
        <v>1676.62</v>
      </c>
      <c r="AP12" s="33">
        <v>1746.52</v>
      </c>
      <c r="AQ12" s="33">
        <v>1674.84</v>
      </c>
      <c r="AR12" s="33">
        <v>1956.59</v>
      </c>
      <c r="AS12" s="33">
        <v>1392.92</v>
      </c>
      <c r="AT12" s="33">
        <v>1362.91</v>
      </c>
      <c r="AU12" s="33">
        <v>1647.42</v>
      </c>
      <c r="AV12" s="33">
        <v>1612.41</v>
      </c>
      <c r="AW12" s="33">
        <v>2010.43</v>
      </c>
      <c r="AX12" s="33">
        <v>1978.07</v>
      </c>
      <c r="AY12" s="33">
        <v>1692.07</v>
      </c>
      <c r="AZ12" s="33">
        <v>1998.26</v>
      </c>
      <c r="BA12" s="33">
        <v>1470.23</v>
      </c>
      <c r="BB12" s="33">
        <v>1485.04</v>
      </c>
      <c r="BC12" s="33">
        <v>1574.44</v>
      </c>
      <c r="BD12" s="33">
        <v>1255.43</v>
      </c>
      <c r="BE12" s="33">
        <v>820.52</v>
      </c>
      <c r="BF12" s="33">
        <v>1630.41</v>
      </c>
      <c r="BG12" s="33">
        <v>1571.38</v>
      </c>
      <c r="BH12" s="33">
        <v>1612.5</v>
      </c>
      <c r="BI12" s="33">
        <v>1682.56</v>
      </c>
      <c r="BJ12" s="33">
        <v>1399.08</v>
      </c>
      <c r="BK12" s="33">
        <v>1141.69</v>
      </c>
      <c r="BL12" s="33">
        <v>1132.99</v>
      </c>
      <c r="BM12" s="33">
        <v>1073.6400000000001</v>
      </c>
      <c r="BN12" s="33">
        <v>1084.6099999999999</v>
      </c>
      <c r="BO12" s="33">
        <v>1103.74</v>
      </c>
      <c r="BP12" s="33">
        <v>1583.2</v>
      </c>
      <c r="BQ12" s="33">
        <v>1546.64</v>
      </c>
      <c r="BR12" s="33">
        <v>1637.65</v>
      </c>
      <c r="BS12" s="33">
        <v>1673.92</v>
      </c>
      <c r="BT12" s="33">
        <v>1654.44</v>
      </c>
      <c r="BU12" s="33">
        <v>1417.25</v>
      </c>
      <c r="BV12" s="33">
        <v>1486.74</v>
      </c>
      <c r="BW12" s="33">
        <v>1983.31</v>
      </c>
      <c r="BX12" s="33">
        <v>1605.37</v>
      </c>
      <c r="BY12" s="33">
        <v>1591.8</v>
      </c>
      <c r="BZ12" s="33">
        <v>1613.62</v>
      </c>
      <c r="CA12" s="33">
        <v>1556.13</v>
      </c>
      <c r="CB12" s="33">
        <v>1830.51</v>
      </c>
      <c r="CC12" s="33">
        <v>1617.41</v>
      </c>
      <c r="CD12" s="33">
        <v>1627.54</v>
      </c>
      <c r="CE12" s="33">
        <v>1522.23</v>
      </c>
      <c r="CF12" s="33">
        <v>1566.51</v>
      </c>
      <c r="CG12" s="33">
        <v>1219.27</v>
      </c>
      <c r="CH12" s="33">
        <v>494.67</v>
      </c>
      <c r="CI12" s="33">
        <v>505.05</v>
      </c>
      <c r="CJ12" s="33">
        <v>749.35</v>
      </c>
      <c r="CK12" s="33">
        <v>859.13</v>
      </c>
      <c r="CL12" s="33">
        <v>732.34</v>
      </c>
      <c r="CM12" s="33">
        <v>1018.36</v>
      </c>
      <c r="CN12" s="33">
        <v>924.98</v>
      </c>
      <c r="CO12" s="33">
        <v>995.71</v>
      </c>
      <c r="CP12" s="33">
        <v>1039.81</v>
      </c>
      <c r="CQ12" s="33">
        <v>864.37</v>
      </c>
      <c r="CR12" s="33">
        <v>665.7</v>
      </c>
      <c r="CS12" s="33">
        <v>927.19</v>
      </c>
      <c r="CT12" s="33">
        <v>928.04</v>
      </c>
      <c r="CU12" s="33">
        <v>625.92999999999995</v>
      </c>
      <c r="CV12" s="33">
        <v>1225.8</v>
      </c>
      <c r="CW12" s="33">
        <v>917.91</v>
      </c>
      <c r="CX12" s="33">
        <v>944.72</v>
      </c>
      <c r="CY12" s="33">
        <v>947.34</v>
      </c>
      <c r="CZ12" s="33">
        <v>833.88</v>
      </c>
      <c r="DA12" s="33">
        <v>658.42</v>
      </c>
      <c r="DB12" s="33">
        <v>691.2</v>
      </c>
      <c r="DC12" s="33">
        <v>807.25</v>
      </c>
      <c r="DD12" s="33">
        <v>674.98</v>
      </c>
      <c r="DE12" s="33">
        <v>817.97</v>
      </c>
      <c r="DF12" s="33">
        <v>755.98</v>
      </c>
      <c r="DG12" s="48">
        <v>680.37</v>
      </c>
    </row>
    <row r="13" spans="1:111" ht="20.25" customHeight="1" x14ac:dyDescent="0.25">
      <c r="A13" s="18" t="s">
        <v>66</v>
      </c>
      <c r="B13" s="35">
        <v>20743.41</v>
      </c>
      <c r="C13" s="33">
        <v>21341.24</v>
      </c>
      <c r="D13" s="33">
        <v>24225.48</v>
      </c>
      <c r="E13" s="33">
        <v>25486.880000000001</v>
      </c>
      <c r="F13" s="33">
        <v>24609.94</v>
      </c>
      <c r="G13" s="33">
        <v>23894.54</v>
      </c>
      <c r="H13" s="33">
        <v>22303.95</v>
      </c>
      <c r="I13" s="33">
        <v>22108.75</v>
      </c>
      <c r="J13" s="33">
        <v>20832.07</v>
      </c>
      <c r="K13" s="33">
        <v>22302.89</v>
      </c>
      <c r="L13" s="33">
        <v>20889.8</v>
      </c>
      <c r="M13" s="33">
        <v>22904.98</v>
      </c>
      <c r="N13" s="33">
        <v>22465.06</v>
      </c>
      <c r="O13" s="33">
        <v>24548.13</v>
      </c>
      <c r="P13" s="33">
        <v>18303.46</v>
      </c>
      <c r="Q13" s="33">
        <v>21827.07</v>
      </c>
      <c r="R13" s="33">
        <v>20280.84</v>
      </c>
      <c r="S13" s="33">
        <v>17415.240000000002</v>
      </c>
      <c r="T13" s="33">
        <v>18839.419999999998</v>
      </c>
      <c r="U13" s="33">
        <v>18362.259999999998</v>
      </c>
      <c r="V13" s="33">
        <v>17758.240000000002</v>
      </c>
      <c r="W13" s="33">
        <v>16618.97</v>
      </c>
      <c r="X13" s="33">
        <v>15075.18</v>
      </c>
      <c r="Y13" s="33">
        <v>15051.62</v>
      </c>
      <c r="Z13" s="33">
        <v>14553.09</v>
      </c>
      <c r="AA13" s="33">
        <v>15342.83</v>
      </c>
      <c r="AB13" s="33">
        <v>11405.72</v>
      </c>
      <c r="AC13" s="33">
        <v>12797.08</v>
      </c>
      <c r="AD13" s="33">
        <v>13835.97</v>
      </c>
      <c r="AE13" s="33">
        <v>13094.5</v>
      </c>
      <c r="AF13" s="33">
        <v>11350.59</v>
      </c>
      <c r="AG13" s="33">
        <v>11913.57</v>
      </c>
      <c r="AH13" s="33">
        <v>12254.08</v>
      </c>
      <c r="AI13" s="33">
        <v>12580.49</v>
      </c>
      <c r="AJ13" s="33">
        <v>12698.73</v>
      </c>
      <c r="AK13" s="33">
        <v>13466.06</v>
      </c>
      <c r="AL13" s="33">
        <v>12258.07</v>
      </c>
      <c r="AM13" s="33">
        <v>12343.31</v>
      </c>
      <c r="AN13" s="33">
        <v>11181.22</v>
      </c>
      <c r="AO13" s="33">
        <v>12452.76</v>
      </c>
      <c r="AP13" s="33">
        <v>11173.68</v>
      </c>
      <c r="AQ13" s="33">
        <v>12611.71</v>
      </c>
      <c r="AR13" s="33">
        <v>9824.91</v>
      </c>
      <c r="AS13" s="33">
        <v>11740.44</v>
      </c>
      <c r="AT13" s="33">
        <v>11448.98</v>
      </c>
      <c r="AU13" s="33">
        <v>11133.12</v>
      </c>
      <c r="AV13" s="33">
        <v>8708.25</v>
      </c>
      <c r="AW13" s="33">
        <v>10773.8</v>
      </c>
      <c r="AX13" s="33">
        <v>9239.4599999999991</v>
      </c>
      <c r="AY13" s="33">
        <v>8279.08</v>
      </c>
      <c r="AZ13" s="33">
        <v>7039.58</v>
      </c>
      <c r="BA13" s="33">
        <v>9066.56</v>
      </c>
      <c r="BB13" s="33">
        <v>7926.96</v>
      </c>
      <c r="BC13" s="33">
        <v>7976.63</v>
      </c>
      <c r="BD13" s="33">
        <v>7135.95</v>
      </c>
      <c r="BE13" s="33">
        <v>7906.69</v>
      </c>
      <c r="BF13" s="33">
        <v>8685.58</v>
      </c>
      <c r="BG13" s="33">
        <v>8649.4</v>
      </c>
      <c r="BH13" s="33">
        <v>7452.04</v>
      </c>
      <c r="BI13" s="33">
        <v>8318.14</v>
      </c>
      <c r="BJ13" s="33">
        <v>8001.18</v>
      </c>
      <c r="BK13" s="33">
        <v>7446.45</v>
      </c>
      <c r="BL13" s="33">
        <v>6906.21</v>
      </c>
      <c r="BM13" s="33">
        <v>8515.06</v>
      </c>
      <c r="BN13" s="33">
        <v>8095.88</v>
      </c>
      <c r="BO13" s="33">
        <v>9309.1</v>
      </c>
      <c r="BP13" s="33">
        <v>7908.26</v>
      </c>
      <c r="BQ13" s="33">
        <v>8396.19</v>
      </c>
      <c r="BR13" s="33">
        <v>10089.94</v>
      </c>
      <c r="BS13" s="33">
        <v>7976.12</v>
      </c>
      <c r="BT13" s="33">
        <v>8224.57</v>
      </c>
      <c r="BU13" s="33">
        <v>8565.15</v>
      </c>
      <c r="BV13" s="33">
        <v>9823.5499999999993</v>
      </c>
      <c r="BW13" s="33">
        <v>9692.2999999999993</v>
      </c>
      <c r="BX13" s="33">
        <v>9635.82</v>
      </c>
      <c r="BY13" s="33">
        <v>9167.17</v>
      </c>
      <c r="BZ13" s="33">
        <v>10868.01</v>
      </c>
      <c r="CA13" s="33">
        <v>11376.53</v>
      </c>
      <c r="CB13" s="33">
        <v>10113.040000000001</v>
      </c>
      <c r="CC13" s="33">
        <v>12150.33</v>
      </c>
      <c r="CD13" s="33">
        <v>11186.95</v>
      </c>
      <c r="CE13" s="33">
        <v>12007.39</v>
      </c>
      <c r="CF13" s="33">
        <v>11047.16</v>
      </c>
      <c r="CG13" s="33">
        <v>10697.88</v>
      </c>
      <c r="CH13" s="33">
        <v>10680.12</v>
      </c>
      <c r="CI13" s="33">
        <v>9949.32</v>
      </c>
      <c r="CJ13" s="33">
        <v>9645.11</v>
      </c>
      <c r="CK13" s="33">
        <v>9582.0300000000007</v>
      </c>
      <c r="CL13" s="33">
        <v>9244.68</v>
      </c>
      <c r="CM13" s="33">
        <v>7549.78</v>
      </c>
      <c r="CN13" s="33">
        <v>8458.99</v>
      </c>
      <c r="CO13" s="33">
        <v>9349.2800000000007</v>
      </c>
      <c r="CP13" s="33">
        <v>8627.9599999999991</v>
      </c>
      <c r="CQ13" s="33">
        <v>7354.98</v>
      </c>
      <c r="CR13" s="33">
        <v>6643.99</v>
      </c>
      <c r="CS13" s="33">
        <v>8301.84</v>
      </c>
      <c r="CT13" s="33">
        <v>7168.6</v>
      </c>
      <c r="CU13" s="33">
        <v>6592.64</v>
      </c>
      <c r="CV13" s="33">
        <v>6833.5</v>
      </c>
      <c r="CW13" s="33">
        <v>6880.24</v>
      </c>
      <c r="CX13" s="33">
        <v>6643.93</v>
      </c>
      <c r="CY13" s="33">
        <v>7631.53</v>
      </c>
      <c r="CZ13" s="33">
        <v>6239.71</v>
      </c>
      <c r="DA13" s="33">
        <v>7764.96</v>
      </c>
      <c r="DB13" s="33">
        <v>7267.57</v>
      </c>
      <c r="DC13" s="33">
        <v>7305.05</v>
      </c>
      <c r="DD13" s="33">
        <v>6442.38</v>
      </c>
      <c r="DE13" s="33">
        <v>6468.84</v>
      </c>
      <c r="DF13" s="33">
        <v>6547.75</v>
      </c>
      <c r="DG13" s="48">
        <v>5831.47</v>
      </c>
    </row>
    <row r="14" spans="1:111" ht="20.25" customHeight="1" x14ac:dyDescent="0.25">
      <c r="A14" s="23" t="s">
        <v>32</v>
      </c>
      <c r="B14" s="35">
        <v>19890.75</v>
      </c>
      <c r="C14" s="33">
        <v>20758.259999999998</v>
      </c>
      <c r="D14" s="33">
        <v>23590.02</v>
      </c>
      <c r="E14" s="33">
        <v>24682.97</v>
      </c>
      <c r="F14" s="33">
        <v>23952.26</v>
      </c>
      <c r="G14" s="33">
        <v>23224.01</v>
      </c>
      <c r="H14" s="33">
        <v>21607.51</v>
      </c>
      <c r="I14" s="33">
        <v>21297.59</v>
      </c>
      <c r="J14" s="33">
        <v>20110.32</v>
      </c>
      <c r="K14" s="33">
        <v>21644.5</v>
      </c>
      <c r="L14" s="33">
        <v>20386.36</v>
      </c>
      <c r="M14" s="33">
        <v>22299.56</v>
      </c>
      <c r="N14" s="33">
        <v>22074.49</v>
      </c>
      <c r="O14" s="33">
        <v>23968.83</v>
      </c>
      <c r="P14" s="33">
        <v>17690.09</v>
      </c>
      <c r="Q14" s="33">
        <v>21294.69</v>
      </c>
      <c r="R14" s="33">
        <v>19719.96</v>
      </c>
      <c r="S14" s="33">
        <v>16785.91</v>
      </c>
      <c r="T14" s="33">
        <v>18151.689999999999</v>
      </c>
      <c r="U14" s="33">
        <v>17868.63</v>
      </c>
      <c r="V14" s="33">
        <v>17373.73</v>
      </c>
      <c r="W14" s="33">
        <v>16387.45</v>
      </c>
      <c r="X14" s="33">
        <v>14793.61</v>
      </c>
      <c r="Y14" s="33">
        <v>14858.07</v>
      </c>
      <c r="Z14" s="33">
        <v>14045.36</v>
      </c>
      <c r="AA14" s="33">
        <v>15036.48</v>
      </c>
      <c r="AB14" s="33">
        <v>10901.45</v>
      </c>
      <c r="AC14" s="33">
        <v>12123.62</v>
      </c>
      <c r="AD14" s="33">
        <v>13259.96</v>
      </c>
      <c r="AE14" s="33">
        <v>12270.84</v>
      </c>
      <c r="AF14" s="33">
        <v>10770.99</v>
      </c>
      <c r="AG14" s="33">
        <v>11249.65</v>
      </c>
      <c r="AH14" s="33">
        <v>11469.77</v>
      </c>
      <c r="AI14" s="33">
        <v>11876.46</v>
      </c>
      <c r="AJ14" s="33">
        <v>11919.8</v>
      </c>
      <c r="AK14" s="33">
        <v>12446.62</v>
      </c>
      <c r="AL14" s="33">
        <v>11402.23</v>
      </c>
      <c r="AM14" s="33">
        <v>11502</v>
      </c>
      <c r="AN14" s="33">
        <v>10058.33</v>
      </c>
      <c r="AO14" s="33">
        <v>11414.86</v>
      </c>
      <c r="AP14" s="33">
        <v>10437.23</v>
      </c>
      <c r="AQ14" s="33">
        <v>12014.53</v>
      </c>
      <c r="AR14" s="33">
        <v>8723.09</v>
      </c>
      <c r="AS14" s="33">
        <v>10534.81</v>
      </c>
      <c r="AT14" s="33">
        <v>10749.41</v>
      </c>
      <c r="AU14" s="33">
        <v>10310.06</v>
      </c>
      <c r="AV14" s="33">
        <v>8005.57</v>
      </c>
      <c r="AW14" s="33">
        <v>10042.11</v>
      </c>
      <c r="AX14" s="33">
        <v>8276.9599999999991</v>
      </c>
      <c r="AY14" s="33">
        <v>7335.91</v>
      </c>
      <c r="AZ14" s="33">
        <v>5968.44</v>
      </c>
      <c r="BA14" s="33">
        <v>8135.08</v>
      </c>
      <c r="BB14" s="33">
        <v>7595.11</v>
      </c>
      <c r="BC14" s="33">
        <v>7739.52</v>
      </c>
      <c r="BD14" s="33">
        <v>6792.28</v>
      </c>
      <c r="BE14" s="33">
        <v>7699.4</v>
      </c>
      <c r="BF14" s="33">
        <v>8289.61</v>
      </c>
      <c r="BG14" s="33">
        <v>8287.02</v>
      </c>
      <c r="BH14" s="33">
        <v>7028.12</v>
      </c>
      <c r="BI14" s="33">
        <v>8064.92</v>
      </c>
      <c r="BJ14" s="33">
        <v>7780.47</v>
      </c>
      <c r="BK14" s="33">
        <v>7164.18</v>
      </c>
      <c r="BL14" s="33">
        <v>6633.57</v>
      </c>
      <c r="BM14" s="33">
        <v>8231.1200000000008</v>
      </c>
      <c r="BN14" s="33">
        <v>7611.76</v>
      </c>
      <c r="BO14" s="33">
        <v>8846.27</v>
      </c>
      <c r="BP14" s="33">
        <v>7278.66</v>
      </c>
      <c r="BQ14" s="33">
        <v>8083.13</v>
      </c>
      <c r="BR14" s="33">
        <v>9459.82</v>
      </c>
      <c r="BS14" s="33">
        <v>7543.5</v>
      </c>
      <c r="BT14" s="33">
        <v>7930.83</v>
      </c>
      <c r="BU14" s="33">
        <v>8312.42</v>
      </c>
      <c r="BV14" s="33">
        <v>9470.19</v>
      </c>
      <c r="BW14" s="33">
        <v>9366.91</v>
      </c>
      <c r="BX14" s="33">
        <v>9194.89</v>
      </c>
      <c r="BY14" s="33">
        <v>8830.75</v>
      </c>
      <c r="BZ14" s="33">
        <v>10625.92</v>
      </c>
      <c r="CA14" s="33">
        <v>10900.93</v>
      </c>
      <c r="CB14" s="33">
        <v>9666.2900000000009</v>
      </c>
      <c r="CC14" s="33">
        <v>11388.98</v>
      </c>
      <c r="CD14" s="33">
        <v>10860.25</v>
      </c>
      <c r="CE14" s="33">
        <v>11462.9</v>
      </c>
      <c r="CF14" s="33">
        <v>10368.969999999999</v>
      </c>
      <c r="CG14" s="33">
        <v>10150.530000000001</v>
      </c>
      <c r="CH14" s="33">
        <v>10030.98</v>
      </c>
      <c r="CI14" s="33">
        <v>9462.24</v>
      </c>
      <c r="CJ14" s="33">
        <v>9408.09</v>
      </c>
      <c r="CK14" s="33">
        <v>9386.5300000000007</v>
      </c>
      <c r="CL14" s="33">
        <v>8938.9599999999991</v>
      </c>
      <c r="CM14" s="33">
        <v>7007.83</v>
      </c>
      <c r="CN14" s="33">
        <v>8095.56</v>
      </c>
      <c r="CO14" s="33">
        <v>8764.1</v>
      </c>
      <c r="CP14" s="33">
        <v>8147.79</v>
      </c>
      <c r="CQ14" s="33">
        <v>6945.2</v>
      </c>
      <c r="CR14" s="33">
        <v>6205.05</v>
      </c>
      <c r="CS14" s="33">
        <v>7305.85</v>
      </c>
      <c r="CT14" s="33">
        <v>6824.68</v>
      </c>
      <c r="CU14" s="33">
        <v>5919.97</v>
      </c>
      <c r="CV14" s="33">
        <v>6157.21</v>
      </c>
      <c r="CW14" s="33">
        <v>6359.25</v>
      </c>
      <c r="CX14" s="33">
        <v>6259.57</v>
      </c>
      <c r="CY14" s="33">
        <v>6933.2</v>
      </c>
      <c r="CZ14" s="33">
        <v>5668.39</v>
      </c>
      <c r="DA14" s="33">
        <v>6920.74</v>
      </c>
      <c r="DB14" s="33">
        <v>6728.36</v>
      </c>
      <c r="DC14" s="33">
        <v>6459.28</v>
      </c>
      <c r="DD14" s="33">
        <v>5820.42</v>
      </c>
      <c r="DE14" s="33">
        <v>6208.31</v>
      </c>
      <c r="DF14" s="33">
        <v>6364.92</v>
      </c>
      <c r="DG14" s="48">
        <v>5587.23</v>
      </c>
    </row>
    <row r="15" spans="1:111" ht="20.25" customHeight="1" x14ac:dyDescent="0.25">
      <c r="A15" s="23" t="s">
        <v>30</v>
      </c>
      <c r="B15" s="35">
        <v>852.66</v>
      </c>
      <c r="C15" s="33">
        <v>582.97</v>
      </c>
      <c r="D15" s="33">
        <v>635.45000000000005</v>
      </c>
      <c r="E15" s="33">
        <v>803.92</v>
      </c>
      <c r="F15" s="33">
        <v>657.68</v>
      </c>
      <c r="G15" s="33">
        <v>670.53</v>
      </c>
      <c r="H15" s="33">
        <v>696.45</v>
      </c>
      <c r="I15" s="33">
        <v>811.16</v>
      </c>
      <c r="J15" s="33">
        <v>721.75</v>
      </c>
      <c r="K15" s="33">
        <v>658.39</v>
      </c>
      <c r="L15" s="33">
        <v>503.44</v>
      </c>
      <c r="M15" s="33">
        <v>605.41999999999996</v>
      </c>
      <c r="N15" s="33">
        <v>390.56</v>
      </c>
      <c r="O15" s="33">
        <v>579.29999999999995</v>
      </c>
      <c r="P15" s="33">
        <v>613.37</v>
      </c>
      <c r="Q15" s="33">
        <v>532.38</v>
      </c>
      <c r="R15" s="33">
        <v>560.88</v>
      </c>
      <c r="S15" s="33">
        <v>629.33000000000004</v>
      </c>
      <c r="T15" s="33">
        <v>687.73</v>
      </c>
      <c r="U15" s="33">
        <v>493.63</v>
      </c>
      <c r="V15" s="33">
        <v>384.51</v>
      </c>
      <c r="W15" s="33">
        <v>231.53</v>
      </c>
      <c r="X15" s="33">
        <v>281.57</v>
      </c>
      <c r="Y15" s="33">
        <v>193.56</v>
      </c>
      <c r="Z15" s="33">
        <v>507.73</v>
      </c>
      <c r="AA15" s="33">
        <v>306.35000000000002</v>
      </c>
      <c r="AB15" s="33">
        <v>504.27</v>
      </c>
      <c r="AC15" s="33">
        <v>673.46</v>
      </c>
      <c r="AD15" s="33">
        <v>576.01</v>
      </c>
      <c r="AE15" s="33">
        <v>823.66</v>
      </c>
      <c r="AF15" s="33">
        <v>579.6</v>
      </c>
      <c r="AG15" s="33">
        <v>663.92</v>
      </c>
      <c r="AH15" s="33">
        <v>784.31</v>
      </c>
      <c r="AI15" s="33">
        <v>704.04</v>
      </c>
      <c r="AJ15" s="33">
        <v>778.94</v>
      </c>
      <c r="AK15" s="33">
        <v>1019.44</v>
      </c>
      <c r="AL15" s="33">
        <v>855.83</v>
      </c>
      <c r="AM15" s="33">
        <v>841.31</v>
      </c>
      <c r="AN15" s="33">
        <v>1122.9000000000001</v>
      </c>
      <c r="AO15" s="33">
        <v>1037.9100000000001</v>
      </c>
      <c r="AP15" s="33">
        <v>736.45</v>
      </c>
      <c r="AQ15" s="33">
        <v>597.17999999999995</v>
      </c>
      <c r="AR15" s="33">
        <v>1101.82</v>
      </c>
      <c r="AS15" s="33">
        <v>1205.6300000000001</v>
      </c>
      <c r="AT15" s="33">
        <v>699.58</v>
      </c>
      <c r="AU15" s="33">
        <v>823.06</v>
      </c>
      <c r="AV15" s="33">
        <v>702.68</v>
      </c>
      <c r="AW15" s="33">
        <v>731.69</v>
      </c>
      <c r="AX15" s="33">
        <v>962.51</v>
      </c>
      <c r="AY15" s="33">
        <v>943.17</v>
      </c>
      <c r="AZ15" s="33">
        <v>1071.1300000000001</v>
      </c>
      <c r="BA15" s="33">
        <v>931.48</v>
      </c>
      <c r="BB15" s="33">
        <v>331.85</v>
      </c>
      <c r="BC15" s="33">
        <v>237.11</v>
      </c>
      <c r="BD15" s="33">
        <v>343.67</v>
      </c>
      <c r="BE15" s="33">
        <v>207.29</v>
      </c>
      <c r="BF15" s="33">
        <v>395.98</v>
      </c>
      <c r="BG15" s="33">
        <v>362.38</v>
      </c>
      <c r="BH15" s="33">
        <v>423.93</v>
      </c>
      <c r="BI15" s="33">
        <v>253.22</v>
      </c>
      <c r="BJ15" s="33">
        <v>220.71</v>
      </c>
      <c r="BK15" s="33">
        <v>282.27</v>
      </c>
      <c r="BL15" s="33">
        <v>272.63</v>
      </c>
      <c r="BM15" s="33">
        <v>283.95</v>
      </c>
      <c r="BN15" s="33">
        <v>484.11</v>
      </c>
      <c r="BO15" s="33">
        <v>462.84</v>
      </c>
      <c r="BP15" s="33">
        <v>629.6</v>
      </c>
      <c r="BQ15" s="33">
        <v>313.06</v>
      </c>
      <c r="BR15" s="33">
        <v>630.12</v>
      </c>
      <c r="BS15" s="33">
        <v>432.62</v>
      </c>
      <c r="BT15" s="33">
        <v>293.74</v>
      </c>
      <c r="BU15" s="33">
        <v>252.73</v>
      </c>
      <c r="BV15" s="33">
        <v>353.36</v>
      </c>
      <c r="BW15" s="33">
        <v>325.39</v>
      </c>
      <c r="BX15" s="33">
        <v>440.93</v>
      </c>
      <c r="BY15" s="33">
        <v>336.42</v>
      </c>
      <c r="BZ15" s="33">
        <v>242.09</v>
      </c>
      <c r="CA15" s="33">
        <v>475.6</v>
      </c>
      <c r="CB15" s="33">
        <v>446.75</v>
      </c>
      <c r="CC15" s="33">
        <v>761.35</v>
      </c>
      <c r="CD15" s="33">
        <v>326.7</v>
      </c>
      <c r="CE15" s="33">
        <v>544.49</v>
      </c>
      <c r="CF15" s="33">
        <v>678.19</v>
      </c>
      <c r="CG15" s="33">
        <v>547.36</v>
      </c>
      <c r="CH15" s="33">
        <v>649.14</v>
      </c>
      <c r="CI15" s="33">
        <v>487.08</v>
      </c>
      <c r="CJ15" s="33">
        <v>237.02</v>
      </c>
      <c r="CK15" s="33">
        <v>195.5</v>
      </c>
      <c r="CL15" s="33">
        <v>305.72000000000003</v>
      </c>
      <c r="CM15" s="33">
        <v>541.94000000000005</v>
      </c>
      <c r="CN15" s="33">
        <v>363.44</v>
      </c>
      <c r="CO15" s="33">
        <v>585.17999999999995</v>
      </c>
      <c r="CP15" s="33">
        <v>480.17</v>
      </c>
      <c r="CQ15" s="33">
        <v>409.78</v>
      </c>
      <c r="CR15" s="33">
        <v>438.93</v>
      </c>
      <c r="CS15" s="33">
        <v>995.99</v>
      </c>
      <c r="CT15" s="33">
        <v>343.92</v>
      </c>
      <c r="CU15" s="33">
        <v>672.67</v>
      </c>
      <c r="CV15" s="33">
        <v>676.29</v>
      </c>
      <c r="CW15" s="33">
        <v>520.99</v>
      </c>
      <c r="CX15" s="33">
        <v>384.36</v>
      </c>
      <c r="CY15" s="33">
        <v>698.33</v>
      </c>
      <c r="CZ15" s="33">
        <v>571.32000000000005</v>
      </c>
      <c r="DA15" s="33">
        <v>844.22</v>
      </c>
      <c r="DB15" s="33">
        <v>539.20000000000005</v>
      </c>
      <c r="DC15" s="33">
        <v>845.77</v>
      </c>
      <c r="DD15" s="33">
        <v>621.95000000000005</v>
      </c>
      <c r="DE15" s="33">
        <v>260.52</v>
      </c>
      <c r="DF15" s="33">
        <v>182.83</v>
      </c>
      <c r="DG15" s="48">
        <v>244.24</v>
      </c>
    </row>
    <row r="16" spans="1:111" ht="20.25" customHeight="1" x14ac:dyDescent="0.25">
      <c r="A16" s="18" t="s">
        <v>67</v>
      </c>
      <c r="B16" s="35">
        <v>238.41</v>
      </c>
      <c r="C16" s="33">
        <v>460.68</v>
      </c>
      <c r="D16" s="33">
        <v>-427.93</v>
      </c>
      <c r="E16" s="33">
        <v>-468.72</v>
      </c>
      <c r="F16" s="33">
        <v>5.83</v>
      </c>
      <c r="G16" s="33">
        <v>850.66</v>
      </c>
      <c r="H16" s="33">
        <v>-264.86</v>
      </c>
      <c r="I16" s="33">
        <v>506.39</v>
      </c>
      <c r="J16" s="33">
        <v>-628.04999999999995</v>
      </c>
      <c r="K16" s="33">
        <v>674.24</v>
      </c>
      <c r="L16" s="33">
        <v>139.78</v>
      </c>
      <c r="M16" s="33">
        <v>-800.3</v>
      </c>
      <c r="N16" s="33">
        <v>389.16</v>
      </c>
      <c r="O16" s="33">
        <v>-744.24</v>
      </c>
      <c r="P16" s="33">
        <v>708.02</v>
      </c>
      <c r="Q16" s="33">
        <v>-210.33</v>
      </c>
      <c r="R16" s="33">
        <v>-370.67</v>
      </c>
      <c r="S16" s="33">
        <v>771.85</v>
      </c>
      <c r="T16" s="33">
        <v>358.14</v>
      </c>
      <c r="U16" s="33">
        <v>-290.11</v>
      </c>
      <c r="V16" s="33">
        <v>-381.21</v>
      </c>
      <c r="W16" s="33">
        <v>-335.41</v>
      </c>
      <c r="X16" s="33">
        <v>254.59</v>
      </c>
      <c r="Y16" s="33">
        <v>328.76</v>
      </c>
      <c r="Z16" s="33">
        <v>-329.36</v>
      </c>
      <c r="AA16" s="33">
        <v>-376.13</v>
      </c>
      <c r="AB16" s="33">
        <v>-245.75</v>
      </c>
      <c r="AC16" s="33">
        <v>566.66</v>
      </c>
      <c r="AD16" s="33">
        <v>-593.46</v>
      </c>
      <c r="AE16" s="33">
        <v>9.5399999999999991</v>
      </c>
      <c r="AF16" s="33">
        <v>897.72</v>
      </c>
      <c r="AG16" s="33">
        <v>-669.1</v>
      </c>
      <c r="AH16" s="33">
        <v>-850.3</v>
      </c>
      <c r="AI16" s="33">
        <v>896.77</v>
      </c>
      <c r="AJ16" s="33">
        <v>777.42</v>
      </c>
      <c r="AK16" s="33">
        <v>-39.97</v>
      </c>
      <c r="AL16" s="33">
        <v>-599.37</v>
      </c>
      <c r="AM16" s="33">
        <v>-106.68</v>
      </c>
      <c r="AN16" s="33">
        <v>612.77</v>
      </c>
      <c r="AO16" s="33">
        <v>156.34</v>
      </c>
      <c r="AP16" s="33">
        <v>-165.62</v>
      </c>
      <c r="AQ16" s="33">
        <v>478.44</v>
      </c>
      <c r="AR16" s="33">
        <v>31.21</v>
      </c>
      <c r="AS16" s="33">
        <v>201.31</v>
      </c>
      <c r="AT16" s="33">
        <v>-95.45</v>
      </c>
      <c r="AU16" s="33">
        <v>-553.41999999999996</v>
      </c>
      <c r="AV16" s="33">
        <v>184.01</v>
      </c>
      <c r="AW16" s="33">
        <v>425.85</v>
      </c>
      <c r="AX16" s="33">
        <v>-653.75</v>
      </c>
      <c r="AY16" s="33">
        <v>814.59</v>
      </c>
      <c r="AZ16" s="33">
        <v>364.7</v>
      </c>
      <c r="BA16" s="33">
        <v>85.13</v>
      </c>
      <c r="BB16" s="33">
        <v>-196.83</v>
      </c>
      <c r="BC16" s="33">
        <v>-223.07</v>
      </c>
      <c r="BD16" s="33">
        <v>673.06</v>
      </c>
      <c r="BE16" s="33">
        <v>-739.55</v>
      </c>
      <c r="BF16" s="33">
        <v>555.45000000000005</v>
      </c>
      <c r="BG16" s="33">
        <v>-222.44</v>
      </c>
      <c r="BH16" s="33">
        <v>615.45000000000005</v>
      </c>
      <c r="BI16" s="33">
        <v>-224.48</v>
      </c>
      <c r="BJ16" s="33">
        <v>-288.02999999999997</v>
      </c>
      <c r="BK16" s="33">
        <v>63.03</v>
      </c>
      <c r="BL16" s="33">
        <v>198.87</v>
      </c>
      <c r="BM16" s="33">
        <v>-565.70000000000005</v>
      </c>
      <c r="BN16" s="33">
        <v>-58.85</v>
      </c>
      <c r="BO16" s="33">
        <v>-384.1</v>
      </c>
      <c r="BP16" s="33">
        <v>970.49</v>
      </c>
      <c r="BQ16" s="33">
        <v>-625.66</v>
      </c>
      <c r="BR16" s="33">
        <v>355.08</v>
      </c>
      <c r="BS16" s="33">
        <v>-492.45</v>
      </c>
      <c r="BT16" s="33">
        <v>95.31</v>
      </c>
      <c r="BU16" s="33">
        <v>-82.7</v>
      </c>
      <c r="BV16" s="33">
        <v>413.66</v>
      </c>
      <c r="BW16" s="33">
        <v>-93.66</v>
      </c>
      <c r="BX16" s="33">
        <v>191.42</v>
      </c>
      <c r="BY16" s="33">
        <v>-181.46</v>
      </c>
      <c r="BZ16" s="33">
        <v>174.62</v>
      </c>
      <c r="CA16" s="33">
        <v>-930.78</v>
      </c>
      <c r="CB16" s="33">
        <v>800.59</v>
      </c>
      <c r="CC16" s="33">
        <v>94.35</v>
      </c>
      <c r="CD16" s="33">
        <v>-564.6</v>
      </c>
      <c r="CE16" s="33">
        <v>4.79</v>
      </c>
      <c r="CF16" s="33">
        <v>635.76</v>
      </c>
      <c r="CG16" s="33">
        <v>-166.82</v>
      </c>
      <c r="CH16" s="33">
        <v>-49.61</v>
      </c>
      <c r="CI16" s="33">
        <v>-422.12</v>
      </c>
      <c r="CJ16" s="33">
        <v>608.22</v>
      </c>
      <c r="CK16" s="33">
        <v>25.76</v>
      </c>
      <c r="CL16" s="33">
        <v>137.85</v>
      </c>
      <c r="CM16" s="33">
        <v>-144.83000000000001</v>
      </c>
      <c r="CN16" s="33">
        <v>314.04000000000002</v>
      </c>
      <c r="CO16" s="33">
        <v>-158.58000000000001</v>
      </c>
      <c r="CP16" s="33">
        <v>-11.37</v>
      </c>
      <c r="CQ16" s="33">
        <v>434.75</v>
      </c>
      <c r="CR16" s="33">
        <v>-644.4</v>
      </c>
      <c r="CS16" s="33">
        <v>326.12</v>
      </c>
      <c r="CT16" s="33">
        <v>-0.51</v>
      </c>
      <c r="CU16" s="33">
        <v>17.03</v>
      </c>
      <c r="CV16" s="33">
        <v>-165.9</v>
      </c>
      <c r="CW16" s="33">
        <v>-106.52</v>
      </c>
      <c r="CX16" s="33">
        <v>357.65</v>
      </c>
      <c r="CY16" s="33">
        <v>223.01</v>
      </c>
      <c r="CZ16" s="33">
        <v>133</v>
      </c>
      <c r="DA16" s="33">
        <v>-171.01</v>
      </c>
      <c r="DB16" s="33">
        <v>112.9</v>
      </c>
      <c r="DC16" s="33">
        <v>-116.5</v>
      </c>
      <c r="DD16" s="33">
        <v>250.87</v>
      </c>
      <c r="DE16" s="33">
        <v>232.04</v>
      </c>
      <c r="DF16" s="33">
        <v>329.98</v>
      </c>
      <c r="DG16" s="48">
        <v>-320.83</v>
      </c>
    </row>
    <row r="17" spans="1:111" ht="20.25" customHeight="1" x14ac:dyDescent="0.25">
      <c r="A17" s="18" t="s">
        <v>68</v>
      </c>
      <c r="B17" s="35">
        <v>-369.87</v>
      </c>
      <c r="C17" s="33">
        <v>-472.96</v>
      </c>
      <c r="D17" s="33">
        <v>-207.64</v>
      </c>
      <c r="E17" s="33">
        <v>-167.53</v>
      </c>
      <c r="F17" s="33">
        <v>-76.22</v>
      </c>
      <c r="G17" s="33">
        <v>48.68</v>
      </c>
      <c r="H17" s="33">
        <v>-26.36</v>
      </c>
      <c r="I17" s="33">
        <v>163.49</v>
      </c>
      <c r="J17" s="33">
        <v>655.33000000000004</v>
      </c>
      <c r="K17" s="33">
        <v>78.98</v>
      </c>
      <c r="L17" s="33">
        <v>8.7200000000000006</v>
      </c>
      <c r="M17" s="33">
        <v>9.65</v>
      </c>
      <c r="N17" s="33">
        <v>-427.3</v>
      </c>
      <c r="O17" s="33">
        <v>-305.05</v>
      </c>
      <c r="P17" s="33">
        <v>-453.17</v>
      </c>
      <c r="Q17" s="33">
        <v>-369.78</v>
      </c>
      <c r="R17" s="33">
        <v>-307.76</v>
      </c>
      <c r="S17" s="33">
        <v>-322.44</v>
      </c>
      <c r="T17" s="33">
        <v>-51.82</v>
      </c>
      <c r="U17" s="33">
        <v>-325.61</v>
      </c>
      <c r="V17" s="33">
        <v>-984.33</v>
      </c>
      <c r="W17" s="33">
        <v>-870.85</v>
      </c>
      <c r="X17" s="33">
        <v>-759.17</v>
      </c>
      <c r="Y17" s="33">
        <v>-928.76</v>
      </c>
      <c r="Z17" s="33">
        <v>-637.17999999999995</v>
      </c>
      <c r="AA17" s="33">
        <v>-866.16</v>
      </c>
      <c r="AB17" s="33">
        <v>-584.26</v>
      </c>
      <c r="AC17" s="33">
        <v>-966.51</v>
      </c>
      <c r="AD17" s="33">
        <v>-577.08000000000004</v>
      </c>
      <c r="AE17" s="33">
        <v>-649.4</v>
      </c>
      <c r="AF17" s="33">
        <v>-571.66</v>
      </c>
      <c r="AG17" s="33">
        <v>-542.76</v>
      </c>
      <c r="AH17" s="33">
        <v>-645.42999999999995</v>
      </c>
      <c r="AI17" s="33">
        <v>-548.48</v>
      </c>
      <c r="AJ17" s="33">
        <v>-543.48</v>
      </c>
      <c r="AK17" s="33">
        <v>-469.8</v>
      </c>
      <c r="AL17" s="33">
        <v>-821.8</v>
      </c>
      <c r="AM17" s="33">
        <v>-824.53</v>
      </c>
      <c r="AN17" s="33">
        <v>-573.26</v>
      </c>
      <c r="AO17" s="33">
        <v>-537.94000000000005</v>
      </c>
      <c r="AP17" s="33">
        <v>-623.64</v>
      </c>
      <c r="AQ17" s="33">
        <v>-818.26</v>
      </c>
      <c r="AR17" s="33">
        <v>-636.46</v>
      </c>
      <c r="AS17" s="33">
        <v>-631.62</v>
      </c>
      <c r="AT17" s="33">
        <v>-568.83000000000004</v>
      </c>
      <c r="AU17" s="33">
        <v>-713.37</v>
      </c>
      <c r="AV17" s="33">
        <v>-531.04999999999995</v>
      </c>
      <c r="AW17" s="33">
        <v>-556.41</v>
      </c>
      <c r="AX17" s="33">
        <v>-567.47</v>
      </c>
      <c r="AY17" s="33">
        <v>-615.98</v>
      </c>
      <c r="AZ17" s="33">
        <v>-566.4</v>
      </c>
      <c r="BA17" s="33">
        <v>-485.46</v>
      </c>
      <c r="BB17" s="33">
        <v>-637.78</v>
      </c>
      <c r="BC17" s="33">
        <v>-580.41999999999996</v>
      </c>
      <c r="BD17" s="33">
        <v>-277.64999999999998</v>
      </c>
      <c r="BE17" s="33">
        <v>-366.63</v>
      </c>
      <c r="BF17" s="33">
        <v>-520.73</v>
      </c>
      <c r="BG17" s="33">
        <v>-598.4</v>
      </c>
      <c r="BH17" s="33">
        <v>-506.87</v>
      </c>
      <c r="BI17" s="33">
        <v>-132.28</v>
      </c>
      <c r="BJ17" s="33">
        <v>-353.96</v>
      </c>
      <c r="BK17" s="33">
        <v>-323.63</v>
      </c>
      <c r="BL17" s="33">
        <v>-306.11</v>
      </c>
      <c r="BM17" s="33">
        <v>-454.8</v>
      </c>
      <c r="BN17" s="33">
        <v>-99.6</v>
      </c>
      <c r="BO17" s="33">
        <v>-381.67</v>
      </c>
      <c r="BP17" s="33">
        <v>-225.07</v>
      </c>
      <c r="BQ17" s="33">
        <v>-445.39</v>
      </c>
      <c r="BR17" s="33">
        <v>-234.84</v>
      </c>
      <c r="BS17" s="33">
        <v>-313.79000000000002</v>
      </c>
      <c r="BT17" s="33">
        <v>-208.4</v>
      </c>
      <c r="BU17" s="33">
        <v>-480.21</v>
      </c>
      <c r="BV17" s="33">
        <v>-609.32000000000005</v>
      </c>
      <c r="BW17" s="33">
        <v>-582.09</v>
      </c>
      <c r="BX17" s="33">
        <v>-435.83</v>
      </c>
      <c r="BY17" s="33">
        <v>-460.87</v>
      </c>
      <c r="BZ17" s="33">
        <v>-252.94</v>
      </c>
      <c r="CA17" s="33">
        <v>-326.97000000000003</v>
      </c>
      <c r="CB17" s="33">
        <v>-339.68</v>
      </c>
      <c r="CC17" s="33">
        <v>154.71</v>
      </c>
      <c r="CD17" s="33">
        <v>-395.7</v>
      </c>
      <c r="CE17" s="33">
        <v>-281.64999999999998</v>
      </c>
      <c r="CF17" s="33">
        <v>287.18</v>
      </c>
      <c r="CG17" s="33">
        <v>226.32</v>
      </c>
      <c r="CH17" s="33">
        <v>-129.68</v>
      </c>
      <c r="CI17" s="33">
        <v>-273.47000000000003</v>
      </c>
      <c r="CJ17" s="33">
        <v>-233.35</v>
      </c>
      <c r="CK17" s="33">
        <v>-363.04</v>
      </c>
      <c r="CL17" s="33">
        <v>-106.97</v>
      </c>
      <c r="CM17" s="33">
        <v>288.73</v>
      </c>
      <c r="CN17" s="33">
        <v>-129.43</v>
      </c>
      <c r="CO17" s="33">
        <v>194.62</v>
      </c>
      <c r="CP17" s="33">
        <v>107.86</v>
      </c>
      <c r="CQ17" s="33">
        <v>24.38</v>
      </c>
      <c r="CR17" s="33">
        <v>106.32</v>
      </c>
      <c r="CS17" s="33">
        <v>470.08</v>
      </c>
      <c r="CT17" s="33">
        <v>6.12</v>
      </c>
      <c r="CU17" s="33">
        <v>13.11</v>
      </c>
      <c r="CV17" s="33">
        <v>-43.52</v>
      </c>
      <c r="CW17" s="33">
        <v>-10.87</v>
      </c>
      <c r="CX17" s="33">
        <v>7.44</v>
      </c>
      <c r="CY17" s="33">
        <v>5.67</v>
      </c>
      <c r="CZ17" s="33">
        <v>137.49</v>
      </c>
      <c r="DA17" s="33">
        <v>550.25</v>
      </c>
      <c r="DB17" s="33">
        <v>306.35000000000002</v>
      </c>
      <c r="DC17" s="33">
        <v>550.36</v>
      </c>
      <c r="DD17" s="33">
        <v>329.32</v>
      </c>
      <c r="DE17" s="33">
        <v>-9.82</v>
      </c>
      <c r="DF17" s="33">
        <v>-59.72</v>
      </c>
      <c r="DG17" s="48">
        <v>144.49</v>
      </c>
    </row>
    <row r="18" spans="1:111" s="26" customFormat="1" ht="20.25" customHeight="1" x14ac:dyDescent="0.25">
      <c r="A18" s="18" t="s">
        <v>33</v>
      </c>
      <c r="B18" s="35">
        <v>23594.36</v>
      </c>
      <c r="C18" s="33">
        <v>22596.71</v>
      </c>
      <c r="D18" s="33">
        <v>21282.27</v>
      </c>
      <c r="E18" s="33">
        <v>21282.080000000002</v>
      </c>
      <c r="F18" s="33">
        <v>22698.17</v>
      </c>
      <c r="G18" s="33">
        <v>21430.16</v>
      </c>
      <c r="H18" s="33">
        <v>22099.67</v>
      </c>
      <c r="I18" s="33">
        <v>22693.7</v>
      </c>
      <c r="J18" s="33">
        <v>20876.72</v>
      </c>
      <c r="K18" s="33">
        <v>18323.169999999998</v>
      </c>
      <c r="L18" s="33">
        <v>22006.67</v>
      </c>
      <c r="M18" s="33">
        <v>22231.87</v>
      </c>
      <c r="N18" s="33">
        <v>21096.85</v>
      </c>
      <c r="O18" s="33">
        <v>21166.01</v>
      </c>
      <c r="P18" s="33">
        <v>21750.98</v>
      </c>
      <c r="Q18" s="33">
        <v>20341.919999999998</v>
      </c>
      <c r="R18" s="33">
        <v>21325.13</v>
      </c>
      <c r="S18" s="33">
        <v>22056.77</v>
      </c>
      <c r="T18" s="33">
        <v>20660.02</v>
      </c>
      <c r="U18" s="33">
        <v>20772.16</v>
      </c>
      <c r="V18" s="33">
        <v>21273.83</v>
      </c>
      <c r="W18" s="33">
        <v>22185.54</v>
      </c>
      <c r="X18" s="33">
        <v>22938.29</v>
      </c>
      <c r="Y18" s="33">
        <v>23311.98</v>
      </c>
      <c r="Z18" s="33">
        <v>20888.28</v>
      </c>
      <c r="AA18" s="33">
        <v>21201.119999999999</v>
      </c>
      <c r="AB18" s="33">
        <v>22623.360000000001</v>
      </c>
      <c r="AC18" s="33">
        <v>21356.1</v>
      </c>
      <c r="AD18" s="33">
        <v>20029.439999999999</v>
      </c>
      <c r="AE18" s="33">
        <v>20906.96</v>
      </c>
      <c r="AF18" s="33">
        <v>21655.53</v>
      </c>
      <c r="AG18" s="33">
        <v>20538.240000000002</v>
      </c>
      <c r="AH18" s="33">
        <v>19079.13</v>
      </c>
      <c r="AI18" s="33">
        <v>21147.94</v>
      </c>
      <c r="AJ18" s="33">
        <v>21222.27</v>
      </c>
      <c r="AK18" s="33">
        <v>20059.849999999999</v>
      </c>
      <c r="AL18" s="33">
        <v>19189.82</v>
      </c>
      <c r="AM18" s="33">
        <v>20956.099999999999</v>
      </c>
      <c r="AN18" s="33">
        <v>21160</v>
      </c>
      <c r="AO18" s="33">
        <v>19887.95</v>
      </c>
      <c r="AP18" s="33">
        <v>19608.580000000002</v>
      </c>
      <c r="AQ18" s="33">
        <v>18510.91</v>
      </c>
      <c r="AR18" s="33">
        <v>19137.12</v>
      </c>
      <c r="AS18" s="33">
        <v>18428.82</v>
      </c>
      <c r="AT18" s="33">
        <v>17639.150000000001</v>
      </c>
      <c r="AU18" s="33">
        <v>18319</v>
      </c>
      <c r="AV18" s="33">
        <v>18789.3</v>
      </c>
      <c r="AW18" s="33">
        <v>18805.34</v>
      </c>
      <c r="AX18" s="33">
        <v>18112.53</v>
      </c>
      <c r="AY18" s="33">
        <v>19230.05</v>
      </c>
      <c r="AZ18" s="33">
        <v>19171.54</v>
      </c>
      <c r="BA18" s="33">
        <v>18301.28</v>
      </c>
      <c r="BB18" s="33">
        <v>19417.18</v>
      </c>
      <c r="BC18" s="33">
        <v>19235.47</v>
      </c>
      <c r="BD18" s="33">
        <v>18088.61</v>
      </c>
      <c r="BE18" s="33">
        <v>15000.16</v>
      </c>
      <c r="BF18" s="33">
        <v>16577.79</v>
      </c>
      <c r="BG18" s="33">
        <v>17370.439999999999</v>
      </c>
      <c r="BH18" s="33">
        <v>17020.63</v>
      </c>
      <c r="BI18" s="33">
        <v>14959.22</v>
      </c>
      <c r="BJ18" s="33">
        <v>15538.69</v>
      </c>
      <c r="BK18" s="33">
        <v>15132.07</v>
      </c>
      <c r="BL18" s="33">
        <v>15246.23</v>
      </c>
      <c r="BM18" s="33">
        <v>15149.07</v>
      </c>
      <c r="BN18" s="33">
        <v>14618.36</v>
      </c>
      <c r="BO18" s="33">
        <v>14100.96</v>
      </c>
      <c r="BP18" s="33">
        <v>16331.22</v>
      </c>
      <c r="BQ18" s="33">
        <v>16287.31</v>
      </c>
      <c r="BR18" s="33">
        <v>14224.64</v>
      </c>
      <c r="BS18" s="33">
        <v>15273.85</v>
      </c>
      <c r="BT18" s="33">
        <v>15367.08</v>
      </c>
      <c r="BU18" s="33">
        <v>15577.77</v>
      </c>
      <c r="BV18" s="33">
        <v>14583.93</v>
      </c>
      <c r="BW18" s="33">
        <v>15296.72</v>
      </c>
      <c r="BX18" s="33">
        <v>15435.11</v>
      </c>
      <c r="BY18" s="33">
        <v>14947.34</v>
      </c>
      <c r="BZ18" s="33">
        <v>13170.53</v>
      </c>
      <c r="CA18" s="33">
        <v>14168.51</v>
      </c>
      <c r="CB18" s="33">
        <v>15694.53</v>
      </c>
      <c r="CC18" s="33">
        <v>15651.07</v>
      </c>
      <c r="CD18" s="33">
        <v>14710.11</v>
      </c>
      <c r="CE18" s="33">
        <v>13930.73</v>
      </c>
      <c r="CF18" s="33">
        <v>14892.93</v>
      </c>
      <c r="CG18" s="33">
        <v>15677.24</v>
      </c>
      <c r="CH18" s="33">
        <v>14057.06</v>
      </c>
      <c r="CI18" s="33">
        <v>10230.34</v>
      </c>
      <c r="CJ18" s="33">
        <v>11643.71</v>
      </c>
      <c r="CK18" s="33">
        <v>12309.97</v>
      </c>
      <c r="CL18" s="33">
        <v>9802.51</v>
      </c>
      <c r="CM18" s="33">
        <v>12307.17</v>
      </c>
      <c r="CN18" s="33">
        <v>13283.72</v>
      </c>
      <c r="CO18" s="33">
        <v>13296.23</v>
      </c>
      <c r="CP18" s="33">
        <v>13824.71</v>
      </c>
      <c r="CQ18" s="33">
        <v>14001.5</v>
      </c>
      <c r="CR18" s="33">
        <v>13410.18</v>
      </c>
      <c r="CS18" s="33">
        <v>13614.77</v>
      </c>
      <c r="CT18" s="33">
        <v>13464.81</v>
      </c>
      <c r="CU18" s="33">
        <v>12836.75</v>
      </c>
      <c r="CV18" s="33">
        <v>12766.96</v>
      </c>
      <c r="CW18" s="33">
        <v>11922.15</v>
      </c>
      <c r="CX18" s="33">
        <v>12787.06</v>
      </c>
      <c r="CY18" s="33">
        <v>12717.77</v>
      </c>
      <c r="CZ18" s="33">
        <v>12607.45</v>
      </c>
      <c r="DA18" s="33">
        <v>13466.64</v>
      </c>
      <c r="DB18" s="33">
        <v>11907.11</v>
      </c>
      <c r="DC18" s="33">
        <v>13062.72</v>
      </c>
      <c r="DD18" s="33">
        <v>12096.84</v>
      </c>
      <c r="DE18" s="33">
        <v>12034.87</v>
      </c>
      <c r="DF18" s="33">
        <v>11656.03</v>
      </c>
      <c r="DG18" s="48">
        <v>11126.45</v>
      </c>
    </row>
    <row r="19" spans="1:111" ht="20.25" customHeight="1" x14ac:dyDescent="0.25">
      <c r="A19" s="18" t="s">
        <v>69</v>
      </c>
      <c r="B19" s="35">
        <v>843.9</v>
      </c>
      <c r="C19" s="33">
        <v>495.41</v>
      </c>
      <c r="D19" s="33">
        <v>-269.16000000000003</v>
      </c>
      <c r="E19" s="33">
        <v>-923.72</v>
      </c>
      <c r="F19" s="33">
        <v>391</v>
      </c>
      <c r="G19" s="33">
        <v>-167.68</v>
      </c>
      <c r="H19" s="33">
        <v>186.46</v>
      </c>
      <c r="I19" s="33">
        <v>204.67</v>
      </c>
      <c r="J19" s="33">
        <v>199.8</v>
      </c>
      <c r="K19" s="33">
        <v>260.94</v>
      </c>
      <c r="L19" s="33">
        <v>-66.95</v>
      </c>
      <c r="M19" s="33">
        <v>-298.2</v>
      </c>
      <c r="N19" s="33">
        <v>-38.76</v>
      </c>
      <c r="O19" s="33">
        <v>256.14</v>
      </c>
      <c r="P19" s="33">
        <v>-61.22</v>
      </c>
      <c r="Q19" s="33">
        <v>-584.30999999999995</v>
      </c>
      <c r="R19" s="33">
        <v>-136.12</v>
      </c>
      <c r="S19" s="33">
        <v>324.75</v>
      </c>
      <c r="T19" s="33">
        <v>99.6</v>
      </c>
      <c r="U19" s="33">
        <v>-59.17</v>
      </c>
      <c r="V19" s="33">
        <v>-140.4</v>
      </c>
      <c r="W19" s="33">
        <v>-31.04</v>
      </c>
      <c r="X19" s="33">
        <v>-67.430000000000007</v>
      </c>
      <c r="Y19" s="33">
        <v>127.91</v>
      </c>
      <c r="Z19" s="33">
        <v>-90</v>
      </c>
      <c r="AA19" s="33">
        <v>202.92</v>
      </c>
      <c r="AB19" s="33">
        <v>12.45</v>
      </c>
      <c r="AC19" s="33">
        <v>-190.76</v>
      </c>
      <c r="AD19" s="33">
        <v>-83.22</v>
      </c>
      <c r="AE19" s="33">
        <v>-75.3</v>
      </c>
      <c r="AF19" s="33">
        <v>41.14</v>
      </c>
      <c r="AG19" s="33">
        <v>34.44</v>
      </c>
      <c r="AH19" s="33">
        <v>-192.92</v>
      </c>
      <c r="AI19" s="33">
        <v>41.61</v>
      </c>
      <c r="AJ19" s="33">
        <v>180.32</v>
      </c>
      <c r="AK19" s="33">
        <v>2.96</v>
      </c>
      <c r="AL19" s="33">
        <v>-321.64999999999998</v>
      </c>
      <c r="AM19" s="33">
        <v>223.78</v>
      </c>
      <c r="AN19" s="33">
        <v>260.62</v>
      </c>
      <c r="AO19" s="33">
        <v>-2.4900000000000002</v>
      </c>
      <c r="AP19" s="33">
        <v>-112.85</v>
      </c>
      <c r="AQ19" s="33">
        <v>184.82</v>
      </c>
      <c r="AR19" s="33">
        <v>-95.25</v>
      </c>
      <c r="AS19" s="33">
        <v>158.15</v>
      </c>
      <c r="AT19" s="33">
        <v>68.569999999999993</v>
      </c>
      <c r="AU19" s="33">
        <v>-37.96</v>
      </c>
      <c r="AV19" s="33">
        <v>-101.65</v>
      </c>
      <c r="AW19" s="33">
        <v>80.98</v>
      </c>
      <c r="AX19" s="33">
        <v>-93.5</v>
      </c>
      <c r="AY19" s="33">
        <v>-71.53</v>
      </c>
      <c r="AZ19" s="33">
        <v>-225.38</v>
      </c>
      <c r="BA19" s="33">
        <v>125.54</v>
      </c>
      <c r="BB19" s="33">
        <v>-35.119999999999997</v>
      </c>
      <c r="BC19" s="33">
        <v>96.72</v>
      </c>
      <c r="BD19" s="33">
        <v>-104.87</v>
      </c>
      <c r="BE19" s="33">
        <v>-54.42</v>
      </c>
      <c r="BF19" s="33">
        <v>-93.22</v>
      </c>
      <c r="BG19" s="33">
        <v>-21.47</v>
      </c>
      <c r="BH19" s="33">
        <v>51.14</v>
      </c>
      <c r="BI19" s="33">
        <v>19.73</v>
      </c>
      <c r="BJ19" s="33">
        <v>21.49</v>
      </c>
      <c r="BK19" s="33">
        <v>-2.42</v>
      </c>
      <c r="BL19" s="33">
        <v>-24.01</v>
      </c>
      <c r="BM19" s="33">
        <v>8.4499999999999993</v>
      </c>
      <c r="BN19" s="33">
        <v>-14.68</v>
      </c>
      <c r="BO19" s="33">
        <v>-1.59</v>
      </c>
      <c r="BP19" s="33">
        <v>-16.03</v>
      </c>
      <c r="BQ19" s="33">
        <v>-20.67</v>
      </c>
      <c r="BR19" s="33">
        <v>3.25</v>
      </c>
      <c r="BS19" s="33">
        <v>33.65</v>
      </c>
      <c r="BT19" s="33">
        <v>-4.6500000000000004</v>
      </c>
      <c r="BU19" s="33">
        <v>15.64</v>
      </c>
      <c r="BV19" s="33">
        <v>-7.17</v>
      </c>
      <c r="BW19" s="33">
        <v>15</v>
      </c>
      <c r="BX19" s="33">
        <v>27.25</v>
      </c>
      <c r="BY19" s="33">
        <v>-28.57</v>
      </c>
      <c r="BZ19" s="33">
        <v>-7.9</v>
      </c>
      <c r="CA19" s="33">
        <v>-2.27</v>
      </c>
      <c r="CB19" s="33">
        <v>4.22</v>
      </c>
      <c r="CC19" s="33">
        <v>-6.65</v>
      </c>
      <c r="CD19" s="33">
        <v>-0.11</v>
      </c>
      <c r="CE19" s="33">
        <v>3.8</v>
      </c>
      <c r="CF19" s="33">
        <v>-3.37</v>
      </c>
      <c r="CG19" s="33">
        <v>-8.09</v>
      </c>
      <c r="CH19" s="33">
        <v>-11.76</v>
      </c>
      <c r="CI19" s="33">
        <v>15.12</v>
      </c>
      <c r="CJ19" s="33">
        <v>1.87</v>
      </c>
      <c r="CK19" s="33">
        <v>-6.75</v>
      </c>
      <c r="CL19" s="33">
        <v>-6.42</v>
      </c>
      <c r="CM19" s="33">
        <v>3.9</v>
      </c>
      <c r="CN19" s="33">
        <v>8.49</v>
      </c>
      <c r="CO19" s="33">
        <v>-112.94</v>
      </c>
      <c r="CP19" s="33">
        <v>0.45</v>
      </c>
      <c r="CQ19" s="33">
        <v>21.13</v>
      </c>
      <c r="CR19" s="33">
        <v>-11.07</v>
      </c>
      <c r="CS19" s="33">
        <v>13.78</v>
      </c>
      <c r="CT19" s="33">
        <v>0.66</v>
      </c>
      <c r="CU19" s="33">
        <v>-3.02</v>
      </c>
      <c r="CV19" s="33">
        <v>-3.82</v>
      </c>
      <c r="CW19" s="33">
        <v>19.75</v>
      </c>
      <c r="CX19" s="33">
        <v>-2.62</v>
      </c>
      <c r="CY19" s="33">
        <v>-11.21</v>
      </c>
      <c r="CZ19" s="33">
        <v>-1.75</v>
      </c>
      <c r="DA19" s="33">
        <v>-16.079999999999998</v>
      </c>
      <c r="DB19" s="33">
        <v>11.88</v>
      </c>
      <c r="DC19" s="33">
        <v>48.36</v>
      </c>
      <c r="DD19" s="33">
        <v>37.08</v>
      </c>
      <c r="DE19" s="33">
        <v>12.15</v>
      </c>
      <c r="DF19" s="33">
        <v>-5.04</v>
      </c>
      <c r="DG19" s="48">
        <v>3.49</v>
      </c>
    </row>
    <row r="20" spans="1:111" s="26" customFormat="1" ht="20.25" customHeight="1" x14ac:dyDescent="0.25">
      <c r="A20" s="18" t="s">
        <v>34</v>
      </c>
      <c r="B20" s="35">
        <v>22750.47</v>
      </c>
      <c r="C20" s="33">
        <v>22101.3</v>
      </c>
      <c r="D20" s="33">
        <v>21551.43</v>
      </c>
      <c r="E20" s="33">
        <v>22205.8</v>
      </c>
      <c r="F20" s="33">
        <v>22307.17</v>
      </c>
      <c r="G20" s="33">
        <v>21597.85</v>
      </c>
      <c r="H20" s="33">
        <v>21913.21</v>
      </c>
      <c r="I20" s="33">
        <v>22489.03</v>
      </c>
      <c r="J20" s="33">
        <v>20676.919999999998</v>
      </c>
      <c r="K20" s="33">
        <v>18062.23</v>
      </c>
      <c r="L20" s="33">
        <v>22073.61</v>
      </c>
      <c r="M20" s="33">
        <v>22530.07</v>
      </c>
      <c r="N20" s="33">
        <v>21135.61</v>
      </c>
      <c r="O20" s="33">
        <v>20909.86</v>
      </c>
      <c r="P20" s="33">
        <v>21812.2</v>
      </c>
      <c r="Q20" s="33">
        <v>20926.240000000002</v>
      </c>
      <c r="R20" s="33">
        <v>21461.25</v>
      </c>
      <c r="S20" s="33">
        <v>21732.01</v>
      </c>
      <c r="T20" s="33">
        <v>20560.419999999998</v>
      </c>
      <c r="U20" s="33">
        <v>20831.330000000002</v>
      </c>
      <c r="V20" s="33">
        <v>21414.23</v>
      </c>
      <c r="W20" s="33">
        <v>22216.58</v>
      </c>
      <c r="X20" s="33">
        <v>23005.72</v>
      </c>
      <c r="Y20" s="33">
        <v>23184.06</v>
      </c>
      <c r="Z20" s="33">
        <v>20978.29</v>
      </c>
      <c r="AA20" s="33">
        <v>20998.2</v>
      </c>
      <c r="AB20" s="33">
        <v>22610.92</v>
      </c>
      <c r="AC20" s="33">
        <v>21546.85</v>
      </c>
      <c r="AD20" s="33">
        <v>20112.669999999998</v>
      </c>
      <c r="AE20" s="33">
        <v>20982.26</v>
      </c>
      <c r="AF20" s="33">
        <v>21614.39</v>
      </c>
      <c r="AG20" s="33">
        <v>20503.8</v>
      </c>
      <c r="AH20" s="33">
        <v>19272.05</v>
      </c>
      <c r="AI20" s="33">
        <v>21106.33</v>
      </c>
      <c r="AJ20" s="33">
        <v>21041.95</v>
      </c>
      <c r="AK20" s="33">
        <v>20056.89</v>
      </c>
      <c r="AL20" s="33">
        <v>19511.47</v>
      </c>
      <c r="AM20" s="33">
        <v>20732.310000000001</v>
      </c>
      <c r="AN20" s="33">
        <v>20899.38</v>
      </c>
      <c r="AO20" s="33">
        <v>19890.43</v>
      </c>
      <c r="AP20" s="33">
        <v>19721.43</v>
      </c>
      <c r="AQ20" s="33">
        <v>18326.09</v>
      </c>
      <c r="AR20" s="33">
        <v>19232.37</v>
      </c>
      <c r="AS20" s="33">
        <v>18270.669999999998</v>
      </c>
      <c r="AT20" s="33">
        <v>17570.580000000002</v>
      </c>
      <c r="AU20" s="33">
        <v>18356.95</v>
      </c>
      <c r="AV20" s="33">
        <v>18890.95</v>
      </c>
      <c r="AW20" s="33">
        <v>18724.36</v>
      </c>
      <c r="AX20" s="33">
        <v>18206.03</v>
      </c>
      <c r="AY20" s="33">
        <v>19301.580000000002</v>
      </c>
      <c r="AZ20" s="33">
        <v>19396.919999999998</v>
      </c>
      <c r="BA20" s="33">
        <v>18175.740000000002</v>
      </c>
      <c r="BB20" s="33">
        <v>19452.3</v>
      </c>
      <c r="BC20" s="33">
        <v>19138.75</v>
      </c>
      <c r="BD20" s="33">
        <v>18193.48</v>
      </c>
      <c r="BE20" s="33">
        <v>15054.59</v>
      </c>
      <c r="BF20" s="33">
        <v>16671.009999999998</v>
      </c>
      <c r="BG20" s="33">
        <v>17391.91</v>
      </c>
      <c r="BH20" s="33">
        <v>16969.490000000002</v>
      </c>
      <c r="BI20" s="33">
        <v>14939.49</v>
      </c>
      <c r="BJ20" s="33">
        <v>15517.21</v>
      </c>
      <c r="BK20" s="33">
        <v>15134.49</v>
      </c>
      <c r="BL20" s="33">
        <v>15270.23</v>
      </c>
      <c r="BM20" s="33">
        <v>15140.62</v>
      </c>
      <c r="BN20" s="33">
        <v>14633.03</v>
      </c>
      <c r="BO20" s="33">
        <v>14102.55</v>
      </c>
      <c r="BP20" s="33">
        <v>16347.25</v>
      </c>
      <c r="BQ20" s="33">
        <v>16307.98</v>
      </c>
      <c r="BR20" s="33">
        <v>14221.39</v>
      </c>
      <c r="BS20" s="33">
        <v>15240.19</v>
      </c>
      <c r="BT20" s="33">
        <v>15371.73</v>
      </c>
      <c r="BU20" s="33">
        <v>15562.13</v>
      </c>
      <c r="BV20" s="33">
        <v>14591.1</v>
      </c>
      <c r="BW20" s="33">
        <v>15281.72</v>
      </c>
      <c r="BX20" s="33">
        <v>15407.86</v>
      </c>
      <c r="BY20" s="33">
        <v>14975.92</v>
      </c>
      <c r="BZ20" s="33">
        <v>13178.44</v>
      </c>
      <c r="CA20" s="33">
        <v>14170.78</v>
      </c>
      <c r="CB20" s="33">
        <v>15690.31</v>
      </c>
      <c r="CC20" s="33">
        <v>15657.73</v>
      </c>
      <c r="CD20" s="33">
        <v>14710.22</v>
      </c>
      <c r="CE20" s="33">
        <v>13926.94</v>
      </c>
      <c r="CF20" s="33">
        <v>14896.3</v>
      </c>
      <c r="CG20" s="33">
        <v>15685.33</v>
      </c>
      <c r="CH20" s="33">
        <v>14068.82</v>
      </c>
      <c r="CI20" s="33">
        <v>10215.219999999999</v>
      </c>
      <c r="CJ20" s="33">
        <v>11641.84</v>
      </c>
      <c r="CK20" s="33">
        <v>12316.73</v>
      </c>
      <c r="CL20" s="33">
        <v>9808.94</v>
      </c>
      <c r="CM20" s="33">
        <v>12303.27</v>
      </c>
      <c r="CN20" s="33">
        <v>13275.23</v>
      </c>
      <c r="CO20" s="33">
        <v>13409.17</v>
      </c>
      <c r="CP20" s="33">
        <v>13824.26</v>
      </c>
      <c r="CQ20" s="33">
        <v>13980.37</v>
      </c>
      <c r="CR20" s="33">
        <v>13421.25</v>
      </c>
      <c r="CS20" s="33">
        <v>13601</v>
      </c>
      <c r="CT20" s="33">
        <v>13464.15</v>
      </c>
      <c r="CU20" s="33">
        <v>12839.76</v>
      </c>
      <c r="CV20" s="33">
        <v>12770.78</v>
      </c>
      <c r="CW20" s="33">
        <v>11902.4</v>
      </c>
      <c r="CX20" s="33">
        <v>12789.68</v>
      </c>
      <c r="CY20" s="33">
        <v>12728.97</v>
      </c>
      <c r="CZ20" s="33">
        <v>12609.2</v>
      </c>
      <c r="DA20" s="33">
        <v>13482.72</v>
      </c>
      <c r="DB20" s="33">
        <v>11895.23</v>
      </c>
      <c r="DC20" s="33">
        <v>13014.37</v>
      </c>
      <c r="DD20" s="33">
        <v>12059.76</v>
      </c>
      <c r="DE20" s="33">
        <v>12022.72</v>
      </c>
      <c r="DF20" s="33">
        <v>11661.07</v>
      </c>
      <c r="DG20" s="48">
        <v>11122.96</v>
      </c>
    </row>
    <row r="21" spans="1:111" ht="20.25" customHeight="1" x14ac:dyDescent="0.25">
      <c r="A21" s="18" t="s">
        <v>35</v>
      </c>
      <c r="B21" s="35">
        <v>22666.66</v>
      </c>
      <c r="C21" s="33">
        <v>22020.28</v>
      </c>
      <c r="D21" s="33">
        <v>21474.62</v>
      </c>
      <c r="E21" s="33">
        <v>22124.44</v>
      </c>
      <c r="F21" s="33">
        <v>22225.17</v>
      </c>
      <c r="G21" s="33">
        <v>21522.85</v>
      </c>
      <c r="H21" s="33">
        <v>21845.21</v>
      </c>
      <c r="I21" s="33">
        <v>22420.03</v>
      </c>
      <c r="J21" s="33">
        <v>20676.919999999998</v>
      </c>
      <c r="K21" s="33">
        <v>18062.23</v>
      </c>
      <c r="L21" s="33">
        <v>22073.61</v>
      </c>
      <c r="M21" s="33">
        <v>22530.07</v>
      </c>
      <c r="N21" s="33">
        <v>21135.61</v>
      </c>
      <c r="O21" s="33">
        <v>20909.86</v>
      </c>
      <c r="P21" s="33">
        <v>21812.2</v>
      </c>
      <c r="Q21" s="33">
        <v>20926.240000000002</v>
      </c>
      <c r="R21" s="33">
        <v>21461.25</v>
      </c>
      <c r="S21" s="33">
        <v>21732.01</v>
      </c>
      <c r="T21" s="33">
        <v>20560.419999999998</v>
      </c>
      <c r="U21" s="33">
        <v>20831.330000000002</v>
      </c>
      <c r="V21" s="33">
        <v>21414.23</v>
      </c>
      <c r="W21" s="33">
        <v>22216.58</v>
      </c>
      <c r="X21" s="33">
        <v>23005.72</v>
      </c>
      <c r="Y21" s="33">
        <v>23184.06</v>
      </c>
      <c r="Z21" s="33">
        <v>20978.29</v>
      </c>
      <c r="AA21" s="33">
        <v>20998.2</v>
      </c>
      <c r="AB21" s="33">
        <v>22610.92</v>
      </c>
      <c r="AC21" s="33">
        <v>21546.85</v>
      </c>
      <c r="AD21" s="33">
        <v>20112.669999999998</v>
      </c>
      <c r="AE21" s="33">
        <v>20982.26</v>
      </c>
      <c r="AF21" s="33">
        <v>21614.39</v>
      </c>
      <c r="AG21" s="33">
        <v>20503.8</v>
      </c>
      <c r="AH21" s="33">
        <v>19272.05</v>
      </c>
      <c r="AI21" s="33">
        <v>21106.33</v>
      </c>
      <c r="AJ21" s="33">
        <v>21041.95</v>
      </c>
      <c r="AK21" s="33">
        <v>20056.89</v>
      </c>
      <c r="AL21" s="33">
        <v>19511.47</v>
      </c>
      <c r="AM21" s="33">
        <v>20732.310000000001</v>
      </c>
      <c r="AN21" s="33">
        <v>20899.38</v>
      </c>
      <c r="AO21" s="33">
        <v>19890.43</v>
      </c>
      <c r="AP21" s="33">
        <v>19721.43</v>
      </c>
      <c r="AQ21" s="33">
        <v>18326.09</v>
      </c>
      <c r="AR21" s="33">
        <v>19232.37</v>
      </c>
      <c r="AS21" s="33">
        <v>18270.669999999998</v>
      </c>
      <c r="AT21" s="33">
        <v>17570.580000000002</v>
      </c>
      <c r="AU21" s="33">
        <v>18356.95</v>
      </c>
      <c r="AV21" s="33">
        <v>18890.95</v>
      </c>
      <c r="AW21" s="33">
        <v>18724.36</v>
      </c>
      <c r="AX21" s="33">
        <v>18206.03</v>
      </c>
      <c r="AY21" s="33">
        <v>19301.580000000002</v>
      </c>
      <c r="AZ21" s="33">
        <v>19396.919999999998</v>
      </c>
      <c r="BA21" s="33">
        <v>18175.740000000002</v>
      </c>
      <c r="BB21" s="33">
        <v>19452.3</v>
      </c>
      <c r="BC21" s="33">
        <v>19138.75</v>
      </c>
      <c r="BD21" s="33">
        <v>18193.48</v>
      </c>
      <c r="BE21" s="33">
        <v>15054.59</v>
      </c>
      <c r="BF21" s="33">
        <v>16671.009999999998</v>
      </c>
      <c r="BG21" s="33">
        <v>17391.91</v>
      </c>
      <c r="BH21" s="33">
        <v>16969.490000000002</v>
      </c>
      <c r="BI21" s="33">
        <v>14939.49</v>
      </c>
      <c r="BJ21" s="33">
        <v>15517.21</v>
      </c>
      <c r="BK21" s="33">
        <v>15134.49</v>
      </c>
      <c r="BL21" s="33">
        <v>15270.23</v>
      </c>
      <c r="BM21" s="33">
        <v>15140.62</v>
      </c>
      <c r="BN21" s="33">
        <v>14633.03</v>
      </c>
      <c r="BO21" s="33">
        <v>14102.55</v>
      </c>
      <c r="BP21" s="33">
        <v>16347.25</v>
      </c>
      <c r="BQ21" s="33">
        <v>16307.98</v>
      </c>
      <c r="BR21" s="33">
        <v>14221.39</v>
      </c>
      <c r="BS21" s="33">
        <v>15240.19</v>
      </c>
      <c r="BT21" s="33">
        <v>15371.73</v>
      </c>
      <c r="BU21" s="33">
        <v>15562.13</v>
      </c>
      <c r="BV21" s="33">
        <v>14591.1</v>
      </c>
      <c r="BW21" s="33">
        <v>15281.72</v>
      </c>
      <c r="BX21" s="33">
        <v>15407.86</v>
      </c>
      <c r="BY21" s="33">
        <v>14975.92</v>
      </c>
      <c r="BZ21" s="33">
        <v>13178.44</v>
      </c>
      <c r="CA21" s="33">
        <v>14170.78</v>
      </c>
      <c r="CB21" s="33">
        <v>15690.31</v>
      </c>
      <c r="CC21" s="33">
        <v>15657.73</v>
      </c>
      <c r="CD21" s="33">
        <v>14710.22</v>
      </c>
      <c r="CE21" s="33">
        <v>13926.94</v>
      </c>
      <c r="CF21" s="33">
        <v>14896.3</v>
      </c>
      <c r="CG21" s="33">
        <v>15685.33</v>
      </c>
      <c r="CH21" s="33">
        <v>14068.82</v>
      </c>
      <c r="CI21" s="33">
        <v>10215.219999999999</v>
      </c>
      <c r="CJ21" s="33">
        <v>11641.84</v>
      </c>
      <c r="CK21" s="33">
        <v>12316.73</v>
      </c>
      <c r="CL21" s="33">
        <v>9808.94</v>
      </c>
      <c r="CM21" s="33">
        <v>12303.27</v>
      </c>
      <c r="CN21" s="33">
        <v>13275.23</v>
      </c>
      <c r="CO21" s="33">
        <v>13409.17</v>
      </c>
      <c r="CP21" s="33">
        <v>13824.26</v>
      </c>
      <c r="CQ21" s="33">
        <v>13980.37</v>
      </c>
      <c r="CR21" s="33">
        <v>13421.25</v>
      </c>
      <c r="CS21" s="33">
        <v>13601</v>
      </c>
      <c r="CT21" s="33">
        <v>13464.15</v>
      </c>
      <c r="CU21" s="33">
        <v>12839.76</v>
      </c>
      <c r="CV21" s="33">
        <v>12770.78</v>
      </c>
      <c r="CW21" s="33">
        <v>11902.4</v>
      </c>
      <c r="CX21" s="33">
        <v>12789.68</v>
      </c>
      <c r="CY21" s="33">
        <v>12728.97</v>
      </c>
      <c r="CZ21" s="33">
        <v>12609.2</v>
      </c>
      <c r="DA21" s="33">
        <v>13482.72</v>
      </c>
      <c r="DB21" s="33">
        <v>11895.23</v>
      </c>
      <c r="DC21" s="33">
        <v>13014.37</v>
      </c>
      <c r="DD21" s="33">
        <v>12059.76</v>
      </c>
      <c r="DE21" s="33">
        <v>12022.72</v>
      </c>
      <c r="DF21" s="33">
        <v>11661.07</v>
      </c>
      <c r="DG21" s="48">
        <v>11122.96</v>
      </c>
    </row>
    <row r="22" spans="1:111" ht="20.25" customHeight="1" x14ac:dyDescent="0.25">
      <c r="A22" s="18" t="s">
        <v>36</v>
      </c>
      <c r="B22" s="35">
        <v>22666.66</v>
      </c>
      <c r="C22" s="33">
        <v>22020.28</v>
      </c>
      <c r="D22" s="33">
        <v>21474.62</v>
      </c>
      <c r="E22" s="33">
        <v>22124.44</v>
      </c>
      <c r="F22" s="33">
        <v>22225.17</v>
      </c>
      <c r="G22" s="33">
        <v>21522.85</v>
      </c>
      <c r="H22" s="33">
        <v>21845.21</v>
      </c>
      <c r="I22" s="33">
        <v>22420.03</v>
      </c>
      <c r="J22" s="33">
        <v>20676.919999999998</v>
      </c>
      <c r="K22" s="33">
        <v>18062.23</v>
      </c>
      <c r="L22" s="33">
        <v>22073.61</v>
      </c>
      <c r="M22" s="33">
        <v>22530.07</v>
      </c>
      <c r="N22" s="33">
        <v>21135.61</v>
      </c>
      <c r="O22" s="33">
        <v>20909.86</v>
      </c>
      <c r="P22" s="33">
        <v>21812.2</v>
      </c>
      <c r="Q22" s="33">
        <v>20926.240000000002</v>
      </c>
      <c r="R22" s="33">
        <v>21461.25</v>
      </c>
      <c r="S22" s="33">
        <v>21732.01</v>
      </c>
      <c r="T22" s="33">
        <v>20560.419999999998</v>
      </c>
      <c r="U22" s="33">
        <v>20831.330000000002</v>
      </c>
      <c r="V22" s="33">
        <v>21414.23</v>
      </c>
      <c r="W22" s="33">
        <v>22216.58</v>
      </c>
      <c r="X22" s="33">
        <v>23005.72</v>
      </c>
      <c r="Y22" s="33">
        <v>23184.06</v>
      </c>
      <c r="Z22" s="33">
        <v>20978.29</v>
      </c>
      <c r="AA22" s="33">
        <v>20998.2</v>
      </c>
      <c r="AB22" s="33">
        <v>22610.92</v>
      </c>
      <c r="AC22" s="33">
        <v>21546.85</v>
      </c>
      <c r="AD22" s="33">
        <v>20112.669999999998</v>
      </c>
      <c r="AE22" s="33">
        <v>20982.26</v>
      </c>
      <c r="AF22" s="33">
        <v>21614.39</v>
      </c>
      <c r="AG22" s="33">
        <v>20503.8</v>
      </c>
      <c r="AH22" s="33">
        <v>19272.05</v>
      </c>
      <c r="AI22" s="33">
        <v>21106.33</v>
      </c>
      <c r="AJ22" s="33">
        <v>21041.95</v>
      </c>
      <c r="AK22" s="33">
        <v>20056.89</v>
      </c>
      <c r="AL22" s="33">
        <v>19511.47</v>
      </c>
      <c r="AM22" s="33">
        <v>20732.310000000001</v>
      </c>
      <c r="AN22" s="33">
        <v>20899.38</v>
      </c>
      <c r="AO22" s="33">
        <v>19890.43</v>
      </c>
      <c r="AP22" s="33">
        <v>19721.43</v>
      </c>
      <c r="AQ22" s="33">
        <v>18326.09</v>
      </c>
      <c r="AR22" s="33">
        <v>19232.37</v>
      </c>
      <c r="AS22" s="33">
        <v>18270.669999999998</v>
      </c>
      <c r="AT22" s="33">
        <v>17570.580000000002</v>
      </c>
      <c r="AU22" s="33">
        <v>18356.95</v>
      </c>
      <c r="AV22" s="33">
        <v>18890.95</v>
      </c>
      <c r="AW22" s="33">
        <v>18724.36</v>
      </c>
      <c r="AX22" s="33">
        <v>18206.03</v>
      </c>
      <c r="AY22" s="33">
        <v>19301.580000000002</v>
      </c>
      <c r="AZ22" s="33">
        <v>19396.919999999998</v>
      </c>
      <c r="BA22" s="33">
        <v>18175.740000000002</v>
      </c>
      <c r="BB22" s="33">
        <v>19452.3</v>
      </c>
      <c r="BC22" s="33">
        <v>19138.75</v>
      </c>
      <c r="BD22" s="33">
        <v>18193.48</v>
      </c>
      <c r="BE22" s="33">
        <v>15054.59</v>
      </c>
      <c r="BF22" s="33">
        <v>16671.009999999998</v>
      </c>
      <c r="BG22" s="33">
        <v>17391.91</v>
      </c>
      <c r="BH22" s="33">
        <v>16969.490000000002</v>
      </c>
      <c r="BI22" s="33">
        <v>14939.49</v>
      </c>
      <c r="BJ22" s="33">
        <v>15517.21</v>
      </c>
      <c r="BK22" s="33">
        <v>15134.49</v>
      </c>
      <c r="BL22" s="33">
        <v>15270.23</v>
      </c>
      <c r="BM22" s="33">
        <v>15140.62</v>
      </c>
      <c r="BN22" s="33">
        <v>14633.03</v>
      </c>
      <c r="BO22" s="33">
        <v>14102.55</v>
      </c>
      <c r="BP22" s="33">
        <v>16347.25</v>
      </c>
      <c r="BQ22" s="33">
        <v>16307.98</v>
      </c>
      <c r="BR22" s="33">
        <v>14221.39</v>
      </c>
      <c r="BS22" s="33">
        <v>15240.19</v>
      </c>
      <c r="BT22" s="33">
        <v>15371.73</v>
      </c>
      <c r="BU22" s="33">
        <v>15562.13</v>
      </c>
      <c r="BV22" s="33">
        <v>14591.1</v>
      </c>
      <c r="BW22" s="33">
        <v>15281.72</v>
      </c>
      <c r="BX22" s="33">
        <v>15407.86</v>
      </c>
      <c r="BY22" s="33">
        <v>14975.92</v>
      </c>
      <c r="BZ22" s="33">
        <v>13178.44</v>
      </c>
      <c r="CA22" s="33">
        <v>14170.78</v>
      </c>
      <c r="CB22" s="33">
        <v>15690.31</v>
      </c>
      <c r="CC22" s="33">
        <v>15657.73</v>
      </c>
      <c r="CD22" s="33">
        <v>14710.22</v>
      </c>
      <c r="CE22" s="33">
        <v>13926.94</v>
      </c>
      <c r="CF22" s="33">
        <v>14896.3</v>
      </c>
      <c r="CG22" s="33">
        <v>15685.33</v>
      </c>
      <c r="CH22" s="33">
        <v>14068.82</v>
      </c>
      <c r="CI22" s="33">
        <v>10215.219999999999</v>
      </c>
      <c r="CJ22" s="33">
        <v>11641.84</v>
      </c>
      <c r="CK22" s="33">
        <v>12316.73</v>
      </c>
      <c r="CL22" s="33">
        <v>9808.94</v>
      </c>
      <c r="CM22" s="33">
        <v>12303.27</v>
      </c>
      <c r="CN22" s="33">
        <v>13275.23</v>
      </c>
      <c r="CO22" s="33">
        <v>13409.17</v>
      </c>
      <c r="CP22" s="33">
        <v>13824.26</v>
      </c>
      <c r="CQ22" s="33">
        <v>13980.37</v>
      </c>
      <c r="CR22" s="33">
        <v>13421.25</v>
      </c>
      <c r="CS22" s="33">
        <v>13601</v>
      </c>
      <c r="CT22" s="33">
        <v>13464.15</v>
      </c>
      <c r="CU22" s="33">
        <v>12839.76</v>
      </c>
      <c r="CV22" s="33">
        <v>12770.78</v>
      </c>
      <c r="CW22" s="33">
        <v>11902.4</v>
      </c>
      <c r="CX22" s="33">
        <v>12789.68</v>
      </c>
      <c r="CY22" s="33">
        <v>12728.97</v>
      </c>
      <c r="CZ22" s="33">
        <v>12609.2</v>
      </c>
      <c r="DA22" s="33">
        <v>13482.72</v>
      </c>
      <c r="DB22" s="33">
        <v>11895.23</v>
      </c>
      <c r="DC22" s="33">
        <v>13014.37</v>
      </c>
      <c r="DD22" s="33">
        <v>12059.76</v>
      </c>
      <c r="DE22" s="33">
        <v>12022.72</v>
      </c>
      <c r="DF22" s="33">
        <v>11661.07</v>
      </c>
      <c r="DG22" s="48">
        <v>11122.96</v>
      </c>
    </row>
    <row r="23" spans="1:111" ht="20.25" customHeight="1" x14ac:dyDescent="0.25">
      <c r="A23" s="18" t="s">
        <v>37</v>
      </c>
      <c r="B23" s="35">
        <v>83.81</v>
      </c>
      <c r="C23" s="33">
        <v>81.02</v>
      </c>
      <c r="D23" s="33">
        <v>76.81</v>
      </c>
      <c r="E23" s="33">
        <v>81.36</v>
      </c>
      <c r="F23" s="33">
        <v>82</v>
      </c>
      <c r="G23" s="33">
        <v>75</v>
      </c>
      <c r="H23" s="33">
        <v>68</v>
      </c>
      <c r="I23" s="33">
        <v>69</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0</v>
      </c>
      <c r="AD23" s="33">
        <v>0</v>
      </c>
      <c r="AE23" s="33">
        <v>0</v>
      </c>
      <c r="AF23" s="33">
        <v>0</v>
      </c>
      <c r="AG23" s="33">
        <v>0</v>
      </c>
      <c r="AH23" s="33">
        <v>0</v>
      </c>
      <c r="AI23" s="33">
        <v>0</v>
      </c>
      <c r="AJ23" s="33">
        <v>0</v>
      </c>
      <c r="AK23" s="33">
        <v>0</v>
      </c>
      <c r="AL23" s="33">
        <v>0</v>
      </c>
      <c r="AM23" s="33">
        <v>0</v>
      </c>
      <c r="AN23" s="33">
        <v>0</v>
      </c>
      <c r="AO23" s="33">
        <v>0</v>
      </c>
      <c r="AP23" s="33">
        <v>0</v>
      </c>
      <c r="AQ23" s="33">
        <v>0</v>
      </c>
      <c r="AR23" s="33">
        <v>0</v>
      </c>
      <c r="AS23" s="33">
        <v>0</v>
      </c>
      <c r="AT23" s="33">
        <v>0</v>
      </c>
      <c r="AU23" s="33">
        <v>0</v>
      </c>
      <c r="AV23" s="33">
        <v>0</v>
      </c>
      <c r="AW23" s="33">
        <v>0</v>
      </c>
      <c r="AX23" s="33">
        <v>0</v>
      </c>
      <c r="AY23" s="33">
        <v>0</v>
      </c>
      <c r="AZ23" s="33">
        <v>0</v>
      </c>
      <c r="BA23" s="33">
        <v>0</v>
      </c>
      <c r="BB23" s="33">
        <v>0</v>
      </c>
      <c r="BC23" s="33">
        <v>0</v>
      </c>
      <c r="BD23" s="33">
        <v>0</v>
      </c>
      <c r="BE23" s="33">
        <v>0</v>
      </c>
      <c r="BF23" s="33">
        <v>0</v>
      </c>
      <c r="BG23" s="33">
        <v>0</v>
      </c>
      <c r="BH23" s="33">
        <v>0</v>
      </c>
      <c r="BI23" s="33">
        <v>0</v>
      </c>
      <c r="BJ23" s="33">
        <v>0</v>
      </c>
      <c r="BK23" s="33">
        <v>0</v>
      </c>
      <c r="BL23" s="33">
        <v>0</v>
      </c>
      <c r="BM23" s="33">
        <v>0</v>
      </c>
      <c r="BN23" s="33">
        <v>0</v>
      </c>
      <c r="BO23" s="33">
        <v>0</v>
      </c>
      <c r="BP23" s="33">
        <v>0</v>
      </c>
      <c r="BQ23" s="33">
        <v>0</v>
      </c>
      <c r="BR23" s="33">
        <v>0</v>
      </c>
      <c r="BS23" s="33">
        <v>0</v>
      </c>
      <c r="BT23" s="33">
        <v>0</v>
      </c>
      <c r="BU23" s="33">
        <v>0</v>
      </c>
      <c r="BV23" s="33">
        <v>0</v>
      </c>
      <c r="BW23" s="33">
        <v>0</v>
      </c>
      <c r="BX23" s="33">
        <v>0</v>
      </c>
      <c r="BY23" s="33">
        <v>0</v>
      </c>
      <c r="BZ23" s="33">
        <v>0</v>
      </c>
      <c r="CA23" s="33">
        <v>0</v>
      </c>
      <c r="CB23" s="33">
        <v>0</v>
      </c>
      <c r="CC23" s="33">
        <v>0</v>
      </c>
      <c r="CD23" s="33">
        <v>0</v>
      </c>
      <c r="CE23" s="33">
        <v>0</v>
      </c>
      <c r="CF23" s="33">
        <v>0</v>
      </c>
      <c r="CG23" s="33">
        <v>0</v>
      </c>
      <c r="CH23" s="33">
        <v>0</v>
      </c>
      <c r="CI23" s="33">
        <v>0</v>
      </c>
      <c r="CJ23" s="33">
        <v>0</v>
      </c>
      <c r="CK23" s="33">
        <v>0</v>
      </c>
      <c r="CL23" s="33">
        <v>0</v>
      </c>
      <c r="CM23" s="33">
        <v>0</v>
      </c>
      <c r="CN23" s="33">
        <v>0</v>
      </c>
      <c r="CO23" s="33">
        <v>0</v>
      </c>
      <c r="CP23" s="33">
        <v>0</v>
      </c>
      <c r="CQ23" s="33">
        <v>0</v>
      </c>
      <c r="CR23" s="33">
        <v>0</v>
      </c>
      <c r="CS23" s="33">
        <v>0</v>
      </c>
      <c r="CT23" s="33">
        <v>0</v>
      </c>
      <c r="CU23" s="33">
        <v>0</v>
      </c>
      <c r="CV23" s="33">
        <v>0</v>
      </c>
      <c r="CW23" s="33">
        <v>0</v>
      </c>
      <c r="CX23" s="33">
        <v>0</v>
      </c>
      <c r="CY23" s="33">
        <v>0</v>
      </c>
      <c r="CZ23" s="33">
        <v>0</v>
      </c>
      <c r="DA23" s="33">
        <v>0</v>
      </c>
      <c r="DB23" s="33">
        <v>0</v>
      </c>
      <c r="DC23" s="33">
        <v>0</v>
      </c>
      <c r="DD23" s="33">
        <v>0</v>
      </c>
      <c r="DE23" s="33">
        <v>0</v>
      </c>
      <c r="DF23" s="33">
        <v>0</v>
      </c>
      <c r="DG23" s="48">
        <v>0</v>
      </c>
    </row>
    <row r="24" spans="1:111" ht="20.25" customHeight="1" x14ac:dyDescent="0.25">
      <c r="A24" s="18" t="s">
        <v>41</v>
      </c>
      <c r="B24" s="49">
        <v>83.81</v>
      </c>
      <c r="C24" s="46">
        <v>81.02</v>
      </c>
      <c r="D24" s="46">
        <v>76.81</v>
      </c>
      <c r="E24" s="46">
        <v>81.36</v>
      </c>
      <c r="F24" s="46">
        <v>82</v>
      </c>
      <c r="G24" s="46">
        <v>75</v>
      </c>
      <c r="H24" s="46">
        <v>68</v>
      </c>
      <c r="I24" s="46">
        <v>69</v>
      </c>
      <c r="J24" s="46">
        <v>0</v>
      </c>
      <c r="K24" s="46">
        <v>0</v>
      </c>
      <c r="L24" s="46">
        <v>0</v>
      </c>
      <c r="M24" s="46">
        <v>0</v>
      </c>
      <c r="N24" s="46">
        <v>0</v>
      </c>
      <c r="O24" s="46">
        <v>0</v>
      </c>
      <c r="P24" s="46">
        <v>0</v>
      </c>
      <c r="Q24" s="46">
        <v>0</v>
      </c>
      <c r="R24" s="46">
        <v>0</v>
      </c>
      <c r="S24" s="46">
        <v>0</v>
      </c>
      <c r="T24" s="46">
        <v>0</v>
      </c>
      <c r="U24" s="46">
        <v>0</v>
      </c>
      <c r="V24" s="46">
        <v>0</v>
      </c>
      <c r="W24" s="46">
        <v>0</v>
      </c>
      <c r="X24" s="46">
        <v>0</v>
      </c>
      <c r="Y24" s="46">
        <v>0</v>
      </c>
      <c r="Z24" s="46">
        <v>0</v>
      </c>
      <c r="AA24" s="46">
        <v>0</v>
      </c>
      <c r="AB24" s="46">
        <v>0</v>
      </c>
      <c r="AC24" s="46">
        <v>0</v>
      </c>
      <c r="AD24" s="46">
        <v>0</v>
      </c>
      <c r="AE24" s="46">
        <v>0</v>
      </c>
      <c r="AF24" s="46">
        <v>0</v>
      </c>
      <c r="AG24" s="46">
        <v>0</v>
      </c>
      <c r="AH24" s="46">
        <v>0</v>
      </c>
      <c r="AI24" s="46">
        <v>0</v>
      </c>
      <c r="AJ24" s="46">
        <v>0</v>
      </c>
      <c r="AK24" s="46">
        <v>0</v>
      </c>
      <c r="AL24" s="46">
        <v>0</v>
      </c>
      <c r="AM24" s="46">
        <v>0</v>
      </c>
      <c r="AN24" s="46">
        <v>0</v>
      </c>
      <c r="AO24" s="46">
        <v>0</v>
      </c>
      <c r="AP24" s="46">
        <v>0</v>
      </c>
      <c r="AQ24" s="46">
        <v>0</v>
      </c>
      <c r="AR24" s="46">
        <v>0</v>
      </c>
      <c r="AS24" s="46">
        <v>0</v>
      </c>
      <c r="AT24" s="46">
        <v>0</v>
      </c>
      <c r="AU24" s="46">
        <v>0</v>
      </c>
      <c r="AV24" s="46">
        <v>0</v>
      </c>
      <c r="AW24" s="46">
        <v>0</v>
      </c>
      <c r="AX24" s="46">
        <v>0</v>
      </c>
      <c r="AY24" s="46">
        <v>0</v>
      </c>
      <c r="AZ24" s="46">
        <v>0</v>
      </c>
      <c r="BA24" s="46">
        <v>0</v>
      </c>
      <c r="BB24" s="46">
        <v>0</v>
      </c>
      <c r="BC24" s="46">
        <v>0</v>
      </c>
      <c r="BD24" s="46">
        <v>0</v>
      </c>
      <c r="BE24" s="46">
        <v>0</v>
      </c>
      <c r="BF24" s="46">
        <v>0</v>
      </c>
      <c r="BG24" s="46">
        <v>0</v>
      </c>
      <c r="BH24" s="46">
        <v>0</v>
      </c>
      <c r="BI24" s="46">
        <v>0</v>
      </c>
      <c r="BJ24" s="46">
        <v>0</v>
      </c>
      <c r="BK24" s="46">
        <v>0</v>
      </c>
      <c r="BL24" s="46">
        <v>0</v>
      </c>
      <c r="BM24" s="46">
        <v>0</v>
      </c>
      <c r="BN24" s="46">
        <v>0</v>
      </c>
      <c r="BO24" s="46">
        <v>0</v>
      </c>
      <c r="BP24" s="46">
        <v>0</v>
      </c>
      <c r="BQ24" s="46">
        <v>0</v>
      </c>
      <c r="BR24" s="46">
        <v>0</v>
      </c>
      <c r="BS24" s="46">
        <v>0</v>
      </c>
      <c r="BT24" s="46">
        <v>0</v>
      </c>
      <c r="BU24" s="46">
        <v>0</v>
      </c>
      <c r="BV24" s="46">
        <v>0</v>
      </c>
      <c r="BW24" s="46">
        <v>0</v>
      </c>
      <c r="BX24" s="46">
        <v>0</v>
      </c>
      <c r="BY24" s="46">
        <v>0</v>
      </c>
      <c r="BZ24" s="46">
        <v>0</v>
      </c>
      <c r="CA24" s="46">
        <v>0</v>
      </c>
      <c r="CB24" s="46">
        <v>0</v>
      </c>
      <c r="CC24" s="46">
        <v>0</v>
      </c>
      <c r="CD24" s="46">
        <v>0</v>
      </c>
      <c r="CE24" s="46">
        <v>0</v>
      </c>
      <c r="CF24" s="46">
        <v>0</v>
      </c>
      <c r="CG24" s="46">
        <v>0</v>
      </c>
      <c r="CH24" s="46">
        <v>0</v>
      </c>
      <c r="CI24" s="46">
        <v>0</v>
      </c>
      <c r="CJ24" s="46">
        <v>0</v>
      </c>
      <c r="CK24" s="46">
        <v>0</v>
      </c>
      <c r="CL24" s="46">
        <v>0</v>
      </c>
      <c r="CM24" s="46">
        <v>0</v>
      </c>
      <c r="CN24" s="46">
        <v>0</v>
      </c>
      <c r="CO24" s="46">
        <v>0</v>
      </c>
      <c r="CP24" s="46">
        <v>0</v>
      </c>
      <c r="CQ24" s="46">
        <v>0</v>
      </c>
      <c r="CR24" s="46">
        <v>0</v>
      </c>
      <c r="CS24" s="46">
        <v>0</v>
      </c>
      <c r="CT24" s="46">
        <v>0</v>
      </c>
      <c r="CU24" s="46">
        <v>0</v>
      </c>
      <c r="CV24" s="46">
        <v>0</v>
      </c>
      <c r="CW24" s="46">
        <v>0</v>
      </c>
      <c r="CX24" s="46">
        <v>0</v>
      </c>
      <c r="CY24" s="46">
        <v>0</v>
      </c>
      <c r="CZ24" s="46">
        <v>0</v>
      </c>
      <c r="DA24" s="46">
        <v>0</v>
      </c>
      <c r="DB24" s="46">
        <v>0</v>
      </c>
      <c r="DC24" s="46">
        <v>0</v>
      </c>
      <c r="DD24" s="46">
        <v>0</v>
      </c>
      <c r="DE24" s="46">
        <v>0</v>
      </c>
      <c r="DF24" s="46">
        <v>0</v>
      </c>
      <c r="DG24" s="48">
        <v>0</v>
      </c>
    </row>
    <row r="25" spans="1:111" x14ac:dyDescent="0.25">
      <c r="CW25" s="45"/>
      <c r="CX25" s="45"/>
      <c r="CY25" s="45"/>
      <c r="CZ25" s="45"/>
      <c r="DA25" s="45"/>
      <c r="DB25" s="45"/>
      <c r="DC25" s="45"/>
      <c r="DD25" s="45"/>
      <c r="DE25" s="45"/>
      <c r="DF25" s="45"/>
    </row>
    <row r="26" spans="1:111" x14ac:dyDescent="0.25">
      <c r="CL26" s="33"/>
      <c r="CM26" s="33"/>
      <c r="CN26" s="33"/>
      <c r="CO26" s="33"/>
      <c r="CP26" s="33"/>
      <c r="CQ26" s="33"/>
      <c r="CR26" s="33"/>
      <c r="CS26" s="33"/>
      <c r="CT26" s="33"/>
      <c r="CU26" s="33"/>
      <c r="CV26" s="33"/>
      <c r="CW26" s="33"/>
      <c r="CX26" s="33"/>
      <c r="CY26" s="33"/>
      <c r="CZ26" s="33"/>
      <c r="DA26" s="33"/>
      <c r="DB26" s="33"/>
      <c r="DC26" s="33"/>
      <c r="DD26" s="33"/>
      <c r="DE26" s="33"/>
      <c r="DF26" s="33"/>
      <c r="DG26" s="33"/>
    </row>
    <row r="27" spans="1:111" x14ac:dyDescent="0.25">
      <c r="CL27" s="33"/>
      <c r="CM27" s="33"/>
      <c r="CN27" s="33"/>
      <c r="CO27" s="33"/>
      <c r="CP27" s="33"/>
      <c r="CQ27" s="33"/>
      <c r="CR27" s="33"/>
      <c r="CS27" s="33"/>
      <c r="CT27" s="33"/>
      <c r="CU27" s="33"/>
      <c r="CV27" s="33"/>
      <c r="CW27" s="33"/>
      <c r="CX27" s="33"/>
      <c r="CY27" s="33"/>
      <c r="CZ27" s="33"/>
      <c r="DA27" s="33"/>
      <c r="DB27" s="85"/>
      <c r="DC27" s="85"/>
      <c r="DD27" s="85"/>
      <c r="DE27" s="85"/>
      <c r="DF27" s="85"/>
      <c r="DG27" s="85"/>
    </row>
    <row r="28" spans="1:111" x14ac:dyDescent="0.25">
      <c r="CL28" s="33"/>
      <c r="CM28" s="33"/>
      <c r="CN28" s="33"/>
      <c r="CO28" s="33"/>
      <c r="CP28" s="33"/>
      <c r="CQ28" s="33"/>
      <c r="CR28" s="33"/>
      <c r="CS28" s="33"/>
      <c r="CT28" s="33"/>
      <c r="CU28" s="33"/>
      <c r="CV28" s="33"/>
      <c r="CW28" s="33"/>
      <c r="CX28" s="33"/>
      <c r="CY28" s="33"/>
      <c r="CZ28" s="33"/>
      <c r="DA28" s="33"/>
      <c r="DB28" s="85"/>
      <c r="DC28" s="85"/>
      <c r="DD28" s="85"/>
      <c r="DE28" s="85"/>
      <c r="DF28" s="85"/>
      <c r="DG28" s="85"/>
    </row>
    <row r="29" spans="1:111" x14ac:dyDescent="0.25">
      <c r="CL29" s="33"/>
      <c r="CM29" s="33"/>
      <c r="CN29" s="33"/>
      <c r="CO29" s="33"/>
      <c r="CP29" s="33"/>
      <c r="CQ29" s="33"/>
      <c r="CR29" s="33"/>
      <c r="CS29" s="33"/>
      <c r="CT29" s="33"/>
      <c r="CU29" s="33"/>
      <c r="CV29" s="33"/>
      <c r="CW29" s="33"/>
      <c r="CX29" s="33"/>
      <c r="CY29" s="33"/>
      <c r="CZ29" s="33"/>
      <c r="DA29" s="33"/>
      <c r="DB29" s="85"/>
      <c r="DC29" s="85"/>
      <c r="DD29" s="85"/>
      <c r="DE29" s="85"/>
      <c r="DF29" s="85"/>
      <c r="DG29" s="85"/>
    </row>
    <row r="30" spans="1:111" x14ac:dyDescent="0.25">
      <c r="CL30" s="33"/>
      <c r="CM30" s="33"/>
      <c r="CN30" s="33"/>
      <c r="CO30" s="33"/>
      <c r="CP30" s="33"/>
      <c r="CQ30" s="33"/>
      <c r="CR30" s="33"/>
      <c r="CS30" s="33"/>
      <c r="CT30" s="33"/>
      <c r="CU30" s="33"/>
      <c r="CV30" s="33"/>
      <c r="CW30" s="33"/>
      <c r="CX30" s="33"/>
      <c r="CY30" s="33"/>
      <c r="CZ30" s="33"/>
      <c r="DA30" s="33"/>
      <c r="DB30" s="85"/>
      <c r="DC30" s="85"/>
      <c r="DD30" s="85"/>
      <c r="DE30" s="85"/>
      <c r="DF30" s="85"/>
      <c r="DG30" s="85"/>
    </row>
    <row r="31" spans="1:111" x14ac:dyDescent="0.25">
      <c r="CL31" s="33"/>
      <c r="CM31" s="33"/>
      <c r="CN31" s="33"/>
      <c r="CO31" s="33"/>
      <c r="CP31" s="33"/>
      <c r="CQ31" s="33"/>
      <c r="CR31" s="33"/>
      <c r="CS31" s="33"/>
      <c r="CT31" s="33"/>
      <c r="CU31" s="33"/>
      <c r="CV31" s="33"/>
      <c r="CW31" s="33"/>
      <c r="CX31" s="33"/>
      <c r="CY31" s="33"/>
      <c r="CZ31" s="33"/>
      <c r="DA31" s="33"/>
      <c r="DB31" s="85"/>
      <c r="DC31" s="85"/>
      <c r="DD31" s="85"/>
      <c r="DE31" s="85"/>
      <c r="DF31" s="85"/>
      <c r="DG31" s="85"/>
    </row>
    <row r="32" spans="1:111" x14ac:dyDescent="0.25">
      <c r="CL32" s="33"/>
      <c r="CM32" s="33"/>
      <c r="CN32" s="33"/>
      <c r="CO32" s="33"/>
      <c r="CP32" s="33"/>
      <c r="CQ32" s="33"/>
      <c r="CR32" s="33"/>
      <c r="CS32" s="33"/>
      <c r="CT32" s="33"/>
      <c r="CU32" s="33"/>
      <c r="CV32" s="33"/>
      <c r="CW32" s="33"/>
      <c r="CX32" s="33"/>
      <c r="CY32" s="33"/>
      <c r="CZ32" s="33"/>
      <c r="DA32" s="33"/>
      <c r="DB32" s="85"/>
      <c r="DC32" s="85"/>
      <c r="DD32" s="85"/>
      <c r="DE32" s="85"/>
      <c r="DF32" s="85"/>
      <c r="DG32" s="85"/>
    </row>
    <row r="33" spans="90:111" x14ac:dyDescent="0.25">
      <c r="CL33" s="33"/>
      <c r="CM33" s="33"/>
      <c r="CN33" s="33"/>
      <c r="CO33" s="33"/>
      <c r="CP33" s="33"/>
      <c r="CQ33" s="33"/>
      <c r="CR33" s="33"/>
      <c r="CS33" s="33"/>
      <c r="CT33" s="33"/>
      <c r="CU33" s="33"/>
      <c r="CV33" s="33"/>
      <c r="CW33" s="33"/>
      <c r="CX33" s="33"/>
      <c r="CY33" s="33"/>
      <c r="CZ33" s="33"/>
      <c r="DA33" s="33"/>
      <c r="DB33" s="85"/>
      <c r="DC33" s="85"/>
      <c r="DD33" s="85"/>
      <c r="DE33" s="85"/>
      <c r="DF33" s="85"/>
      <c r="DG33" s="85"/>
    </row>
    <row r="34" spans="90:111" x14ac:dyDescent="0.25">
      <c r="CL34" s="33"/>
      <c r="CM34" s="33"/>
      <c r="CN34" s="33"/>
      <c r="CO34" s="33"/>
      <c r="CP34" s="33"/>
      <c r="CQ34" s="33"/>
      <c r="CR34" s="33"/>
      <c r="CS34" s="33"/>
      <c r="CT34" s="33"/>
      <c r="CU34" s="33"/>
      <c r="CV34" s="33"/>
      <c r="CW34" s="33"/>
      <c r="CX34" s="33"/>
      <c r="CY34" s="33"/>
      <c r="CZ34" s="33"/>
      <c r="DA34" s="33"/>
      <c r="DB34" s="85"/>
      <c r="DC34" s="85"/>
      <c r="DD34" s="85"/>
      <c r="DE34" s="85"/>
      <c r="DF34" s="85"/>
      <c r="DG34" s="85"/>
    </row>
    <row r="35" spans="90:111" x14ac:dyDescent="0.25">
      <c r="CL35" s="33"/>
      <c r="CM35" s="33"/>
      <c r="CN35" s="33"/>
      <c r="CO35" s="33"/>
      <c r="CP35" s="33"/>
      <c r="CQ35" s="33"/>
      <c r="CR35" s="33"/>
      <c r="CS35" s="33"/>
      <c r="CT35" s="33"/>
      <c r="CU35" s="33"/>
      <c r="CV35" s="33"/>
      <c r="CW35" s="33"/>
      <c r="CX35" s="33"/>
      <c r="CY35" s="33"/>
      <c r="CZ35" s="33"/>
      <c r="DA35" s="33"/>
      <c r="DB35" s="85"/>
      <c r="DC35" s="85"/>
      <c r="DD35" s="85"/>
      <c r="DE35" s="85"/>
      <c r="DF35" s="85"/>
      <c r="DG35" s="85"/>
    </row>
    <row r="36" spans="90:111" x14ac:dyDescent="0.25">
      <c r="CL36" s="33"/>
      <c r="CM36" s="33"/>
      <c r="CN36" s="33"/>
      <c r="CO36" s="33"/>
      <c r="CP36" s="33"/>
      <c r="CQ36" s="33"/>
      <c r="CR36" s="33"/>
      <c r="CS36" s="33"/>
      <c r="CT36" s="33"/>
      <c r="CU36" s="33"/>
      <c r="CV36" s="33"/>
      <c r="CW36" s="33"/>
      <c r="CX36" s="33"/>
      <c r="CY36" s="33"/>
      <c r="CZ36" s="33"/>
      <c r="DA36" s="33"/>
      <c r="DB36" s="85"/>
      <c r="DC36" s="85"/>
      <c r="DD36" s="85"/>
      <c r="DE36" s="85"/>
      <c r="DF36" s="85"/>
      <c r="DG36" s="85"/>
    </row>
    <row r="37" spans="90:111" x14ac:dyDescent="0.25">
      <c r="CL37" s="33"/>
      <c r="CM37" s="33"/>
      <c r="CN37" s="33"/>
      <c r="CO37" s="33"/>
      <c r="CP37" s="33"/>
      <c r="CQ37" s="33"/>
      <c r="CR37" s="33"/>
      <c r="CS37" s="33"/>
      <c r="CT37" s="33"/>
      <c r="CU37" s="33"/>
      <c r="CV37" s="33"/>
      <c r="CW37" s="33"/>
      <c r="CX37" s="33"/>
      <c r="CY37" s="33"/>
      <c r="CZ37" s="33"/>
      <c r="DA37" s="33"/>
      <c r="DB37" s="85"/>
      <c r="DC37" s="85"/>
      <c r="DD37" s="85"/>
      <c r="DE37" s="85"/>
      <c r="DF37" s="85"/>
      <c r="DG37" s="85"/>
    </row>
    <row r="38" spans="90:111" x14ac:dyDescent="0.25">
      <c r="CL38" s="33"/>
      <c r="CM38" s="33"/>
      <c r="CN38" s="33"/>
      <c r="CO38" s="33"/>
      <c r="CP38" s="33"/>
      <c r="CQ38" s="33"/>
      <c r="CR38" s="33"/>
      <c r="CS38" s="33"/>
      <c r="CT38" s="33"/>
      <c r="CU38" s="33"/>
      <c r="CV38" s="33"/>
      <c r="CW38" s="33"/>
      <c r="CX38" s="33"/>
      <c r="CY38" s="33"/>
      <c r="CZ38" s="33"/>
      <c r="DA38" s="33"/>
      <c r="DB38" s="85"/>
      <c r="DC38" s="85"/>
      <c r="DD38" s="85"/>
      <c r="DE38" s="85"/>
      <c r="DF38" s="85"/>
      <c r="DG38" s="85"/>
    </row>
    <row r="39" spans="90:111" x14ac:dyDescent="0.25">
      <c r="CL39" s="33"/>
      <c r="CM39" s="33"/>
      <c r="CN39" s="33"/>
      <c r="CO39" s="33"/>
      <c r="CP39" s="33"/>
      <c r="CQ39" s="33"/>
      <c r="CR39" s="33"/>
      <c r="CS39" s="33"/>
      <c r="CT39" s="33"/>
      <c r="CU39" s="33"/>
      <c r="CV39" s="33"/>
      <c r="CW39" s="33"/>
      <c r="CX39" s="33"/>
      <c r="CY39" s="33"/>
      <c r="CZ39" s="33"/>
      <c r="DA39" s="33"/>
      <c r="DB39" s="85"/>
      <c r="DC39" s="85"/>
      <c r="DD39" s="85"/>
      <c r="DE39" s="85"/>
      <c r="DF39" s="85"/>
      <c r="DG39" s="85"/>
    </row>
    <row r="40" spans="90:111" x14ac:dyDescent="0.25">
      <c r="CL40" s="33"/>
      <c r="CM40" s="33"/>
      <c r="CN40" s="33"/>
      <c r="CO40" s="33"/>
      <c r="CP40" s="33"/>
      <c r="CQ40" s="33"/>
      <c r="CR40" s="33"/>
      <c r="CS40" s="33"/>
      <c r="CT40" s="33"/>
      <c r="CU40" s="33"/>
      <c r="CV40" s="33"/>
      <c r="CW40" s="33"/>
      <c r="CX40" s="33"/>
      <c r="CY40" s="33"/>
      <c r="CZ40" s="33"/>
      <c r="DA40" s="33"/>
      <c r="DB40" s="85"/>
      <c r="DC40" s="85"/>
      <c r="DD40" s="85"/>
      <c r="DE40" s="85"/>
      <c r="DF40" s="85"/>
      <c r="DG40" s="85"/>
    </row>
    <row r="41" spans="90:111" x14ac:dyDescent="0.25">
      <c r="CL41" s="33"/>
      <c r="CM41" s="33"/>
      <c r="CN41" s="33"/>
      <c r="CO41" s="33"/>
      <c r="CP41" s="33"/>
      <c r="CQ41" s="33"/>
      <c r="CR41" s="33"/>
      <c r="CS41" s="33"/>
      <c r="CT41" s="33"/>
      <c r="CU41" s="33"/>
      <c r="CV41" s="33"/>
      <c r="CW41" s="33"/>
      <c r="CX41" s="33"/>
      <c r="CY41" s="33"/>
      <c r="CZ41" s="33"/>
      <c r="DA41" s="33"/>
      <c r="DB41" s="85"/>
      <c r="DC41" s="85"/>
      <c r="DD41" s="85"/>
      <c r="DE41" s="85"/>
      <c r="DF41" s="85"/>
      <c r="DG41" s="85"/>
    </row>
    <row r="42" spans="90:111" x14ac:dyDescent="0.25">
      <c r="CL42" s="33"/>
      <c r="CM42" s="33"/>
      <c r="CN42" s="33"/>
      <c r="CO42" s="33"/>
      <c r="CP42" s="33"/>
      <c r="CQ42" s="33"/>
      <c r="CR42" s="33"/>
      <c r="CS42" s="33"/>
      <c r="CT42" s="33"/>
      <c r="CU42" s="33"/>
      <c r="CV42" s="33"/>
      <c r="CW42" s="33"/>
      <c r="CX42" s="33"/>
      <c r="CY42" s="33"/>
      <c r="CZ42" s="33"/>
      <c r="DA42" s="33"/>
      <c r="DB42" s="85"/>
      <c r="DC42" s="85"/>
      <c r="DD42" s="85"/>
      <c r="DE42" s="85"/>
      <c r="DF42" s="85"/>
      <c r="DG42" s="85"/>
    </row>
    <row r="43" spans="90:111" x14ac:dyDescent="0.25">
      <c r="CW43" s="45"/>
      <c r="CX43" s="45"/>
      <c r="CY43" s="45"/>
      <c r="CZ43" s="45"/>
      <c r="DA43" s="45"/>
      <c r="DB43" s="85"/>
      <c r="DC43" s="85"/>
      <c r="DD43" s="85"/>
      <c r="DE43" s="85"/>
      <c r="DF43" s="85"/>
      <c r="DG43" s="85"/>
    </row>
    <row r="44" spans="90:111" x14ac:dyDescent="0.25">
      <c r="CW44" s="45"/>
      <c r="CX44" s="45"/>
      <c r="CY44" s="45"/>
      <c r="CZ44" s="45"/>
      <c r="DA44" s="45"/>
      <c r="DB44" s="85"/>
      <c r="DC44" s="85"/>
      <c r="DD44" s="85"/>
      <c r="DE44" s="85"/>
      <c r="DF44" s="85"/>
      <c r="DG44" s="85"/>
    </row>
    <row r="45" spans="90:111" x14ac:dyDescent="0.25">
      <c r="CW45" s="45"/>
      <c r="CX45" s="45"/>
      <c r="CY45" s="45"/>
      <c r="CZ45" s="45"/>
      <c r="DA45" s="45"/>
      <c r="DB45" s="85"/>
      <c r="DC45" s="85"/>
      <c r="DD45" s="85"/>
      <c r="DE45" s="85"/>
      <c r="DF45" s="85"/>
      <c r="DG45" s="85"/>
    </row>
    <row r="46" spans="90:111" x14ac:dyDescent="0.25">
      <c r="CW46" s="45"/>
      <c r="CX46" s="45"/>
      <c r="CY46" s="45"/>
      <c r="CZ46" s="45"/>
      <c r="DA46" s="45"/>
      <c r="DB46" s="45"/>
      <c r="DC46" s="45"/>
      <c r="DD46" s="45"/>
      <c r="DE46" s="45"/>
      <c r="DF46" s="45"/>
    </row>
    <row r="47" spans="90:111" x14ac:dyDescent="0.25">
      <c r="CW47" s="45"/>
      <c r="CX47" s="45"/>
      <c r="CY47" s="45"/>
      <c r="CZ47" s="45"/>
      <c r="DA47" s="45"/>
      <c r="DB47" s="45"/>
      <c r="DC47" s="45"/>
      <c r="DD47" s="45"/>
      <c r="DE47" s="45"/>
      <c r="DF47" s="45"/>
    </row>
    <row r="48" spans="90:111" x14ac:dyDescent="0.25">
      <c r="CW48" s="45"/>
      <c r="CX48" s="45"/>
      <c r="CY48" s="45"/>
      <c r="CZ48" s="45"/>
      <c r="DA48" s="45"/>
      <c r="DB48" s="45"/>
      <c r="DC48" s="45"/>
      <c r="DD48" s="45"/>
      <c r="DE48" s="45"/>
      <c r="DF48" s="45"/>
    </row>
    <row r="49" spans="101:110" x14ac:dyDescent="0.25">
      <c r="CW49" s="45"/>
      <c r="CX49" s="45"/>
      <c r="CY49" s="45"/>
      <c r="CZ49" s="45"/>
      <c r="DA49" s="45"/>
      <c r="DB49" s="45"/>
      <c r="DC49" s="45"/>
      <c r="DD49" s="45"/>
      <c r="DE49" s="45"/>
      <c r="DF49" s="45"/>
    </row>
    <row r="50" spans="101:110" x14ac:dyDescent="0.25">
      <c r="CW50" s="45"/>
      <c r="CX50" s="45"/>
      <c r="CY50" s="45"/>
      <c r="CZ50" s="45"/>
      <c r="DA50" s="45"/>
      <c r="DB50" s="45"/>
      <c r="DC50" s="45"/>
      <c r="DD50" s="45"/>
      <c r="DE50" s="45"/>
      <c r="DF50" s="45"/>
    </row>
    <row r="51" spans="101:110" x14ac:dyDescent="0.25">
      <c r="CW51" s="45"/>
      <c r="CX51" s="45"/>
      <c r="CY51" s="45"/>
      <c r="CZ51" s="45"/>
      <c r="DA51" s="45"/>
      <c r="DB51" s="45"/>
      <c r="DC51" s="45"/>
      <c r="DD51" s="45"/>
      <c r="DE51" s="45"/>
      <c r="DF51" s="45"/>
    </row>
    <row r="52" spans="101:110" x14ac:dyDescent="0.25">
      <c r="CW52" s="45"/>
      <c r="CX52" s="45"/>
      <c r="CY52" s="45"/>
      <c r="CZ52" s="45"/>
      <c r="DA52" s="45"/>
      <c r="DB52" s="45"/>
      <c r="DC52" s="45"/>
      <c r="DD52" s="45"/>
      <c r="DE52" s="45"/>
      <c r="DF52" s="45"/>
    </row>
    <row r="53" spans="101:110" x14ac:dyDescent="0.25">
      <c r="CW53" s="45"/>
      <c r="CX53" s="45"/>
      <c r="CY53" s="45"/>
      <c r="CZ53" s="45"/>
      <c r="DA53" s="45"/>
      <c r="DB53" s="45"/>
      <c r="DC53" s="45"/>
      <c r="DD53" s="45"/>
      <c r="DE53" s="45"/>
      <c r="DF53" s="45"/>
    </row>
    <row r="54" spans="101:110" x14ac:dyDescent="0.25">
      <c r="CW54" s="45"/>
      <c r="CX54" s="45"/>
      <c r="CY54" s="45"/>
      <c r="CZ54" s="45"/>
      <c r="DA54" s="45"/>
      <c r="DB54" s="45"/>
      <c r="DC54" s="45"/>
      <c r="DD54" s="45"/>
      <c r="DE54" s="45"/>
      <c r="DF54" s="45"/>
    </row>
    <row r="55" spans="101:110" x14ac:dyDescent="0.25">
      <c r="CW55" s="45"/>
      <c r="CX55" s="45"/>
      <c r="CY55" s="45"/>
      <c r="CZ55" s="45"/>
      <c r="DA55" s="45"/>
      <c r="DB55" s="45"/>
      <c r="DC55" s="45"/>
      <c r="DD55" s="45"/>
      <c r="DE55" s="45"/>
      <c r="DF55" s="45"/>
    </row>
    <row r="56" spans="101:110" x14ac:dyDescent="0.25">
      <c r="CW56" s="45"/>
      <c r="CX56" s="45"/>
      <c r="CY56" s="45"/>
      <c r="CZ56" s="45"/>
      <c r="DA56" s="45"/>
      <c r="DB56" s="45"/>
      <c r="DC56" s="45"/>
      <c r="DD56" s="45"/>
      <c r="DE56" s="45"/>
      <c r="DF56" s="45"/>
    </row>
    <row r="57" spans="101:110" x14ac:dyDescent="0.25">
      <c r="CW57" s="45"/>
      <c r="CX57" s="45"/>
      <c r="CY57" s="45"/>
      <c r="CZ57" s="45"/>
      <c r="DA57" s="45"/>
      <c r="DB57" s="45"/>
      <c r="DC57" s="45"/>
      <c r="DD57" s="45"/>
      <c r="DE57" s="45"/>
      <c r="DF57" s="45"/>
    </row>
    <row r="58" spans="101:110" x14ac:dyDescent="0.25">
      <c r="CW58" s="45"/>
      <c r="CX58" s="45"/>
      <c r="CY58" s="45"/>
      <c r="CZ58" s="45"/>
      <c r="DA58" s="45"/>
      <c r="DB58" s="45"/>
      <c r="DC58" s="45"/>
      <c r="DD58" s="45"/>
      <c r="DE58" s="45"/>
      <c r="DF58" s="45"/>
    </row>
    <row r="59" spans="101:110" x14ac:dyDescent="0.25">
      <c r="CW59" s="45"/>
      <c r="CX59" s="45"/>
      <c r="CY59" s="45"/>
      <c r="CZ59" s="45"/>
      <c r="DA59" s="45"/>
      <c r="DB59" s="45"/>
      <c r="DC59" s="45"/>
      <c r="DD59" s="45"/>
      <c r="DE59" s="45"/>
      <c r="DF59" s="45"/>
    </row>
    <row r="60" spans="101:110" x14ac:dyDescent="0.25">
      <c r="CW60" s="45"/>
      <c r="CX60" s="45"/>
      <c r="CY60" s="45"/>
      <c r="CZ60" s="45"/>
      <c r="DA60" s="45"/>
      <c r="DB60" s="45"/>
      <c r="DC60" s="45"/>
      <c r="DD60" s="45"/>
      <c r="DE60" s="45"/>
      <c r="DF60" s="45"/>
    </row>
    <row r="61" spans="101:110" x14ac:dyDescent="0.25">
      <c r="CW61" s="45"/>
      <c r="CX61" s="45"/>
      <c r="CY61" s="45"/>
      <c r="CZ61" s="45"/>
      <c r="DA61" s="45"/>
      <c r="DB61" s="45"/>
      <c r="DC61" s="45"/>
      <c r="DD61" s="45"/>
      <c r="DE61" s="45"/>
      <c r="DF61" s="45"/>
    </row>
    <row r="62" spans="101:110" x14ac:dyDescent="0.25">
      <c r="CW62" s="45"/>
      <c r="CX62" s="45"/>
      <c r="CY62" s="45"/>
      <c r="CZ62" s="45"/>
      <c r="DA62" s="45"/>
      <c r="DB62" s="45"/>
      <c r="DC62" s="45"/>
      <c r="DD62" s="45"/>
      <c r="DE62" s="45"/>
      <c r="DF62" s="45"/>
    </row>
    <row r="63" spans="101:110" x14ac:dyDescent="0.25">
      <c r="CW63" s="45"/>
      <c r="CX63" s="45"/>
      <c r="CY63" s="45"/>
      <c r="CZ63" s="45"/>
      <c r="DA63" s="45"/>
      <c r="DB63" s="45"/>
      <c r="DC63" s="45"/>
      <c r="DD63" s="45"/>
      <c r="DE63" s="45"/>
      <c r="DF63" s="45"/>
    </row>
    <row r="64" spans="101:110" x14ac:dyDescent="0.25">
      <c r="CW64" s="45"/>
      <c r="CX64" s="45"/>
      <c r="CY64" s="45"/>
      <c r="CZ64" s="45"/>
      <c r="DA64" s="45"/>
      <c r="DB64" s="45"/>
      <c r="DC64" s="45"/>
      <c r="DD64" s="45"/>
      <c r="DE64" s="45"/>
      <c r="DF64" s="45"/>
    </row>
    <row r="65" spans="101:110" x14ac:dyDescent="0.25">
      <c r="CW65" s="45"/>
      <c r="CX65" s="45"/>
      <c r="CY65" s="45"/>
      <c r="CZ65" s="45"/>
      <c r="DA65" s="45"/>
      <c r="DB65" s="45"/>
      <c r="DC65" s="45"/>
      <c r="DD65" s="45"/>
      <c r="DE65" s="45"/>
      <c r="DF65" s="45"/>
    </row>
    <row r="66" spans="101:110" x14ac:dyDescent="0.25">
      <c r="CW66" s="45"/>
      <c r="CX66" s="45"/>
      <c r="CY66" s="45"/>
      <c r="CZ66" s="45"/>
      <c r="DA66" s="45"/>
      <c r="DB66" s="45"/>
      <c r="DC66" s="45"/>
      <c r="DD66" s="45"/>
      <c r="DE66" s="45"/>
      <c r="DF66" s="45"/>
    </row>
    <row r="67" spans="101:110" x14ac:dyDescent="0.25">
      <c r="CW67" s="45"/>
      <c r="CX67" s="45"/>
      <c r="CY67" s="45"/>
      <c r="CZ67" s="45"/>
      <c r="DA67" s="45"/>
      <c r="DB67" s="45"/>
      <c r="DC67" s="45"/>
      <c r="DD67" s="45"/>
      <c r="DE67" s="45"/>
      <c r="DF67" s="45"/>
    </row>
    <row r="68" spans="101:110" x14ac:dyDescent="0.25">
      <c r="CW68" s="45"/>
      <c r="CX68" s="45"/>
      <c r="CY68" s="45"/>
      <c r="CZ68" s="45"/>
      <c r="DA68" s="45"/>
      <c r="DB68" s="45"/>
      <c r="DC68" s="45"/>
      <c r="DD68" s="45"/>
      <c r="DE68" s="45"/>
      <c r="DF68" s="45"/>
    </row>
    <row r="69" spans="101:110" x14ac:dyDescent="0.25">
      <c r="CW69" s="45"/>
      <c r="CX69" s="45"/>
      <c r="CY69" s="45"/>
      <c r="CZ69" s="45"/>
      <c r="DA69" s="45"/>
      <c r="DB69" s="45"/>
      <c r="DC69" s="45"/>
      <c r="DD69" s="45"/>
      <c r="DE69" s="45"/>
      <c r="DF69" s="45"/>
    </row>
    <row r="70" spans="101:110" x14ac:dyDescent="0.25">
      <c r="CW70" s="45"/>
      <c r="CX70" s="45"/>
      <c r="CY70" s="45"/>
      <c r="CZ70" s="45"/>
      <c r="DA70" s="45"/>
      <c r="DB70" s="45"/>
      <c r="DC70" s="45"/>
      <c r="DD70" s="45"/>
      <c r="DE70" s="45"/>
      <c r="DF70" s="45"/>
    </row>
    <row r="71" spans="101:110" x14ac:dyDescent="0.25">
      <c r="CW71" s="45"/>
      <c r="CX71" s="45"/>
      <c r="CY71" s="45"/>
      <c r="CZ71" s="45"/>
      <c r="DA71" s="45"/>
      <c r="DB71" s="45"/>
      <c r="DC71" s="45"/>
      <c r="DD71" s="45"/>
      <c r="DE71" s="45"/>
      <c r="DF71" s="45"/>
    </row>
    <row r="72" spans="101:110" x14ac:dyDescent="0.25">
      <c r="CW72" s="45"/>
      <c r="CX72" s="45"/>
      <c r="CY72" s="45"/>
      <c r="CZ72" s="45"/>
      <c r="DA72" s="45"/>
      <c r="DB72" s="45"/>
      <c r="DC72" s="45"/>
      <c r="DD72" s="45"/>
      <c r="DE72" s="45"/>
      <c r="DF72" s="45"/>
    </row>
    <row r="73" spans="101:110" x14ac:dyDescent="0.25">
      <c r="CW73" s="45"/>
      <c r="CX73" s="45"/>
      <c r="CY73" s="45"/>
      <c r="CZ73" s="45"/>
      <c r="DA73" s="45"/>
      <c r="DB73" s="45"/>
      <c r="DC73" s="45"/>
      <c r="DD73" s="45"/>
      <c r="DE73" s="45"/>
      <c r="DF73" s="45"/>
    </row>
    <row r="74" spans="101:110" x14ac:dyDescent="0.25">
      <c r="CW74" s="45"/>
      <c r="CX74" s="45"/>
      <c r="CY74" s="45"/>
      <c r="CZ74" s="45"/>
      <c r="DA74" s="45"/>
      <c r="DB74" s="45"/>
      <c r="DC74" s="45"/>
      <c r="DD74" s="45"/>
      <c r="DE74" s="45"/>
      <c r="DF74" s="45"/>
    </row>
    <row r="75" spans="101:110" x14ac:dyDescent="0.25">
      <c r="CW75" s="45"/>
      <c r="CX75" s="45"/>
      <c r="CY75" s="45"/>
      <c r="CZ75" s="45"/>
      <c r="DA75" s="45"/>
      <c r="DB75" s="45"/>
      <c r="DC75" s="45"/>
      <c r="DD75" s="45"/>
      <c r="DE75" s="45"/>
      <c r="DF75" s="45"/>
    </row>
    <row r="76" spans="101:110" x14ac:dyDescent="0.25">
      <c r="CW76" s="45"/>
      <c r="CX76" s="45"/>
      <c r="CY76" s="45"/>
      <c r="CZ76" s="45"/>
      <c r="DA76" s="45"/>
      <c r="DB76" s="45"/>
      <c r="DC76" s="45"/>
      <c r="DD76" s="45"/>
      <c r="DE76" s="45"/>
      <c r="DF76" s="45"/>
    </row>
    <row r="77" spans="101:110" x14ac:dyDescent="0.25">
      <c r="CW77" s="45"/>
      <c r="CX77" s="45"/>
      <c r="CY77" s="45"/>
      <c r="CZ77" s="45"/>
      <c r="DA77" s="45"/>
      <c r="DB77" s="45"/>
      <c r="DC77" s="45"/>
      <c r="DD77" s="45"/>
      <c r="DE77" s="45"/>
      <c r="DF77" s="45"/>
    </row>
    <row r="78" spans="101:110" x14ac:dyDescent="0.25">
      <c r="CW78" s="45"/>
      <c r="CX78" s="45"/>
      <c r="CY78" s="45"/>
      <c r="CZ78" s="45"/>
      <c r="DA78" s="45"/>
      <c r="DB78" s="45"/>
      <c r="DC78" s="45"/>
      <c r="DD78" s="45"/>
      <c r="DE78" s="45"/>
      <c r="DF78" s="45"/>
    </row>
    <row r="79" spans="101:110" x14ac:dyDescent="0.25">
      <c r="CW79" s="45"/>
      <c r="CX79" s="45"/>
      <c r="CY79" s="45"/>
      <c r="CZ79" s="45"/>
      <c r="DA79" s="45"/>
      <c r="DB79" s="45"/>
      <c r="DC79" s="45"/>
      <c r="DD79" s="45"/>
      <c r="DE79" s="45"/>
      <c r="DF79" s="45"/>
    </row>
  </sheetData>
  <phoneticPr fontId="17" type="noConversion"/>
  <pageMargins left="0.75" right="0.75" top="1" bottom="1" header="0.5" footer="0.5"/>
  <pageSetup paperSize="9" scale="17" orientation="landscape" r:id="rId1"/>
  <headerFooter alignWithMargins="0"/>
  <drawing r:id="rId2"/>
  <tableParts count="1">
    <tablePart r:id="rId3"/>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Cover Sheet</vt:lpstr>
      <vt:lpstr>Contents</vt:lpstr>
      <vt:lpstr>Notes</vt:lpstr>
      <vt:lpstr>Commentary</vt:lpstr>
      <vt:lpstr>Main Table</vt:lpstr>
      <vt:lpstr>calculation_hide</vt:lpstr>
      <vt:lpstr>Annual</vt:lpstr>
      <vt:lpstr>Quarter</vt:lpstr>
      <vt:lpstr>'Main Table'!Print_Area</vt:lpstr>
      <vt:lpstr>'Main Table'!Table_3a_only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use of crude oil, natural gas liquids and feedstocks</dc:title>
  <dc:creator>energy.stats@beis.gov.uk</dc:creator>
  <cp:keywords>Supply, crude oil, natural gas liquids, feedstocks</cp:keywords>
  <cp:lastModifiedBy>Jones2, Rhys (Energy Security)</cp:lastModifiedBy>
  <cp:lastPrinted>2024-03-04T15:11:31Z</cp:lastPrinted>
  <dcterms:created xsi:type="dcterms:W3CDTF">2021-09-22T14:14:43Z</dcterms:created>
  <dcterms:modified xsi:type="dcterms:W3CDTF">2026-09-25T11:01:21Z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