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4BF52AD1-F027-4367-96B5-C4D6B998FDC3}" xr6:coauthVersionLast="47" xr6:coauthVersionMax="47" xr10:uidLastSave="{00000000-0000-0000-0000-000000000000}"/>
  <bookViews>
    <workbookView xWindow="-15" yWindow="-16200" windowWidth="14610" windowHeight="15585" tabRatio="875" xr2:uid="{7AD369F0-C7B0-44DC-B312-FBB540A36236}"/>
  </bookViews>
  <sheets>
    <sheet name="Cover sheet" sheetId="28" r:id="rId1"/>
    <sheet name="Contents" sheetId="38" r:id="rId2"/>
    <sheet name="Annual excl tax" sheetId="36" r:id="rId3"/>
    <sheet name="Annual incl tax" sheetId="46" r:id="rId4"/>
    <sheet name="5.8.1 (Small excl tax)" sheetId="30" r:id="rId5"/>
    <sheet name="5.8.1 (Small incl tax)" sheetId="31" r:id="rId6"/>
    <sheet name="5.8.2 (Medium excl tax)" sheetId="32" r:id="rId7"/>
    <sheet name="5.8.2 (Medium incl tax)" sheetId="33" r:id="rId8"/>
    <sheet name="5.8.3 (Large excl tax)" sheetId="34" r:id="rId9"/>
    <sheet name="5.8.3 (Large incl tax)" sheetId="35" r:id="rId10"/>
    <sheet name="Methodology" sheetId="22" r:id="rId11"/>
    <sheet name="Charts" sheetId="27" r:id="rId12"/>
    <sheet name="chart_data" sheetId="24" state="hidden" r:id="rId13"/>
  </sheets>
  <externalReferences>
    <externalReference r:id="rId14"/>
  </externalReferences>
  <definedNames>
    <definedName name="_xlnm._FilterDatabase" localSheetId="12" hidden="1">chart_data!$H$4:$L$4</definedName>
    <definedName name="INPUT_BOX" localSheetId="10">[1]Calculation!$C$1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1" i="24" l="1"/>
  <c r="D21" i="24"/>
  <c r="AI52" i="31"/>
  <c r="AI53" i="31"/>
  <c r="AI54" i="31"/>
  <c r="AI55" i="31"/>
  <c r="AI56" i="31"/>
  <c r="AI57" i="31"/>
  <c r="AI58" i="31"/>
  <c r="AI59" i="31"/>
  <c r="AI60" i="31"/>
  <c r="AI61" i="31"/>
  <c r="AI62" i="31"/>
  <c r="AI63" i="31"/>
  <c r="AI64" i="31"/>
  <c r="AI65" i="31"/>
  <c r="AI66" i="31"/>
  <c r="AI67" i="31"/>
  <c r="AI68" i="31"/>
  <c r="AI69" i="31"/>
  <c r="AI70" i="31"/>
  <c r="AI71" i="31"/>
  <c r="L25" i="24"/>
  <c r="L15" i="24"/>
  <c r="L6" i="24"/>
  <c r="L10" i="24"/>
  <c r="L9" i="24"/>
  <c r="L29" i="24"/>
  <c r="L12" i="24"/>
  <c r="L18" i="24"/>
  <c r="L8" i="24"/>
  <c r="L7" i="24"/>
  <c r="L21" i="24"/>
  <c r="L28" i="24"/>
  <c r="L5" i="24"/>
  <c r="L24" i="24"/>
  <c r="L30" i="24"/>
  <c r="L27" i="24"/>
  <c r="L16" i="24"/>
  <c r="L22" i="24"/>
  <c r="L20" i="24"/>
  <c r="L19" i="24"/>
  <c r="L23" i="24"/>
  <c r="L13" i="24"/>
  <c r="L26" i="24"/>
  <c r="L14" i="24"/>
  <c r="L17" i="24"/>
  <c r="L11" i="24"/>
  <c r="C52" i="46" l="1"/>
  <c r="D52" i="46"/>
  <c r="E52" i="46"/>
  <c r="F52" i="46"/>
  <c r="G52" i="46"/>
  <c r="H52" i="46"/>
  <c r="I52" i="46"/>
  <c r="J52" i="46"/>
  <c r="K52" i="46"/>
  <c r="L52" i="46"/>
  <c r="M52" i="46"/>
  <c r="N52" i="46"/>
  <c r="O52" i="46"/>
  <c r="P52" i="46"/>
  <c r="Q52" i="46"/>
  <c r="U52" i="46"/>
  <c r="V52" i="46"/>
  <c r="X52" i="46"/>
  <c r="Y52" i="46"/>
  <c r="Z52" i="46"/>
  <c r="AA52" i="46"/>
  <c r="AB52" i="46"/>
  <c r="AD52" i="46"/>
  <c r="AE52" i="46"/>
  <c r="AF52" i="46"/>
  <c r="AG52" i="46"/>
  <c r="C34" i="46"/>
  <c r="D34" i="46"/>
  <c r="E34" i="46"/>
  <c r="F34" i="46"/>
  <c r="G34" i="46"/>
  <c r="H34" i="46"/>
  <c r="I34" i="46"/>
  <c r="J34" i="46"/>
  <c r="K34" i="46"/>
  <c r="L34" i="46"/>
  <c r="M34" i="46"/>
  <c r="N34" i="46"/>
  <c r="O34" i="46"/>
  <c r="P34" i="46"/>
  <c r="Q34" i="46"/>
  <c r="U34" i="46"/>
  <c r="V34" i="46"/>
  <c r="X34" i="46"/>
  <c r="Y34" i="46"/>
  <c r="Z34" i="46"/>
  <c r="AA34" i="46"/>
  <c r="AB34" i="46"/>
  <c r="AE34" i="46"/>
  <c r="AF34" i="46"/>
  <c r="AG34" i="46"/>
  <c r="C54" i="46"/>
  <c r="D54" i="46"/>
  <c r="E54" i="46"/>
  <c r="F54" i="46"/>
  <c r="G54" i="46"/>
  <c r="H54" i="46"/>
  <c r="J54" i="46"/>
  <c r="K54" i="46"/>
  <c r="L54" i="46"/>
  <c r="M54" i="46"/>
  <c r="N54" i="46"/>
  <c r="O54" i="46"/>
  <c r="P54" i="46"/>
  <c r="Q54" i="46"/>
  <c r="C55" i="46"/>
  <c r="D55" i="46"/>
  <c r="E55" i="46"/>
  <c r="F55" i="46"/>
  <c r="G55" i="46"/>
  <c r="H55" i="46"/>
  <c r="J55" i="46"/>
  <c r="K55" i="46"/>
  <c r="L55" i="46"/>
  <c r="M55" i="46"/>
  <c r="N55" i="46"/>
  <c r="O55" i="46"/>
  <c r="P55" i="46"/>
  <c r="Q55" i="46"/>
  <c r="C56" i="46"/>
  <c r="D56" i="46"/>
  <c r="E56" i="46"/>
  <c r="F56" i="46"/>
  <c r="G56" i="46"/>
  <c r="H56" i="46"/>
  <c r="J56" i="46"/>
  <c r="K56" i="46"/>
  <c r="L56" i="46"/>
  <c r="M56" i="46"/>
  <c r="N56" i="46"/>
  <c r="O56" i="46"/>
  <c r="P56" i="46"/>
  <c r="Q56" i="46"/>
  <c r="C57" i="46"/>
  <c r="D57" i="46"/>
  <c r="E57" i="46"/>
  <c r="F57" i="46"/>
  <c r="G57" i="46"/>
  <c r="H57" i="46"/>
  <c r="I57" i="46"/>
  <c r="J57" i="46"/>
  <c r="K57" i="46"/>
  <c r="L57" i="46"/>
  <c r="M57" i="46"/>
  <c r="N57" i="46"/>
  <c r="O57" i="46"/>
  <c r="P57" i="46"/>
  <c r="Q57" i="46"/>
  <c r="C58" i="46"/>
  <c r="D58" i="46"/>
  <c r="E58" i="46"/>
  <c r="F58" i="46"/>
  <c r="G58" i="46"/>
  <c r="H58" i="46"/>
  <c r="I58" i="46"/>
  <c r="J58" i="46"/>
  <c r="K58" i="46"/>
  <c r="L58" i="46"/>
  <c r="M58" i="46"/>
  <c r="N58" i="46"/>
  <c r="O58" i="46"/>
  <c r="P58" i="46"/>
  <c r="Q58" i="46"/>
  <c r="C59" i="46"/>
  <c r="D59" i="46"/>
  <c r="E59" i="46"/>
  <c r="F59" i="46"/>
  <c r="G59" i="46"/>
  <c r="H59" i="46"/>
  <c r="I59" i="46"/>
  <c r="J59" i="46"/>
  <c r="K59" i="46"/>
  <c r="L59" i="46"/>
  <c r="M59" i="46"/>
  <c r="N59" i="46"/>
  <c r="O59" i="46"/>
  <c r="P59" i="46"/>
  <c r="Q59" i="46"/>
  <c r="C60" i="46"/>
  <c r="D60" i="46"/>
  <c r="E60" i="46"/>
  <c r="F60" i="46"/>
  <c r="G60" i="46"/>
  <c r="H60" i="46"/>
  <c r="I60" i="46"/>
  <c r="J60" i="46"/>
  <c r="K60" i="46"/>
  <c r="L60" i="46"/>
  <c r="M60" i="46"/>
  <c r="N60" i="46"/>
  <c r="O60" i="46"/>
  <c r="P60" i="46"/>
  <c r="Q60" i="46"/>
  <c r="C61" i="46"/>
  <c r="D61" i="46"/>
  <c r="E61" i="46"/>
  <c r="F61" i="46"/>
  <c r="G61" i="46"/>
  <c r="H61" i="46"/>
  <c r="I61" i="46"/>
  <c r="J61" i="46"/>
  <c r="K61" i="46"/>
  <c r="L61" i="46"/>
  <c r="M61" i="46"/>
  <c r="N61" i="46"/>
  <c r="O61" i="46"/>
  <c r="P61" i="46"/>
  <c r="Q61" i="46"/>
  <c r="C62" i="46"/>
  <c r="D62" i="46"/>
  <c r="E62" i="46"/>
  <c r="F62" i="46"/>
  <c r="G62" i="46"/>
  <c r="H62" i="46"/>
  <c r="I62" i="46"/>
  <c r="J62" i="46"/>
  <c r="K62" i="46"/>
  <c r="L62" i="46"/>
  <c r="M62" i="46"/>
  <c r="N62" i="46"/>
  <c r="O62" i="46"/>
  <c r="P62" i="46"/>
  <c r="Q62" i="46"/>
  <c r="C63" i="46"/>
  <c r="D63" i="46"/>
  <c r="E63" i="46"/>
  <c r="G63" i="46"/>
  <c r="H63" i="46"/>
  <c r="I63" i="46"/>
  <c r="J63" i="46"/>
  <c r="K63" i="46"/>
  <c r="L63" i="46"/>
  <c r="M63" i="46"/>
  <c r="N63" i="46"/>
  <c r="O63" i="46"/>
  <c r="P63" i="46"/>
  <c r="Q63" i="46"/>
  <c r="C64" i="46"/>
  <c r="D64" i="46"/>
  <c r="E64" i="46"/>
  <c r="G64" i="46"/>
  <c r="H64" i="46"/>
  <c r="I64" i="46"/>
  <c r="J64" i="46"/>
  <c r="K64" i="46"/>
  <c r="L64" i="46"/>
  <c r="M64" i="46"/>
  <c r="N64" i="46"/>
  <c r="O64" i="46"/>
  <c r="P64" i="46"/>
  <c r="Q64" i="46"/>
  <c r="C65" i="46"/>
  <c r="D65" i="46"/>
  <c r="E65" i="46"/>
  <c r="G65" i="46"/>
  <c r="H65" i="46"/>
  <c r="I65" i="46"/>
  <c r="J65" i="46"/>
  <c r="K65" i="46"/>
  <c r="L65" i="46"/>
  <c r="M65" i="46"/>
  <c r="N65" i="46"/>
  <c r="O65" i="46"/>
  <c r="P65" i="46"/>
  <c r="Q65" i="46"/>
  <c r="C66" i="46"/>
  <c r="D66" i="46"/>
  <c r="E66" i="46"/>
  <c r="F66" i="46"/>
  <c r="G66" i="46"/>
  <c r="H66" i="46"/>
  <c r="I66" i="46"/>
  <c r="J66" i="46"/>
  <c r="K66" i="46"/>
  <c r="L66" i="46"/>
  <c r="M66" i="46"/>
  <c r="N66" i="46"/>
  <c r="O66" i="46"/>
  <c r="P66" i="46"/>
  <c r="Q66" i="46"/>
  <c r="C67" i="46"/>
  <c r="D67" i="46"/>
  <c r="E67" i="46"/>
  <c r="F67" i="46"/>
  <c r="G67" i="46"/>
  <c r="H67" i="46"/>
  <c r="I67" i="46"/>
  <c r="J67" i="46"/>
  <c r="K67" i="46"/>
  <c r="L67" i="46"/>
  <c r="M67" i="46"/>
  <c r="N67" i="46"/>
  <c r="O67" i="46"/>
  <c r="P67" i="46"/>
  <c r="Q67" i="46"/>
  <c r="C68" i="46"/>
  <c r="D68" i="46"/>
  <c r="E68" i="46"/>
  <c r="F68" i="46"/>
  <c r="G68" i="46"/>
  <c r="H68" i="46"/>
  <c r="I68" i="46"/>
  <c r="J68" i="46"/>
  <c r="K68" i="46"/>
  <c r="L68" i="46"/>
  <c r="M68" i="46"/>
  <c r="N68" i="46"/>
  <c r="O68" i="46"/>
  <c r="P68" i="46"/>
  <c r="Q68" i="46"/>
  <c r="C69" i="46"/>
  <c r="D69" i="46"/>
  <c r="E69" i="46"/>
  <c r="F69" i="46"/>
  <c r="G69" i="46"/>
  <c r="H69" i="46"/>
  <c r="I69" i="46"/>
  <c r="J69" i="46"/>
  <c r="K69" i="46"/>
  <c r="M69" i="46"/>
  <c r="N69" i="46"/>
  <c r="O69" i="46"/>
  <c r="P69" i="46"/>
  <c r="Q69" i="46"/>
  <c r="C70" i="46"/>
  <c r="D70" i="46"/>
  <c r="E70" i="46"/>
  <c r="F70" i="46"/>
  <c r="G70" i="46"/>
  <c r="H70" i="46"/>
  <c r="I70" i="46"/>
  <c r="J70" i="46"/>
  <c r="K70" i="46"/>
  <c r="M70" i="46"/>
  <c r="N70" i="46"/>
  <c r="O70" i="46"/>
  <c r="P70" i="46"/>
  <c r="Q70" i="46"/>
  <c r="E53" i="46"/>
  <c r="F53" i="46"/>
  <c r="G53" i="46"/>
  <c r="H53" i="46"/>
  <c r="J53" i="46"/>
  <c r="K53" i="46"/>
  <c r="L53" i="46"/>
  <c r="M53" i="46"/>
  <c r="N53" i="46"/>
  <c r="O53" i="46"/>
  <c r="P53" i="46"/>
  <c r="Q53" i="46"/>
  <c r="D53" i="46"/>
  <c r="Q51" i="46"/>
  <c r="P51" i="46"/>
  <c r="O51" i="46"/>
  <c r="N51" i="46"/>
  <c r="M51" i="46"/>
  <c r="L51" i="46"/>
  <c r="K51" i="46"/>
  <c r="J51" i="46"/>
  <c r="I51" i="46"/>
  <c r="H51" i="46"/>
  <c r="G51" i="46"/>
  <c r="F51" i="46"/>
  <c r="E51" i="46"/>
  <c r="D51" i="46"/>
  <c r="Q50" i="46"/>
  <c r="P50" i="46"/>
  <c r="O50" i="46"/>
  <c r="N50" i="46"/>
  <c r="M50" i="46"/>
  <c r="L50" i="46"/>
  <c r="K50" i="46"/>
  <c r="J50" i="46"/>
  <c r="I50" i="46"/>
  <c r="H50" i="46"/>
  <c r="G50" i="46"/>
  <c r="F50" i="46"/>
  <c r="E50" i="46"/>
  <c r="D50" i="46"/>
  <c r="Q49" i="46"/>
  <c r="P49" i="46"/>
  <c r="O49" i="46"/>
  <c r="N49" i="46"/>
  <c r="M49" i="46"/>
  <c r="L49" i="46"/>
  <c r="K49" i="46"/>
  <c r="J49" i="46"/>
  <c r="I49" i="46"/>
  <c r="H49" i="46"/>
  <c r="G49" i="46"/>
  <c r="F49" i="46"/>
  <c r="E49" i="46"/>
  <c r="D49" i="46"/>
  <c r="Q48" i="46"/>
  <c r="P48" i="46"/>
  <c r="O48" i="46"/>
  <c r="N48" i="46"/>
  <c r="M48" i="46"/>
  <c r="L48" i="46"/>
  <c r="K48" i="46"/>
  <c r="J48" i="46"/>
  <c r="I48" i="46"/>
  <c r="H48" i="46"/>
  <c r="G48" i="46"/>
  <c r="F48" i="46"/>
  <c r="E48" i="46"/>
  <c r="D48" i="46"/>
  <c r="Q47" i="46"/>
  <c r="P47" i="46"/>
  <c r="O47" i="46"/>
  <c r="N47" i="46"/>
  <c r="M47" i="46"/>
  <c r="L47" i="46"/>
  <c r="K47" i="46"/>
  <c r="J47" i="46"/>
  <c r="I47" i="46"/>
  <c r="H47" i="46"/>
  <c r="G47" i="46"/>
  <c r="F47" i="46"/>
  <c r="E47" i="46"/>
  <c r="D47" i="46"/>
  <c r="Q46" i="46"/>
  <c r="P46" i="46"/>
  <c r="O46" i="46"/>
  <c r="N46" i="46"/>
  <c r="M46" i="46"/>
  <c r="L46" i="46"/>
  <c r="K46" i="46"/>
  <c r="J46" i="46"/>
  <c r="I46" i="46"/>
  <c r="H46" i="46"/>
  <c r="G46" i="46"/>
  <c r="F46" i="46"/>
  <c r="E46" i="46"/>
  <c r="D46" i="46"/>
  <c r="Q45" i="46"/>
  <c r="P45" i="46"/>
  <c r="O45" i="46"/>
  <c r="N45" i="46"/>
  <c r="M45" i="46"/>
  <c r="L45" i="46"/>
  <c r="K45" i="46"/>
  <c r="J45" i="46"/>
  <c r="I45" i="46"/>
  <c r="H45" i="46"/>
  <c r="G45" i="46"/>
  <c r="F45" i="46"/>
  <c r="E45" i="46"/>
  <c r="D45" i="46"/>
  <c r="Q44" i="46"/>
  <c r="P44" i="46"/>
  <c r="O44" i="46"/>
  <c r="N44" i="46"/>
  <c r="M44" i="46"/>
  <c r="L44" i="46"/>
  <c r="K44" i="46"/>
  <c r="J44" i="46"/>
  <c r="I44" i="46"/>
  <c r="H44" i="46"/>
  <c r="G44" i="46"/>
  <c r="F44" i="46"/>
  <c r="E44" i="46"/>
  <c r="D44" i="46"/>
  <c r="Q43" i="46"/>
  <c r="P43" i="46"/>
  <c r="O43" i="46"/>
  <c r="N43" i="46"/>
  <c r="M43" i="46"/>
  <c r="L43" i="46"/>
  <c r="K43" i="46"/>
  <c r="J43" i="46"/>
  <c r="I43" i="46"/>
  <c r="H43" i="46"/>
  <c r="G43" i="46"/>
  <c r="F43" i="46"/>
  <c r="E43" i="46"/>
  <c r="D43" i="46"/>
  <c r="Q42" i="46"/>
  <c r="P42" i="46"/>
  <c r="O42" i="46"/>
  <c r="N42" i="46"/>
  <c r="M42" i="46"/>
  <c r="L42" i="46"/>
  <c r="K42" i="46"/>
  <c r="J42" i="46"/>
  <c r="I42" i="46"/>
  <c r="H42" i="46"/>
  <c r="G42" i="46"/>
  <c r="F42" i="46"/>
  <c r="E42" i="46"/>
  <c r="D42" i="46"/>
  <c r="Q41" i="46"/>
  <c r="P41" i="46"/>
  <c r="O41" i="46"/>
  <c r="N41" i="46"/>
  <c r="M41" i="46"/>
  <c r="L41" i="46"/>
  <c r="K41" i="46"/>
  <c r="J41" i="46"/>
  <c r="I41" i="46"/>
  <c r="H41" i="46"/>
  <c r="G41" i="46"/>
  <c r="F41" i="46"/>
  <c r="E41" i="46"/>
  <c r="D41" i="46"/>
  <c r="Q40" i="46"/>
  <c r="P40" i="46"/>
  <c r="O40" i="46"/>
  <c r="N40" i="46"/>
  <c r="M40" i="46"/>
  <c r="L40" i="46"/>
  <c r="K40" i="46"/>
  <c r="J40" i="46"/>
  <c r="I40" i="46"/>
  <c r="H40" i="46"/>
  <c r="G40" i="46"/>
  <c r="F40" i="46"/>
  <c r="E40" i="46"/>
  <c r="D40" i="46"/>
  <c r="Q39" i="46"/>
  <c r="P39" i="46"/>
  <c r="O39" i="46"/>
  <c r="N39" i="46"/>
  <c r="M39" i="46"/>
  <c r="L39" i="46"/>
  <c r="K39" i="46"/>
  <c r="J39" i="46"/>
  <c r="I39" i="46"/>
  <c r="H39" i="46"/>
  <c r="G39" i="46"/>
  <c r="F39" i="46"/>
  <c r="E39" i="46"/>
  <c r="D39" i="46"/>
  <c r="Q38" i="46"/>
  <c r="P38" i="46"/>
  <c r="O38" i="46"/>
  <c r="N38" i="46"/>
  <c r="M38" i="46"/>
  <c r="L38" i="46"/>
  <c r="K38" i="46"/>
  <c r="J38" i="46"/>
  <c r="H38" i="46"/>
  <c r="G38" i="46"/>
  <c r="F38" i="46"/>
  <c r="E38" i="46"/>
  <c r="D38" i="46"/>
  <c r="Q37" i="46"/>
  <c r="P37" i="46"/>
  <c r="O37" i="46"/>
  <c r="N37" i="46"/>
  <c r="M37" i="46"/>
  <c r="L37" i="46"/>
  <c r="K37" i="46"/>
  <c r="J37" i="46"/>
  <c r="H37" i="46"/>
  <c r="G37" i="46"/>
  <c r="F37" i="46"/>
  <c r="E37" i="46"/>
  <c r="D37" i="46"/>
  <c r="Q36" i="46"/>
  <c r="P36" i="46"/>
  <c r="O36" i="46"/>
  <c r="N36" i="46"/>
  <c r="M36" i="46"/>
  <c r="L36" i="46"/>
  <c r="K36" i="46"/>
  <c r="J36" i="46"/>
  <c r="H36" i="46"/>
  <c r="G36" i="46"/>
  <c r="F36" i="46"/>
  <c r="E36" i="46"/>
  <c r="D36" i="46"/>
  <c r="AH52" i="46" l="1"/>
  <c r="AI52" i="46" s="1"/>
  <c r="AJ52" i="46"/>
  <c r="T52" i="46"/>
  <c r="R52" i="46"/>
  <c r="S52" i="46" s="1"/>
  <c r="R34" i="46"/>
  <c r="S34" i="46" s="1"/>
  <c r="AH34" i="46"/>
  <c r="AI34" i="46" s="1"/>
  <c r="AJ34" i="46"/>
  <c r="T34" i="46"/>
  <c r="C37" i="46"/>
  <c r="C38" i="46"/>
  <c r="C39" i="46"/>
  <c r="C40" i="46"/>
  <c r="C41" i="46"/>
  <c r="C42" i="46"/>
  <c r="C43" i="46"/>
  <c r="C44" i="46"/>
  <c r="C45" i="46"/>
  <c r="C46" i="46"/>
  <c r="C47" i="46"/>
  <c r="C48" i="46"/>
  <c r="C49" i="46"/>
  <c r="C50" i="46"/>
  <c r="C51" i="46"/>
  <c r="C36" i="46"/>
  <c r="R70" i="46"/>
  <c r="S70" i="46" s="1"/>
  <c r="U70" i="46"/>
  <c r="V70" i="46"/>
  <c r="X70" i="46"/>
  <c r="Y70" i="46"/>
  <c r="Z70" i="46"/>
  <c r="AA70" i="46"/>
  <c r="AB70" i="46"/>
  <c r="AD70" i="46"/>
  <c r="AE70" i="46"/>
  <c r="AF70" i="46"/>
  <c r="AG70" i="46"/>
  <c r="V17" i="46"/>
  <c r="X17" i="46"/>
  <c r="Y17" i="46"/>
  <c r="Z17" i="46"/>
  <c r="AA17" i="46"/>
  <c r="AB17" i="46"/>
  <c r="AD17" i="46"/>
  <c r="AE17" i="46"/>
  <c r="AF17" i="46"/>
  <c r="AG17" i="46"/>
  <c r="V18" i="46"/>
  <c r="X18" i="46"/>
  <c r="Y18" i="46"/>
  <c r="Z18" i="46"/>
  <c r="AA18" i="46"/>
  <c r="AB18" i="46"/>
  <c r="AD18" i="46"/>
  <c r="AE18" i="46"/>
  <c r="AF18" i="46"/>
  <c r="AG18" i="46"/>
  <c r="V19" i="46"/>
  <c r="X19" i="46"/>
  <c r="Y19" i="46"/>
  <c r="Z19" i="46"/>
  <c r="AA19" i="46"/>
  <c r="AB19" i="46"/>
  <c r="AD19" i="46"/>
  <c r="AE19" i="46"/>
  <c r="AF19" i="46"/>
  <c r="AG19" i="46"/>
  <c r="V20" i="46"/>
  <c r="X20" i="46"/>
  <c r="Y20" i="46"/>
  <c r="Z20" i="46"/>
  <c r="AA20" i="46"/>
  <c r="AB20" i="46"/>
  <c r="AD20" i="46"/>
  <c r="AE20" i="46"/>
  <c r="AF20" i="46"/>
  <c r="AG20" i="46"/>
  <c r="V21" i="46"/>
  <c r="X21" i="46"/>
  <c r="Y21" i="46"/>
  <c r="Z21" i="46"/>
  <c r="AA21" i="46"/>
  <c r="AB21" i="46"/>
  <c r="AD21" i="46"/>
  <c r="AE21" i="46"/>
  <c r="AF21" i="46"/>
  <c r="AG21" i="46"/>
  <c r="V22" i="46"/>
  <c r="X22" i="46"/>
  <c r="Y22" i="46"/>
  <c r="Z22" i="46"/>
  <c r="AA22" i="46"/>
  <c r="AB22" i="46"/>
  <c r="AD22" i="46"/>
  <c r="AE22" i="46"/>
  <c r="AF22" i="46"/>
  <c r="AG22" i="46"/>
  <c r="V23" i="46"/>
  <c r="X23" i="46"/>
  <c r="Y23" i="46"/>
  <c r="Z23" i="46"/>
  <c r="AA23" i="46"/>
  <c r="AB23" i="46"/>
  <c r="AD23" i="46"/>
  <c r="AE23" i="46"/>
  <c r="AF23" i="46"/>
  <c r="AG23" i="46"/>
  <c r="V24" i="46"/>
  <c r="X24" i="46"/>
  <c r="Y24" i="46"/>
  <c r="Z24" i="46"/>
  <c r="AA24" i="46"/>
  <c r="AB24" i="46"/>
  <c r="AD24" i="46"/>
  <c r="AE24" i="46"/>
  <c r="AF24" i="46"/>
  <c r="AG24" i="46"/>
  <c r="V25" i="46"/>
  <c r="X25" i="46"/>
  <c r="Y25" i="46"/>
  <c r="Z25" i="46"/>
  <c r="AA25" i="46"/>
  <c r="AB25" i="46"/>
  <c r="AD25" i="46"/>
  <c r="AE25" i="46"/>
  <c r="AF25" i="46"/>
  <c r="AG25" i="46"/>
  <c r="V26" i="46"/>
  <c r="X26" i="46"/>
  <c r="Y26" i="46"/>
  <c r="Z26" i="46"/>
  <c r="AA26" i="46"/>
  <c r="AB26" i="46"/>
  <c r="AD26" i="46"/>
  <c r="AE26" i="46"/>
  <c r="AF26" i="46"/>
  <c r="AG26" i="46"/>
  <c r="V27" i="46"/>
  <c r="X27" i="46"/>
  <c r="Y27" i="46"/>
  <c r="Z27" i="46"/>
  <c r="AA27" i="46"/>
  <c r="AB27" i="46"/>
  <c r="AD27" i="46"/>
  <c r="AE27" i="46"/>
  <c r="AF27" i="46"/>
  <c r="AG27" i="46"/>
  <c r="V28" i="46"/>
  <c r="X28" i="46"/>
  <c r="Y28" i="46"/>
  <c r="Z28" i="46"/>
  <c r="AA28" i="46"/>
  <c r="AB28" i="46"/>
  <c r="AD28" i="46"/>
  <c r="AE28" i="46"/>
  <c r="AF28" i="46"/>
  <c r="AG28" i="46"/>
  <c r="V29" i="46"/>
  <c r="X29" i="46"/>
  <c r="Y29" i="46"/>
  <c r="Z29" i="46"/>
  <c r="AA29" i="46"/>
  <c r="AB29" i="46"/>
  <c r="AD29" i="46"/>
  <c r="AE29" i="46"/>
  <c r="AF29" i="46"/>
  <c r="AG29" i="46"/>
  <c r="V30" i="46"/>
  <c r="X30" i="46"/>
  <c r="Y30" i="46"/>
  <c r="Z30" i="46"/>
  <c r="AA30" i="46"/>
  <c r="AB30" i="46"/>
  <c r="AD30" i="46"/>
  <c r="AE30" i="46"/>
  <c r="AF30" i="46"/>
  <c r="AG30" i="46"/>
  <c r="V31" i="46"/>
  <c r="X31" i="46"/>
  <c r="Y31" i="46"/>
  <c r="Z31" i="46"/>
  <c r="AA31" i="46"/>
  <c r="AB31" i="46"/>
  <c r="AD31" i="46"/>
  <c r="AE31" i="46"/>
  <c r="AF31" i="46"/>
  <c r="AG31" i="46"/>
  <c r="V32" i="46"/>
  <c r="X32" i="46"/>
  <c r="Y32" i="46"/>
  <c r="Z32" i="46"/>
  <c r="AA32" i="46"/>
  <c r="AB32" i="46"/>
  <c r="AD32" i="46"/>
  <c r="AE32" i="46"/>
  <c r="AF32" i="46"/>
  <c r="AG32" i="46"/>
  <c r="V33" i="46"/>
  <c r="X33" i="46"/>
  <c r="Y33" i="46"/>
  <c r="Z33" i="46"/>
  <c r="AA33" i="46"/>
  <c r="AB33" i="46"/>
  <c r="AD33" i="46"/>
  <c r="AE33" i="46"/>
  <c r="AF33" i="46"/>
  <c r="AG33" i="46"/>
  <c r="V35" i="46"/>
  <c r="X35" i="46"/>
  <c r="Y35" i="46"/>
  <c r="Z35" i="46"/>
  <c r="AA35" i="46"/>
  <c r="AB35" i="46"/>
  <c r="AD35" i="46"/>
  <c r="AE35" i="46"/>
  <c r="AF35" i="46"/>
  <c r="AG35" i="46"/>
  <c r="V36" i="46"/>
  <c r="X36" i="46"/>
  <c r="Y36" i="46"/>
  <c r="Z36" i="46"/>
  <c r="AA36" i="46"/>
  <c r="AB36" i="46"/>
  <c r="AD36" i="46"/>
  <c r="AE36" i="46"/>
  <c r="AF36" i="46"/>
  <c r="AG36" i="46"/>
  <c r="V37" i="46"/>
  <c r="X37" i="46"/>
  <c r="Y37" i="46"/>
  <c r="Z37" i="46"/>
  <c r="AA37" i="46"/>
  <c r="AB37" i="46"/>
  <c r="AD37" i="46"/>
  <c r="AE37" i="46"/>
  <c r="AF37" i="46"/>
  <c r="AG37" i="46"/>
  <c r="V38" i="46"/>
  <c r="X38" i="46"/>
  <c r="Y38" i="46"/>
  <c r="Z38" i="46"/>
  <c r="AA38" i="46"/>
  <c r="AB38" i="46"/>
  <c r="AD38" i="46"/>
  <c r="AE38" i="46"/>
  <c r="AF38" i="46"/>
  <c r="AG38" i="46"/>
  <c r="V39" i="46"/>
  <c r="X39" i="46"/>
  <c r="Y39" i="46"/>
  <c r="Z39" i="46"/>
  <c r="AA39" i="46"/>
  <c r="AB39" i="46"/>
  <c r="AD39" i="46"/>
  <c r="AE39" i="46"/>
  <c r="AF39" i="46"/>
  <c r="AG39" i="46"/>
  <c r="V40" i="46"/>
  <c r="X40" i="46"/>
  <c r="Y40" i="46"/>
  <c r="Z40" i="46"/>
  <c r="AA40" i="46"/>
  <c r="AB40" i="46"/>
  <c r="AD40" i="46"/>
  <c r="AE40" i="46"/>
  <c r="AF40" i="46"/>
  <c r="AG40" i="46"/>
  <c r="V41" i="46"/>
  <c r="X41" i="46"/>
  <c r="Y41" i="46"/>
  <c r="Z41" i="46"/>
  <c r="AA41" i="46"/>
  <c r="AB41" i="46"/>
  <c r="AD41" i="46"/>
  <c r="AE41" i="46"/>
  <c r="AF41" i="46"/>
  <c r="AG41" i="46"/>
  <c r="V42" i="46"/>
  <c r="X42" i="46"/>
  <c r="Y42" i="46"/>
  <c r="Z42" i="46"/>
  <c r="AA42" i="46"/>
  <c r="AB42" i="46"/>
  <c r="AD42" i="46"/>
  <c r="AE42" i="46"/>
  <c r="AF42" i="46"/>
  <c r="AG42" i="46"/>
  <c r="V43" i="46"/>
  <c r="X43" i="46"/>
  <c r="Y43" i="46"/>
  <c r="Z43" i="46"/>
  <c r="AA43" i="46"/>
  <c r="AB43" i="46"/>
  <c r="AD43" i="46"/>
  <c r="AE43" i="46"/>
  <c r="AF43" i="46"/>
  <c r="AG43" i="46"/>
  <c r="V44" i="46"/>
  <c r="X44" i="46"/>
  <c r="Y44" i="46"/>
  <c r="Z44" i="46"/>
  <c r="AA44" i="46"/>
  <c r="AB44" i="46"/>
  <c r="AD44" i="46"/>
  <c r="AE44" i="46"/>
  <c r="AF44" i="46"/>
  <c r="AG44" i="46"/>
  <c r="V45" i="46"/>
  <c r="X45" i="46"/>
  <c r="Y45" i="46"/>
  <c r="Z45" i="46"/>
  <c r="AA45" i="46"/>
  <c r="AB45" i="46"/>
  <c r="AD45" i="46"/>
  <c r="AE45" i="46"/>
  <c r="AF45" i="46"/>
  <c r="AG45" i="46"/>
  <c r="V46" i="46"/>
  <c r="X46" i="46"/>
  <c r="Y46" i="46"/>
  <c r="Z46" i="46"/>
  <c r="AA46" i="46"/>
  <c r="AB46" i="46"/>
  <c r="AD46" i="46"/>
  <c r="AE46" i="46"/>
  <c r="AF46" i="46"/>
  <c r="AG46" i="46"/>
  <c r="V47" i="46"/>
  <c r="X47" i="46"/>
  <c r="Y47" i="46"/>
  <c r="Z47" i="46"/>
  <c r="AA47" i="46"/>
  <c r="AB47" i="46"/>
  <c r="AD47" i="46"/>
  <c r="AE47" i="46"/>
  <c r="AF47" i="46"/>
  <c r="AG47" i="46"/>
  <c r="V48" i="46"/>
  <c r="X48" i="46"/>
  <c r="Y48" i="46"/>
  <c r="Z48" i="46"/>
  <c r="AA48" i="46"/>
  <c r="AB48" i="46"/>
  <c r="AD48" i="46"/>
  <c r="AE48" i="46"/>
  <c r="AF48" i="46"/>
  <c r="AG48" i="46"/>
  <c r="V49" i="46"/>
  <c r="X49" i="46"/>
  <c r="Y49" i="46"/>
  <c r="Z49" i="46"/>
  <c r="AA49" i="46"/>
  <c r="AB49" i="46"/>
  <c r="AD49" i="46"/>
  <c r="AE49" i="46"/>
  <c r="AF49" i="46"/>
  <c r="AG49" i="46"/>
  <c r="V50" i="46"/>
  <c r="X50" i="46"/>
  <c r="Y50" i="46"/>
  <c r="Z50" i="46"/>
  <c r="AA50" i="46"/>
  <c r="AB50" i="46"/>
  <c r="AD50" i="46"/>
  <c r="AE50" i="46"/>
  <c r="AF50" i="46"/>
  <c r="AG50" i="46"/>
  <c r="V51" i="46"/>
  <c r="X51" i="46"/>
  <c r="Y51" i="46"/>
  <c r="Z51" i="46"/>
  <c r="AA51" i="46"/>
  <c r="AB51" i="46"/>
  <c r="AD51" i="46"/>
  <c r="AE51" i="46"/>
  <c r="AF51" i="46"/>
  <c r="AG51" i="46"/>
  <c r="V53" i="46"/>
  <c r="X53" i="46"/>
  <c r="Y53" i="46"/>
  <c r="Z53" i="46"/>
  <c r="AA53" i="46"/>
  <c r="AB53" i="46"/>
  <c r="AD53" i="46"/>
  <c r="AE53" i="46"/>
  <c r="AF53" i="46"/>
  <c r="AG53" i="46"/>
  <c r="V54" i="46"/>
  <c r="X54" i="46"/>
  <c r="Y54" i="46"/>
  <c r="Z54" i="46"/>
  <c r="AA54" i="46"/>
  <c r="AB54" i="46"/>
  <c r="AD54" i="46"/>
  <c r="AE54" i="46"/>
  <c r="AF54" i="46"/>
  <c r="AG54" i="46"/>
  <c r="V55" i="46"/>
  <c r="X55" i="46"/>
  <c r="Y55" i="46"/>
  <c r="Z55" i="46"/>
  <c r="AA55" i="46"/>
  <c r="AB55" i="46"/>
  <c r="AD55" i="46"/>
  <c r="AE55" i="46"/>
  <c r="AF55" i="46"/>
  <c r="AG55" i="46"/>
  <c r="V56" i="46"/>
  <c r="X56" i="46"/>
  <c r="Y56" i="46"/>
  <c r="Z56" i="46"/>
  <c r="AA56" i="46"/>
  <c r="AB56" i="46"/>
  <c r="AD56" i="46"/>
  <c r="AE56" i="46"/>
  <c r="AF56" i="46"/>
  <c r="AG56" i="46"/>
  <c r="V57" i="46"/>
  <c r="X57" i="46"/>
  <c r="Y57" i="46"/>
  <c r="Z57" i="46"/>
  <c r="AA57" i="46"/>
  <c r="AB57" i="46"/>
  <c r="AD57" i="46"/>
  <c r="AE57" i="46"/>
  <c r="AF57" i="46"/>
  <c r="AG57" i="46"/>
  <c r="V58" i="46"/>
  <c r="X58" i="46"/>
  <c r="Y58" i="46"/>
  <c r="Z58" i="46"/>
  <c r="AA58" i="46"/>
  <c r="AB58" i="46"/>
  <c r="AD58" i="46"/>
  <c r="AE58" i="46"/>
  <c r="AF58" i="46"/>
  <c r="AG58" i="46"/>
  <c r="V59" i="46"/>
  <c r="X59" i="46"/>
  <c r="Y59" i="46"/>
  <c r="Z59" i="46"/>
  <c r="AA59" i="46"/>
  <c r="AB59" i="46"/>
  <c r="AD59" i="46"/>
  <c r="AE59" i="46"/>
  <c r="AF59" i="46"/>
  <c r="AG59" i="46"/>
  <c r="V60" i="46"/>
  <c r="X60" i="46"/>
  <c r="Y60" i="46"/>
  <c r="Z60" i="46"/>
  <c r="AA60" i="46"/>
  <c r="AB60" i="46"/>
  <c r="AD60" i="46"/>
  <c r="AE60" i="46"/>
  <c r="AF60" i="46"/>
  <c r="AG60" i="46"/>
  <c r="V61" i="46"/>
  <c r="X61" i="46"/>
  <c r="Y61" i="46"/>
  <c r="Z61" i="46"/>
  <c r="AA61" i="46"/>
  <c r="AB61" i="46"/>
  <c r="AD61" i="46"/>
  <c r="AE61" i="46"/>
  <c r="AF61" i="46"/>
  <c r="AG61" i="46"/>
  <c r="V62" i="46"/>
  <c r="X62" i="46"/>
  <c r="Y62" i="46"/>
  <c r="Z62" i="46"/>
  <c r="AA62" i="46"/>
  <c r="AB62" i="46"/>
  <c r="AD62" i="46"/>
  <c r="AE62" i="46"/>
  <c r="AF62" i="46"/>
  <c r="AG62" i="46"/>
  <c r="V63" i="46"/>
  <c r="X63" i="46"/>
  <c r="Y63" i="46"/>
  <c r="Z63" i="46"/>
  <c r="AA63" i="46"/>
  <c r="AB63" i="46"/>
  <c r="AD63" i="46"/>
  <c r="AE63" i="46"/>
  <c r="AF63" i="46"/>
  <c r="AG63" i="46"/>
  <c r="V64" i="46"/>
  <c r="X64" i="46"/>
  <c r="Y64" i="46"/>
  <c r="Z64" i="46"/>
  <c r="AA64" i="46"/>
  <c r="AB64" i="46"/>
  <c r="AD64" i="46"/>
  <c r="AE64" i="46"/>
  <c r="AF64" i="46"/>
  <c r="AG64" i="46"/>
  <c r="V65" i="46"/>
  <c r="X65" i="46"/>
  <c r="Y65" i="46"/>
  <c r="Z65" i="46"/>
  <c r="AA65" i="46"/>
  <c r="AB65" i="46"/>
  <c r="AD65" i="46"/>
  <c r="AE65" i="46"/>
  <c r="AF65" i="46"/>
  <c r="AG65" i="46"/>
  <c r="V66" i="46"/>
  <c r="X66" i="46"/>
  <c r="Y66" i="46"/>
  <c r="Z66" i="46"/>
  <c r="AA66" i="46"/>
  <c r="AB66" i="46"/>
  <c r="AD66" i="46"/>
  <c r="AE66" i="46"/>
  <c r="AF66" i="46"/>
  <c r="AG66" i="46"/>
  <c r="V67" i="46"/>
  <c r="X67" i="46"/>
  <c r="Y67" i="46"/>
  <c r="Z67" i="46"/>
  <c r="AA67" i="46"/>
  <c r="AB67" i="46"/>
  <c r="AD67" i="46"/>
  <c r="AE67" i="46"/>
  <c r="AF67" i="46"/>
  <c r="AG67" i="46"/>
  <c r="V68" i="46"/>
  <c r="X68" i="46"/>
  <c r="Y68" i="46"/>
  <c r="Z68" i="46"/>
  <c r="AA68" i="46"/>
  <c r="AB68" i="46"/>
  <c r="AD68" i="46"/>
  <c r="AE68" i="46"/>
  <c r="AF68" i="46"/>
  <c r="AG68" i="46"/>
  <c r="V69" i="46"/>
  <c r="X69" i="46"/>
  <c r="Y69" i="46"/>
  <c r="Z69" i="46"/>
  <c r="AA69" i="46"/>
  <c r="AB69" i="46"/>
  <c r="AD69" i="46"/>
  <c r="AE69" i="46"/>
  <c r="AF69" i="46"/>
  <c r="AG69" i="46"/>
  <c r="U33" i="46"/>
  <c r="U35" i="46"/>
  <c r="U36" i="46"/>
  <c r="U37" i="46"/>
  <c r="U38" i="46"/>
  <c r="U39" i="46"/>
  <c r="U40" i="46"/>
  <c r="U41" i="46"/>
  <c r="U42" i="46"/>
  <c r="U43" i="46"/>
  <c r="U44" i="46"/>
  <c r="U45" i="46"/>
  <c r="U46" i="46"/>
  <c r="U47" i="46"/>
  <c r="U48" i="46"/>
  <c r="U49" i="46"/>
  <c r="U50" i="46"/>
  <c r="U51" i="46"/>
  <c r="U53" i="46"/>
  <c r="U54" i="46"/>
  <c r="U55" i="46"/>
  <c r="U56" i="46"/>
  <c r="U57" i="46"/>
  <c r="U58" i="46"/>
  <c r="U59" i="46"/>
  <c r="U60" i="46"/>
  <c r="U61" i="46"/>
  <c r="U62" i="46"/>
  <c r="U63" i="46"/>
  <c r="U64" i="46"/>
  <c r="U65" i="46"/>
  <c r="U66" i="46"/>
  <c r="U67" i="46"/>
  <c r="U68" i="46"/>
  <c r="U69" i="46"/>
  <c r="U18" i="46"/>
  <c r="U19" i="46"/>
  <c r="U20" i="46"/>
  <c r="U21" i="46"/>
  <c r="U22" i="46"/>
  <c r="U23" i="46"/>
  <c r="U24" i="46"/>
  <c r="U25" i="46"/>
  <c r="U26" i="46"/>
  <c r="U27" i="46"/>
  <c r="U28" i="46"/>
  <c r="U29" i="46"/>
  <c r="U30" i="46"/>
  <c r="U31" i="46"/>
  <c r="U32" i="46"/>
  <c r="U17" i="46"/>
  <c r="D17" i="46"/>
  <c r="E17" i="46"/>
  <c r="G17" i="46"/>
  <c r="H17" i="46"/>
  <c r="J17" i="46"/>
  <c r="K17" i="46"/>
  <c r="L17" i="46"/>
  <c r="M17" i="46"/>
  <c r="N17" i="46"/>
  <c r="O17" i="46"/>
  <c r="P17" i="46"/>
  <c r="Q17" i="46"/>
  <c r="D18" i="46"/>
  <c r="E18" i="46"/>
  <c r="G18" i="46"/>
  <c r="H18" i="46"/>
  <c r="J18" i="46"/>
  <c r="K18" i="46"/>
  <c r="L18" i="46"/>
  <c r="M18" i="46"/>
  <c r="N18" i="46"/>
  <c r="O18" i="46"/>
  <c r="P18" i="46"/>
  <c r="Q18" i="46"/>
  <c r="D19" i="46"/>
  <c r="E19" i="46"/>
  <c r="G19" i="46"/>
  <c r="H19" i="46"/>
  <c r="J19" i="46"/>
  <c r="K19" i="46"/>
  <c r="L19" i="46"/>
  <c r="M19" i="46"/>
  <c r="N19" i="46"/>
  <c r="O19" i="46"/>
  <c r="P19" i="46"/>
  <c r="Q19" i="46"/>
  <c r="D20" i="46"/>
  <c r="E20" i="46"/>
  <c r="G20" i="46"/>
  <c r="H20" i="46"/>
  <c r="J20" i="46"/>
  <c r="K20" i="46"/>
  <c r="L20" i="46"/>
  <c r="M20" i="46"/>
  <c r="N20" i="46"/>
  <c r="O20" i="46"/>
  <c r="P20" i="46"/>
  <c r="Q20" i="46"/>
  <c r="D21" i="46"/>
  <c r="E21" i="46"/>
  <c r="F21" i="46"/>
  <c r="G21" i="46"/>
  <c r="H21" i="46"/>
  <c r="I21" i="46"/>
  <c r="J21" i="46"/>
  <c r="K21" i="46"/>
  <c r="L21" i="46"/>
  <c r="M21" i="46"/>
  <c r="N21" i="46"/>
  <c r="O21" i="46"/>
  <c r="P21" i="46"/>
  <c r="Q21" i="46"/>
  <c r="D22" i="46"/>
  <c r="E22" i="46"/>
  <c r="F22" i="46"/>
  <c r="G22" i="46"/>
  <c r="H22" i="46"/>
  <c r="I22" i="46"/>
  <c r="J22" i="46"/>
  <c r="K22" i="46"/>
  <c r="L22" i="46"/>
  <c r="M22" i="46"/>
  <c r="N22" i="46"/>
  <c r="O22" i="46"/>
  <c r="P22" i="46"/>
  <c r="Q22" i="46"/>
  <c r="D23" i="46"/>
  <c r="E23" i="46"/>
  <c r="F23" i="46"/>
  <c r="G23" i="46"/>
  <c r="H23" i="46"/>
  <c r="I23" i="46"/>
  <c r="J23" i="46"/>
  <c r="K23" i="46"/>
  <c r="L23" i="46"/>
  <c r="M23" i="46"/>
  <c r="N23" i="46"/>
  <c r="O23" i="46"/>
  <c r="P23" i="46"/>
  <c r="Q23" i="46"/>
  <c r="D24" i="46"/>
  <c r="E24" i="46"/>
  <c r="F24" i="46"/>
  <c r="G24" i="46"/>
  <c r="H24" i="46"/>
  <c r="I24" i="46"/>
  <c r="J24" i="46"/>
  <c r="K24" i="46"/>
  <c r="L24" i="46"/>
  <c r="M24" i="46"/>
  <c r="N24" i="46"/>
  <c r="O24" i="46"/>
  <c r="P24" i="46"/>
  <c r="Q24" i="46"/>
  <c r="D25" i="46"/>
  <c r="E25" i="46"/>
  <c r="F25" i="46"/>
  <c r="G25" i="46"/>
  <c r="H25" i="46"/>
  <c r="I25" i="46"/>
  <c r="J25" i="46"/>
  <c r="K25" i="46"/>
  <c r="L25" i="46"/>
  <c r="M25" i="46"/>
  <c r="N25" i="46"/>
  <c r="O25" i="46"/>
  <c r="P25" i="46"/>
  <c r="Q25" i="46"/>
  <c r="D26" i="46"/>
  <c r="E26" i="46"/>
  <c r="F26" i="46"/>
  <c r="G26" i="46"/>
  <c r="H26" i="46"/>
  <c r="I26" i="46"/>
  <c r="J26" i="46"/>
  <c r="K26" i="46"/>
  <c r="L26" i="46"/>
  <c r="M26" i="46"/>
  <c r="N26" i="46"/>
  <c r="O26" i="46"/>
  <c r="P26" i="46"/>
  <c r="Q26" i="46"/>
  <c r="D27" i="46"/>
  <c r="E27" i="46"/>
  <c r="F27" i="46"/>
  <c r="G27" i="46"/>
  <c r="H27" i="46"/>
  <c r="I27" i="46"/>
  <c r="J27" i="46"/>
  <c r="K27" i="46"/>
  <c r="L27" i="46"/>
  <c r="M27" i="46"/>
  <c r="N27" i="46"/>
  <c r="O27" i="46"/>
  <c r="P27" i="46"/>
  <c r="Q27" i="46"/>
  <c r="D28" i="46"/>
  <c r="E28" i="46"/>
  <c r="F28" i="46"/>
  <c r="G28" i="46"/>
  <c r="H28" i="46"/>
  <c r="I28" i="46"/>
  <c r="J28" i="46"/>
  <c r="K28" i="46"/>
  <c r="L28" i="46"/>
  <c r="M28" i="46"/>
  <c r="N28" i="46"/>
  <c r="O28" i="46"/>
  <c r="P28" i="46"/>
  <c r="Q28" i="46"/>
  <c r="D29" i="46"/>
  <c r="E29" i="46"/>
  <c r="F29" i="46"/>
  <c r="G29" i="46"/>
  <c r="H29" i="46"/>
  <c r="I29" i="46"/>
  <c r="J29" i="46"/>
  <c r="K29" i="46"/>
  <c r="L29" i="46"/>
  <c r="M29" i="46"/>
  <c r="N29" i="46"/>
  <c r="O29" i="46"/>
  <c r="P29" i="46"/>
  <c r="Q29" i="46"/>
  <c r="D30" i="46"/>
  <c r="E30" i="46"/>
  <c r="F30" i="46"/>
  <c r="G30" i="46"/>
  <c r="H30" i="46"/>
  <c r="I30" i="46"/>
  <c r="J30" i="46"/>
  <c r="K30" i="46"/>
  <c r="L30" i="46"/>
  <c r="M30" i="46"/>
  <c r="N30" i="46"/>
  <c r="O30" i="46"/>
  <c r="P30" i="46"/>
  <c r="Q30" i="46"/>
  <c r="D31" i="46"/>
  <c r="E31" i="46"/>
  <c r="F31" i="46"/>
  <c r="G31" i="46"/>
  <c r="H31" i="46"/>
  <c r="I31" i="46"/>
  <c r="J31" i="46"/>
  <c r="K31" i="46"/>
  <c r="L31" i="46"/>
  <c r="M31" i="46"/>
  <c r="N31" i="46"/>
  <c r="O31" i="46"/>
  <c r="P31" i="46"/>
  <c r="Q31" i="46"/>
  <c r="D32" i="46"/>
  <c r="E32" i="46"/>
  <c r="F32" i="46"/>
  <c r="G32" i="46"/>
  <c r="H32" i="46"/>
  <c r="I32" i="46"/>
  <c r="J32" i="46"/>
  <c r="K32" i="46"/>
  <c r="L32" i="46"/>
  <c r="M32" i="46"/>
  <c r="N32" i="46"/>
  <c r="O32" i="46"/>
  <c r="P32" i="46"/>
  <c r="Q32" i="46"/>
  <c r="D33" i="46"/>
  <c r="E33" i="46"/>
  <c r="F33" i="46"/>
  <c r="G33" i="46"/>
  <c r="H33" i="46"/>
  <c r="I33" i="46"/>
  <c r="J33" i="46"/>
  <c r="K33" i="46"/>
  <c r="L33" i="46"/>
  <c r="M33" i="46"/>
  <c r="N33" i="46"/>
  <c r="O33" i="46"/>
  <c r="P33" i="46"/>
  <c r="Q33" i="46"/>
  <c r="C18" i="46"/>
  <c r="C19" i="46"/>
  <c r="C20" i="46"/>
  <c r="C21" i="46"/>
  <c r="C22" i="46"/>
  <c r="C23" i="46"/>
  <c r="C24" i="46"/>
  <c r="C25" i="46"/>
  <c r="C26" i="46"/>
  <c r="C27" i="46"/>
  <c r="C28" i="46"/>
  <c r="C29" i="46"/>
  <c r="C30" i="46"/>
  <c r="C31" i="46"/>
  <c r="C32" i="46"/>
  <c r="C33" i="46"/>
  <c r="C17" i="46"/>
  <c r="AG70" i="36"/>
  <c r="AF70" i="36"/>
  <c r="AE70" i="36"/>
  <c r="AD70" i="36"/>
  <c r="AB70" i="36"/>
  <c r="AA70" i="36"/>
  <c r="Z70" i="36"/>
  <c r="Y70" i="36"/>
  <c r="X70" i="36"/>
  <c r="AG69" i="36"/>
  <c r="AF69" i="36"/>
  <c r="AE69" i="36"/>
  <c r="AD69" i="36"/>
  <c r="AB69" i="36"/>
  <c r="AA69" i="36"/>
  <c r="Z69" i="36"/>
  <c r="Y69" i="36"/>
  <c r="X69" i="36"/>
  <c r="AG68" i="36"/>
  <c r="AF68" i="36"/>
  <c r="AE68" i="36"/>
  <c r="AD68" i="36"/>
  <c r="AB68" i="36"/>
  <c r="AA68" i="36"/>
  <c r="Z68" i="36"/>
  <c r="Y68" i="36"/>
  <c r="X68" i="36"/>
  <c r="AG67" i="36"/>
  <c r="AF67" i="36"/>
  <c r="AE67" i="36"/>
  <c r="AD67" i="36"/>
  <c r="AB67" i="36"/>
  <c r="AA67" i="36"/>
  <c r="Z67" i="36"/>
  <c r="Y67" i="36"/>
  <c r="X67" i="36"/>
  <c r="AG66" i="36"/>
  <c r="AF66" i="36"/>
  <c r="AE66" i="36"/>
  <c r="AD66" i="36"/>
  <c r="AB66" i="36"/>
  <c r="AA66" i="36"/>
  <c r="Z66" i="36"/>
  <c r="Y66" i="36"/>
  <c r="X66" i="36"/>
  <c r="AG65" i="36"/>
  <c r="AF65" i="36"/>
  <c r="AE65" i="36"/>
  <c r="AD65" i="36"/>
  <c r="AB65" i="36"/>
  <c r="AA65" i="36"/>
  <c r="Z65" i="36"/>
  <c r="Y65" i="36"/>
  <c r="X65" i="36"/>
  <c r="AG64" i="36"/>
  <c r="AF64" i="36"/>
  <c r="AE64" i="36"/>
  <c r="AD64" i="36"/>
  <c r="AB64" i="36"/>
  <c r="AA64" i="36"/>
  <c r="Z64" i="36"/>
  <c r="Y64" i="36"/>
  <c r="X64" i="36"/>
  <c r="AG63" i="36"/>
  <c r="AF63" i="36"/>
  <c r="AE63" i="36"/>
  <c r="AD63" i="36"/>
  <c r="AB63" i="36"/>
  <c r="AA63" i="36"/>
  <c r="Z63" i="36"/>
  <c r="Y63" i="36"/>
  <c r="X63" i="36"/>
  <c r="AG62" i="36"/>
  <c r="AF62" i="36"/>
  <c r="AE62" i="36"/>
  <c r="AD62" i="36"/>
  <c r="AB62" i="36"/>
  <c r="AA62" i="36"/>
  <c r="Z62" i="36"/>
  <c r="Y62" i="36"/>
  <c r="X62" i="36"/>
  <c r="AG61" i="36"/>
  <c r="AF61" i="36"/>
  <c r="AE61" i="36"/>
  <c r="AD61" i="36"/>
  <c r="AB61" i="36"/>
  <c r="AA61" i="36"/>
  <c r="Z61" i="36"/>
  <c r="Y61" i="36"/>
  <c r="X61" i="36"/>
  <c r="AG60" i="36"/>
  <c r="AF60" i="36"/>
  <c r="AE60" i="36"/>
  <c r="AD60" i="36"/>
  <c r="AB60" i="36"/>
  <c r="AA60" i="36"/>
  <c r="Z60" i="36"/>
  <c r="Y60" i="36"/>
  <c r="X60" i="36"/>
  <c r="AG59" i="36"/>
  <c r="AF59" i="36"/>
  <c r="AE59" i="36"/>
  <c r="AD59" i="36"/>
  <c r="AB59" i="36"/>
  <c r="AA59" i="36"/>
  <c r="Z59" i="36"/>
  <c r="Y59" i="36"/>
  <c r="X59" i="36"/>
  <c r="AG58" i="36"/>
  <c r="AF58" i="36"/>
  <c r="AE58" i="36"/>
  <c r="AD58" i="36"/>
  <c r="AB58" i="36"/>
  <c r="AA58" i="36"/>
  <c r="Z58" i="36"/>
  <c r="Y58" i="36"/>
  <c r="X58" i="36"/>
  <c r="AG57" i="36"/>
  <c r="AF57" i="36"/>
  <c r="AE57" i="36"/>
  <c r="AD57" i="36"/>
  <c r="AB57" i="36"/>
  <c r="AA57" i="36"/>
  <c r="Z57" i="36"/>
  <c r="Y57" i="36"/>
  <c r="X57" i="36"/>
  <c r="AG56" i="36"/>
  <c r="AF56" i="36"/>
  <c r="AE56" i="36"/>
  <c r="AD56" i="36"/>
  <c r="AB56" i="36"/>
  <c r="AA56" i="36"/>
  <c r="Z56" i="36"/>
  <c r="Y56" i="36"/>
  <c r="X56" i="36"/>
  <c r="AG55" i="36"/>
  <c r="AF55" i="36"/>
  <c r="AE55" i="36"/>
  <c r="AD55" i="36"/>
  <c r="AB55" i="36"/>
  <c r="AA55" i="36"/>
  <c r="Z55" i="36"/>
  <c r="Y55" i="36"/>
  <c r="X55" i="36"/>
  <c r="AG54" i="36"/>
  <c r="AF54" i="36"/>
  <c r="AE54" i="36"/>
  <c r="AD54" i="36"/>
  <c r="AB54" i="36"/>
  <c r="AA54" i="36"/>
  <c r="Z54" i="36"/>
  <c r="Y54" i="36"/>
  <c r="X54" i="36"/>
  <c r="AG53" i="36"/>
  <c r="AF53" i="36"/>
  <c r="AE53" i="36"/>
  <c r="AD53" i="36"/>
  <c r="AB53" i="36"/>
  <c r="AA53" i="36"/>
  <c r="Z53" i="36"/>
  <c r="Y53" i="36"/>
  <c r="X53" i="36"/>
  <c r="V53" i="36"/>
  <c r="V54" i="36"/>
  <c r="V55" i="36"/>
  <c r="V56" i="36"/>
  <c r="V57" i="36"/>
  <c r="V58" i="36"/>
  <c r="V59" i="36"/>
  <c r="V60" i="36"/>
  <c r="V61" i="36"/>
  <c r="V62" i="36"/>
  <c r="V63" i="36"/>
  <c r="V64" i="36"/>
  <c r="V65" i="36"/>
  <c r="V66" i="36"/>
  <c r="V67" i="36"/>
  <c r="V68" i="36"/>
  <c r="V69" i="36"/>
  <c r="V70" i="36"/>
  <c r="U54" i="36"/>
  <c r="U55" i="36"/>
  <c r="U56" i="36"/>
  <c r="U57" i="36"/>
  <c r="U58" i="36"/>
  <c r="U59" i="36"/>
  <c r="U60" i="36"/>
  <c r="U61" i="36"/>
  <c r="U62" i="36"/>
  <c r="U63" i="36"/>
  <c r="U64" i="36"/>
  <c r="U65" i="36"/>
  <c r="U66" i="36"/>
  <c r="U67" i="36"/>
  <c r="U68" i="36"/>
  <c r="U69" i="36"/>
  <c r="U70" i="36"/>
  <c r="U53" i="36"/>
  <c r="AG52" i="36"/>
  <c r="AF52" i="36"/>
  <c r="AE52" i="36"/>
  <c r="AD52" i="36"/>
  <c r="AB52" i="36"/>
  <c r="AA52" i="36"/>
  <c r="Z52" i="36"/>
  <c r="Y52" i="36"/>
  <c r="X52" i="36"/>
  <c r="V52" i="36"/>
  <c r="AG51" i="36"/>
  <c r="AF51" i="36"/>
  <c r="AE51" i="36"/>
  <c r="AD51" i="36"/>
  <c r="AB51" i="36"/>
  <c r="AA51" i="36"/>
  <c r="Z51" i="36"/>
  <c r="Y51" i="36"/>
  <c r="X51" i="36"/>
  <c r="V51" i="36"/>
  <c r="AG50" i="36"/>
  <c r="AF50" i="36"/>
  <c r="AE50" i="36"/>
  <c r="AD50" i="36"/>
  <c r="AB50" i="36"/>
  <c r="AA50" i="36"/>
  <c r="Z50" i="36"/>
  <c r="Y50" i="36"/>
  <c r="X50" i="36"/>
  <c r="V50" i="36"/>
  <c r="AG49" i="36"/>
  <c r="AF49" i="36"/>
  <c r="AE49" i="36"/>
  <c r="AD49" i="36"/>
  <c r="AB49" i="36"/>
  <c r="AA49" i="36"/>
  <c r="Z49" i="36"/>
  <c r="Y49" i="36"/>
  <c r="X49" i="36"/>
  <c r="V49" i="36"/>
  <c r="AG48" i="36"/>
  <c r="AF48" i="36"/>
  <c r="AE48" i="36"/>
  <c r="AD48" i="36"/>
  <c r="AB48" i="36"/>
  <c r="AA48" i="36"/>
  <c r="Z48" i="36"/>
  <c r="Y48" i="36"/>
  <c r="X48" i="36"/>
  <c r="V48" i="36"/>
  <c r="AG47" i="36"/>
  <c r="AF47" i="36"/>
  <c r="AE47" i="36"/>
  <c r="AD47" i="36"/>
  <c r="AB47" i="36"/>
  <c r="AA47" i="36"/>
  <c r="Z47" i="36"/>
  <c r="Y47" i="36"/>
  <c r="X47" i="36"/>
  <c r="V47" i="36"/>
  <c r="AG46" i="36"/>
  <c r="AF46" i="36"/>
  <c r="AE46" i="36"/>
  <c r="AD46" i="36"/>
  <c r="AB46" i="36"/>
  <c r="AA46" i="36"/>
  <c r="Z46" i="36"/>
  <c r="Y46" i="36"/>
  <c r="X46" i="36"/>
  <c r="V46" i="36"/>
  <c r="AG45" i="36"/>
  <c r="AF45" i="36"/>
  <c r="AE45" i="36"/>
  <c r="AD45" i="36"/>
  <c r="AB45" i="36"/>
  <c r="AA45" i="36"/>
  <c r="Z45" i="36"/>
  <c r="Y45" i="36"/>
  <c r="X45" i="36"/>
  <c r="V45" i="36"/>
  <c r="AG44" i="36"/>
  <c r="AF44" i="36"/>
  <c r="AE44" i="36"/>
  <c r="AD44" i="36"/>
  <c r="AB44" i="36"/>
  <c r="AA44" i="36"/>
  <c r="Z44" i="36"/>
  <c r="Y44" i="36"/>
  <c r="X44" i="36"/>
  <c r="V44" i="36"/>
  <c r="AG43" i="36"/>
  <c r="AF43" i="36"/>
  <c r="AE43" i="36"/>
  <c r="AD43" i="36"/>
  <c r="AB43" i="36"/>
  <c r="AA43" i="36"/>
  <c r="Z43" i="36"/>
  <c r="Y43" i="36"/>
  <c r="X43" i="36"/>
  <c r="V43" i="36"/>
  <c r="AG42" i="36"/>
  <c r="AF42" i="36"/>
  <c r="AE42" i="36"/>
  <c r="AD42" i="36"/>
  <c r="AB42" i="36"/>
  <c r="AA42" i="36"/>
  <c r="Z42" i="36"/>
  <c r="Y42" i="36"/>
  <c r="X42" i="36"/>
  <c r="V42" i="36"/>
  <c r="AG41" i="36"/>
  <c r="AF41" i="36"/>
  <c r="AE41" i="36"/>
  <c r="AD41" i="36"/>
  <c r="AB41" i="36"/>
  <c r="AA41" i="36"/>
  <c r="Z41" i="36"/>
  <c r="Y41" i="36"/>
  <c r="X41" i="36"/>
  <c r="V41" i="36"/>
  <c r="AG40" i="36"/>
  <c r="AF40" i="36"/>
  <c r="AE40" i="36"/>
  <c r="AD40" i="36"/>
  <c r="AB40" i="36"/>
  <c r="AA40" i="36"/>
  <c r="Z40" i="36"/>
  <c r="Y40" i="36"/>
  <c r="X40" i="36"/>
  <c r="V40" i="36"/>
  <c r="AG39" i="36"/>
  <c r="AF39" i="36"/>
  <c r="AE39" i="36"/>
  <c r="AD39" i="36"/>
  <c r="AB39" i="36"/>
  <c r="AA39" i="36"/>
  <c r="Z39" i="36"/>
  <c r="Y39" i="36"/>
  <c r="X39" i="36"/>
  <c r="V39" i="36"/>
  <c r="AG38" i="36"/>
  <c r="AF38" i="36"/>
  <c r="AE38" i="36"/>
  <c r="AD38" i="36"/>
  <c r="AB38" i="36"/>
  <c r="AA38" i="36"/>
  <c r="Z38" i="36"/>
  <c r="Y38" i="36"/>
  <c r="X38" i="36"/>
  <c r="V38" i="36"/>
  <c r="AG37" i="36"/>
  <c r="AF37" i="36"/>
  <c r="AE37" i="36"/>
  <c r="AD37" i="36"/>
  <c r="AB37" i="36"/>
  <c r="AA37" i="36"/>
  <c r="Z37" i="36"/>
  <c r="Y37" i="36"/>
  <c r="X37" i="36"/>
  <c r="V37" i="36"/>
  <c r="AG36" i="36"/>
  <c r="AF36" i="36"/>
  <c r="AE36" i="36"/>
  <c r="AD36" i="36"/>
  <c r="AB36" i="36"/>
  <c r="AA36" i="36"/>
  <c r="Z36" i="36"/>
  <c r="Y36" i="36"/>
  <c r="X36" i="36"/>
  <c r="V36" i="36"/>
  <c r="AG35" i="36"/>
  <c r="AF35" i="36"/>
  <c r="AE35" i="36"/>
  <c r="AD35" i="36"/>
  <c r="AB35" i="36"/>
  <c r="AA35" i="36"/>
  <c r="Z35" i="36"/>
  <c r="Y35" i="36"/>
  <c r="X35" i="36"/>
  <c r="V35" i="36"/>
  <c r="U36" i="36"/>
  <c r="U37" i="36"/>
  <c r="U38" i="36"/>
  <c r="U39" i="36"/>
  <c r="U40" i="36"/>
  <c r="U41" i="36"/>
  <c r="U42" i="36"/>
  <c r="U43" i="36"/>
  <c r="U44" i="36"/>
  <c r="U45" i="36"/>
  <c r="U46" i="36"/>
  <c r="U47" i="36"/>
  <c r="U48" i="36"/>
  <c r="U49" i="36"/>
  <c r="U50" i="36"/>
  <c r="U51" i="36"/>
  <c r="U52" i="36"/>
  <c r="U35" i="36"/>
  <c r="AG34" i="36"/>
  <c r="AF34" i="36"/>
  <c r="AE34" i="36"/>
  <c r="AB34" i="36"/>
  <c r="AA34" i="36"/>
  <c r="Z34" i="36"/>
  <c r="Y34" i="36"/>
  <c r="X34" i="36"/>
  <c r="V34" i="36"/>
  <c r="AG33" i="36"/>
  <c r="AF33" i="36"/>
  <c r="AE33" i="36"/>
  <c r="AD33" i="36"/>
  <c r="AB33" i="36"/>
  <c r="AA33" i="36"/>
  <c r="Z33" i="36"/>
  <c r="Y33" i="36"/>
  <c r="X33" i="36"/>
  <c r="V33" i="36"/>
  <c r="AG32" i="36"/>
  <c r="AF32" i="36"/>
  <c r="AE32" i="36"/>
  <c r="AD32" i="36"/>
  <c r="AB32" i="36"/>
  <c r="AA32" i="36"/>
  <c r="Z32" i="36"/>
  <c r="Y32" i="36"/>
  <c r="X32" i="36"/>
  <c r="V32" i="36"/>
  <c r="AG31" i="36"/>
  <c r="AF31" i="36"/>
  <c r="AE31" i="36"/>
  <c r="AD31" i="36"/>
  <c r="AB31" i="36"/>
  <c r="AA31" i="36"/>
  <c r="Z31" i="36"/>
  <c r="Y31" i="36"/>
  <c r="X31" i="36"/>
  <c r="V31" i="36"/>
  <c r="AG30" i="36"/>
  <c r="AF30" i="36"/>
  <c r="AE30" i="36"/>
  <c r="AD30" i="36"/>
  <c r="AB30" i="36"/>
  <c r="AA30" i="36"/>
  <c r="Z30" i="36"/>
  <c r="Y30" i="36"/>
  <c r="X30" i="36"/>
  <c r="V30" i="36"/>
  <c r="AG29" i="36"/>
  <c r="AF29" i="36"/>
  <c r="AE29" i="36"/>
  <c r="AD29" i="36"/>
  <c r="AB29" i="36"/>
  <c r="AA29" i="36"/>
  <c r="Z29" i="36"/>
  <c r="Y29" i="36"/>
  <c r="X29" i="36"/>
  <c r="V29" i="36"/>
  <c r="AG28" i="36"/>
  <c r="AF28" i="36"/>
  <c r="AE28" i="36"/>
  <c r="AD28" i="36"/>
  <c r="AB28" i="36"/>
  <c r="AA28" i="36"/>
  <c r="Z28" i="36"/>
  <c r="Y28" i="36"/>
  <c r="X28" i="36"/>
  <c r="V28" i="36"/>
  <c r="AG27" i="36"/>
  <c r="AF27" i="36"/>
  <c r="AE27" i="36"/>
  <c r="AD27" i="36"/>
  <c r="AB27" i="36"/>
  <c r="AA27" i="36"/>
  <c r="Z27" i="36"/>
  <c r="Y27" i="36"/>
  <c r="X27" i="36"/>
  <c r="V27" i="36"/>
  <c r="AG26" i="36"/>
  <c r="AF26" i="36"/>
  <c r="AE26" i="36"/>
  <c r="AD26" i="36"/>
  <c r="AB26" i="36"/>
  <c r="AA26" i="36"/>
  <c r="Z26" i="36"/>
  <c r="Y26" i="36"/>
  <c r="X26" i="36"/>
  <c r="V26" i="36"/>
  <c r="AG25" i="36"/>
  <c r="AF25" i="36"/>
  <c r="AE25" i="36"/>
  <c r="AD25" i="36"/>
  <c r="AB25" i="36"/>
  <c r="AA25" i="36"/>
  <c r="Z25" i="36"/>
  <c r="Y25" i="36"/>
  <c r="X25" i="36"/>
  <c r="V25" i="36"/>
  <c r="AG24" i="36"/>
  <c r="AF24" i="36"/>
  <c r="AE24" i="36"/>
  <c r="AD24" i="36"/>
  <c r="AB24" i="36"/>
  <c r="AA24" i="36"/>
  <c r="Z24" i="36"/>
  <c r="Y24" i="36"/>
  <c r="X24" i="36"/>
  <c r="V24" i="36"/>
  <c r="AG23" i="36"/>
  <c r="AF23" i="36"/>
  <c r="AE23" i="36"/>
  <c r="AD23" i="36"/>
  <c r="AB23" i="36"/>
  <c r="AA23" i="36"/>
  <c r="Z23" i="36"/>
  <c r="Y23" i="36"/>
  <c r="X23" i="36"/>
  <c r="V23" i="36"/>
  <c r="AG22" i="36"/>
  <c r="AF22" i="36"/>
  <c r="AE22" i="36"/>
  <c r="AD22" i="36"/>
  <c r="AB22" i="36"/>
  <c r="AA22" i="36"/>
  <c r="Z22" i="36"/>
  <c r="Y22" i="36"/>
  <c r="X22" i="36"/>
  <c r="V22" i="36"/>
  <c r="AG21" i="36"/>
  <c r="AF21" i="36"/>
  <c r="AE21" i="36"/>
  <c r="AD21" i="36"/>
  <c r="AB21" i="36"/>
  <c r="AA21" i="36"/>
  <c r="Z21" i="36"/>
  <c r="Y21" i="36"/>
  <c r="X21" i="36"/>
  <c r="V21" i="36"/>
  <c r="AG20" i="36"/>
  <c r="AF20" i="36"/>
  <c r="AE20" i="36"/>
  <c r="AD20" i="36"/>
  <c r="AB20" i="36"/>
  <c r="AA20" i="36"/>
  <c r="Z20" i="36"/>
  <c r="Y20" i="36"/>
  <c r="X20" i="36"/>
  <c r="V20" i="36"/>
  <c r="AG19" i="36"/>
  <c r="AF19" i="36"/>
  <c r="AE19" i="36"/>
  <c r="AD19" i="36"/>
  <c r="AB19" i="36"/>
  <c r="AA19" i="36"/>
  <c r="Z19" i="36"/>
  <c r="Y19" i="36"/>
  <c r="X19" i="36"/>
  <c r="V19" i="36"/>
  <c r="AG18" i="36"/>
  <c r="AF18" i="36"/>
  <c r="AE18" i="36"/>
  <c r="AD18" i="36"/>
  <c r="AB18" i="36"/>
  <c r="AA18" i="36"/>
  <c r="Z18" i="36"/>
  <c r="Y18" i="36"/>
  <c r="X18" i="36"/>
  <c r="V18" i="36"/>
  <c r="AG17" i="36"/>
  <c r="AF17" i="36"/>
  <c r="AE17" i="36"/>
  <c r="AD17" i="36"/>
  <c r="AB17" i="36"/>
  <c r="AA17" i="36"/>
  <c r="Z17" i="36"/>
  <c r="Y17" i="36"/>
  <c r="X17" i="36"/>
  <c r="V17" i="36"/>
  <c r="U18" i="36"/>
  <c r="U19" i="36"/>
  <c r="U20" i="36"/>
  <c r="U21" i="36"/>
  <c r="U22" i="36"/>
  <c r="U23" i="36"/>
  <c r="U24" i="36"/>
  <c r="U25" i="36"/>
  <c r="U26" i="36"/>
  <c r="U27" i="36"/>
  <c r="U28" i="36"/>
  <c r="U29" i="36"/>
  <c r="U30" i="36"/>
  <c r="U31" i="36"/>
  <c r="U32" i="36"/>
  <c r="U33" i="36"/>
  <c r="U34" i="36"/>
  <c r="U17" i="36"/>
  <c r="C54" i="36"/>
  <c r="D54" i="36"/>
  <c r="E54" i="36"/>
  <c r="F54" i="36"/>
  <c r="G54" i="36"/>
  <c r="H54" i="36"/>
  <c r="J54" i="36"/>
  <c r="K54" i="36"/>
  <c r="L54" i="36"/>
  <c r="M54" i="36"/>
  <c r="N54" i="36"/>
  <c r="O54" i="36"/>
  <c r="P54" i="36"/>
  <c r="Q54" i="36"/>
  <c r="C55" i="36"/>
  <c r="D55" i="36"/>
  <c r="E55" i="36"/>
  <c r="F55" i="36"/>
  <c r="G55" i="36"/>
  <c r="H55" i="36"/>
  <c r="J55" i="36"/>
  <c r="K55" i="36"/>
  <c r="L55" i="36"/>
  <c r="M55" i="36"/>
  <c r="N55" i="36"/>
  <c r="O55" i="36"/>
  <c r="P55" i="36"/>
  <c r="Q55" i="36"/>
  <c r="C56" i="36"/>
  <c r="D56" i="36"/>
  <c r="E56" i="36"/>
  <c r="F56" i="36"/>
  <c r="G56" i="36"/>
  <c r="H56" i="36"/>
  <c r="J56" i="36"/>
  <c r="K56" i="36"/>
  <c r="L56" i="36"/>
  <c r="M56" i="36"/>
  <c r="N56" i="36"/>
  <c r="O56" i="36"/>
  <c r="P56" i="36"/>
  <c r="Q56" i="36"/>
  <c r="C57" i="36"/>
  <c r="D57" i="36"/>
  <c r="E57" i="36"/>
  <c r="F57" i="36"/>
  <c r="G57" i="36"/>
  <c r="H57" i="36"/>
  <c r="I57" i="36"/>
  <c r="J57" i="36"/>
  <c r="K57" i="36"/>
  <c r="L57" i="36"/>
  <c r="M57" i="36"/>
  <c r="N57" i="36"/>
  <c r="O57" i="36"/>
  <c r="P57" i="36"/>
  <c r="Q57" i="36"/>
  <c r="C58" i="36"/>
  <c r="D58" i="36"/>
  <c r="E58" i="36"/>
  <c r="F58" i="36"/>
  <c r="G58" i="36"/>
  <c r="H58" i="36"/>
  <c r="I58" i="36"/>
  <c r="J58" i="36"/>
  <c r="K58" i="36"/>
  <c r="L58" i="36"/>
  <c r="M58" i="36"/>
  <c r="N58" i="36"/>
  <c r="O58" i="36"/>
  <c r="P58" i="36"/>
  <c r="Q58" i="36"/>
  <c r="C59" i="36"/>
  <c r="D59" i="36"/>
  <c r="E59" i="36"/>
  <c r="F59" i="36"/>
  <c r="G59" i="36"/>
  <c r="H59" i="36"/>
  <c r="I59" i="36"/>
  <c r="J59" i="36"/>
  <c r="K59" i="36"/>
  <c r="L59" i="36"/>
  <c r="M59" i="36"/>
  <c r="N59" i="36"/>
  <c r="O59" i="36"/>
  <c r="P59" i="36"/>
  <c r="Q59" i="36"/>
  <c r="C60" i="36"/>
  <c r="D60" i="36"/>
  <c r="E60" i="36"/>
  <c r="F60" i="36"/>
  <c r="G60" i="36"/>
  <c r="H60" i="36"/>
  <c r="I60" i="36"/>
  <c r="J60" i="36"/>
  <c r="K60" i="36"/>
  <c r="L60" i="36"/>
  <c r="M60" i="36"/>
  <c r="N60" i="36"/>
  <c r="O60" i="36"/>
  <c r="P60" i="36"/>
  <c r="Q60" i="36"/>
  <c r="C61" i="36"/>
  <c r="D61" i="36"/>
  <c r="E61" i="36"/>
  <c r="F61" i="36"/>
  <c r="G61" i="36"/>
  <c r="H61" i="36"/>
  <c r="I61" i="36"/>
  <c r="J61" i="36"/>
  <c r="K61" i="36"/>
  <c r="L61" i="36"/>
  <c r="M61" i="36"/>
  <c r="N61" i="36"/>
  <c r="O61" i="36"/>
  <c r="P61" i="36"/>
  <c r="Q61" i="36"/>
  <c r="C62" i="36"/>
  <c r="D62" i="36"/>
  <c r="E62" i="36"/>
  <c r="F62" i="36"/>
  <c r="G62" i="36"/>
  <c r="H62" i="36"/>
  <c r="I62" i="36"/>
  <c r="J62" i="36"/>
  <c r="K62" i="36"/>
  <c r="L62" i="36"/>
  <c r="M62" i="36"/>
  <c r="N62" i="36"/>
  <c r="O62" i="36"/>
  <c r="P62" i="36"/>
  <c r="Q62" i="36"/>
  <c r="C63" i="36"/>
  <c r="D63" i="36"/>
  <c r="E63" i="36"/>
  <c r="G63" i="36"/>
  <c r="H63" i="36"/>
  <c r="I63" i="36"/>
  <c r="J63" i="36"/>
  <c r="K63" i="36"/>
  <c r="L63" i="36"/>
  <c r="M63" i="36"/>
  <c r="N63" i="36"/>
  <c r="O63" i="36"/>
  <c r="P63" i="36"/>
  <c r="Q63" i="36"/>
  <c r="C64" i="36"/>
  <c r="D64" i="36"/>
  <c r="E64" i="36"/>
  <c r="G64" i="36"/>
  <c r="H64" i="36"/>
  <c r="I64" i="36"/>
  <c r="J64" i="36"/>
  <c r="K64" i="36"/>
  <c r="L64" i="36"/>
  <c r="M64" i="36"/>
  <c r="N64" i="36"/>
  <c r="O64" i="36"/>
  <c r="P64" i="36"/>
  <c r="Q64" i="36"/>
  <c r="C65" i="36"/>
  <c r="D65" i="36"/>
  <c r="E65" i="36"/>
  <c r="G65" i="36"/>
  <c r="H65" i="36"/>
  <c r="I65" i="36"/>
  <c r="J65" i="36"/>
  <c r="K65" i="36"/>
  <c r="L65" i="36"/>
  <c r="M65" i="36"/>
  <c r="N65" i="36"/>
  <c r="O65" i="36"/>
  <c r="P65" i="36"/>
  <c r="Q65" i="36"/>
  <c r="C66" i="36"/>
  <c r="D66" i="36"/>
  <c r="E66" i="36"/>
  <c r="F66" i="36"/>
  <c r="G66" i="36"/>
  <c r="H66" i="36"/>
  <c r="I66" i="36"/>
  <c r="J66" i="36"/>
  <c r="K66" i="36"/>
  <c r="L66" i="36"/>
  <c r="M66" i="36"/>
  <c r="N66" i="36"/>
  <c r="O66" i="36"/>
  <c r="P66" i="36"/>
  <c r="Q66" i="36"/>
  <c r="C67" i="36"/>
  <c r="D67" i="36"/>
  <c r="E67" i="36"/>
  <c r="F67" i="36"/>
  <c r="G67" i="36"/>
  <c r="H67" i="36"/>
  <c r="I67" i="36"/>
  <c r="J67" i="36"/>
  <c r="K67" i="36"/>
  <c r="L67" i="36"/>
  <c r="M67" i="36"/>
  <c r="N67" i="36"/>
  <c r="O67" i="36"/>
  <c r="P67" i="36"/>
  <c r="Q67" i="36"/>
  <c r="C68" i="36"/>
  <c r="D68" i="36"/>
  <c r="E68" i="36"/>
  <c r="F68" i="36"/>
  <c r="G68" i="36"/>
  <c r="H68" i="36"/>
  <c r="I68" i="36"/>
  <c r="J68" i="36"/>
  <c r="K68" i="36"/>
  <c r="L68" i="36"/>
  <c r="M68" i="36"/>
  <c r="N68" i="36"/>
  <c r="O68" i="36"/>
  <c r="P68" i="36"/>
  <c r="Q68" i="36"/>
  <c r="C69" i="36"/>
  <c r="D69" i="36"/>
  <c r="E69" i="36"/>
  <c r="F69" i="36"/>
  <c r="G69" i="36"/>
  <c r="H69" i="36"/>
  <c r="I69" i="36"/>
  <c r="J69" i="36"/>
  <c r="K69" i="36"/>
  <c r="M69" i="36"/>
  <c r="N69" i="36"/>
  <c r="O69" i="36"/>
  <c r="P69" i="36"/>
  <c r="Q69" i="36"/>
  <c r="C70" i="36"/>
  <c r="D70" i="36"/>
  <c r="E70" i="36"/>
  <c r="F70" i="36"/>
  <c r="G70" i="36"/>
  <c r="H70" i="36"/>
  <c r="I70" i="36"/>
  <c r="J70" i="36"/>
  <c r="K70" i="36"/>
  <c r="M70" i="36"/>
  <c r="N70" i="36"/>
  <c r="O70" i="36"/>
  <c r="P70" i="36"/>
  <c r="Q70" i="36"/>
  <c r="E53" i="36"/>
  <c r="F53" i="36"/>
  <c r="G53" i="36"/>
  <c r="H53" i="36"/>
  <c r="J53" i="36"/>
  <c r="K53" i="36"/>
  <c r="L53" i="36"/>
  <c r="M53" i="36"/>
  <c r="N53" i="36"/>
  <c r="O53" i="36"/>
  <c r="P53" i="36"/>
  <c r="Q53" i="36"/>
  <c r="D53" i="36"/>
  <c r="C36" i="36"/>
  <c r="D36" i="36"/>
  <c r="E36" i="36"/>
  <c r="F36" i="36"/>
  <c r="G36" i="36"/>
  <c r="H36" i="36"/>
  <c r="J36" i="36"/>
  <c r="K36" i="36"/>
  <c r="L36" i="36"/>
  <c r="M36" i="36"/>
  <c r="N36" i="36"/>
  <c r="O36" i="36"/>
  <c r="P36" i="36"/>
  <c r="Q36" i="36"/>
  <c r="C37" i="36"/>
  <c r="D37" i="36"/>
  <c r="E37" i="36"/>
  <c r="F37" i="36"/>
  <c r="G37" i="36"/>
  <c r="H37" i="36"/>
  <c r="J37" i="36"/>
  <c r="K37" i="36"/>
  <c r="L37" i="36"/>
  <c r="M37" i="36"/>
  <c r="N37" i="36"/>
  <c r="O37" i="36"/>
  <c r="P37" i="36"/>
  <c r="Q37" i="36"/>
  <c r="C38" i="36"/>
  <c r="D38" i="36"/>
  <c r="E38" i="36"/>
  <c r="F38" i="36"/>
  <c r="G38" i="36"/>
  <c r="H38" i="36"/>
  <c r="J38" i="36"/>
  <c r="K38" i="36"/>
  <c r="L38" i="36"/>
  <c r="M38" i="36"/>
  <c r="N38" i="36"/>
  <c r="O38" i="36"/>
  <c r="P38" i="36"/>
  <c r="Q38" i="36"/>
  <c r="C39" i="36"/>
  <c r="D39" i="36"/>
  <c r="E39" i="36"/>
  <c r="F39" i="36"/>
  <c r="G39" i="36"/>
  <c r="H39" i="36"/>
  <c r="I39" i="36"/>
  <c r="J39" i="36"/>
  <c r="K39" i="36"/>
  <c r="L39" i="36"/>
  <c r="M39" i="36"/>
  <c r="N39" i="36"/>
  <c r="O39" i="36"/>
  <c r="P39" i="36"/>
  <c r="Q39" i="36"/>
  <c r="C40" i="36"/>
  <c r="D40" i="36"/>
  <c r="E40" i="36"/>
  <c r="F40" i="36"/>
  <c r="G40" i="36"/>
  <c r="H40" i="36"/>
  <c r="I40" i="36"/>
  <c r="J40" i="36"/>
  <c r="K40" i="36"/>
  <c r="L40" i="36"/>
  <c r="M40" i="36"/>
  <c r="N40" i="36"/>
  <c r="O40" i="36"/>
  <c r="P40" i="36"/>
  <c r="Q40" i="36"/>
  <c r="C41" i="36"/>
  <c r="D41" i="36"/>
  <c r="E41" i="36"/>
  <c r="F41" i="36"/>
  <c r="G41" i="36"/>
  <c r="H41" i="36"/>
  <c r="I41" i="36"/>
  <c r="J41" i="36"/>
  <c r="K41" i="36"/>
  <c r="L41" i="36"/>
  <c r="M41" i="36"/>
  <c r="N41" i="36"/>
  <c r="O41" i="36"/>
  <c r="P41" i="36"/>
  <c r="Q41" i="36"/>
  <c r="C42" i="36"/>
  <c r="D42" i="36"/>
  <c r="E42" i="36"/>
  <c r="F42" i="36"/>
  <c r="G42" i="36"/>
  <c r="H42" i="36"/>
  <c r="I42" i="36"/>
  <c r="J42" i="36"/>
  <c r="K42" i="36"/>
  <c r="L42" i="36"/>
  <c r="M42" i="36"/>
  <c r="N42" i="36"/>
  <c r="O42" i="36"/>
  <c r="P42" i="36"/>
  <c r="Q42" i="36"/>
  <c r="C43" i="36"/>
  <c r="D43" i="36"/>
  <c r="E43" i="36"/>
  <c r="F43" i="36"/>
  <c r="G43" i="36"/>
  <c r="H43" i="36"/>
  <c r="I43" i="36"/>
  <c r="J43" i="36"/>
  <c r="K43" i="36"/>
  <c r="L43" i="36"/>
  <c r="M43" i="36"/>
  <c r="N43" i="36"/>
  <c r="O43" i="36"/>
  <c r="P43" i="36"/>
  <c r="Q43" i="36"/>
  <c r="C44" i="36"/>
  <c r="D44" i="36"/>
  <c r="E44" i="36"/>
  <c r="F44" i="36"/>
  <c r="G44" i="36"/>
  <c r="H44" i="36"/>
  <c r="I44" i="36"/>
  <c r="J44" i="36"/>
  <c r="K44" i="36"/>
  <c r="L44" i="36"/>
  <c r="M44" i="36"/>
  <c r="N44" i="36"/>
  <c r="O44" i="36"/>
  <c r="P44" i="36"/>
  <c r="Q44" i="36"/>
  <c r="C45" i="36"/>
  <c r="D45" i="36"/>
  <c r="E45" i="36"/>
  <c r="F45" i="36"/>
  <c r="G45" i="36"/>
  <c r="H45" i="36"/>
  <c r="I45" i="36"/>
  <c r="J45" i="36"/>
  <c r="K45" i="36"/>
  <c r="L45" i="36"/>
  <c r="M45" i="36"/>
  <c r="N45" i="36"/>
  <c r="O45" i="36"/>
  <c r="P45" i="36"/>
  <c r="Q45" i="36"/>
  <c r="C46" i="36"/>
  <c r="D46" i="36"/>
  <c r="E46" i="36"/>
  <c r="F46" i="36"/>
  <c r="G46" i="36"/>
  <c r="H46" i="36"/>
  <c r="I46" i="36"/>
  <c r="J46" i="36"/>
  <c r="K46" i="36"/>
  <c r="L46" i="36"/>
  <c r="M46" i="36"/>
  <c r="N46" i="36"/>
  <c r="O46" i="36"/>
  <c r="P46" i="36"/>
  <c r="Q46" i="36"/>
  <c r="C47" i="36"/>
  <c r="D47" i="36"/>
  <c r="E47" i="36"/>
  <c r="F47" i="36"/>
  <c r="G47" i="36"/>
  <c r="H47" i="36"/>
  <c r="I47" i="36"/>
  <c r="J47" i="36"/>
  <c r="K47" i="36"/>
  <c r="L47" i="36"/>
  <c r="M47" i="36"/>
  <c r="N47" i="36"/>
  <c r="O47" i="36"/>
  <c r="P47" i="36"/>
  <c r="Q47" i="36"/>
  <c r="C48" i="36"/>
  <c r="D48" i="36"/>
  <c r="E48" i="36"/>
  <c r="F48" i="36"/>
  <c r="G48" i="36"/>
  <c r="H48" i="36"/>
  <c r="I48" i="36"/>
  <c r="J48" i="36"/>
  <c r="K48" i="36"/>
  <c r="L48" i="36"/>
  <c r="M48" i="36"/>
  <c r="N48" i="36"/>
  <c r="O48" i="36"/>
  <c r="P48" i="36"/>
  <c r="Q48" i="36"/>
  <c r="C49" i="36"/>
  <c r="D49" i="36"/>
  <c r="E49" i="36"/>
  <c r="F49" i="36"/>
  <c r="G49" i="36"/>
  <c r="H49" i="36"/>
  <c r="I49" i="36"/>
  <c r="J49" i="36"/>
  <c r="K49" i="36"/>
  <c r="L49" i="36"/>
  <c r="M49" i="36"/>
  <c r="N49" i="36"/>
  <c r="O49" i="36"/>
  <c r="P49" i="36"/>
  <c r="Q49" i="36"/>
  <c r="C50" i="36"/>
  <c r="D50" i="36"/>
  <c r="E50" i="36"/>
  <c r="F50" i="36"/>
  <c r="G50" i="36"/>
  <c r="H50" i="36"/>
  <c r="I50" i="36"/>
  <c r="J50" i="36"/>
  <c r="K50" i="36"/>
  <c r="L50" i="36"/>
  <c r="M50" i="36"/>
  <c r="N50" i="36"/>
  <c r="O50" i="36"/>
  <c r="P50" i="36"/>
  <c r="Q50" i="36"/>
  <c r="C51" i="36"/>
  <c r="D51" i="36"/>
  <c r="E51" i="36"/>
  <c r="F51" i="36"/>
  <c r="G51" i="36"/>
  <c r="H51" i="36"/>
  <c r="I51" i="36"/>
  <c r="J51" i="36"/>
  <c r="K51" i="36"/>
  <c r="L51" i="36"/>
  <c r="M51" i="36"/>
  <c r="N51" i="36"/>
  <c r="O51" i="36"/>
  <c r="P51" i="36"/>
  <c r="Q51" i="36"/>
  <c r="C52" i="36"/>
  <c r="D52" i="36"/>
  <c r="E52" i="36"/>
  <c r="F52" i="36"/>
  <c r="G52" i="36"/>
  <c r="H52" i="36"/>
  <c r="I52" i="36"/>
  <c r="J52" i="36"/>
  <c r="K52" i="36"/>
  <c r="L52" i="36"/>
  <c r="M52" i="36"/>
  <c r="N52" i="36"/>
  <c r="O52" i="36"/>
  <c r="P52" i="36"/>
  <c r="Q52" i="36"/>
  <c r="J35" i="36"/>
  <c r="K35" i="36"/>
  <c r="L35" i="36"/>
  <c r="M35" i="36"/>
  <c r="N35" i="36"/>
  <c r="O35" i="36"/>
  <c r="P35" i="36"/>
  <c r="Q35" i="36"/>
  <c r="D35" i="36"/>
  <c r="E35" i="36"/>
  <c r="F35" i="36"/>
  <c r="G35" i="36"/>
  <c r="H35" i="36"/>
  <c r="Q32" i="36"/>
  <c r="P32" i="36"/>
  <c r="O32" i="36"/>
  <c r="N32" i="36"/>
  <c r="M32" i="36"/>
  <c r="L32" i="36"/>
  <c r="K32" i="36"/>
  <c r="J32" i="36"/>
  <c r="I32" i="36"/>
  <c r="H32" i="36"/>
  <c r="G32" i="36"/>
  <c r="F32" i="36"/>
  <c r="E32" i="36"/>
  <c r="D32" i="36"/>
  <c r="Q31" i="36"/>
  <c r="P31" i="36"/>
  <c r="O31" i="36"/>
  <c r="N31" i="36"/>
  <c r="M31" i="36"/>
  <c r="L31" i="36"/>
  <c r="K31" i="36"/>
  <c r="J31" i="36"/>
  <c r="I31" i="36"/>
  <c r="H31" i="36"/>
  <c r="G31" i="36"/>
  <c r="F31" i="36"/>
  <c r="E31" i="36"/>
  <c r="D31" i="36"/>
  <c r="Q30" i="36"/>
  <c r="P30" i="36"/>
  <c r="O30" i="36"/>
  <c r="N30" i="36"/>
  <c r="M30" i="36"/>
  <c r="L30" i="36"/>
  <c r="K30" i="36"/>
  <c r="J30" i="36"/>
  <c r="I30" i="36"/>
  <c r="H30" i="36"/>
  <c r="G30" i="36"/>
  <c r="F30" i="36"/>
  <c r="E30" i="36"/>
  <c r="D30" i="36"/>
  <c r="Q29" i="36"/>
  <c r="P29" i="36"/>
  <c r="O29" i="36"/>
  <c r="N29" i="36"/>
  <c r="M29" i="36"/>
  <c r="L29" i="36"/>
  <c r="K29" i="36"/>
  <c r="J29" i="36"/>
  <c r="I29" i="36"/>
  <c r="H29" i="36"/>
  <c r="G29" i="36"/>
  <c r="F29" i="36"/>
  <c r="E29" i="36"/>
  <c r="D29" i="36"/>
  <c r="Q28" i="36"/>
  <c r="P28" i="36"/>
  <c r="O28" i="36"/>
  <c r="N28" i="36"/>
  <c r="M28" i="36"/>
  <c r="L28" i="36"/>
  <c r="K28" i="36"/>
  <c r="J28" i="36"/>
  <c r="I28" i="36"/>
  <c r="H28" i="36"/>
  <c r="G28" i="36"/>
  <c r="F28" i="36"/>
  <c r="E28" i="36"/>
  <c r="D28" i="36"/>
  <c r="Q27" i="36"/>
  <c r="P27" i="36"/>
  <c r="O27" i="36"/>
  <c r="N27" i="36"/>
  <c r="M27" i="36"/>
  <c r="L27" i="36"/>
  <c r="K27" i="36"/>
  <c r="J27" i="36"/>
  <c r="I27" i="36"/>
  <c r="H27" i="36"/>
  <c r="G27" i="36"/>
  <c r="F27" i="36"/>
  <c r="E27" i="36"/>
  <c r="D27" i="36"/>
  <c r="Q26" i="36"/>
  <c r="P26" i="36"/>
  <c r="O26" i="36"/>
  <c r="N26" i="36"/>
  <c r="M26" i="36"/>
  <c r="L26" i="36"/>
  <c r="K26" i="36"/>
  <c r="J26" i="36"/>
  <c r="I26" i="36"/>
  <c r="H26" i="36"/>
  <c r="G26" i="36"/>
  <c r="F26" i="36"/>
  <c r="E26" i="36"/>
  <c r="D26" i="36"/>
  <c r="Q25" i="36"/>
  <c r="P25" i="36"/>
  <c r="O25" i="36"/>
  <c r="N25" i="36"/>
  <c r="M25" i="36"/>
  <c r="L25" i="36"/>
  <c r="K25" i="36"/>
  <c r="J25" i="36"/>
  <c r="I25" i="36"/>
  <c r="H25" i="36"/>
  <c r="G25" i="36"/>
  <c r="F25" i="36"/>
  <c r="E25" i="36"/>
  <c r="D25" i="36"/>
  <c r="Q24" i="36"/>
  <c r="P24" i="36"/>
  <c r="O24" i="36"/>
  <c r="N24" i="36"/>
  <c r="M24" i="36"/>
  <c r="L24" i="36"/>
  <c r="K24" i="36"/>
  <c r="J24" i="36"/>
  <c r="I24" i="36"/>
  <c r="H24" i="36"/>
  <c r="G24" i="36"/>
  <c r="F24" i="36"/>
  <c r="E24" i="36"/>
  <c r="D24" i="36"/>
  <c r="Q23" i="36"/>
  <c r="P23" i="36"/>
  <c r="O23" i="36"/>
  <c r="N23" i="36"/>
  <c r="M23" i="36"/>
  <c r="L23" i="36"/>
  <c r="K23" i="36"/>
  <c r="J23" i="36"/>
  <c r="I23" i="36"/>
  <c r="H23" i="36"/>
  <c r="G23" i="36"/>
  <c r="F23" i="36"/>
  <c r="E23" i="36"/>
  <c r="D23" i="36"/>
  <c r="Q22" i="36"/>
  <c r="P22" i="36"/>
  <c r="O22" i="36"/>
  <c r="N22" i="36"/>
  <c r="M22" i="36"/>
  <c r="L22" i="36"/>
  <c r="K22" i="36"/>
  <c r="J22" i="36"/>
  <c r="I22" i="36"/>
  <c r="H22" i="36"/>
  <c r="G22" i="36"/>
  <c r="F22" i="36"/>
  <c r="E22" i="36"/>
  <c r="D22" i="36"/>
  <c r="Q21" i="36"/>
  <c r="P21" i="36"/>
  <c r="O21" i="36"/>
  <c r="N21" i="36"/>
  <c r="M21" i="36"/>
  <c r="L21" i="36"/>
  <c r="K21" i="36"/>
  <c r="J21" i="36"/>
  <c r="I21" i="36"/>
  <c r="H21" i="36"/>
  <c r="G21" i="36"/>
  <c r="F21" i="36"/>
  <c r="E21" i="36"/>
  <c r="D21" i="36"/>
  <c r="Q20" i="36"/>
  <c r="P20" i="36"/>
  <c r="O20" i="36"/>
  <c r="N20" i="36"/>
  <c r="M20" i="36"/>
  <c r="L20" i="36"/>
  <c r="K20" i="36"/>
  <c r="J20" i="36"/>
  <c r="H20" i="36"/>
  <c r="G20" i="36"/>
  <c r="E20" i="36"/>
  <c r="D20" i="36"/>
  <c r="Q19" i="36"/>
  <c r="P19" i="36"/>
  <c r="O19" i="36"/>
  <c r="N19" i="36"/>
  <c r="M19" i="36"/>
  <c r="L19" i="36"/>
  <c r="K19" i="36"/>
  <c r="J19" i="36"/>
  <c r="H19" i="36"/>
  <c r="G19" i="36"/>
  <c r="E19" i="36"/>
  <c r="D19" i="36"/>
  <c r="Q18" i="36"/>
  <c r="P18" i="36"/>
  <c r="O18" i="36"/>
  <c r="N18" i="36"/>
  <c r="M18" i="36"/>
  <c r="L18" i="36"/>
  <c r="K18" i="36"/>
  <c r="J18" i="36"/>
  <c r="H18" i="36"/>
  <c r="G18" i="36"/>
  <c r="E18" i="36"/>
  <c r="D18" i="36"/>
  <c r="Q17" i="36"/>
  <c r="P17" i="36"/>
  <c r="O17" i="36"/>
  <c r="N17" i="36"/>
  <c r="M17" i="36"/>
  <c r="L17" i="36"/>
  <c r="K17" i="36"/>
  <c r="J17" i="36"/>
  <c r="H17" i="36"/>
  <c r="G17" i="36"/>
  <c r="E17" i="36"/>
  <c r="D17" i="36"/>
  <c r="Q34" i="36"/>
  <c r="P34" i="36"/>
  <c r="O34" i="36"/>
  <c r="N34" i="36"/>
  <c r="M34" i="36"/>
  <c r="L34" i="36"/>
  <c r="K34" i="36"/>
  <c r="J34" i="36"/>
  <c r="I34" i="36"/>
  <c r="H34" i="36"/>
  <c r="G34" i="36"/>
  <c r="F34" i="36"/>
  <c r="E34" i="36"/>
  <c r="D34" i="36"/>
  <c r="Q33" i="36"/>
  <c r="P33" i="36"/>
  <c r="O33" i="36"/>
  <c r="N33" i="36"/>
  <c r="M33" i="36"/>
  <c r="L33" i="36"/>
  <c r="K33" i="36"/>
  <c r="J33" i="36"/>
  <c r="I33" i="36"/>
  <c r="H33" i="36"/>
  <c r="G33" i="36"/>
  <c r="F33" i="36"/>
  <c r="E33" i="36"/>
  <c r="D33" i="36"/>
  <c r="C18" i="36"/>
  <c r="C19" i="36"/>
  <c r="C20" i="36"/>
  <c r="C21" i="36"/>
  <c r="C22" i="36"/>
  <c r="C23" i="36"/>
  <c r="C24" i="36"/>
  <c r="C25" i="36"/>
  <c r="C26" i="36"/>
  <c r="C27" i="36"/>
  <c r="C28" i="36"/>
  <c r="C29" i="36"/>
  <c r="C30" i="36"/>
  <c r="C31" i="36"/>
  <c r="C32" i="36"/>
  <c r="C33" i="36"/>
  <c r="C34" i="36"/>
  <c r="C17" i="36"/>
  <c r="R34" i="36" l="1"/>
  <c r="S34" i="36" s="1"/>
  <c r="AH70" i="46"/>
  <c r="AI70" i="46" s="1"/>
  <c r="AJ70" i="46"/>
  <c r="T70" i="46"/>
  <c r="AH34" i="36"/>
  <c r="AI34" i="36" s="1"/>
  <c r="AJ34" i="36"/>
  <c r="T34" i="36"/>
  <c r="R52" i="36"/>
  <c r="S52" i="36" s="1"/>
  <c r="T52" i="36"/>
  <c r="AH52" i="36"/>
  <c r="AI52" i="36" s="1"/>
  <c r="AJ52" i="36"/>
  <c r="R70" i="36"/>
  <c r="S70" i="36" l="1"/>
  <c r="AH70" i="36"/>
  <c r="AI70" i="36" s="1"/>
  <c r="AJ70" i="36"/>
  <c r="T70" i="36"/>
  <c r="S71" i="35" l="1"/>
  <c r="T71" i="35" s="1"/>
  <c r="U71" i="35"/>
  <c r="AI71" i="35"/>
  <c r="AJ71" i="35" s="1"/>
  <c r="AK71" i="35"/>
  <c r="S71" i="34"/>
  <c r="T71" i="34" s="1"/>
  <c r="U71" i="34"/>
  <c r="AI71" i="34"/>
  <c r="AJ71" i="34" s="1"/>
  <c r="AK71" i="34"/>
  <c r="S71" i="33"/>
  <c r="T71" i="33" s="1"/>
  <c r="U71" i="33"/>
  <c r="AI71" i="33"/>
  <c r="AJ71" i="33" s="1"/>
  <c r="AK71" i="33"/>
  <c r="S71" i="32"/>
  <c r="T71" i="32" s="1"/>
  <c r="U71" i="32"/>
  <c r="AI71" i="32"/>
  <c r="AJ71" i="32" s="1"/>
  <c r="AK71" i="32"/>
  <c r="S70" i="31"/>
  <c r="S49" i="31"/>
  <c r="S50" i="31"/>
  <c r="S51" i="31"/>
  <c r="S52" i="31"/>
  <c r="S53" i="31"/>
  <c r="S54" i="31"/>
  <c r="S55" i="31"/>
  <c r="S56" i="31"/>
  <c r="S57" i="31"/>
  <c r="S58" i="31"/>
  <c r="S59" i="31"/>
  <c r="S60" i="31"/>
  <c r="S61" i="31"/>
  <c r="S62" i="31"/>
  <c r="S63" i="31"/>
  <c r="S64" i="31"/>
  <c r="S65" i="31"/>
  <c r="S66" i="31"/>
  <c r="S67" i="31"/>
  <c r="S68" i="31"/>
  <c r="S69" i="31"/>
  <c r="S71" i="31"/>
  <c r="T71" i="31" s="1"/>
  <c r="U71" i="31"/>
  <c r="AJ71" i="31"/>
  <c r="AK71" i="31"/>
  <c r="S71" i="30"/>
  <c r="T71" i="30" s="1"/>
  <c r="U71" i="30"/>
  <c r="AI71" i="30"/>
  <c r="AJ71" i="30" s="1"/>
  <c r="AK71" i="30"/>
  <c r="S70" i="35" l="1"/>
  <c r="U70" i="35"/>
  <c r="AI70" i="35"/>
  <c r="AJ70" i="35" s="1"/>
  <c r="AK70" i="35"/>
  <c r="S70" i="34"/>
  <c r="T70" i="34" s="1"/>
  <c r="U70" i="34"/>
  <c r="AI70" i="34"/>
  <c r="AJ70" i="34" s="1"/>
  <c r="AK70" i="34"/>
  <c r="S70" i="33"/>
  <c r="U70" i="33"/>
  <c r="AI70" i="33"/>
  <c r="AJ70" i="33" s="1"/>
  <c r="AK70" i="33"/>
  <c r="S70" i="32"/>
  <c r="U70" i="32"/>
  <c r="AI70" i="32"/>
  <c r="AJ70" i="32" s="1"/>
  <c r="AK70" i="32"/>
  <c r="T70" i="31"/>
  <c r="U70" i="31"/>
  <c r="AJ70" i="31"/>
  <c r="AK70" i="31"/>
  <c r="S70" i="30"/>
  <c r="T70" i="30" s="1"/>
  <c r="U70" i="30"/>
  <c r="AI70" i="30"/>
  <c r="AJ70" i="30" s="1"/>
  <c r="AK70" i="30"/>
  <c r="T70" i="35" l="1"/>
  <c r="T70" i="33"/>
  <c r="T70" i="32"/>
  <c r="S69" i="35"/>
  <c r="U69" i="35"/>
  <c r="AI69" i="35"/>
  <c r="AJ69" i="35" s="1"/>
  <c r="AK69" i="35"/>
  <c r="S69" i="34"/>
  <c r="T69" i="34" s="1"/>
  <c r="U69" i="34"/>
  <c r="AI69" i="34"/>
  <c r="AJ69" i="34" s="1"/>
  <c r="AK69" i="34"/>
  <c r="S69" i="33"/>
  <c r="U69" i="33"/>
  <c r="AI69" i="33"/>
  <c r="AJ69" i="33" s="1"/>
  <c r="AK69" i="33"/>
  <c r="S69" i="32"/>
  <c r="U69" i="32"/>
  <c r="AI69" i="32"/>
  <c r="AJ69" i="32" s="1"/>
  <c r="AK69" i="32"/>
  <c r="U69" i="31"/>
  <c r="AJ69" i="31"/>
  <c r="AK69" i="31"/>
  <c r="S69" i="30"/>
  <c r="U69" i="30"/>
  <c r="AI69" i="30"/>
  <c r="AJ69" i="30" s="1"/>
  <c r="AK69" i="30"/>
  <c r="T69" i="35" l="1"/>
  <c r="T69" i="33"/>
  <c r="T69" i="32"/>
  <c r="T69" i="31"/>
  <c r="T69" i="30"/>
  <c r="R51" i="36"/>
  <c r="S51" i="36" s="1"/>
  <c r="R69" i="46"/>
  <c r="S69" i="46" s="1"/>
  <c r="AJ69" i="46"/>
  <c r="T69" i="46"/>
  <c r="AH69" i="46"/>
  <c r="AI69" i="46" s="1"/>
  <c r="R51" i="46"/>
  <c r="S51" i="46" s="1"/>
  <c r="AJ51" i="46"/>
  <c r="AH51" i="46"/>
  <c r="AI51" i="46" s="1"/>
  <c r="T51" i="46"/>
  <c r="R33" i="46"/>
  <c r="S33" i="46" s="1"/>
  <c r="AJ33" i="46"/>
  <c r="T33" i="46"/>
  <c r="AH33" i="46"/>
  <c r="AI33" i="46" s="1"/>
  <c r="AJ69" i="36"/>
  <c r="R69" i="36"/>
  <c r="S69" i="36" s="1"/>
  <c r="AH69" i="36"/>
  <c r="AI69" i="36" s="1"/>
  <c r="T69" i="36"/>
  <c r="AJ51" i="36"/>
  <c r="AH51" i="36"/>
  <c r="AI51" i="36" s="1"/>
  <c r="T51" i="36"/>
  <c r="R33" i="36"/>
  <c r="S33" i="36" s="1"/>
  <c r="AJ33" i="36"/>
  <c r="AH33" i="36"/>
  <c r="AI33" i="36" s="1"/>
  <c r="T33" i="36"/>
  <c r="Q35" i="46"/>
  <c r="P35" i="46"/>
  <c r="O35" i="46"/>
  <c r="N35" i="46"/>
  <c r="M35" i="46"/>
  <c r="L35" i="46"/>
  <c r="K35" i="46"/>
  <c r="J35" i="46"/>
  <c r="H35" i="46"/>
  <c r="G35" i="46"/>
  <c r="F35" i="46"/>
  <c r="E35" i="46"/>
  <c r="D35" i="46"/>
  <c r="AJ17" i="46" l="1"/>
  <c r="T36" i="46"/>
  <c r="R65" i="46"/>
  <c r="S65" i="46" s="1"/>
  <c r="AH43" i="46"/>
  <c r="AI43" i="46" s="1"/>
  <c r="AH57" i="46"/>
  <c r="AI57" i="46" s="1"/>
  <c r="AJ58" i="46"/>
  <c r="R61" i="46"/>
  <c r="S61" i="46" s="1"/>
  <c r="R67" i="46"/>
  <c r="S67" i="46" s="1"/>
  <c r="AJ68" i="46"/>
  <c r="R41" i="46"/>
  <c r="S41" i="46" s="1"/>
  <c r="AH45" i="46"/>
  <c r="AI45" i="46" s="1"/>
  <c r="T53" i="46"/>
  <c r="AJ63" i="46"/>
  <c r="AJ29" i="46"/>
  <c r="R21" i="46"/>
  <c r="S21" i="46" s="1"/>
  <c r="R62" i="46"/>
  <c r="S62" i="46" s="1"/>
  <c r="AJ64" i="46"/>
  <c r="AJ21" i="46"/>
  <c r="AJ41" i="46"/>
  <c r="AJ26" i="46"/>
  <c r="T54" i="46"/>
  <c r="AJ39" i="46"/>
  <c r="AH50" i="46"/>
  <c r="AI50" i="46" s="1"/>
  <c r="T29" i="46"/>
  <c r="R35" i="46"/>
  <c r="S35" i="46" s="1"/>
  <c r="R22" i="46"/>
  <c r="S22" i="46" s="1"/>
  <c r="AJ23" i="46"/>
  <c r="AJ27" i="46"/>
  <c r="AJ35" i="46"/>
  <c r="AH38" i="46"/>
  <c r="AI38" i="46" s="1"/>
  <c r="AJ47" i="46"/>
  <c r="R49" i="46"/>
  <c r="S49" i="46" s="1"/>
  <c r="AJ60" i="46"/>
  <c r="AH63" i="46"/>
  <c r="AI63" i="46" s="1"/>
  <c r="AJ65" i="46"/>
  <c r="AH67" i="46"/>
  <c r="AI67" i="46" s="1"/>
  <c r="AJ48" i="46"/>
  <c r="AH54" i="46"/>
  <c r="AI54" i="46" s="1"/>
  <c r="AJ18" i="46"/>
  <c r="T19" i="46"/>
  <c r="AJ20" i="46"/>
  <c r="R27" i="46"/>
  <c r="S27" i="46" s="1"/>
  <c r="R55" i="46"/>
  <c r="S55" i="46" s="1"/>
  <c r="AJ57" i="46"/>
  <c r="AJ61" i="46"/>
  <c r="AH65" i="46"/>
  <c r="AI65" i="46" s="1"/>
  <c r="R68" i="46"/>
  <c r="S68" i="46" s="1"/>
  <c r="AH59" i="46"/>
  <c r="AI59" i="46" s="1"/>
  <c r="AH58" i="46"/>
  <c r="AI58" i="46" s="1"/>
  <c r="R56" i="46"/>
  <c r="S56" i="46" s="1"/>
  <c r="AJ54" i="46"/>
  <c r="AJ62" i="46"/>
  <c r="AJ56" i="46"/>
  <c r="AH53" i="46"/>
  <c r="AI53" i="46" s="1"/>
  <c r="AH66" i="46"/>
  <c r="AI66" i="46" s="1"/>
  <c r="R59" i="46"/>
  <c r="S59" i="46" s="1"/>
  <c r="R60" i="46"/>
  <c r="S60" i="46" s="1"/>
  <c r="R64" i="46"/>
  <c r="S64" i="46" s="1"/>
  <c r="AJ50" i="46"/>
  <c r="AH39" i="46"/>
  <c r="AI39" i="46" s="1"/>
  <c r="R38" i="46"/>
  <c r="S38" i="46" s="1"/>
  <c r="AH37" i="46"/>
  <c r="AI37" i="46" s="1"/>
  <c r="AH47" i="46"/>
  <c r="AI47" i="46" s="1"/>
  <c r="AJ38" i="46"/>
  <c r="AH40" i="46"/>
  <c r="AI40" i="46" s="1"/>
  <c r="AJ44" i="46"/>
  <c r="AJ46" i="46"/>
  <c r="R42" i="46"/>
  <c r="S42" i="46" s="1"/>
  <c r="R48" i="46"/>
  <c r="S48" i="46" s="1"/>
  <c r="AH36" i="46"/>
  <c r="AI36" i="46" s="1"/>
  <c r="R44" i="46"/>
  <c r="S44" i="46" s="1"/>
  <c r="AH31" i="46"/>
  <c r="AI31" i="46" s="1"/>
  <c r="AJ31" i="46"/>
  <c r="AH32" i="46"/>
  <c r="AI32" i="46" s="1"/>
  <c r="AH25" i="46"/>
  <c r="AI25" i="46" s="1"/>
  <c r="R28" i="46"/>
  <c r="S28" i="46" s="1"/>
  <c r="R25" i="46"/>
  <c r="S25" i="46" s="1"/>
  <c r="AH19" i="46"/>
  <c r="AI19" i="46" s="1"/>
  <c r="R20" i="46"/>
  <c r="S20" i="46" s="1"/>
  <c r="AH24" i="46"/>
  <c r="AI24" i="46" s="1"/>
  <c r="AH28" i="46"/>
  <c r="AI28" i="46" s="1"/>
  <c r="AJ30" i="46"/>
  <c r="R17" i="46"/>
  <c r="S17" i="46" s="1"/>
  <c r="R18" i="46"/>
  <c r="S18" i="46" s="1"/>
  <c r="AH23" i="46"/>
  <c r="AI23" i="46" s="1"/>
  <c r="AJ22" i="46"/>
  <c r="R29" i="46"/>
  <c r="S29" i="46" s="1"/>
  <c r="R26" i="46"/>
  <c r="S26" i="46" s="1"/>
  <c r="AH30" i="46"/>
  <c r="AI30" i="46" s="1"/>
  <c r="R40" i="46"/>
  <c r="S40" i="46" s="1"/>
  <c r="R19" i="46"/>
  <c r="S19" i="46" s="1"/>
  <c r="T22" i="46"/>
  <c r="AH29" i="46"/>
  <c r="AI29" i="46" s="1"/>
  <c r="AH22" i="46"/>
  <c r="AI22" i="46" s="1"/>
  <c r="T28" i="46"/>
  <c r="R37" i="46"/>
  <c r="S37" i="46" s="1"/>
  <c r="AH56" i="46"/>
  <c r="AI56" i="46" s="1"/>
  <c r="T59" i="46"/>
  <c r="T67" i="46"/>
  <c r="T40" i="46"/>
  <c r="AH46" i="46"/>
  <c r="AI46" i="46" s="1"/>
  <c r="AH49" i="46"/>
  <c r="AI49" i="46" s="1"/>
  <c r="R53" i="46"/>
  <c r="S53" i="46" s="1"/>
  <c r="R24" i="46"/>
  <c r="S24" i="46" s="1"/>
  <c r="R32" i="46"/>
  <c r="S32" i="46" s="1"/>
  <c r="T37" i="46"/>
  <c r="R58" i="46"/>
  <c r="S58" i="46" s="1"/>
  <c r="T64" i="46"/>
  <c r="R66" i="46"/>
  <c r="S66" i="46" s="1"/>
  <c r="R39" i="46"/>
  <c r="S39" i="46" s="1"/>
  <c r="AJ43" i="46"/>
  <c r="R45" i="46"/>
  <c r="S45" i="46" s="1"/>
  <c r="AJ49" i="46"/>
  <c r="AJ19" i="46"/>
  <c r="T21" i="46"/>
  <c r="AH21" i="46"/>
  <c r="AI21" i="46" s="1"/>
  <c r="T24" i="46"/>
  <c r="T27" i="46"/>
  <c r="AH27" i="46"/>
  <c r="AI27" i="46" s="1"/>
  <c r="AJ28" i="46"/>
  <c r="R31" i="46"/>
  <c r="S31" i="46" s="1"/>
  <c r="T32" i="46"/>
  <c r="AJ37" i="46"/>
  <c r="T58" i="46"/>
  <c r="T61" i="46"/>
  <c r="AH61" i="46"/>
  <c r="AI61" i="46" s="1"/>
  <c r="T66" i="46"/>
  <c r="R36" i="46"/>
  <c r="S36" i="46" s="1"/>
  <c r="T39" i="46"/>
  <c r="T42" i="46"/>
  <c r="AH42" i="46"/>
  <c r="AI42" i="46" s="1"/>
  <c r="T45" i="46"/>
  <c r="T48" i="46"/>
  <c r="AH48" i="46"/>
  <c r="AI48" i="46" s="1"/>
  <c r="AJ53" i="46"/>
  <c r="T55" i="46"/>
  <c r="AH55" i="46"/>
  <c r="AI55" i="46" s="1"/>
  <c r="R63" i="46"/>
  <c r="S63" i="46" s="1"/>
  <c r="T56" i="46"/>
  <c r="T49" i="46"/>
  <c r="AJ25" i="46"/>
  <c r="AJ59" i="46"/>
  <c r="AH64" i="46"/>
  <c r="AI64" i="46" s="1"/>
  <c r="AJ40" i="46"/>
  <c r="R23" i="46"/>
  <c r="S23" i="46" s="1"/>
  <c r="AJ24" i="46"/>
  <c r="R30" i="46"/>
  <c r="S30" i="46" s="1"/>
  <c r="R57" i="46"/>
  <c r="S57" i="46" s="1"/>
  <c r="AJ66" i="46"/>
  <c r="R47" i="46"/>
  <c r="S47" i="46" s="1"/>
  <c r="AJ55" i="46"/>
  <c r="T63" i="46"/>
  <c r="T18" i="46"/>
  <c r="AH18" i="46"/>
  <c r="AI18" i="46" s="1"/>
  <c r="T20" i="46"/>
  <c r="AH20" i="46"/>
  <c r="AI20" i="46" s="1"/>
  <c r="T23" i="46"/>
  <c r="T26" i="46"/>
  <c r="AH26" i="46"/>
  <c r="AI26" i="46" s="1"/>
  <c r="T30" i="46"/>
  <c r="AJ32" i="46"/>
  <c r="R54" i="46"/>
  <c r="S54" i="46" s="1"/>
  <c r="T57" i="46"/>
  <c r="T60" i="46"/>
  <c r="AH60" i="46"/>
  <c r="AI60" i="46" s="1"/>
  <c r="T68" i="46"/>
  <c r="AH68" i="46"/>
  <c r="AI68" i="46" s="1"/>
  <c r="R43" i="46"/>
  <c r="S43" i="46" s="1"/>
  <c r="R46" i="46"/>
  <c r="S46" i="46" s="1"/>
  <c r="T25" i="46"/>
  <c r="T35" i="46"/>
  <c r="AH35" i="46"/>
  <c r="AI35" i="46" s="1"/>
  <c r="T62" i="46"/>
  <c r="AH62" i="46"/>
  <c r="AI62" i="46" s="1"/>
  <c r="T43" i="46"/>
  <c r="T46" i="46"/>
  <c r="T17" i="46"/>
  <c r="AH17" i="46"/>
  <c r="AI17" i="46" s="1"/>
  <c r="AJ67" i="46"/>
  <c r="T31" i="46"/>
  <c r="AJ42" i="46"/>
  <c r="AJ45" i="46"/>
  <c r="R50" i="46"/>
  <c r="S50" i="46" s="1"/>
  <c r="AJ36" i="46"/>
  <c r="T38" i="46"/>
  <c r="T41" i="46"/>
  <c r="AH41" i="46"/>
  <c r="AI41" i="46" s="1"/>
  <c r="T44" i="46"/>
  <c r="AH44" i="46"/>
  <c r="AI44" i="46" s="1"/>
  <c r="T47" i="46"/>
  <c r="T50" i="46"/>
  <c r="T65" i="46"/>
  <c r="S68" i="35"/>
  <c r="U68" i="35"/>
  <c r="AI68" i="35"/>
  <c r="AJ68" i="35" s="1"/>
  <c r="AK68" i="35"/>
  <c r="S68" i="34"/>
  <c r="T68" i="34" s="1"/>
  <c r="U68" i="34"/>
  <c r="AI68" i="34"/>
  <c r="AJ68" i="34" s="1"/>
  <c r="AK68" i="34"/>
  <c r="S68" i="33"/>
  <c r="U68" i="33"/>
  <c r="AI68" i="33"/>
  <c r="AJ68" i="33" s="1"/>
  <c r="AK68" i="33"/>
  <c r="S68" i="32"/>
  <c r="U68" i="32"/>
  <c r="AI68" i="32"/>
  <c r="AJ68" i="32" s="1"/>
  <c r="AK68" i="32"/>
  <c r="U68" i="31"/>
  <c r="AJ68" i="31"/>
  <c r="AK68" i="31"/>
  <c r="S68" i="30"/>
  <c r="U68" i="30"/>
  <c r="AI68" i="30"/>
  <c r="AJ68" i="30" s="1"/>
  <c r="AK68" i="30"/>
  <c r="T68" i="35" l="1"/>
  <c r="T68" i="32"/>
  <c r="T68" i="31"/>
  <c r="T68" i="30"/>
  <c r="T68" i="33"/>
  <c r="S67" i="35"/>
  <c r="U67" i="35"/>
  <c r="AI67" i="35"/>
  <c r="AJ67" i="35" s="1"/>
  <c r="AK67" i="35"/>
  <c r="S67" i="34"/>
  <c r="T67" i="34" s="1"/>
  <c r="U67" i="34"/>
  <c r="AI67" i="34"/>
  <c r="AJ67" i="34" s="1"/>
  <c r="AK67" i="34"/>
  <c r="S67" i="33"/>
  <c r="U67" i="33"/>
  <c r="AI67" i="33"/>
  <c r="AJ67" i="33" s="1"/>
  <c r="AK67" i="33"/>
  <c r="S67" i="32"/>
  <c r="U67" i="32"/>
  <c r="AI67" i="32"/>
  <c r="AJ67" i="32" s="1"/>
  <c r="AK67" i="32"/>
  <c r="U66" i="31"/>
  <c r="U67" i="31"/>
  <c r="T66" i="31"/>
  <c r="T67" i="31"/>
  <c r="T67" i="35" l="1"/>
  <c r="T67" i="33"/>
  <c r="T67" i="32"/>
  <c r="R68" i="36"/>
  <c r="S68" i="36" s="1"/>
  <c r="AH32" i="36"/>
  <c r="T32" i="36"/>
  <c r="AJ67" i="31"/>
  <c r="AK67" i="31"/>
  <c r="AK65" i="30"/>
  <c r="AK66" i="30"/>
  <c r="AK67" i="30"/>
  <c r="AI66" i="30"/>
  <c r="AJ66" i="30" s="1"/>
  <c r="AI67" i="30"/>
  <c r="AJ67" i="30" s="1"/>
  <c r="U57" i="30"/>
  <c r="U58" i="30"/>
  <c r="U59" i="30"/>
  <c r="U60" i="30"/>
  <c r="U61" i="30"/>
  <c r="U62" i="30"/>
  <c r="U63" i="30"/>
  <c r="U64" i="30"/>
  <c r="U65" i="30"/>
  <c r="U66" i="30"/>
  <c r="U67" i="30"/>
  <c r="S57" i="30"/>
  <c r="T57" i="30" s="1"/>
  <c r="S58" i="30"/>
  <c r="T58" i="30" s="1"/>
  <c r="S59" i="30"/>
  <c r="S60" i="30"/>
  <c r="S61" i="30"/>
  <c r="S62" i="30"/>
  <c r="S63" i="30"/>
  <c r="S64" i="30"/>
  <c r="S65" i="30"/>
  <c r="S66" i="30"/>
  <c r="S67" i="30"/>
  <c r="T67" i="30" l="1"/>
  <c r="T66" i="30"/>
  <c r="T65" i="30"/>
  <c r="T64" i="30"/>
  <c r="T63" i="30"/>
  <c r="T59" i="30"/>
  <c r="T62" i="30"/>
  <c r="T61" i="30"/>
  <c r="T60" i="30"/>
  <c r="T68" i="36"/>
  <c r="R50" i="36"/>
  <c r="S50" i="36" s="1"/>
  <c r="T50" i="36"/>
  <c r="AH50" i="36"/>
  <c r="AI50" i="36" s="1"/>
  <c r="AJ50" i="36"/>
  <c r="C12" i="24"/>
  <c r="C10" i="24"/>
  <c r="C16" i="24"/>
  <c r="C9" i="24"/>
  <c r="C14" i="24"/>
  <c r="C13" i="24"/>
  <c r="C15" i="24"/>
  <c r="C11" i="24"/>
  <c r="C7" i="24"/>
  <c r="C5" i="24"/>
  <c r="C8" i="24"/>
  <c r="C3" i="24"/>
  <c r="C17" i="24"/>
  <c r="C4" i="24"/>
  <c r="C6" i="24"/>
  <c r="S66" i="33"/>
  <c r="AJ68" i="36" l="1"/>
  <c r="AH68" i="36"/>
  <c r="AI68" i="36" s="1"/>
  <c r="R32" i="36"/>
  <c r="S32" i="36" s="1"/>
  <c r="AI32" i="36"/>
  <c r="AJ32" i="36"/>
  <c r="S66" i="35"/>
  <c r="U66" i="35"/>
  <c r="AI66" i="35"/>
  <c r="AJ66" i="35" s="1"/>
  <c r="AK66" i="35"/>
  <c r="AI56" i="35"/>
  <c r="AJ56" i="35" s="1"/>
  <c r="AK56" i="35"/>
  <c r="AI57" i="35"/>
  <c r="AJ57" i="35" s="1"/>
  <c r="AK57" i="35"/>
  <c r="AI58" i="35"/>
  <c r="AJ58" i="35" s="1"/>
  <c r="AK58" i="35"/>
  <c r="AI59" i="35"/>
  <c r="AJ59" i="35" s="1"/>
  <c r="AK59" i="35"/>
  <c r="AI60" i="35"/>
  <c r="AJ60" i="35" s="1"/>
  <c r="AK60" i="35"/>
  <c r="AI61" i="35"/>
  <c r="AJ61" i="35" s="1"/>
  <c r="AK61" i="35"/>
  <c r="AI62" i="35"/>
  <c r="AJ62" i="35" s="1"/>
  <c r="AK62" i="35"/>
  <c r="AI63" i="35"/>
  <c r="AJ63" i="35" s="1"/>
  <c r="AK63" i="35"/>
  <c r="AI64" i="35"/>
  <c r="AJ64" i="35" s="1"/>
  <c r="AK64" i="35"/>
  <c r="AI65" i="35"/>
  <c r="AJ65" i="35" s="1"/>
  <c r="AK65" i="35"/>
  <c r="AI52" i="35"/>
  <c r="AJ52" i="35" s="1"/>
  <c r="AK52" i="35"/>
  <c r="AI53" i="35"/>
  <c r="AJ53" i="35" s="1"/>
  <c r="AK53" i="35"/>
  <c r="AI54" i="35"/>
  <c r="AJ54" i="35" s="1"/>
  <c r="AK54" i="35"/>
  <c r="AI55" i="35"/>
  <c r="AJ55" i="35" s="1"/>
  <c r="AK55" i="35"/>
  <c r="S66" i="34"/>
  <c r="T66" i="34" s="1"/>
  <c r="U66" i="34"/>
  <c r="AI66" i="34"/>
  <c r="AJ66" i="34" s="1"/>
  <c r="AK66" i="34"/>
  <c r="S56" i="34"/>
  <c r="T56" i="34" s="1"/>
  <c r="U56" i="34"/>
  <c r="AI56" i="34"/>
  <c r="S57" i="34"/>
  <c r="T57" i="34" s="1"/>
  <c r="U57" i="34"/>
  <c r="AI57" i="34"/>
  <c r="S58" i="34"/>
  <c r="T58" i="34" s="1"/>
  <c r="U58" i="34"/>
  <c r="AI58" i="34"/>
  <c r="S59" i="34"/>
  <c r="T59" i="34" s="1"/>
  <c r="U59" i="34"/>
  <c r="AI59" i="34"/>
  <c r="S60" i="34"/>
  <c r="T60" i="34" s="1"/>
  <c r="U60" i="34"/>
  <c r="AI60" i="34"/>
  <c r="S61" i="34"/>
  <c r="T61" i="34" s="1"/>
  <c r="U61" i="34"/>
  <c r="AI61" i="34"/>
  <c r="S62" i="34"/>
  <c r="T62" i="34" s="1"/>
  <c r="U62" i="34"/>
  <c r="AI62" i="34"/>
  <c r="S63" i="34"/>
  <c r="T63" i="34" s="1"/>
  <c r="U63" i="34"/>
  <c r="AI63" i="34"/>
  <c r="S64" i="34"/>
  <c r="T64" i="34" s="1"/>
  <c r="U64" i="34"/>
  <c r="AI64" i="34"/>
  <c r="S65" i="34"/>
  <c r="T65" i="34" s="1"/>
  <c r="U65" i="34"/>
  <c r="AI65" i="34"/>
  <c r="T66" i="33"/>
  <c r="U66" i="33"/>
  <c r="AI66" i="33"/>
  <c r="AJ66" i="33" s="1"/>
  <c r="AK66" i="33"/>
  <c r="AK66" i="32"/>
  <c r="AI66" i="32"/>
  <c r="AJ66" i="32" s="1"/>
  <c r="U66" i="32"/>
  <c r="S66" i="32"/>
  <c r="AJ66" i="31"/>
  <c r="AK66" i="31"/>
  <c r="T66" i="35" l="1"/>
  <c r="T66" i="32"/>
  <c r="R31" i="36"/>
  <c r="S31" i="36" s="1"/>
  <c r="R49" i="36"/>
  <c r="S49" i="36" s="1"/>
  <c r="AJ31" i="36"/>
  <c r="AH31" i="36"/>
  <c r="AI31" i="36" s="1"/>
  <c r="T31" i="36"/>
  <c r="T49" i="36"/>
  <c r="AH49" i="36"/>
  <c r="AI49" i="36" s="1"/>
  <c r="R67" i="36"/>
  <c r="S67" i="36" s="1"/>
  <c r="AJ67" i="36"/>
  <c r="AH67" i="36"/>
  <c r="AI67" i="36" s="1"/>
  <c r="T67" i="36"/>
  <c r="AJ49" i="36"/>
  <c r="S14" i="33" l="1"/>
  <c r="T14" i="33" s="1"/>
  <c r="U14" i="33"/>
  <c r="S15" i="33"/>
  <c r="T15" i="33" s="1"/>
  <c r="U15" i="33"/>
  <c r="S16" i="33"/>
  <c r="T16" i="33" s="1"/>
  <c r="U16" i="33"/>
  <c r="S17" i="33"/>
  <c r="T17" i="33" s="1"/>
  <c r="U17" i="33"/>
  <c r="S18" i="33"/>
  <c r="T18" i="33" s="1"/>
  <c r="U18" i="33"/>
  <c r="S19" i="33"/>
  <c r="T19" i="33" s="1"/>
  <c r="U19" i="33"/>
  <c r="S20" i="33"/>
  <c r="T20" i="33" s="1"/>
  <c r="U20" i="33"/>
  <c r="S21" i="33"/>
  <c r="T21" i="33" s="1"/>
  <c r="U21" i="33"/>
  <c r="S22" i="33"/>
  <c r="T22" i="33" s="1"/>
  <c r="U22" i="33"/>
  <c r="S23" i="33"/>
  <c r="T23" i="33" s="1"/>
  <c r="U23" i="33"/>
  <c r="S24" i="33"/>
  <c r="T24" i="33" s="1"/>
  <c r="U24" i="33"/>
  <c r="S25" i="33"/>
  <c r="T25" i="33" s="1"/>
  <c r="U25" i="33"/>
  <c r="S26" i="33"/>
  <c r="T26" i="33" s="1"/>
  <c r="U26" i="33"/>
  <c r="S27" i="33"/>
  <c r="T27" i="33" s="1"/>
  <c r="U27" i="33"/>
  <c r="S28" i="33"/>
  <c r="T28" i="33" s="1"/>
  <c r="U28" i="33"/>
  <c r="AI28" i="33"/>
  <c r="AJ28" i="33" s="1"/>
  <c r="AK28" i="33"/>
  <c r="S29" i="33"/>
  <c r="T29" i="33" s="1"/>
  <c r="U29" i="33"/>
  <c r="AI29" i="33"/>
  <c r="AJ29" i="33" s="1"/>
  <c r="AK29" i="33"/>
  <c r="S30" i="33"/>
  <c r="T30" i="33" s="1"/>
  <c r="U30" i="33"/>
  <c r="AI30" i="33"/>
  <c r="AJ30" i="33" s="1"/>
  <c r="AK30" i="33"/>
  <c r="S31" i="33"/>
  <c r="T31" i="33" s="1"/>
  <c r="U31" i="33"/>
  <c r="AI31" i="33"/>
  <c r="AJ31" i="33" s="1"/>
  <c r="AK31" i="33"/>
  <c r="S32" i="33"/>
  <c r="T32" i="33" s="1"/>
  <c r="U32" i="33"/>
  <c r="AI32" i="33"/>
  <c r="AJ32" i="33" s="1"/>
  <c r="AK32" i="33"/>
  <c r="S35" i="33"/>
  <c r="T35" i="33" s="1"/>
  <c r="U35" i="33"/>
  <c r="AI35" i="33"/>
  <c r="AJ35" i="33" s="1"/>
  <c r="AK35" i="33"/>
  <c r="S36" i="33"/>
  <c r="T36" i="33" s="1"/>
  <c r="U36" i="33"/>
  <c r="AI36" i="33"/>
  <c r="AJ36" i="33" s="1"/>
  <c r="AK36" i="33"/>
  <c r="S37" i="33"/>
  <c r="T37" i="33" s="1"/>
  <c r="U37" i="33"/>
  <c r="AI37" i="33"/>
  <c r="AJ37" i="33" s="1"/>
  <c r="AK37" i="33"/>
  <c r="S38" i="33"/>
  <c r="T38" i="33" s="1"/>
  <c r="U38" i="33"/>
  <c r="AI38" i="33"/>
  <c r="AJ38" i="33" s="1"/>
  <c r="AK38" i="33"/>
  <c r="S39" i="33"/>
  <c r="T39" i="33" s="1"/>
  <c r="U39" i="33"/>
  <c r="AI39" i="33"/>
  <c r="AJ39" i="33" s="1"/>
  <c r="AK39" i="33"/>
  <c r="S40" i="33"/>
  <c r="T40" i="33"/>
  <c r="U40" i="33"/>
  <c r="AI40" i="33"/>
  <c r="AJ40" i="33" s="1"/>
  <c r="AK40" i="33"/>
  <c r="S41" i="33"/>
  <c r="T41" i="33" s="1"/>
  <c r="U41" i="33"/>
  <c r="AI41" i="33"/>
  <c r="AJ41" i="33" s="1"/>
  <c r="AK41" i="33"/>
  <c r="S42" i="33"/>
  <c r="T42" i="33" s="1"/>
  <c r="U42" i="33"/>
  <c r="AI42" i="33"/>
  <c r="AJ42" i="33" s="1"/>
  <c r="AK42" i="33"/>
  <c r="S43" i="33"/>
  <c r="T43" i="33" s="1"/>
  <c r="U43" i="33"/>
  <c r="AI43" i="33"/>
  <c r="AJ43" i="33" s="1"/>
  <c r="AK43" i="33"/>
  <c r="S44" i="33"/>
  <c r="T44" i="33" s="1"/>
  <c r="U44" i="33"/>
  <c r="AI44" i="33"/>
  <c r="AJ44" i="33" s="1"/>
  <c r="AK44" i="33"/>
  <c r="S45" i="33"/>
  <c r="T45" i="33"/>
  <c r="U45" i="33"/>
  <c r="AI45" i="33"/>
  <c r="AJ45" i="33" s="1"/>
  <c r="AK45" i="33"/>
  <c r="S46" i="33"/>
  <c r="T46" i="33" s="1"/>
  <c r="U46" i="33"/>
  <c r="AI46" i="33"/>
  <c r="AJ46" i="33" s="1"/>
  <c r="AK46" i="33"/>
  <c r="S47" i="33"/>
  <c r="T47" i="33" s="1"/>
  <c r="U47" i="33"/>
  <c r="AI47" i="33"/>
  <c r="AJ47" i="33" s="1"/>
  <c r="AK47" i="33"/>
  <c r="S48" i="33"/>
  <c r="T48" i="33" s="1"/>
  <c r="U48" i="33"/>
  <c r="AI48" i="33"/>
  <c r="AJ48" i="33" s="1"/>
  <c r="AK48" i="33"/>
  <c r="S49" i="33"/>
  <c r="T49" i="33"/>
  <c r="U49" i="33"/>
  <c r="AI49" i="33"/>
  <c r="AJ49" i="33" s="1"/>
  <c r="AK49" i="33"/>
  <c r="S50" i="33"/>
  <c r="T50" i="33" s="1"/>
  <c r="U50" i="33"/>
  <c r="AI50" i="33"/>
  <c r="AJ50" i="33" s="1"/>
  <c r="AK50" i="33"/>
  <c r="S51" i="33"/>
  <c r="T51" i="33" s="1"/>
  <c r="U51" i="33"/>
  <c r="AI51" i="33"/>
  <c r="AJ51" i="33" s="1"/>
  <c r="AK51" i="33"/>
  <c r="S52" i="33"/>
  <c r="T52" i="33" s="1"/>
  <c r="U52" i="33"/>
  <c r="AI52" i="33"/>
  <c r="AJ52" i="33" s="1"/>
  <c r="AK52" i="33"/>
  <c r="S53" i="33"/>
  <c r="T53" i="33" s="1"/>
  <c r="U53" i="33"/>
  <c r="AI53" i="33"/>
  <c r="AJ53" i="33" s="1"/>
  <c r="AK53" i="33"/>
  <c r="S54" i="33"/>
  <c r="T54" i="33" s="1"/>
  <c r="U54" i="33"/>
  <c r="AI54" i="33"/>
  <c r="AJ54" i="33" s="1"/>
  <c r="AK54" i="33"/>
  <c r="S55" i="33"/>
  <c r="T55" i="33"/>
  <c r="U55" i="33"/>
  <c r="AI55" i="33"/>
  <c r="AJ55" i="33" s="1"/>
  <c r="AK55" i="33"/>
  <c r="S56" i="33"/>
  <c r="T56" i="33" s="1"/>
  <c r="U56" i="33"/>
  <c r="AI56" i="33"/>
  <c r="AJ56" i="33" s="1"/>
  <c r="AK56" i="33"/>
  <c r="S57" i="33"/>
  <c r="T57" i="33" s="1"/>
  <c r="U57" i="33"/>
  <c r="AI57" i="33"/>
  <c r="AJ57" i="33" s="1"/>
  <c r="AK57" i="33"/>
  <c r="S58" i="33"/>
  <c r="T58" i="33" s="1"/>
  <c r="U58" i="33"/>
  <c r="AI58" i="33"/>
  <c r="AJ58" i="33" s="1"/>
  <c r="AK58" i="33"/>
  <c r="S59" i="33"/>
  <c r="U59" i="33"/>
  <c r="AI59" i="33"/>
  <c r="AJ59" i="33" s="1"/>
  <c r="AK59" i="33"/>
  <c r="S60" i="33"/>
  <c r="U60" i="33"/>
  <c r="AI60" i="33"/>
  <c r="AJ60" i="33" s="1"/>
  <c r="AK60" i="33"/>
  <c r="S61" i="33"/>
  <c r="U61" i="33"/>
  <c r="AI61" i="33"/>
  <c r="AJ61" i="33" s="1"/>
  <c r="AK61" i="33"/>
  <c r="S62" i="33"/>
  <c r="U62" i="33"/>
  <c r="AI62" i="33"/>
  <c r="AJ62" i="33" s="1"/>
  <c r="AK62" i="33"/>
  <c r="S63" i="33"/>
  <c r="U63" i="33"/>
  <c r="AI63" i="33"/>
  <c r="AJ63" i="33" s="1"/>
  <c r="AK63" i="33"/>
  <c r="S64" i="33"/>
  <c r="U64" i="33"/>
  <c r="AI64" i="33"/>
  <c r="AJ64" i="33" s="1"/>
  <c r="AK64" i="33"/>
  <c r="S65" i="33"/>
  <c r="U65" i="33"/>
  <c r="AI65" i="33"/>
  <c r="AJ65" i="33" s="1"/>
  <c r="AK65" i="33"/>
  <c r="T63" i="33" l="1"/>
  <c r="T61" i="33"/>
  <c r="T59" i="33"/>
  <c r="T64" i="33"/>
  <c r="T62" i="33"/>
  <c r="T60" i="33"/>
  <c r="T65" i="33"/>
  <c r="S65" i="35"/>
  <c r="U65" i="35"/>
  <c r="AJ65" i="34"/>
  <c r="AK65" i="34"/>
  <c r="S65" i="32"/>
  <c r="U65" i="32"/>
  <c r="AI65" i="32"/>
  <c r="AJ65" i="32" s="1"/>
  <c r="AK65" i="32"/>
  <c r="T65" i="31"/>
  <c r="U65" i="31"/>
  <c r="AJ65" i="31"/>
  <c r="AK65" i="31"/>
  <c r="AI65" i="30"/>
  <c r="AJ65" i="30" s="1"/>
  <c r="T65" i="35" l="1"/>
  <c r="T65" i="32"/>
  <c r="S64" i="35"/>
  <c r="U64" i="35"/>
  <c r="AJ64" i="34"/>
  <c r="AK64" i="34"/>
  <c r="S64" i="32"/>
  <c r="U64" i="32"/>
  <c r="AI64" i="32"/>
  <c r="AJ64" i="32" s="1"/>
  <c r="AK64" i="32"/>
  <c r="T64" i="31"/>
  <c r="U64" i="31"/>
  <c r="AJ64" i="31"/>
  <c r="AK64" i="31"/>
  <c r="AI64" i="30"/>
  <c r="AJ64" i="30" s="1"/>
  <c r="AK64" i="30"/>
  <c r="R17" i="36" l="1"/>
  <c r="S17" i="36" s="1"/>
  <c r="T17" i="36"/>
  <c r="T64" i="35"/>
  <c r="T64" i="32"/>
  <c r="U57" i="35"/>
  <c r="S57" i="35"/>
  <c r="T57" i="35" s="1"/>
  <c r="U56" i="35"/>
  <c r="S56" i="35"/>
  <c r="T56" i="35" s="1"/>
  <c r="U55" i="35"/>
  <c r="S55" i="35"/>
  <c r="T55" i="35" s="1"/>
  <c r="U54" i="35"/>
  <c r="S54" i="35"/>
  <c r="T54" i="35" s="1"/>
  <c r="U53" i="35"/>
  <c r="S53" i="35"/>
  <c r="T53" i="35" s="1"/>
  <c r="U52" i="35"/>
  <c r="S52" i="35"/>
  <c r="T52" i="35" s="1"/>
  <c r="AK51" i="35"/>
  <c r="AI51" i="35"/>
  <c r="AJ51" i="35" s="1"/>
  <c r="U51" i="35"/>
  <c r="S51" i="35"/>
  <c r="T51" i="35" s="1"/>
  <c r="AK50" i="35"/>
  <c r="AI50" i="35"/>
  <c r="AJ50" i="35" s="1"/>
  <c r="U50" i="35"/>
  <c r="S50" i="35"/>
  <c r="T50" i="35" s="1"/>
  <c r="AK49" i="35"/>
  <c r="AI49" i="35"/>
  <c r="AJ49" i="35" s="1"/>
  <c r="U49" i="35"/>
  <c r="S49" i="35"/>
  <c r="T49" i="35" s="1"/>
  <c r="AK48" i="35"/>
  <c r="AI48" i="35"/>
  <c r="AJ48" i="35" s="1"/>
  <c r="U48" i="35"/>
  <c r="S48" i="35"/>
  <c r="T48" i="35" s="1"/>
  <c r="AK47" i="35"/>
  <c r="AI47" i="35"/>
  <c r="AJ47" i="35" s="1"/>
  <c r="U47" i="35"/>
  <c r="S47" i="35"/>
  <c r="T47" i="35" s="1"/>
  <c r="AK46" i="35"/>
  <c r="AI46" i="35"/>
  <c r="AJ46" i="35" s="1"/>
  <c r="U46" i="35"/>
  <c r="S46" i="35"/>
  <c r="T46" i="35" s="1"/>
  <c r="AK45" i="35"/>
  <c r="AI45" i="35"/>
  <c r="AJ45" i="35" s="1"/>
  <c r="U45" i="35"/>
  <c r="S45" i="35"/>
  <c r="T45" i="35" s="1"/>
  <c r="AK44" i="35"/>
  <c r="AI44" i="35"/>
  <c r="AJ44" i="35" s="1"/>
  <c r="U44" i="35"/>
  <c r="S44" i="35"/>
  <c r="T44" i="35" s="1"/>
  <c r="AK43" i="35"/>
  <c r="AI43" i="35"/>
  <c r="AJ43" i="35" s="1"/>
  <c r="U43" i="35"/>
  <c r="S43" i="35"/>
  <c r="T43" i="35" s="1"/>
  <c r="AK42" i="35"/>
  <c r="AI42" i="35"/>
  <c r="AJ42" i="35" s="1"/>
  <c r="U42" i="35"/>
  <c r="S42" i="35"/>
  <c r="T42" i="35" s="1"/>
  <c r="AK41" i="35"/>
  <c r="AI41" i="35"/>
  <c r="AJ41" i="35" s="1"/>
  <c r="U41" i="35"/>
  <c r="S41" i="35"/>
  <c r="T41" i="35" s="1"/>
  <c r="AK40" i="35"/>
  <c r="AI40" i="35"/>
  <c r="AJ40" i="35" s="1"/>
  <c r="U40" i="35"/>
  <c r="S40" i="35"/>
  <c r="T40" i="35" s="1"/>
  <c r="AK39" i="35"/>
  <c r="AI39" i="35"/>
  <c r="AJ39" i="35" s="1"/>
  <c r="U39" i="35"/>
  <c r="S39" i="35"/>
  <c r="T39" i="35" s="1"/>
  <c r="AK38" i="35"/>
  <c r="AI38" i="35"/>
  <c r="AJ38" i="35" s="1"/>
  <c r="U38" i="35"/>
  <c r="S38" i="35"/>
  <c r="T38" i="35" s="1"/>
  <c r="AK37" i="35"/>
  <c r="AI37" i="35"/>
  <c r="AJ37" i="35" s="1"/>
  <c r="U37" i="35"/>
  <c r="S37" i="35"/>
  <c r="T37" i="35" s="1"/>
  <c r="AK36" i="35"/>
  <c r="AI36" i="35"/>
  <c r="AJ36" i="35" s="1"/>
  <c r="U36" i="35"/>
  <c r="S36" i="35"/>
  <c r="T36" i="35" s="1"/>
  <c r="AK35" i="35"/>
  <c r="AI35" i="35"/>
  <c r="AJ35" i="35" s="1"/>
  <c r="U35" i="35"/>
  <c r="S35" i="35"/>
  <c r="T35" i="35" s="1"/>
  <c r="AK32" i="35"/>
  <c r="AI32" i="35"/>
  <c r="AJ32" i="35" s="1"/>
  <c r="U32" i="35"/>
  <c r="S32" i="35"/>
  <c r="T32" i="35" s="1"/>
  <c r="AK31" i="35"/>
  <c r="AI31" i="35"/>
  <c r="AJ31" i="35" s="1"/>
  <c r="U31" i="35"/>
  <c r="S31" i="35"/>
  <c r="T31" i="35" s="1"/>
  <c r="AK30" i="35"/>
  <c r="AI30" i="35"/>
  <c r="AJ30" i="35" s="1"/>
  <c r="U30" i="35"/>
  <c r="S30" i="35"/>
  <c r="T30" i="35" s="1"/>
  <c r="AK29" i="35"/>
  <c r="AI29" i="35"/>
  <c r="AJ29" i="35" s="1"/>
  <c r="U29" i="35"/>
  <c r="S29" i="35"/>
  <c r="T29" i="35" s="1"/>
  <c r="AK28" i="35"/>
  <c r="AI28" i="35"/>
  <c r="AJ28" i="35" s="1"/>
  <c r="U28" i="35"/>
  <c r="S28" i="35"/>
  <c r="T28" i="35" s="1"/>
  <c r="U27" i="35"/>
  <c r="S27" i="35"/>
  <c r="T27" i="35" s="1"/>
  <c r="U26" i="35"/>
  <c r="S26" i="35"/>
  <c r="T26" i="35" s="1"/>
  <c r="U25" i="35"/>
  <c r="S25" i="35"/>
  <c r="T25" i="35" s="1"/>
  <c r="U24" i="35"/>
  <c r="S24" i="35"/>
  <c r="T24" i="35" s="1"/>
  <c r="U23" i="35"/>
  <c r="S23" i="35"/>
  <c r="T23" i="35" s="1"/>
  <c r="U22" i="35"/>
  <c r="S22" i="35"/>
  <c r="T22" i="35" s="1"/>
  <c r="U21" i="35"/>
  <c r="S21" i="35"/>
  <c r="T21" i="35" s="1"/>
  <c r="U20" i="35"/>
  <c r="S20" i="35"/>
  <c r="T20" i="35" s="1"/>
  <c r="U19" i="35"/>
  <c r="S19" i="35"/>
  <c r="T19" i="35" s="1"/>
  <c r="U18" i="35"/>
  <c r="S18" i="35"/>
  <c r="T18" i="35" s="1"/>
  <c r="U17" i="35"/>
  <c r="S17" i="35"/>
  <c r="T17" i="35" s="1"/>
  <c r="U16" i="35"/>
  <c r="S16" i="35"/>
  <c r="T16" i="35" s="1"/>
  <c r="U15" i="35"/>
  <c r="S15" i="35"/>
  <c r="T15" i="35" s="1"/>
  <c r="U14" i="35"/>
  <c r="S14" i="35"/>
  <c r="T14" i="35" s="1"/>
  <c r="AK57" i="34"/>
  <c r="AJ57" i="34"/>
  <c r="AK56" i="34"/>
  <c r="AJ56" i="34"/>
  <c r="AK55" i="34"/>
  <c r="AI55" i="34"/>
  <c r="AJ55" i="34" s="1"/>
  <c r="U55" i="34"/>
  <c r="S55" i="34"/>
  <c r="T55" i="34" s="1"/>
  <c r="AK54" i="34"/>
  <c r="AI54" i="34"/>
  <c r="AJ54" i="34" s="1"/>
  <c r="U54" i="34"/>
  <c r="S54" i="34"/>
  <c r="T54" i="34" s="1"/>
  <c r="AK53" i="34"/>
  <c r="AI53" i="34"/>
  <c r="AJ53" i="34" s="1"/>
  <c r="U53" i="34"/>
  <c r="S53" i="34"/>
  <c r="T53" i="34" s="1"/>
  <c r="AK52" i="34"/>
  <c r="AI52" i="34"/>
  <c r="AJ52" i="34" s="1"/>
  <c r="U52" i="34"/>
  <c r="S52" i="34"/>
  <c r="T52" i="34" s="1"/>
  <c r="AK51" i="34"/>
  <c r="AI51" i="34"/>
  <c r="AJ51" i="34" s="1"/>
  <c r="U51" i="34"/>
  <c r="S51" i="34"/>
  <c r="T51" i="34" s="1"/>
  <c r="AK50" i="34"/>
  <c r="AI50" i="34"/>
  <c r="AJ50" i="34" s="1"/>
  <c r="U50" i="34"/>
  <c r="S50" i="34"/>
  <c r="T50" i="34" s="1"/>
  <c r="AK49" i="34"/>
  <c r="AI49" i="34"/>
  <c r="AJ49" i="34" s="1"/>
  <c r="U49" i="34"/>
  <c r="S49" i="34"/>
  <c r="T49" i="34" s="1"/>
  <c r="AK48" i="34"/>
  <c r="AI48" i="34"/>
  <c r="AJ48" i="34" s="1"/>
  <c r="U48" i="34"/>
  <c r="S48" i="34"/>
  <c r="T48" i="34" s="1"/>
  <c r="AK47" i="34"/>
  <c r="AI47" i="34"/>
  <c r="AJ47" i="34" s="1"/>
  <c r="U47" i="34"/>
  <c r="S47" i="34"/>
  <c r="T47" i="34" s="1"/>
  <c r="AK46" i="34"/>
  <c r="AI46" i="34"/>
  <c r="AJ46" i="34" s="1"/>
  <c r="U46" i="34"/>
  <c r="S46" i="34"/>
  <c r="T46" i="34" s="1"/>
  <c r="AK45" i="34"/>
  <c r="AI45" i="34"/>
  <c r="AJ45" i="34" s="1"/>
  <c r="U45" i="34"/>
  <c r="S45" i="34"/>
  <c r="T45" i="34" s="1"/>
  <c r="AK44" i="34"/>
  <c r="AI44" i="34"/>
  <c r="AJ44" i="34" s="1"/>
  <c r="U44" i="34"/>
  <c r="S44" i="34"/>
  <c r="T44" i="34" s="1"/>
  <c r="AK43" i="34"/>
  <c r="AI43" i="34"/>
  <c r="AJ43" i="34" s="1"/>
  <c r="U43" i="34"/>
  <c r="S43" i="34"/>
  <c r="T43" i="34" s="1"/>
  <c r="AK42" i="34"/>
  <c r="AI42" i="34"/>
  <c r="AJ42" i="34" s="1"/>
  <c r="U42" i="34"/>
  <c r="S42" i="34"/>
  <c r="T42" i="34" s="1"/>
  <c r="AK41" i="34"/>
  <c r="AI41" i="34"/>
  <c r="AJ41" i="34" s="1"/>
  <c r="U41" i="34"/>
  <c r="S41" i="34"/>
  <c r="T41" i="34" s="1"/>
  <c r="AK40" i="34"/>
  <c r="AI40" i="34"/>
  <c r="AJ40" i="34" s="1"/>
  <c r="U40" i="34"/>
  <c r="S40" i="34"/>
  <c r="T40" i="34" s="1"/>
  <c r="AK39" i="34"/>
  <c r="AI39" i="34"/>
  <c r="AJ39" i="34" s="1"/>
  <c r="U39" i="34"/>
  <c r="S39" i="34"/>
  <c r="T39" i="34" s="1"/>
  <c r="AK38" i="34"/>
  <c r="AI38" i="34"/>
  <c r="AJ38" i="34" s="1"/>
  <c r="U38" i="34"/>
  <c r="S38" i="34"/>
  <c r="T38" i="34" s="1"/>
  <c r="AK37" i="34"/>
  <c r="AI37" i="34"/>
  <c r="AJ37" i="34" s="1"/>
  <c r="U37" i="34"/>
  <c r="S37" i="34"/>
  <c r="T37" i="34" s="1"/>
  <c r="AK36" i="34"/>
  <c r="AI36" i="34"/>
  <c r="AJ36" i="34" s="1"/>
  <c r="U36" i="34"/>
  <c r="S36" i="34"/>
  <c r="T36" i="34" s="1"/>
  <c r="AK35" i="34"/>
  <c r="AI35" i="34"/>
  <c r="AJ35" i="34" s="1"/>
  <c r="U35" i="34"/>
  <c r="S35" i="34"/>
  <c r="T35" i="34" s="1"/>
  <c r="AK32" i="34"/>
  <c r="AI32" i="34"/>
  <c r="AJ32" i="34" s="1"/>
  <c r="U32" i="34"/>
  <c r="S32" i="34"/>
  <c r="T32" i="34" s="1"/>
  <c r="AK31" i="34"/>
  <c r="AI31" i="34"/>
  <c r="AJ31" i="34" s="1"/>
  <c r="U31" i="34"/>
  <c r="S31" i="34"/>
  <c r="T31" i="34" s="1"/>
  <c r="AK30" i="34"/>
  <c r="AI30" i="34"/>
  <c r="AJ30" i="34" s="1"/>
  <c r="U30" i="34"/>
  <c r="S30" i="34"/>
  <c r="T30" i="34" s="1"/>
  <c r="AK29" i="34"/>
  <c r="AI29" i="34"/>
  <c r="AJ29" i="34" s="1"/>
  <c r="U29" i="34"/>
  <c r="S29" i="34"/>
  <c r="T29" i="34" s="1"/>
  <c r="AK28" i="34"/>
  <c r="AI28" i="34"/>
  <c r="AJ28" i="34" s="1"/>
  <c r="U28" i="34"/>
  <c r="S28" i="34"/>
  <c r="T28" i="34" s="1"/>
  <c r="U27" i="34"/>
  <c r="S27" i="34"/>
  <c r="T27" i="34" s="1"/>
  <c r="U26" i="34"/>
  <c r="S26" i="34"/>
  <c r="T26" i="34" s="1"/>
  <c r="U25" i="34"/>
  <c r="S25" i="34"/>
  <c r="T25" i="34" s="1"/>
  <c r="U24" i="34"/>
  <c r="S24" i="34"/>
  <c r="T24" i="34" s="1"/>
  <c r="U22" i="34"/>
  <c r="S22" i="34"/>
  <c r="T22" i="34" s="1"/>
  <c r="U21" i="34"/>
  <c r="S21" i="34"/>
  <c r="T21" i="34" s="1"/>
  <c r="U20" i="34"/>
  <c r="S20" i="34"/>
  <c r="T20" i="34" s="1"/>
  <c r="U19" i="34"/>
  <c r="S19" i="34"/>
  <c r="T19" i="34" s="1"/>
  <c r="U18" i="34"/>
  <c r="S18" i="34"/>
  <c r="T18" i="34" s="1"/>
  <c r="U17" i="34"/>
  <c r="S17" i="34"/>
  <c r="T17" i="34" s="1"/>
  <c r="U16" i="34"/>
  <c r="S16" i="34"/>
  <c r="T16" i="34" s="1"/>
  <c r="U15" i="34"/>
  <c r="S15" i="34"/>
  <c r="T15" i="34" s="1"/>
  <c r="U14" i="34"/>
  <c r="S14" i="34"/>
  <c r="T14" i="34" s="1"/>
  <c r="AK57" i="32"/>
  <c r="AI57" i="32"/>
  <c r="AJ57" i="32" s="1"/>
  <c r="U57" i="32"/>
  <c r="S57" i="32"/>
  <c r="T57" i="32" s="1"/>
  <c r="AK56" i="32"/>
  <c r="AI56" i="32"/>
  <c r="AJ56" i="32" s="1"/>
  <c r="U56" i="32"/>
  <c r="S56" i="32"/>
  <c r="T56" i="32" s="1"/>
  <c r="AK55" i="32"/>
  <c r="AI55" i="32"/>
  <c r="AJ55" i="32" s="1"/>
  <c r="U55" i="32"/>
  <c r="S55" i="32"/>
  <c r="T55" i="32" s="1"/>
  <c r="AK54" i="32"/>
  <c r="AI54" i="32"/>
  <c r="AJ54" i="32" s="1"/>
  <c r="U54" i="32"/>
  <c r="S54" i="32"/>
  <c r="T54" i="32" s="1"/>
  <c r="AK53" i="32"/>
  <c r="AI53" i="32"/>
  <c r="AJ53" i="32" s="1"/>
  <c r="U53" i="32"/>
  <c r="S53" i="32"/>
  <c r="T53" i="32" s="1"/>
  <c r="AK52" i="32"/>
  <c r="AI52" i="32"/>
  <c r="AJ52" i="32" s="1"/>
  <c r="U52" i="32"/>
  <c r="S52" i="32"/>
  <c r="T52" i="32" s="1"/>
  <c r="AK51" i="32"/>
  <c r="AI51" i="32"/>
  <c r="AJ51" i="32" s="1"/>
  <c r="U51" i="32"/>
  <c r="S51" i="32"/>
  <c r="T51" i="32" s="1"/>
  <c r="AK50" i="32"/>
  <c r="AI50" i="32"/>
  <c r="AJ50" i="32" s="1"/>
  <c r="U50" i="32"/>
  <c r="S50" i="32"/>
  <c r="T50" i="32" s="1"/>
  <c r="AK49" i="32"/>
  <c r="AI49" i="32"/>
  <c r="AJ49" i="32" s="1"/>
  <c r="U49" i="32"/>
  <c r="S49" i="32"/>
  <c r="T49" i="32" s="1"/>
  <c r="AK48" i="32"/>
  <c r="AI48" i="32"/>
  <c r="AJ48" i="32" s="1"/>
  <c r="U48" i="32"/>
  <c r="S48" i="32"/>
  <c r="T48" i="32" s="1"/>
  <c r="AK47" i="32"/>
  <c r="AI47" i="32"/>
  <c r="AJ47" i="32" s="1"/>
  <c r="U47" i="32"/>
  <c r="S47" i="32"/>
  <c r="T47" i="32" s="1"/>
  <c r="AK46" i="32"/>
  <c r="AI46" i="32"/>
  <c r="AJ46" i="32" s="1"/>
  <c r="U46" i="32"/>
  <c r="S46" i="32"/>
  <c r="T46" i="32" s="1"/>
  <c r="AK45" i="32"/>
  <c r="AI45" i="32"/>
  <c r="AJ45" i="32" s="1"/>
  <c r="U45" i="32"/>
  <c r="S45" i="32"/>
  <c r="T45" i="32" s="1"/>
  <c r="AK44" i="32"/>
  <c r="AI44" i="32"/>
  <c r="AJ44" i="32" s="1"/>
  <c r="U44" i="32"/>
  <c r="S44" i="32"/>
  <c r="T44" i="32" s="1"/>
  <c r="AK43" i="32"/>
  <c r="AI43" i="32"/>
  <c r="AJ43" i="32" s="1"/>
  <c r="U43" i="32"/>
  <c r="S43" i="32"/>
  <c r="T43" i="32" s="1"/>
  <c r="AK42" i="32"/>
  <c r="AI42" i="32"/>
  <c r="AJ42" i="32" s="1"/>
  <c r="U42" i="32"/>
  <c r="S42" i="32"/>
  <c r="T42" i="32" s="1"/>
  <c r="AK41" i="32"/>
  <c r="AI41" i="32"/>
  <c r="AJ41" i="32" s="1"/>
  <c r="U41" i="32"/>
  <c r="S41" i="32"/>
  <c r="T41" i="32" s="1"/>
  <c r="AK40" i="32"/>
  <c r="AI40" i="32"/>
  <c r="AJ40" i="32" s="1"/>
  <c r="U40" i="32"/>
  <c r="S40" i="32"/>
  <c r="T40" i="32" s="1"/>
  <c r="AK39" i="32"/>
  <c r="AI39" i="32"/>
  <c r="AJ39" i="32" s="1"/>
  <c r="U39" i="32"/>
  <c r="S39" i="32"/>
  <c r="T39" i="32" s="1"/>
  <c r="AK38" i="32"/>
  <c r="AI38" i="32"/>
  <c r="AJ38" i="32" s="1"/>
  <c r="U38" i="32"/>
  <c r="S38" i="32"/>
  <c r="T38" i="32" s="1"/>
  <c r="AK37" i="32"/>
  <c r="AI37" i="32"/>
  <c r="AJ37" i="32" s="1"/>
  <c r="U37" i="32"/>
  <c r="S37" i="32"/>
  <c r="T37" i="32" s="1"/>
  <c r="AK36" i="32"/>
  <c r="AI36" i="32"/>
  <c r="AJ36" i="32" s="1"/>
  <c r="U36" i="32"/>
  <c r="S36" i="32"/>
  <c r="T36" i="32" s="1"/>
  <c r="AK35" i="32"/>
  <c r="AI35" i="32"/>
  <c r="AJ35" i="32" s="1"/>
  <c r="U35" i="32"/>
  <c r="S35" i="32"/>
  <c r="T35" i="32" s="1"/>
  <c r="AK32" i="32"/>
  <c r="AI32" i="32"/>
  <c r="AJ32" i="32" s="1"/>
  <c r="U32" i="32"/>
  <c r="S32" i="32"/>
  <c r="T32" i="32" s="1"/>
  <c r="AK31" i="32"/>
  <c r="AI31" i="32"/>
  <c r="AJ31" i="32" s="1"/>
  <c r="U31" i="32"/>
  <c r="S31" i="32"/>
  <c r="T31" i="32" s="1"/>
  <c r="AK30" i="32"/>
  <c r="AI30" i="32"/>
  <c r="AJ30" i="32" s="1"/>
  <c r="U30" i="32"/>
  <c r="S30" i="32"/>
  <c r="T30" i="32" s="1"/>
  <c r="AK29" i="32"/>
  <c r="AI29" i="32"/>
  <c r="AJ29" i="32" s="1"/>
  <c r="U29" i="32"/>
  <c r="S29" i="32"/>
  <c r="T29" i="32" s="1"/>
  <c r="AK28" i="32"/>
  <c r="AI28" i="32"/>
  <c r="AJ28" i="32" s="1"/>
  <c r="U28" i="32"/>
  <c r="S28" i="32"/>
  <c r="T28" i="32" s="1"/>
  <c r="U27" i="32"/>
  <c r="S27" i="32"/>
  <c r="T27" i="32" s="1"/>
  <c r="U26" i="32"/>
  <c r="S26" i="32"/>
  <c r="T26" i="32" s="1"/>
  <c r="U25" i="32"/>
  <c r="S25" i="32"/>
  <c r="T25" i="32" s="1"/>
  <c r="U24" i="32"/>
  <c r="S24" i="32"/>
  <c r="T24" i="32" s="1"/>
  <c r="U22" i="32"/>
  <c r="S22" i="32"/>
  <c r="T22" i="32" s="1"/>
  <c r="U21" i="32"/>
  <c r="S21" i="32"/>
  <c r="T21" i="32" s="1"/>
  <c r="U20" i="32"/>
  <c r="S20" i="32"/>
  <c r="T20" i="32" s="1"/>
  <c r="U19" i="32"/>
  <c r="S19" i="32"/>
  <c r="T19" i="32" s="1"/>
  <c r="U18" i="32"/>
  <c r="S18" i="32"/>
  <c r="T18" i="32" s="1"/>
  <c r="U17" i="32"/>
  <c r="S17" i="32"/>
  <c r="T17" i="32" s="1"/>
  <c r="U16" i="32"/>
  <c r="S16" i="32"/>
  <c r="T16" i="32" s="1"/>
  <c r="U15" i="32"/>
  <c r="S15" i="32"/>
  <c r="T15" i="32" s="1"/>
  <c r="U14" i="32"/>
  <c r="S14" i="32"/>
  <c r="T14" i="32" s="1"/>
  <c r="S14" i="31"/>
  <c r="T14" i="31" s="1"/>
  <c r="U14" i="31"/>
  <c r="S15" i="31"/>
  <c r="T15" i="31" s="1"/>
  <c r="U15" i="31"/>
  <c r="S16" i="31"/>
  <c r="T16" i="31" s="1"/>
  <c r="U16" i="31"/>
  <c r="S17" i="31"/>
  <c r="T17" i="31" s="1"/>
  <c r="U17" i="31"/>
  <c r="S18" i="31"/>
  <c r="T18" i="31" s="1"/>
  <c r="U18" i="31"/>
  <c r="S19" i="31"/>
  <c r="T19" i="31" s="1"/>
  <c r="U19" i="31"/>
  <c r="S20" i="31"/>
  <c r="T20" i="31" s="1"/>
  <c r="U20" i="31"/>
  <c r="S21" i="31"/>
  <c r="T21" i="31" s="1"/>
  <c r="U21" i="31"/>
  <c r="S22" i="31"/>
  <c r="T22" i="31" s="1"/>
  <c r="U22" i="31"/>
  <c r="S23" i="31"/>
  <c r="T23" i="31" s="1"/>
  <c r="U23" i="31"/>
  <c r="S24" i="31"/>
  <c r="T24" i="31" s="1"/>
  <c r="U24" i="31"/>
  <c r="S25" i="31"/>
  <c r="T25" i="31" s="1"/>
  <c r="U25" i="31"/>
  <c r="S26" i="31"/>
  <c r="T26" i="31" s="1"/>
  <c r="U26" i="31"/>
  <c r="S27" i="31"/>
  <c r="T27" i="31" s="1"/>
  <c r="U27" i="31"/>
  <c r="S28" i="31"/>
  <c r="T28" i="31" s="1"/>
  <c r="U28" i="31"/>
  <c r="AI28" i="31"/>
  <c r="AJ28" i="31" s="1"/>
  <c r="AK28" i="31"/>
  <c r="S29" i="31"/>
  <c r="T29" i="31" s="1"/>
  <c r="U29" i="31"/>
  <c r="AI29" i="31"/>
  <c r="AJ29" i="31" s="1"/>
  <c r="AK29" i="31"/>
  <c r="S30" i="31"/>
  <c r="T30" i="31" s="1"/>
  <c r="U30" i="31"/>
  <c r="AI30" i="31"/>
  <c r="AJ30" i="31" s="1"/>
  <c r="AK30" i="31"/>
  <c r="S31" i="31"/>
  <c r="T31" i="31" s="1"/>
  <c r="U31" i="31"/>
  <c r="AI31" i="31"/>
  <c r="AJ31" i="31" s="1"/>
  <c r="AK31" i="31"/>
  <c r="S32" i="31"/>
  <c r="T32" i="31" s="1"/>
  <c r="U32" i="31"/>
  <c r="AI32" i="31"/>
  <c r="AJ32" i="31" s="1"/>
  <c r="AK32" i="31"/>
  <c r="S35" i="31"/>
  <c r="T35" i="31" s="1"/>
  <c r="U35" i="31"/>
  <c r="AI35" i="31"/>
  <c r="AJ35" i="31" s="1"/>
  <c r="AK35" i="31"/>
  <c r="S36" i="31"/>
  <c r="T36" i="31" s="1"/>
  <c r="U36" i="31"/>
  <c r="AI36" i="31"/>
  <c r="AJ36" i="31" s="1"/>
  <c r="AK36" i="31"/>
  <c r="S37" i="31"/>
  <c r="T37" i="31" s="1"/>
  <c r="U37" i="31"/>
  <c r="AI37" i="31"/>
  <c r="AJ37" i="31" s="1"/>
  <c r="AK37" i="31"/>
  <c r="S38" i="31"/>
  <c r="T38" i="31" s="1"/>
  <c r="U38" i="31"/>
  <c r="AI38" i="31"/>
  <c r="AJ38" i="31" s="1"/>
  <c r="AK38" i="31"/>
  <c r="S39" i="31"/>
  <c r="T39" i="31" s="1"/>
  <c r="U39" i="31"/>
  <c r="AI39" i="31"/>
  <c r="AJ39" i="31" s="1"/>
  <c r="AK39" i="31"/>
  <c r="S40" i="31"/>
  <c r="T40" i="31" s="1"/>
  <c r="U40" i="31"/>
  <c r="AI40" i="31"/>
  <c r="AJ40" i="31" s="1"/>
  <c r="AK40" i="31"/>
  <c r="S41" i="31"/>
  <c r="T41" i="31" s="1"/>
  <c r="U41" i="31"/>
  <c r="AI41" i="31"/>
  <c r="AJ41" i="31" s="1"/>
  <c r="AK41" i="31"/>
  <c r="S42" i="31"/>
  <c r="T42" i="31" s="1"/>
  <c r="U42" i="31"/>
  <c r="AI42" i="31"/>
  <c r="AJ42" i="31" s="1"/>
  <c r="AK42" i="31"/>
  <c r="S43" i="31"/>
  <c r="T43" i="31" s="1"/>
  <c r="U43" i="31"/>
  <c r="AI43" i="31"/>
  <c r="AJ43" i="31" s="1"/>
  <c r="AK43" i="31"/>
  <c r="S44" i="31"/>
  <c r="T44" i="31" s="1"/>
  <c r="U44" i="31"/>
  <c r="AI44" i="31"/>
  <c r="AJ44" i="31" s="1"/>
  <c r="AK44" i="31"/>
  <c r="S45" i="31"/>
  <c r="T45" i="31" s="1"/>
  <c r="U45" i="31"/>
  <c r="AI45" i="31"/>
  <c r="AJ45" i="31" s="1"/>
  <c r="AK45" i="31"/>
  <c r="S46" i="31"/>
  <c r="T46" i="31" s="1"/>
  <c r="U46" i="31"/>
  <c r="AI46" i="31"/>
  <c r="AJ46" i="31" s="1"/>
  <c r="AK46" i="31"/>
  <c r="S47" i="31"/>
  <c r="T47" i="31" s="1"/>
  <c r="U47" i="31"/>
  <c r="AI47" i="31"/>
  <c r="AJ47" i="31" s="1"/>
  <c r="AK47" i="31"/>
  <c r="S48" i="31"/>
  <c r="T48" i="31" s="1"/>
  <c r="U48" i="31"/>
  <c r="AI48" i="31"/>
  <c r="AJ48" i="31" s="1"/>
  <c r="AK48" i="31"/>
  <c r="T49" i="31"/>
  <c r="U49" i="31"/>
  <c r="AI49" i="31"/>
  <c r="AJ49" i="31" s="1"/>
  <c r="AK49" i="31"/>
  <c r="T50" i="31"/>
  <c r="U50" i="31"/>
  <c r="AI50" i="31"/>
  <c r="AJ50" i="31" s="1"/>
  <c r="AK50" i="31"/>
  <c r="T51" i="31"/>
  <c r="U51" i="31"/>
  <c r="AI51" i="31"/>
  <c r="AJ51" i="31" s="1"/>
  <c r="AK51" i="31"/>
  <c r="T52" i="31"/>
  <c r="U52" i="31"/>
  <c r="AJ52" i="31"/>
  <c r="AK52" i="31"/>
  <c r="T53" i="31"/>
  <c r="U53" i="31"/>
  <c r="AJ53" i="31"/>
  <c r="AK53" i="31"/>
  <c r="T54" i="31"/>
  <c r="U54" i="31"/>
  <c r="AJ54" i="31"/>
  <c r="AK54" i="31"/>
  <c r="T55" i="31"/>
  <c r="U55" i="31"/>
  <c r="AJ55" i="31"/>
  <c r="AK55" i="31"/>
  <c r="T56" i="31"/>
  <c r="U56" i="31"/>
  <c r="AJ56" i="31"/>
  <c r="AK56" i="31"/>
  <c r="T57" i="31"/>
  <c r="U57" i="31"/>
  <c r="AJ57" i="31"/>
  <c r="AK57" i="31"/>
  <c r="AK57" i="30"/>
  <c r="AI57" i="30"/>
  <c r="AJ57" i="30" s="1"/>
  <c r="AK56" i="30"/>
  <c r="AI56" i="30"/>
  <c r="AJ56" i="30" s="1"/>
  <c r="U56" i="30"/>
  <c r="S56" i="30"/>
  <c r="T56" i="30" s="1"/>
  <c r="AK55" i="30"/>
  <c r="AI55" i="30"/>
  <c r="AJ55" i="30" s="1"/>
  <c r="U55" i="30"/>
  <c r="S55" i="30"/>
  <c r="T55" i="30" s="1"/>
  <c r="AK54" i="30"/>
  <c r="AI54" i="30"/>
  <c r="AJ54" i="30" s="1"/>
  <c r="U54" i="30"/>
  <c r="S54" i="30"/>
  <c r="T54" i="30" s="1"/>
  <c r="AK53" i="30"/>
  <c r="AI53" i="30"/>
  <c r="AJ53" i="30" s="1"/>
  <c r="U53" i="30"/>
  <c r="S53" i="30"/>
  <c r="T53" i="30" s="1"/>
  <c r="AK52" i="30"/>
  <c r="AI52" i="30"/>
  <c r="AJ52" i="30" s="1"/>
  <c r="U52" i="30"/>
  <c r="S52" i="30"/>
  <c r="T52" i="30" s="1"/>
  <c r="AK51" i="30"/>
  <c r="AI51" i="30"/>
  <c r="AJ51" i="30" s="1"/>
  <c r="U51" i="30"/>
  <c r="S51" i="30"/>
  <c r="T51" i="30" s="1"/>
  <c r="AK50" i="30"/>
  <c r="AI50" i="30"/>
  <c r="AJ50" i="30" s="1"/>
  <c r="U50" i="30"/>
  <c r="S50" i="30"/>
  <c r="T50" i="30" s="1"/>
  <c r="AK49" i="30"/>
  <c r="AI49" i="30"/>
  <c r="AJ49" i="30" s="1"/>
  <c r="U49" i="30"/>
  <c r="S49" i="30"/>
  <c r="T49" i="30" s="1"/>
  <c r="AK48" i="30"/>
  <c r="AI48" i="30"/>
  <c r="AJ48" i="30" s="1"/>
  <c r="U48" i="30"/>
  <c r="S48" i="30"/>
  <c r="T48" i="30" s="1"/>
  <c r="AK47" i="30"/>
  <c r="AI47" i="30"/>
  <c r="AJ47" i="30" s="1"/>
  <c r="U47" i="30"/>
  <c r="S47" i="30"/>
  <c r="T47" i="30" s="1"/>
  <c r="AK46" i="30"/>
  <c r="AI46" i="30"/>
  <c r="AJ46" i="30" s="1"/>
  <c r="U46" i="30"/>
  <c r="S46" i="30"/>
  <c r="T46" i="30" s="1"/>
  <c r="AK45" i="30"/>
  <c r="AI45" i="30"/>
  <c r="AJ45" i="30" s="1"/>
  <c r="U45" i="30"/>
  <c r="S45" i="30"/>
  <c r="T45" i="30" s="1"/>
  <c r="AK44" i="30"/>
  <c r="AI44" i="30"/>
  <c r="AJ44" i="30" s="1"/>
  <c r="U44" i="30"/>
  <c r="S44" i="30"/>
  <c r="T44" i="30" s="1"/>
  <c r="AK43" i="30"/>
  <c r="AI43" i="30"/>
  <c r="AJ43" i="30" s="1"/>
  <c r="U43" i="30"/>
  <c r="S43" i="30"/>
  <c r="T43" i="30" s="1"/>
  <c r="AK42" i="30"/>
  <c r="AI42" i="30"/>
  <c r="AJ42" i="30" s="1"/>
  <c r="U42" i="30"/>
  <c r="S42" i="30"/>
  <c r="T42" i="30" s="1"/>
  <c r="AK41" i="30"/>
  <c r="AI41" i="30"/>
  <c r="AJ41" i="30" s="1"/>
  <c r="U41" i="30"/>
  <c r="S41" i="30"/>
  <c r="T41" i="30" s="1"/>
  <c r="AK40" i="30"/>
  <c r="AI40" i="30"/>
  <c r="AJ40" i="30" s="1"/>
  <c r="U40" i="30"/>
  <c r="S40" i="30"/>
  <c r="T40" i="30" s="1"/>
  <c r="AK39" i="30"/>
  <c r="AI39" i="30"/>
  <c r="AJ39" i="30" s="1"/>
  <c r="U39" i="30"/>
  <c r="S39" i="30"/>
  <c r="T39" i="30" s="1"/>
  <c r="AK38" i="30"/>
  <c r="AI38" i="30"/>
  <c r="AJ38" i="30" s="1"/>
  <c r="U38" i="30"/>
  <c r="S38" i="30"/>
  <c r="T38" i="30" s="1"/>
  <c r="AK37" i="30"/>
  <c r="AI37" i="30"/>
  <c r="AJ37" i="30" s="1"/>
  <c r="U37" i="30"/>
  <c r="S37" i="30"/>
  <c r="T37" i="30" s="1"/>
  <c r="AK36" i="30"/>
  <c r="AI36" i="30"/>
  <c r="AJ36" i="30" s="1"/>
  <c r="U36" i="30"/>
  <c r="S36" i="30"/>
  <c r="T36" i="30" s="1"/>
  <c r="AK35" i="30"/>
  <c r="AI35" i="30"/>
  <c r="AJ35" i="30" s="1"/>
  <c r="U35" i="30"/>
  <c r="S35" i="30"/>
  <c r="T35" i="30" s="1"/>
  <c r="AK32" i="30"/>
  <c r="AI32" i="30"/>
  <c r="AJ32" i="30" s="1"/>
  <c r="U32" i="30"/>
  <c r="S32" i="30"/>
  <c r="T32" i="30" s="1"/>
  <c r="AK31" i="30"/>
  <c r="AI31" i="30"/>
  <c r="AJ31" i="30" s="1"/>
  <c r="U31" i="30"/>
  <c r="S31" i="30"/>
  <c r="T31" i="30" s="1"/>
  <c r="AK30" i="30"/>
  <c r="AI30" i="30"/>
  <c r="AJ30" i="30" s="1"/>
  <c r="U30" i="30"/>
  <c r="S30" i="30"/>
  <c r="T30" i="30" s="1"/>
  <c r="AK29" i="30"/>
  <c r="AI29" i="30"/>
  <c r="AJ29" i="30" s="1"/>
  <c r="U29" i="30"/>
  <c r="S29" i="30"/>
  <c r="T29" i="30" s="1"/>
  <c r="AK28" i="30"/>
  <c r="AI28" i="30"/>
  <c r="AJ28" i="30" s="1"/>
  <c r="U28" i="30"/>
  <c r="S28" i="30"/>
  <c r="T28" i="30" s="1"/>
  <c r="U27" i="30"/>
  <c r="S27" i="30"/>
  <c r="T27" i="30" s="1"/>
  <c r="U26" i="30"/>
  <c r="S26" i="30"/>
  <c r="T26" i="30" s="1"/>
  <c r="U25" i="30"/>
  <c r="S25" i="30"/>
  <c r="T25" i="30" s="1"/>
  <c r="U24" i="30"/>
  <c r="S24" i="30"/>
  <c r="T24" i="30" s="1"/>
  <c r="U22" i="30"/>
  <c r="S22" i="30"/>
  <c r="T22" i="30" s="1"/>
  <c r="U21" i="30"/>
  <c r="S21" i="30"/>
  <c r="T21" i="30" s="1"/>
  <c r="U20" i="30"/>
  <c r="S20" i="30"/>
  <c r="T20" i="30" s="1"/>
  <c r="U19" i="30"/>
  <c r="S19" i="30"/>
  <c r="T19" i="30" s="1"/>
  <c r="U18" i="30"/>
  <c r="S18" i="30"/>
  <c r="T18" i="30" s="1"/>
  <c r="U17" i="30"/>
  <c r="S17" i="30"/>
  <c r="T17" i="30" s="1"/>
  <c r="U16" i="30"/>
  <c r="S16" i="30"/>
  <c r="T16" i="30" s="1"/>
  <c r="U15" i="30"/>
  <c r="S15" i="30"/>
  <c r="T15" i="30" s="1"/>
  <c r="U14" i="30"/>
  <c r="S14" i="30"/>
  <c r="T14" i="30" s="1"/>
  <c r="U61" i="31" l="1"/>
  <c r="U59" i="32"/>
  <c r="S58" i="35"/>
  <c r="T58" i="35" s="1"/>
  <c r="S59" i="35"/>
  <c r="S60" i="35"/>
  <c r="U61" i="35"/>
  <c r="S63" i="35"/>
  <c r="S62" i="35"/>
  <c r="AK60" i="32"/>
  <c r="AK61" i="32"/>
  <c r="U59" i="31"/>
  <c r="T62" i="31"/>
  <c r="T60" i="31"/>
  <c r="AK61" i="31"/>
  <c r="S61" i="35"/>
  <c r="U59" i="35"/>
  <c r="AK59" i="34"/>
  <c r="U60" i="32"/>
  <c r="U61" i="32"/>
  <c r="AI60" i="32"/>
  <c r="AJ60" i="32" s="1"/>
  <c r="U62" i="32"/>
  <c r="S59" i="32"/>
  <c r="U58" i="32"/>
  <c r="U58" i="31"/>
  <c r="T58" i="31"/>
  <c r="U63" i="31"/>
  <c r="T61" i="31"/>
  <c r="U60" i="31"/>
  <c r="U62" i="35"/>
  <c r="U60" i="35"/>
  <c r="U58" i="35"/>
  <c r="U63" i="35"/>
  <c r="AJ59" i="34"/>
  <c r="AJ61" i="34"/>
  <c r="AK61" i="34"/>
  <c r="AK60" i="34"/>
  <c r="AJ60" i="34"/>
  <c r="AJ58" i="34"/>
  <c r="AK58" i="34"/>
  <c r="AK63" i="34"/>
  <c r="AJ63" i="34"/>
  <c r="AK62" i="34"/>
  <c r="AJ62" i="34"/>
  <c r="AK59" i="32"/>
  <c r="AI59" i="32"/>
  <c r="AJ59" i="32" s="1"/>
  <c r="AK58" i="32"/>
  <c r="S61" i="32"/>
  <c r="AI61" i="32"/>
  <c r="AJ61" i="32" s="1"/>
  <c r="S58" i="32"/>
  <c r="T58" i="32" s="1"/>
  <c r="S60" i="32"/>
  <c r="S63" i="32"/>
  <c r="S62" i="32"/>
  <c r="AI58" i="32"/>
  <c r="AJ58" i="32" s="1"/>
  <c r="AK63" i="32"/>
  <c r="AI63" i="32"/>
  <c r="AJ63" i="32" s="1"/>
  <c r="U63" i="32"/>
  <c r="AK62" i="32"/>
  <c r="AI62" i="32"/>
  <c r="AJ62" i="32" s="1"/>
  <c r="AK59" i="31"/>
  <c r="AK60" i="31"/>
  <c r="AJ60" i="31"/>
  <c r="AK58" i="31"/>
  <c r="AJ58" i="31"/>
  <c r="U62" i="31"/>
  <c r="AJ63" i="31"/>
  <c r="AJ61" i="31"/>
  <c r="AJ59" i="31"/>
  <c r="T59" i="31"/>
  <c r="T63" i="31"/>
  <c r="AK63" i="31"/>
  <c r="AJ62" i="31"/>
  <c r="AK62" i="31"/>
  <c r="AI59" i="30"/>
  <c r="AJ59" i="30" s="1"/>
  <c r="AK60" i="30"/>
  <c r="AK61" i="30"/>
  <c r="AI62" i="30"/>
  <c r="AJ62" i="30" s="1"/>
  <c r="AK59" i="30"/>
  <c r="AI61" i="30"/>
  <c r="AJ61" i="30" s="1"/>
  <c r="AK62" i="30"/>
  <c r="AI60" i="30"/>
  <c r="AJ60" i="30" s="1"/>
  <c r="AI63" i="30"/>
  <c r="AJ63" i="30" s="1"/>
  <c r="AI58" i="30"/>
  <c r="AJ58" i="30" s="1"/>
  <c r="AK58" i="30"/>
  <c r="AK63" i="30"/>
  <c r="AJ20" i="36"/>
  <c r="AH21" i="36"/>
  <c r="AI21" i="36" s="1"/>
  <c r="AJ23" i="36"/>
  <c r="AJ24" i="36"/>
  <c r="AJ26" i="36"/>
  <c r="AH27" i="36"/>
  <c r="AI27" i="36" s="1"/>
  <c r="AJ53" i="36"/>
  <c r="AJ18" i="36"/>
  <c r="T38" i="36"/>
  <c r="AH59" i="36"/>
  <c r="AI59" i="36" s="1"/>
  <c r="AH17" i="36"/>
  <c r="AI17" i="36" s="1"/>
  <c r="AH35" i="36"/>
  <c r="AI35" i="36" s="1"/>
  <c r="AH53" i="36"/>
  <c r="AI53" i="36" s="1"/>
  <c r="AJ63" i="36"/>
  <c r="AJ39" i="36"/>
  <c r="AJ41" i="36"/>
  <c r="AH44" i="36"/>
  <c r="AI44" i="36" s="1"/>
  <c r="AH36" i="36"/>
  <c r="AI36" i="36" s="1"/>
  <c r="AJ37" i="36"/>
  <c r="AH20" i="36"/>
  <c r="AI20" i="36" s="1"/>
  <c r="AH54" i="36"/>
  <c r="AI54" i="36" s="1"/>
  <c r="AJ56" i="36"/>
  <c r="AJ57" i="36"/>
  <c r="AJ60" i="36"/>
  <c r="AH62" i="36"/>
  <c r="AI62" i="36" s="1"/>
  <c r="AH63" i="36"/>
  <c r="AI63" i="36" s="1"/>
  <c r="AJ55" i="36"/>
  <c r="AH55" i="36"/>
  <c r="AI55" i="36" s="1"/>
  <c r="AJ61" i="36"/>
  <c r="AH58" i="36"/>
  <c r="AI58" i="36" s="1"/>
  <c r="AJ59" i="36"/>
  <c r="AJ42" i="36"/>
  <c r="AJ43" i="36"/>
  <c r="AH45" i="36"/>
  <c r="AI45" i="36" s="1"/>
  <c r="AH37" i="36"/>
  <c r="AI37" i="36" s="1"/>
  <c r="AH40" i="36"/>
  <c r="AI40" i="36" s="1"/>
  <c r="AH25" i="36"/>
  <c r="AI25" i="36" s="1"/>
  <c r="AJ22" i="36"/>
  <c r="AJ19" i="36"/>
  <c r="AJ27" i="36"/>
  <c r="AH24" i="36"/>
  <c r="AI24" i="36" s="1"/>
  <c r="AH41" i="36"/>
  <c r="AI41" i="36" s="1"/>
  <c r="AJ45" i="36"/>
  <c r="AJ44" i="36"/>
  <c r="AH38" i="36"/>
  <c r="AI38" i="36" s="1"/>
  <c r="AH43" i="36"/>
  <c r="AI43" i="36" s="1"/>
  <c r="AH56" i="36"/>
  <c r="AI56" i="36" s="1"/>
  <c r="AH23" i="36"/>
  <c r="AI23" i="36" s="1"/>
  <c r="R56" i="36"/>
  <c r="S56" i="36" s="1"/>
  <c r="AH60" i="36"/>
  <c r="AI60" i="36" s="1"/>
  <c r="AH39" i="36"/>
  <c r="AI39" i="36" s="1"/>
  <c r="AH19" i="36"/>
  <c r="AI19" i="36" s="1"/>
  <c r="AH61" i="36"/>
  <c r="AI61" i="36" s="1"/>
  <c r="AH57" i="36"/>
  <c r="AI57" i="36" s="1"/>
  <c r="R18" i="36"/>
  <c r="S18" i="36" s="1"/>
  <c r="AH18" i="36"/>
  <c r="AI18" i="36" s="1"/>
  <c r="T21" i="36"/>
  <c r="AJ21" i="36"/>
  <c r="R22" i="36"/>
  <c r="S22" i="36" s="1"/>
  <c r="AH22" i="36"/>
  <c r="AI22" i="36" s="1"/>
  <c r="T25" i="36"/>
  <c r="AJ25" i="36"/>
  <c r="R26" i="36"/>
  <c r="S26" i="36" s="1"/>
  <c r="AH26" i="36"/>
  <c r="AI26" i="36" s="1"/>
  <c r="T35" i="36"/>
  <c r="AJ35" i="36"/>
  <c r="T54" i="36"/>
  <c r="AJ54" i="36"/>
  <c r="R55" i="36"/>
  <c r="S55" i="36" s="1"/>
  <c r="T58" i="36"/>
  <c r="AJ58" i="36"/>
  <c r="R59" i="36"/>
  <c r="S59" i="36" s="1"/>
  <c r="T62" i="36"/>
  <c r="AJ62" i="36"/>
  <c r="R63" i="36"/>
  <c r="S63" i="36" s="1"/>
  <c r="AJ38" i="36"/>
  <c r="R39" i="36"/>
  <c r="S39" i="36" s="1"/>
  <c r="T42" i="36"/>
  <c r="T36" i="36"/>
  <c r="AJ36" i="36"/>
  <c r="R37" i="36"/>
  <c r="S37" i="36" s="1"/>
  <c r="T40" i="36"/>
  <c r="AJ40" i="36"/>
  <c r="R41" i="36"/>
  <c r="S41" i="36" s="1"/>
  <c r="T44" i="36"/>
  <c r="R45" i="36"/>
  <c r="S45" i="36" s="1"/>
  <c r="T18" i="36"/>
  <c r="R19" i="36"/>
  <c r="S19" i="36" s="1"/>
  <c r="T22" i="36"/>
  <c r="R23" i="36"/>
  <c r="S23" i="36" s="1"/>
  <c r="T26" i="36"/>
  <c r="R27" i="36"/>
  <c r="S27" i="36" s="1"/>
  <c r="T55" i="36"/>
  <c r="T59" i="36"/>
  <c r="R60" i="36"/>
  <c r="S60" i="36" s="1"/>
  <c r="T63" i="36"/>
  <c r="R43" i="36"/>
  <c r="S43" i="36" s="1"/>
  <c r="T37" i="36"/>
  <c r="R38" i="36"/>
  <c r="S38" i="36" s="1"/>
  <c r="T41" i="36"/>
  <c r="R42" i="36"/>
  <c r="S42" i="36" s="1"/>
  <c r="AH42" i="36"/>
  <c r="AI42" i="36" s="1"/>
  <c r="T45" i="36"/>
  <c r="AJ17" i="36"/>
  <c r="T19" i="36"/>
  <c r="R20" i="36"/>
  <c r="S20" i="36" s="1"/>
  <c r="T23" i="36"/>
  <c r="R24" i="36"/>
  <c r="S24" i="36" s="1"/>
  <c r="T27" i="36"/>
  <c r="T56" i="36"/>
  <c r="R57" i="36"/>
  <c r="S57" i="36" s="1"/>
  <c r="T60" i="36"/>
  <c r="R61" i="36"/>
  <c r="S61" i="36" s="1"/>
  <c r="R53" i="36"/>
  <c r="S53" i="36" s="1"/>
  <c r="T20" i="36"/>
  <c r="R21" i="36"/>
  <c r="S21" i="36" s="1"/>
  <c r="T24" i="36"/>
  <c r="R25" i="36"/>
  <c r="S25" i="36" s="1"/>
  <c r="R35" i="36"/>
  <c r="S35" i="36" s="1"/>
  <c r="R54" i="36"/>
  <c r="S54" i="36" s="1"/>
  <c r="T57" i="36"/>
  <c r="R58" i="36"/>
  <c r="S58" i="36" s="1"/>
  <c r="T61" i="36"/>
  <c r="R62" i="36"/>
  <c r="S62" i="36" s="1"/>
  <c r="R36" i="36"/>
  <c r="S36" i="36" s="1"/>
  <c r="T39" i="36"/>
  <c r="R40" i="36"/>
  <c r="S40" i="36" s="1"/>
  <c r="T43" i="36"/>
  <c r="R44" i="36"/>
  <c r="S44" i="36" s="1"/>
  <c r="T53" i="36"/>
  <c r="T61" i="35" l="1"/>
  <c r="T63" i="35"/>
  <c r="T62" i="35"/>
  <c r="T60" i="35"/>
  <c r="T59" i="35"/>
  <c r="T63" i="32"/>
  <c r="T61" i="32"/>
  <c r="T60" i="32"/>
  <c r="T59" i="32"/>
  <c r="T62" i="32"/>
  <c r="R29" i="36"/>
  <c r="S29" i="36" s="1"/>
  <c r="T30" i="36"/>
  <c r="R64" i="36"/>
  <c r="S64" i="36" s="1"/>
  <c r="R30" i="36"/>
  <c r="S30" i="36" s="1"/>
  <c r="T29" i="36"/>
  <c r="AJ29" i="36"/>
  <c r="R65" i="36"/>
  <c r="S65" i="36" s="1"/>
  <c r="AH29" i="36"/>
  <c r="AI29" i="36" s="1"/>
  <c r="AJ64" i="36"/>
  <c r="T65" i="36"/>
  <c r="R66" i="36"/>
  <c r="S66" i="36" s="1"/>
  <c r="AH66" i="36"/>
  <c r="AI66" i="36" s="1"/>
  <c r="T66" i="36"/>
  <c r="AJ66" i="36"/>
  <c r="AJ46" i="36"/>
  <c r="AH48" i="36"/>
  <c r="AI48" i="36" s="1"/>
  <c r="R48" i="36"/>
  <c r="S48" i="36" s="1"/>
  <c r="T46" i="36"/>
  <c r="AJ48" i="36"/>
  <c r="T48" i="36"/>
  <c r="AH30" i="36"/>
  <c r="AI30" i="36" s="1"/>
  <c r="AJ30" i="36"/>
  <c r="AJ47" i="36"/>
  <c r="R46" i="36"/>
  <c r="S46" i="36" s="1"/>
  <c r="T28" i="36"/>
  <c r="T47" i="36"/>
  <c r="AJ65" i="36"/>
  <c r="AH65" i="36"/>
  <c r="AI65" i="36" s="1"/>
  <c r="AH64" i="36"/>
  <c r="AI64" i="36" s="1"/>
  <c r="T64" i="36"/>
  <c r="R47" i="36"/>
  <c r="S47" i="36" s="1"/>
  <c r="AH47" i="36"/>
  <c r="AI47" i="36" s="1"/>
  <c r="AH46" i="36"/>
  <c r="AI46" i="36" s="1"/>
  <c r="R28" i="36"/>
  <c r="S28" i="36" s="1"/>
  <c r="AH28" i="36"/>
  <c r="AI28" i="36" s="1"/>
  <c r="AJ28" i="36"/>
</calcChain>
</file>

<file path=xl/sharedStrings.xml><?xml version="1.0" encoding="utf-8"?>
<sst xmlns="http://schemas.openxmlformats.org/spreadsheetml/2006/main" count="1233" uniqueCount="178">
  <si>
    <t>Austria</t>
  </si>
  <si>
    <t>Belgium</t>
  </si>
  <si>
    <t>Denmark</t>
  </si>
  <si>
    <t>Finland</t>
  </si>
  <si>
    <t>France</t>
  </si>
  <si>
    <t>Germany</t>
  </si>
  <si>
    <t>Greece</t>
  </si>
  <si>
    <t>Ireland</t>
  </si>
  <si>
    <t>Italy</t>
  </si>
  <si>
    <t>Luxembourg</t>
  </si>
  <si>
    <t>Netherlands</t>
  </si>
  <si>
    <t>Portugal</t>
  </si>
  <si>
    <t>Spain</t>
  </si>
  <si>
    <t>Sweden</t>
  </si>
  <si>
    <t>UK</t>
  </si>
  <si>
    <t>Price (inc tax)</t>
  </si>
  <si>
    <t>Price (excl tax)</t>
  </si>
  <si>
    <t>Cyprus</t>
  </si>
  <si>
    <t>Czech Republic</t>
  </si>
  <si>
    <t>Estonia</t>
  </si>
  <si>
    <t>Hungary</t>
  </si>
  <si>
    <t>Latvia</t>
  </si>
  <si>
    <t>Lithuania</t>
  </si>
  <si>
    <t>Malta</t>
  </si>
  <si>
    <t>Poland</t>
  </si>
  <si>
    <t>Slovakia</t>
  </si>
  <si>
    <t>Slovenia</t>
  </si>
  <si>
    <t>Bulgaria</t>
  </si>
  <si>
    <t>Romania</t>
  </si>
  <si>
    <t>Tables 5.8.1 to 5.8.3</t>
  </si>
  <si>
    <t>Industrial Gas</t>
  </si>
  <si>
    <t>Eurostat size band</t>
  </si>
  <si>
    <t>Annual consumption (MWh)</t>
  </si>
  <si>
    <t>Small</t>
  </si>
  <si>
    <t>Band I2</t>
  </si>
  <si>
    <t>278 - 2,777</t>
  </si>
  <si>
    <t xml:space="preserve">Medium </t>
  </si>
  <si>
    <t>Band I3</t>
  </si>
  <si>
    <t>2,778 - 27,777</t>
  </si>
  <si>
    <t>Large</t>
  </si>
  <si>
    <t>Band I4</t>
  </si>
  <si>
    <t>27,778 - 277,777</t>
  </si>
  <si>
    <t>I2</t>
  </si>
  <si>
    <t>200 days</t>
  </si>
  <si>
    <t>Medium</t>
  </si>
  <si>
    <t>I3-1</t>
  </si>
  <si>
    <t>200 days 1600 hours</t>
  </si>
  <si>
    <t>I4-1</t>
  </si>
  <si>
    <t>250 days 4000 hours</t>
  </si>
  <si>
    <t>Croatia</t>
  </si>
  <si>
    <t>Return to Contents Page</t>
  </si>
  <si>
    <t>Contents</t>
  </si>
  <si>
    <t>Tables</t>
  </si>
  <si>
    <t>Charts</t>
  </si>
  <si>
    <t>Further information</t>
  </si>
  <si>
    <t>Contacts</t>
  </si>
  <si>
    <t>Methodology</t>
  </si>
  <si>
    <t>Methodology notes</t>
  </si>
  <si>
    <t>The sizebands for consumers prior to January 2008 are defined as follows:</t>
  </si>
  <si>
    <t>https://ec.europa.eu/eurostat/data/database</t>
  </si>
  <si>
    <t>From 1st January 2008, data shows average prices over 6-month periods (January - June and July - December), and each sizeband covers a range of consumption.</t>
  </si>
  <si>
    <t>Whilst prices using the old and new methodologies will not be comparable, the UK ranking and UK price relative to the EU median should be broadly comparable across the old and new data.</t>
  </si>
  <si>
    <t>Originally, Eurostat collected data based on observations at a single point in time (1st January and 1st July).</t>
  </si>
  <si>
    <t xml:space="preserve">Each sizeband was represented by a single consumption figure. </t>
  </si>
  <si>
    <t>This was used for all data before January 2008</t>
  </si>
  <si>
    <t>The sizebands for consumers from January 2008 onwards are defined as follows:</t>
  </si>
  <si>
    <t>The change to the methodology has created a discontinuity within the price series. The new methodology prices within the same tables, with a distinction between old and new data.</t>
  </si>
  <si>
    <t>Additional Notes</t>
  </si>
  <si>
    <t xml:space="preserve">Renewable Obligation support costs </t>
  </si>
  <si>
    <t xml:space="preserve">Contract for Difference support costs </t>
  </si>
  <si>
    <t xml:space="preserve">Capacity Market costs </t>
  </si>
  <si>
    <t xml:space="preserve">Feed in Tariffs </t>
  </si>
  <si>
    <t xml:space="preserve">CRC Energy Efficiency Scheme </t>
  </si>
  <si>
    <t xml:space="preserve">Carbon Price Support </t>
  </si>
  <si>
    <t xml:space="preserve">Climate Change Levy </t>
  </si>
  <si>
    <t>These levies and charges include:</t>
  </si>
  <si>
    <t>and one that only affects the excluding tax figures. The three series are labelled:</t>
  </si>
  <si>
    <t>1998-2007 Methodology</t>
  </si>
  <si>
    <t>2007-2015 Methodology</t>
  </si>
  <si>
    <r>
      <t>2015 Methodology</t>
    </r>
    <r>
      <rPr>
        <sz val="11"/>
        <rFont val="Arial"/>
        <family val="2"/>
      </rPr>
      <t xml:space="preserve"> (with all taxes and levies excluded)</t>
    </r>
  </si>
  <si>
    <r>
      <t>2015 Methodology</t>
    </r>
    <r>
      <rPr>
        <sz val="12"/>
        <rFont val="Arial"/>
        <family val="2"/>
      </rPr>
      <t xml:space="preserve"> (with all taxes and levies excluded)</t>
    </r>
  </si>
  <si>
    <r>
      <t xml:space="preserve">This removes other levies and charges as well as tax so there is a noticeable break in the series presented in the </t>
    </r>
    <r>
      <rPr>
        <b/>
        <sz val="11"/>
        <rFont val="Arial"/>
        <family val="2"/>
      </rPr>
      <t xml:space="preserve">Long term </t>
    </r>
    <r>
      <rPr>
        <sz val="11"/>
        <rFont val="Arial"/>
        <family val="2"/>
      </rPr>
      <t>tables.</t>
    </r>
  </si>
  <si>
    <t>About this data</t>
  </si>
  <si>
    <t>EU 14 plus UK Median (inc tax)</t>
  </si>
  <si>
    <t>Year</t>
  </si>
  <si>
    <t>Period</t>
  </si>
  <si>
    <t>1998-2007</t>
  </si>
  <si>
    <t>2007-2015</t>
  </si>
  <si>
    <t>Prices are converted to sterling using the exchange rate at time of publication for each period.</t>
  </si>
  <si>
    <t>Note 2. The rank orders prices from lowest to highest with 1 being the lowest per kWh price and 15 or 28 being the highest.</t>
  </si>
  <si>
    <t>Note 1. To preserve the time series the median is based on the current members of the EU and not the EU members at the time.</t>
  </si>
  <si>
    <t>Quarterly Energy Prices Publication (opens in a new window)</t>
  </si>
  <si>
    <t>International industrial energy prices website (opens in a new window)</t>
  </si>
  <si>
    <t>International statistics data sources and methodologies (opens in a new window)</t>
  </si>
  <si>
    <t>Digest of United Kingdom Energy Statistics (DUKES): glossary and acronyms (opens in a new window)</t>
  </si>
  <si>
    <t>Energy Prices Statistics Team</t>
  </si>
  <si>
    <t>Note 1. Eurostat publishes data on gas and electricity prices six months after the end of the reference period.</t>
  </si>
  <si>
    <t>Note 2. Prior to 2005, the Eurostat data was mainly for selected cities in the EU, but from 2005 onwards national prices are used.</t>
  </si>
  <si>
    <t>Note 3. The 'Including tax' tables include all taxes but excludes VAT (essentially all taxes that are not refundable on purchase)</t>
  </si>
  <si>
    <t>Note 4. However we no longer intend to estimate other countries data and have removed earlier estimations.</t>
  </si>
  <si>
    <t>Note 4. The most up to date data can be sourced from Eurostat's website, under Environment &amp; Energy, here:</t>
  </si>
  <si>
    <t>Note 5. The changing level of the pound will cause some changes in the relative prices) and inflation rates in individual countries.</t>
  </si>
  <si>
    <t>Data is available back to 1998.</t>
  </si>
  <si>
    <t>Data in these tables shows prices of gas for non-domestic consumers in the UK and EU.</t>
  </si>
  <si>
    <t>United Kingdom</t>
  </si>
  <si>
    <t>Press Office (media enquiries)</t>
  </si>
  <si>
    <t xml:space="preserve">Revisions policy and standards for official statistics (opens in a new window) </t>
  </si>
  <si>
    <t>Note 1. Median price is based upon the available data, including those cases where the Department have estimated the position of prices relative to the EU median.</t>
  </si>
  <si>
    <t>Eurostat changed the methodology used to compile these statistics (which the Department collects using the Price Transparency form)</t>
  </si>
  <si>
    <t>https://ec.europa.eu/eurostat/cache/metadata/en/nrg_pc_202_sims.htm</t>
  </si>
  <si>
    <t>Average prices are calculated from a sample of energy company data.</t>
  </si>
  <si>
    <t>More up to date data for EU countries and data for other countries can be sourced from Eurostat's website, under Environment &amp; Energy, here:</t>
  </si>
  <si>
    <t>The price is derived by taking the sum total of the value of energy consumed (by size band) divided by the total volume of energy (by size band).</t>
  </si>
  <si>
    <t>energyprices.stats@energysecurity.gov.uk</t>
  </si>
  <si>
    <t xml:space="preserve">newsdesk@energysecurity.gov.uk </t>
  </si>
  <si>
    <t>Tax Component / subsidy (if outlined)</t>
  </si>
  <si>
    <t>Non-domestic gas prices in the EU</t>
  </si>
  <si>
    <t>Annual Non-domestic Gas Prices in the EU excluding taxes</t>
  </si>
  <si>
    <t>Annual Non-domestic Gas Prices in the EU including taxes</t>
  </si>
  <si>
    <t>Table 5.8.1: Non-domestic gas prices in the EU for small consumers excluding tax</t>
  </si>
  <si>
    <t>Table 5.8.1: Non-domestic gas prices in the EU for small consumers including tax</t>
  </si>
  <si>
    <t>Table 5.8.2: Non-domestic gas prices in the EU for medium consumers excluding tax</t>
  </si>
  <si>
    <t>Table 5.8.2: Non-domestic gas prices in the EU for medium consumers including tax</t>
  </si>
  <si>
    <t>Table 5.8.3: Non-domestic gas prices in the EU for large consumers excluding tax</t>
  </si>
  <si>
    <t>Table 5.8.3: Non-domestic gas prices in the EU for large consumers including tax</t>
  </si>
  <si>
    <t>Table 5.8.1 Non-domestic gas prices in the EU for small consumers including taxes (excluding VAT and other recoverable taxes and levies)</t>
  </si>
  <si>
    <t>Table 5.8.2 Non-domestic gas prices in the EU for medium consumers including taxes (excluding VAT and other recoverable taxes and levies)</t>
  </si>
  <si>
    <t>Table 5.8.3 Non-domestic gas prices in the EU for large consumers including taxes (excluding VAT and other recoverable taxes and levies)</t>
  </si>
  <si>
    <t>Average non-domestic gas prices in the EU14 plus UK for medium consumers</t>
  </si>
  <si>
    <t>Average non-domestic gas prices in the EU27 plus UK (small, medium, large) including taxes and subsidies</t>
  </si>
  <si>
    <r>
      <t>Next update:</t>
    </r>
    <r>
      <rPr>
        <sz val="11"/>
        <rFont val="Arial"/>
        <family val="2"/>
      </rPr>
      <t xml:space="preserve"> 26/11/2026</t>
    </r>
  </si>
  <si>
    <r>
      <t xml:space="preserve">Energy Prices </t>
    </r>
    <r>
      <rPr>
        <sz val="18"/>
        <rFont val="Arial"/>
        <family val="2"/>
      </rPr>
      <t>International comparisons</t>
    </r>
  </si>
  <si>
    <t>Annual non-domestic gas prices in the EU excluding taxes, levies, and VAT</t>
  </si>
  <si>
    <t>In pence per kWh.</t>
  </si>
  <si>
    <t>Small consumers: consuming 278 - 2,777 MWh per annum for periods January - June and July - December each year.</t>
  </si>
  <si>
    <t>Medium consumers: consuming 2,778 - 27,777 MWh per annum for periods January - June and July - December each year.</t>
  </si>
  <si>
    <t>Large consumers: consuming 27,778 - 277,777 MWh per annum for periods January - June and July - December each year.</t>
  </si>
  <si>
    <t>Figures in this table exclude any charges relating to environmental or social policies as well as VAT.</t>
  </si>
  <si>
    <t>Annual average is presented as the unweighted average of semesters one and two for the year.</t>
  </si>
  <si>
    <t>Freeze panes are turned on. To turn off freeze panes select the 'View' ribbon then 'Freeze Panes' then 'Unfreeze Panes' or use [Alt,W,F].</t>
  </si>
  <si>
    <t>Empty cells in the table represent periods where the country was not a member of the EU or data was not reported. Note Croatia data was collected from July 2007.</t>
  </si>
  <si>
    <t>In the table r indicates revised data. An r in the date column indicates all data in the row has been revised. An r in a cell indicates that just that cell has been revised.</t>
  </si>
  <si>
    <t>Source: Derived from Eurostat statistics on natural gas and electricity prices</t>
  </si>
  <si>
    <t>Customer size</t>
  </si>
  <si>
    <t>EU 14 plus UK median [Note 1]</t>
  </si>
  <si>
    <t>EU 27 plus UK median [Note 1]</t>
  </si>
  <si>
    <t>UK relative to EU 14 plus UK rank [Note 2]</t>
  </si>
  <si>
    <t>UK relative to EU 27 plus UK rank [Note 2]</t>
  </si>
  <si>
    <t>UK relative to EU 14 plus UK rank
[Note 2]</t>
  </si>
  <si>
    <t>UK relative to EU 27 plus UK rank
[Note 2]</t>
  </si>
  <si>
    <t>UK relative to EU 14 plus UK median (%)</t>
  </si>
  <si>
    <t>UK relative to EU 27 plus UK median (%)</t>
  </si>
  <si>
    <t>Annual non-domestic gas prices in the EU including taxes (excluding VAT and other recoverable taxes and levies)</t>
  </si>
  <si>
    <t>Jul – Dec</t>
  </si>
  <si>
    <t>Jan – Jun</t>
  </si>
  <si>
    <t>Figures in this table include any taxes or charges relating to environmental or social policies but exclude VAT.</t>
  </si>
  <si>
    <t>Note 1. To preserve the time series the median is based on the current members of the EU and not the EU members at the time. The median for the current EU members plus the UK can be found in the long-term time series.</t>
  </si>
  <si>
    <t>Table 5.8.3 Non-domestic gas prices in the EU for large consumers excluding taxes, levies, and VAT</t>
  </si>
  <si>
    <t>Table 5.8.1 Non-domestic gas prices in the EU for small consumers excluding taxes, levies, and VAT</t>
  </si>
  <si>
    <t>Table 5.8.2 Non-domestic gas prices in the EU for medium consumers excluding taxes, levies, and VAT</t>
  </si>
  <si>
    <t>Note 6. An r indicates revised data. An r in the date column indicates all data in the row has been revised. An r in a cell indicates that just that cell has been revised.</t>
  </si>
  <si>
    <t>The EU data in these tables are derived from Eurostat’s statistics database.</t>
  </si>
  <si>
    <t>UK data no longer forms part of the Eurostat dataset but is collected using the same methodology.</t>
  </si>
  <si>
    <t>In the long term trends tables, there are 2 methodology changes, one which affects both including and excluding tax figures</t>
  </si>
  <si>
    <r>
      <t xml:space="preserve">The </t>
    </r>
    <r>
      <rPr>
        <b/>
        <sz val="11"/>
        <rFont val="Arial"/>
        <family val="2"/>
      </rPr>
      <t>small</t>
    </r>
    <r>
      <rPr>
        <sz val="11"/>
        <rFont val="Arial"/>
        <family val="2"/>
      </rPr>
      <t xml:space="preserve">, </t>
    </r>
    <r>
      <rPr>
        <b/>
        <sz val="11"/>
        <rFont val="Arial"/>
        <family val="2"/>
      </rPr>
      <t>medium</t>
    </r>
    <r>
      <rPr>
        <sz val="11"/>
        <rFont val="Arial"/>
        <family val="2"/>
      </rPr>
      <t xml:space="preserve"> and </t>
    </r>
    <r>
      <rPr>
        <b/>
        <sz val="11"/>
        <rFont val="Arial"/>
        <family val="2"/>
      </rPr>
      <t>large</t>
    </r>
    <r>
      <rPr>
        <sz val="11"/>
        <rFont val="Arial"/>
        <family val="2"/>
      </rPr>
      <t xml:space="preserve"> tables at the front of this release only show the most recent continuously consistent time-series.</t>
    </r>
  </si>
  <si>
    <t>Gas metadata and methodologies are available here:</t>
  </si>
  <si>
    <t>Note 5. It is important when comparing international prices to bear in mind the impact of the exchange rates (as the data is presented in a common pound sterling basis.</t>
  </si>
  <si>
    <t>Since January 2015 onwards, the Excluding Tax data is presented based on the last Eurostats methodology review.</t>
  </si>
  <si>
    <r>
      <t xml:space="preserve">The main </t>
    </r>
    <r>
      <rPr>
        <b/>
        <sz val="11"/>
        <rFont val="Arial"/>
        <family val="2"/>
      </rPr>
      <t>small</t>
    </r>
    <r>
      <rPr>
        <sz val="11"/>
        <rFont val="Arial"/>
        <family val="2"/>
      </rPr>
      <t xml:space="preserve">, </t>
    </r>
    <r>
      <rPr>
        <b/>
        <sz val="11"/>
        <rFont val="Arial"/>
        <family val="2"/>
      </rPr>
      <t>medium</t>
    </r>
    <r>
      <rPr>
        <sz val="11"/>
        <rFont val="Arial"/>
        <family val="2"/>
      </rPr>
      <t xml:space="preserve"> and </t>
    </r>
    <r>
      <rPr>
        <b/>
        <sz val="11"/>
        <rFont val="Arial"/>
        <family val="2"/>
      </rPr>
      <t>large</t>
    </r>
    <r>
      <rPr>
        <sz val="11"/>
        <rFont val="Arial"/>
        <family val="2"/>
      </rPr>
      <t xml:space="preserve"> tables at the front of this release only show the most recent continuously consistent time-series.</t>
    </r>
  </si>
  <si>
    <t>Note 4. Previously where data was not available, the Department estimated a price in relation to the EU 15 median.</t>
  </si>
  <si>
    <t>020 7215 1445</t>
  </si>
  <si>
    <t>020 7215 1000</t>
  </si>
  <si>
    <r>
      <t>Data period:</t>
    </r>
    <r>
      <rPr>
        <sz val="11"/>
        <rFont val="Arial"/>
        <family val="2"/>
      </rPr>
      <t xml:space="preserve"> New prices data for Semester 2 2025 (July - December 2025) and historical revisions</t>
    </r>
  </si>
  <si>
    <t>average</t>
  </si>
  <si>
    <t>Data is presented by size band, with and without tax and for six-month periods ("semesters") each year (January - June and July - December).</t>
  </si>
  <si>
    <t>Czechia</t>
  </si>
  <si>
    <r>
      <t>Publication date:</t>
    </r>
    <r>
      <rPr>
        <sz val="11"/>
        <rFont val="Arial"/>
        <family val="2"/>
      </rPr>
      <t xml:space="preserve"> 29/09/2026</t>
    </r>
  </si>
  <si>
    <t>Please note this table was initially published at 9:30 on 28/05/2026. On 29/09/2026 the EU14 chart was updated to show the median including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</si>
</sst>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0.0"/>
    <numFmt numFmtId="165" formatCode="_-[$€-2]* #,##0.00_-;\-[$€-2]* #,##0.00_-;_-[$€-2]* &quot;-&quot;??_-"/>
    <numFmt numFmtId="166" formatCode="dd\-mmm\-yyyy"/>
    <numFmt numFmtId="167" formatCode="0.00\r"/>
    <numFmt numFmtId="168" formatCode="0\ \r"/>
    <numFmt numFmtId="169" formatCode="0.00\ \r"/>
    <numFmt numFmtId="170" formatCode="0.00_ ;\-0.00\ "/>
  </numFmts>
  <fonts count="28" x14ac:knownFonts="1">
    <font>
      <sz val="10"/>
      <name val="Arial"/>
    </font>
    <font>
      <sz val="10"/>
      <name val="Arial"/>
      <family val="2"/>
    </font>
    <font>
      <b/>
      <sz val="12"/>
      <name val="Arial"/>
      <family val="2"/>
    </font>
    <font>
      <sz val="9"/>
      <name val="Arial"/>
      <family val="2"/>
    </font>
    <font>
      <b/>
      <sz val="9"/>
      <name val="Arial"/>
      <family val="2"/>
    </font>
    <font>
      <sz val="10"/>
      <name val="Arial"/>
      <family val="2"/>
    </font>
    <font>
      <b/>
      <sz val="10"/>
      <name val="Arial"/>
      <family val="2"/>
    </font>
    <font>
      <sz val="12"/>
      <name val="Arial"/>
      <family val="2"/>
    </font>
    <font>
      <u/>
      <sz val="9"/>
      <color indexed="12"/>
      <name val="Arial"/>
      <family val="2"/>
    </font>
    <font>
      <sz val="11"/>
      <name val="Arial"/>
      <family val="2"/>
    </font>
    <font>
      <b/>
      <sz val="11"/>
      <name val="Arial"/>
      <family val="2"/>
    </font>
    <font>
      <b/>
      <sz val="14"/>
      <name val="Arial"/>
      <family val="2"/>
    </font>
    <font>
      <sz val="12"/>
      <name val="MS Sans Serif"/>
      <family val="2"/>
    </font>
    <font>
      <u/>
      <sz val="12"/>
      <color indexed="12"/>
      <name val="Arial"/>
      <family val="2"/>
    </font>
    <font>
      <sz val="8"/>
      <name val="Arial"/>
      <family val="2"/>
    </font>
    <font>
      <sz val="10"/>
      <color rgb="FFFF0000"/>
      <name val="Arial"/>
      <family val="2"/>
    </font>
    <font>
      <sz val="11"/>
      <color rgb="FF000000"/>
      <name val="Arial"/>
      <family val="2"/>
    </font>
    <font>
      <u/>
      <sz val="7.5"/>
      <color indexed="12"/>
      <name val="Arial"/>
      <family val="2"/>
    </font>
    <font>
      <sz val="12"/>
      <color theme="3"/>
      <name val="Arial"/>
      <family val="2"/>
    </font>
    <font>
      <b/>
      <sz val="11"/>
      <color theme="3"/>
      <name val="Arial"/>
      <family val="2"/>
    </font>
    <font>
      <sz val="11"/>
      <color theme="4"/>
      <name val="Arial"/>
      <family val="2"/>
    </font>
    <font>
      <b/>
      <sz val="10"/>
      <color theme="1"/>
      <name val="Arial"/>
      <family val="2"/>
    </font>
    <font>
      <b/>
      <sz val="18"/>
      <name val="Arial"/>
      <family val="2"/>
    </font>
    <font>
      <sz val="18"/>
      <name val="Arial"/>
      <family val="2"/>
    </font>
    <font>
      <sz val="11"/>
      <color theme="3"/>
      <name val="Arial"/>
      <family val="2"/>
    </font>
    <font>
      <sz val="12"/>
      <color theme="3" tint="-0.249977111117893"/>
      <name val="Arial"/>
      <family val="2"/>
    </font>
    <font>
      <sz val="12"/>
      <color theme="4" tint="-0.499984740745262"/>
      <name val="Arial"/>
      <family val="2"/>
    </font>
    <font>
      <b/>
      <sz val="11"/>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7">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ck">
        <color theme="4"/>
      </bottom>
      <diagonal/>
    </border>
  </borders>
  <cellStyleXfs count="12">
    <xf numFmtId="0" fontId="0" fillId="0" borderId="0"/>
    <xf numFmtId="0" fontId="8" fillId="0" borderId="0" applyNumberFormat="0" applyFill="0" applyBorder="0" applyAlignment="0" applyProtection="0">
      <alignment vertical="top"/>
      <protection locked="0"/>
    </xf>
    <xf numFmtId="0" fontId="5" fillId="0" borderId="0"/>
    <xf numFmtId="165" fontId="5" fillId="0" borderId="0"/>
    <xf numFmtId="0" fontId="1" fillId="0" borderId="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17" fillId="0" borderId="0" applyNumberFormat="0" applyFill="0" applyBorder="0" applyAlignment="0" applyProtection="0">
      <alignment vertical="top"/>
      <protection locked="0"/>
    </xf>
    <xf numFmtId="0" fontId="9" fillId="0" borderId="0"/>
    <xf numFmtId="0" fontId="2" fillId="0" borderId="6" applyNumberFormat="0" applyFill="0" applyAlignment="0" applyProtection="0"/>
    <xf numFmtId="165" fontId="1" fillId="0" borderId="0"/>
  </cellStyleXfs>
  <cellXfs count="125">
    <xf numFmtId="0" fontId="0" fillId="0" borderId="0" xfId="0"/>
    <xf numFmtId="0" fontId="3" fillId="0" borderId="0" xfId="0" applyFont="1"/>
    <xf numFmtId="0" fontId="5" fillId="0" borderId="0" xfId="0" applyFont="1"/>
    <xf numFmtId="2" fontId="5" fillId="0" borderId="0" xfId="0" applyNumberFormat="1" applyFont="1"/>
    <xf numFmtId="0" fontId="6" fillId="0" borderId="0" xfId="0" applyFont="1"/>
    <xf numFmtId="0" fontId="4" fillId="0" borderId="0" xfId="0" applyFont="1"/>
    <xf numFmtId="0" fontId="0" fillId="3" borderId="0" xfId="0" applyFill="1"/>
    <xf numFmtId="0" fontId="0" fillId="4" borderId="0" xfId="0" applyFill="1"/>
    <xf numFmtId="0" fontId="15" fillId="0" borderId="0" xfId="0" applyFont="1"/>
    <xf numFmtId="2" fontId="15" fillId="0" borderId="0" xfId="0" applyNumberFormat="1" applyFont="1"/>
    <xf numFmtId="0" fontId="10" fillId="3" borderId="0" xfId="0" applyFont="1" applyFill="1"/>
    <xf numFmtId="0" fontId="0" fillId="0" borderId="0" xfId="0" applyAlignment="1">
      <alignment vertical="center"/>
    </xf>
    <xf numFmtId="165" fontId="9" fillId="0" borderId="0" xfId="3" applyFont="1"/>
    <xf numFmtId="0" fontId="19" fillId="0" borderId="0" xfId="8" applyFont="1" applyAlignment="1" applyProtection="1"/>
    <xf numFmtId="0" fontId="20" fillId="0" borderId="0" xfId="1" applyFont="1" applyFill="1" applyAlignment="1" applyProtection="1"/>
    <xf numFmtId="2" fontId="1" fillId="0" borderId="0" xfId="0" applyNumberFormat="1" applyFont="1" applyAlignment="1">
      <alignment horizontal="right" vertical="center"/>
    </xf>
    <xf numFmtId="2" fontId="1" fillId="0" borderId="0" xfId="5" applyNumberFormat="1" applyFont="1" applyFill="1" applyBorder="1" applyAlignment="1">
      <alignment horizontal="right" vertical="center"/>
    </xf>
    <xf numFmtId="164" fontId="1" fillId="0" borderId="0" xfId="5" applyNumberFormat="1" applyFont="1" applyFill="1" applyBorder="1" applyAlignment="1">
      <alignment horizontal="right" vertical="center"/>
    </xf>
    <xf numFmtId="1" fontId="1" fillId="0" borderId="0" xfId="5" applyNumberFormat="1" applyFont="1" applyFill="1" applyBorder="1" applyAlignment="1">
      <alignment horizontal="right" vertical="center"/>
    </xf>
    <xf numFmtId="3" fontId="1" fillId="0" borderId="0" xfId="5" applyNumberFormat="1" applyFont="1" applyFill="1" applyBorder="1" applyAlignment="1">
      <alignment horizontal="right" vertical="center"/>
    </xf>
    <xf numFmtId="164" fontId="1" fillId="0" borderId="0" xfId="0" applyNumberFormat="1" applyFont="1" applyAlignment="1">
      <alignment horizontal="right" vertical="center"/>
    </xf>
    <xf numFmtId="2" fontId="0" fillId="0" borderId="0" xfId="0" applyNumberFormat="1" applyAlignment="1">
      <alignment horizontal="right" vertical="center"/>
    </xf>
    <xf numFmtId="17" fontId="1" fillId="0" borderId="0" xfId="0" applyNumberFormat="1" applyFont="1" applyAlignment="1">
      <alignment horizontal="right" vertical="center"/>
    </xf>
    <xf numFmtId="0" fontId="1" fillId="0" borderId="0" xfId="0" quotePrefix="1" applyFont="1" applyAlignment="1">
      <alignment horizontal="right" vertical="center"/>
    </xf>
    <xf numFmtId="0" fontId="7" fillId="0" borderId="0" xfId="0" applyFont="1"/>
    <xf numFmtId="0" fontId="7" fillId="2" borderId="0" xfId="4" applyFont="1" applyFill="1" applyAlignment="1">
      <alignment horizontal="left" vertical="center"/>
    </xf>
    <xf numFmtId="0" fontId="7" fillId="3" borderId="0" xfId="0" applyFont="1" applyFill="1" applyAlignment="1">
      <alignment horizontal="left"/>
    </xf>
    <xf numFmtId="0" fontId="6" fillId="0" borderId="0" xfId="0" applyFont="1" applyAlignment="1">
      <alignment wrapText="1"/>
    </xf>
    <xf numFmtId="0" fontId="2" fillId="0" borderId="0" xfId="10" applyBorder="1" applyAlignment="1"/>
    <xf numFmtId="0" fontId="6" fillId="0" borderId="0" xfId="1" applyFont="1" applyFill="1" applyBorder="1" applyAlignment="1" applyProtection="1">
      <alignment wrapText="1"/>
    </xf>
    <xf numFmtId="0" fontId="6" fillId="0" borderId="0" xfId="4" applyFont="1" applyAlignment="1">
      <alignment wrapText="1"/>
    </xf>
    <xf numFmtId="164" fontId="1" fillId="0" borderId="0" xfId="5" applyNumberFormat="1" applyFont="1" applyFill="1" applyBorder="1" applyAlignment="1">
      <alignment horizontal="right"/>
    </xf>
    <xf numFmtId="1" fontId="1" fillId="0" borderId="0" xfId="5" applyNumberFormat="1" applyFont="1" applyFill="1" applyBorder="1" applyAlignment="1">
      <alignment horizontal="right"/>
    </xf>
    <xf numFmtId="0" fontId="1" fillId="0" borderId="0" xfId="4" applyAlignment="1">
      <alignment vertical="center"/>
    </xf>
    <xf numFmtId="2" fontId="1" fillId="0" borderId="0" xfId="0" applyNumberFormat="1" applyFont="1" applyAlignment="1">
      <alignment horizontal="right"/>
    </xf>
    <xf numFmtId="0" fontId="7" fillId="0" borderId="0" xfId="0" applyFont="1" applyAlignment="1">
      <alignment vertical="center"/>
    </xf>
    <xf numFmtId="0" fontId="13" fillId="0" borderId="0" xfId="1" applyFont="1" applyFill="1" applyAlignment="1" applyProtection="1">
      <alignment horizontal="left" vertical="center"/>
    </xf>
    <xf numFmtId="0" fontId="7" fillId="0" borderId="0" xfId="0" applyFont="1" applyAlignment="1">
      <alignment horizontal="left" vertical="center"/>
    </xf>
    <xf numFmtId="0" fontId="0" fillId="0" borderId="0" xfId="0" applyAlignment="1">
      <alignment horizontal="left" vertical="center"/>
    </xf>
    <xf numFmtId="0" fontId="2" fillId="0" borderId="0" xfId="0" quotePrefix="1" applyFont="1" applyAlignment="1">
      <alignment horizontal="left"/>
    </xf>
    <xf numFmtId="0" fontId="2" fillId="0" borderId="0" xfId="0" applyFont="1" applyAlignment="1">
      <alignment horizontal="left"/>
    </xf>
    <xf numFmtId="0" fontId="9" fillId="0" borderId="0" xfId="0" applyFont="1" applyAlignment="1">
      <alignment wrapText="1"/>
    </xf>
    <xf numFmtId="0" fontId="22" fillId="0" borderId="0" xfId="0" applyFont="1" applyAlignment="1">
      <alignment vertical="center"/>
    </xf>
    <xf numFmtId="0" fontId="7" fillId="3" borderId="0" xfId="0" applyFont="1" applyFill="1" applyAlignment="1">
      <alignment vertical="center"/>
    </xf>
    <xf numFmtId="0" fontId="0" fillId="3" borderId="0" xfId="0" applyFill="1" applyAlignment="1">
      <alignment vertical="center"/>
    </xf>
    <xf numFmtId="166" fontId="7" fillId="3" borderId="0" xfId="0" applyNumberFormat="1" applyFont="1" applyFill="1" applyAlignment="1">
      <alignment horizontal="left" vertical="center"/>
    </xf>
    <xf numFmtId="0" fontId="7" fillId="3" borderId="0" xfId="0" applyFont="1" applyFill="1" applyAlignment="1">
      <alignment horizontal="left" vertical="center"/>
    </xf>
    <xf numFmtId="166" fontId="7" fillId="0" borderId="0" xfId="0" applyNumberFormat="1" applyFont="1" applyAlignment="1">
      <alignment horizontal="left" vertical="center"/>
    </xf>
    <xf numFmtId="0" fontId="24" fillId="0" borderId="0" xfId="1" applyFont="1" applyFill="1" applyAlignment="1" applyProtection="1">
      <alignment horizontal="left" vertical="center"/>
    </xf>
    <xf numFmtId="0" fontId="24" fillId="0" borderId="0" xfId="1" applyFont="1" applyFill="1" applyAlignment="1" applyProtection="1">
      <alignment vertical="center"/>
    </xf>
    <xf numFmtId="0" fontId="24" fillId="0" borderId="0" xfId="8" applyFont="1" applyAlignment="1" applyProtection="1">
      <alignment horizontal="left" vertical="center"/>
    </xf>
    <xf numFmtId="0" fontId="1" fillId="0" borderId="0" xfId="0" applyFont="1" applyAlignment="1">
      <alignment horizontal="right" wrapText="1"/>
    </xf>
    <xf numFmtId="164" fontId="1" fillId="0" borderId="0" xfId="5" applyNumberFormat="1" applyFont="1" applyFill="1" applyAlignment="1">
      <alignment horizontal="right"/>
    </xf>
    <xf numFmtId="1" fontId="1" fillId="0" borderId="0" xfId="5" applyNumberFormat="1" applyFont="1" applyFill="1" applyAlignment="1">
      <alignment horizontal="right"/>
    </xf>
    <xf numFmtId="164" fontId="1" fillId="0" borderId="0" xfId="0" applyNumberFormat="1" applyFont="1" applyAlignment="1">
      <alignment horizontal="right"/>
    </xf>
    <xf numFmtId="1" fontId="1" fillId="0" borderId="0" xfId="0" applyNumberFormat="1" applyFont="1" applyAlignment="1">
      <alignment horizontal="right"/>
    </xf>
    <xf numFmtId="1" fontId="1" fillId="0" borderId="0" xfId="0" applyNumberFormat="1" applyFont="1" applyAlignment="1">
      <alignment horizontal="right" vertical="center"/>
    </xf>
    <xf numFmtId="3" fontId="1" fillId="0" borderId="0" xfId="0" applyNumberFormat="1" applyFont="1" applyAlignment="1">
      <alignment horizontal="right" vertical="center"/>
    </xf>
    <xf numFmtId="0" fontId="5" fillId="5" borderId="0" xfId="0" applyFont="1" applyFill="1"/>
    <xf numFmtId="2" fontId="5" fillId="5" borderId="0" xfId="0" applyNumberFormat="1" applyFont="1" applyFill="1"/>
    <xf numFmtId="0" fontId="0" fillId="5" borderId="0" xfId="0" applyFill="1"/>
    <xf numFmtId="0" fontId="1" fillId="5" borderId="0" xfId="0" applyFont="1" applyFill="1"/>
    <xf numFmtId="2" fontId="0" fillId="5" borderId="0" xfId="0" applyNumberFormat="1" applyFill="1"/>
    <xf numFmtId="167" fontId="1" fillId="0" borderId="0" xfId="0" applyNumberFormat="1" applyFont="1" applyAlignment="1">
      <alignment horizontal="right"/>
    </xf>
    <xf numFmtId="0" fontId="1" fillId="0" borderId="0" xfId="0" applyFont="1" applyAlignment="1">
      <alignment horizontal="right" vertical="center"/>
    </xf>
    <xf numFmtId="167" fontId="1" fillId="0" borderId="0" xfId="0" applyNumberFormat="1" applyFont="1" applyAlignment="1">
      <alignment horizontal="right" vertical="center"/>
    </xf>
    <xf numFmtId="2" fontId="1" fillId="0" borderId="0" xfId="5" applyNumberFormat="1" applyFont="1" applyFill="1" applyAlignment="1">
      <alignment horizontal="right" vertical="center"/>
    </xf>
    <xf numFmtId="168" fontId="0" fillId="0" borderId="0" xfId="0" applyNumberFormat="1"/>
    <xf numFmtId="2" fontId="1" fillId="0" borderId="0" xfId="7" applyNumberFormat="1" applyAlignment="1">
      <alignment horizontal="right" vertical="center"/>
    </xf>
    <xf numFmtId="164" fontId="1" fillId="0" borderId="0" xfId="7" applyNumberFormat="1" applyAlignment="1">
      <alignment horizontal="right" vertical="center"/>
    </xf>
    <xf numFmtId="1" fontId="1" fillId="0" borderId="0" xfId="7" applyNumberFormat="1" applyAlignment="1">
      <alignment horizontal="right" vertical="center"/>
    </xf>
    <xf numFmtId="167" fontId="1" fillId="0" borderId="0" xfId="7" applyNumberFormat="1" applyAlignment="1">
      <alignment horizontal="right" vertical="center"/>
    </xf>
    <xf numFmtId="167" fontId="1" fillId="0" borderId="0" xfId="5" applyNumberFormat="1" applyFont="1" applyFill="1" applyBorder="1" applyAlignment="1">
      <alignment horizontal="right" vertical="center"/>
    </xf>
    <xf numFmtId="2" fontId="0" fillId="0" borderId="0" xfId="0" applyNumberFormat="1"/>
    <xf numFmtId="0" fontId="11" fillId="3" borderId="0" xfId="0" applyFont="1" applyFill="1"/>
    <xf numFmtId="0" fontId="10" fillId="0" borderId="0" xfId="0" applyFont="1"/>
    <xf numFmtId="0" fontId="2" fillId="3" borderId="0" xfId="0" applyFont="1" applyFill="1"/>
    <xf numFmtId="0" fontId="9" fillId="3" borderId="0" xfId="0" applyFont="1" applyFill="1" applyAlignment="1">
      <alignment horizontal="left"/>
    </xf>
    <xf numFmtId="0" fontId="9" fillId="0" borderId="0" xfId="0" applyFont="1"/>
    <xf numFmtId="0" fontId="24" fillId="0" borderId="0" xfId="1" applyFont="1" applyFill="1" applyAlignment="1" applyProtection="1">
      <alignment horizontal="left"/>
    </xf>
    <xf numFmtId="0" fontId="24" fillId="0" borderId="0" xfId="1" applyFont="1" applyFill="1" applyAlignment="1" applyProtection="1"/>
    <xf numFmtId="0" fontId="9" fillId="3" borderId="0" xfId="0" applyFont="1" applyFill="1"/>
    <xf numFmtId="0" fontId="24" fillId="0" borderId="0" xfId="8" applyFont="1" applyAlignment="1" applyProtection="1">
      <alignment horizontal="left"/>
    </xf>
    <xf numFmtId="0" fontId="2" fillId="0" borderId="0" xfId="0" applyFont="1"/>
    <xf numFmtId="0" fontId="12" fillId="0" borderId="0" xfId="0" applyFont="1"/>
    <xf numFmtId="0" fontId="13" fillId="0" borderId="0" xfId="1" applyFont="1" applyFill="1" applyAlignment="1" applyProtection="1">
      <alignment horizontal="left"/>
    </xf>
    <xf numFmtId="0" fontId="25" fillId="0" borderId="0" xfId="1" applyFont="1" applyFill="1" applyAlignment="1" applyProtection="1">
      <alignment horizontal="left"/>
    </xf>
    <xf numFmtId="0" fontId="26" fillId="0" borderId="0" xfId="1" applyFont="1" applyFill="1" applyAlignment="1" applyProtection="1">
      <alignment horizontal="left"/>
    </xf>
    <xf numFmtId="0" fontId="18" fillId="0" borderId="0" xfId="8" applyFont="1" applyFill="1" applyAlignment="1" applyProtection="1">
      <alignment horizontal="left"/>
    </xf>
    <xf numFmtId="0" fontId="7" fillId="0" borderId="0" xfId="0" applyFont="1" applyAlignment="1">
      <alignment horizontal="left"/>
    </xf>
    <xf numFmtId="0" fontId="13" fillId="0" borderId="0" xfId="8" applyFont="1" applyFill="1" applyAlignment="1" applyProtection="1">
      <alignment horizontal="left"/>
    </xf>
    <xf numFmtId="0" fontId="1" fillId="0" borderId="0" xfId="0" applyFont="1"/>
    <xf numFmtId="0" fontId="7" fillId="2" borderId="0" xfId="4" applyFont="1" applyFill="1" applyAlignment="1">
      <alignment horizontal="left"/>
    </xf>
    <xf numFmtId="0" fontId="6" fillId="0" borderId="0" xfId="0" applyFont="1" applyAlignment="1">
      <alignment horizontal="right" wrapText="1"/>
    </xf>
    <xf numFmtId="0" fontId="21" fillId="0" borderId="0" xfId="0" applyFont="1" applyAlignment="1">
      <alignment horizontal="right" wrapText="1"/>
    </xf>
    <xf numFmtId="0" fontId="21" fillId="0" borderId="0" xfId="4" applyFont="1" applyAlignment="1">
      <alignment horizontal="right" wrapText="1"/>
    </xf>
    <xf numFmtId="49" fontId="21" fillId="0" borderId="0" xfId="4" applyNumberFormat="1" applyFont="1" applyAlignment="1">
      <alignment horizontal="right" wrapText="1"/>
    </xf>
    <xf numFmtId="0" fontId="2" fillId="3" borderId="0" xfId="10" applyFill="1" applyBorder="1" applyAlignment="1"/>
    <xf numFmtId="0" fontId="7" fillId="2" borderId="0" xfId="0" applyFont="1" applyFill="1" applyAlignment="1">
      <alignment horizontal="left"/>
    </xf>
    <xf numFmtId="0" fontId="9" fillId="0" borderId="0" xfId="2" applyFont="1"/>
    <xf numFmtId="0" fontId="5" fillId="0" borderId="0" xfId="2"/>
    <xf numFmtId="0" fontId="2" fillId="0" borderId="0" xfId="2" applyFont="1"/>
    <xf numFmtId="165" fontId="5" fillId="0" borderId="0" xfId="3"/>
    <xf numFmtId="0" fontId="10" fillId="0" borderId="3" xfId="2" applyFont="1" applyBorder="1"/>
    <xf numFmtId="0" fontId="10" fillId="0" borderId="2" xfId="2" applyFont="1" applyBorder="1"/>
    <xf numFmtId="0" fontId="16" fillId="0" borderId="0" xfId="0" applyFont="1"/>
    <xf numFmtId="0" fontId="9" fillId="0" borderId="0" xfId="7" applyFont="1"/>
    <xf numFmtId="165" fontId="11" fillId="0" borderId="0" xfId="3" quotePrefix="1" applyFont="1" applyAlignment="1">
      <alignment horizontal="left"/>
    </xf>
    <xf numFmtId="0" fontId="20" fillId="0" borderId="0" xfId="6" applyFont="1" applyFill="1" applyAlignment="1" applyProtection="1"/>
    <xf numFmtId="165" fontId="10" fillId="0" borderId="0" xfId="3" quotePrefix="1" applyFont="1" applyAlignment="1">
      <alignment horizontal="left" indent="2"/>
    </xf>
    <xf numFmtId="165" fontId="10" fillId="0" borderId="0" xfId="3" applyFont="1" applyAlignment="1">
      <alignment horizontal="left" indent="2"/>
    </xf>
    <xf numFmtId="0" fontId="9" fillId="0" borderId="5" xfId="2" applyFont="1" applyBorder="1"/>
    <xf numFmtId="0" fontId="9" fillId="0" borderId="4" xfId="2" applyFont="1" applyBorder="1"/>
    <xf numFmtId="3" fontId="9" fillId="0" borderId="4" xfId="2" applyNumberFormat="1" applyFont="1" applyBorder="1"/>
    <xf numFmtId="0" fontId="9" fillId="0" borderId="1" xfId="2" applyFont="1" applyBorder="1"/>
    <xf numFmtId="3" fontId="9" fillId="0" borderId="1" xfId="2" applyNumberFormat="1" applyFont="1" applyBorder="1"/>
    <xf numFmtId="165" fontId="9" fillId="0" borderId="0" xfId="3" applyFont="1" applyAlignment="1">
      <alignment horizontal="left"/>
    </xf>
    <xf numFmtId="165" fontId="9" fillId="0" borderId="0" xfId="3" applyFont="1" applyAlignment="1">
      <alignment horizontal="left" indent="2"/>
    </xf>
    <xf numFmtId="169" fontId="1" fillId="0" borderId="0" xfId="0" applyNumberFormat="1" applyFont="1" applyAlignment="1">
      <alignment horizontal="right" vertical="center"/>
    </xf>
    <xf numFmtId="169" fontId="1" fillId="0" borderId="0" xfId="5" applyNumberFormat="1" applyFont="1" applyFill="1" applyBorder="1" applyAlignment="1">
      <alignment horizontal="right" vertical="center"/>
    </xf>
    <xf numFmtId="169" fontId="1" fillId="0" borderId="0" xfId="5" applyNumberFormat="1" applyFont="1" applyFill="1" applyAlignment="1">
      <alignment horizontal="right" vertical="center"/>
    </xf>
    <xf numFmtId="170" fontId="0" fillId="0" borderId="0" xfId="0" applyNumberFormat="1"/>
    <xf numFmtId="1" fontId="0" fillId="0" borderId="0" xfId="0" applyNumberFormat="1"/>
    <xf numFmtId="3" fontId="0" fillId="0" borderId="0" xfId="0" applyNumberFormat="1"/>
    <xf numFmtId="0" fontId="27" fillId="3" borderId="0" xfId="0" applyFont="1" applyFill="1"/>
  </cellXfs>
  <cellStyles count="12">
    <cellStyle name="Heading 1" xfId="10" builtinId="16" customBuiltin="1"/>
    <cellStyle name="Hyperlink" xfId="1" builtinId="8"/>
    <cellStyle name="Hyperlink 2" xfId="8" xr:uid="{2D91C3F6-F2C9-4631-B5F8-C920645910E2}"/>
    <cellStyle name="Hyperlink 3" xfId="6" xr:uid="{A5327577-2C8B-46E2-B412-EA010FE8ABD1}"/>
    <cellStyle name="Normal" xfId="0" builtinId="0"/>
    <cellStyle name="Normal 2" xfId="2" xr:uid="{00000000-0005-0000-0000-000003000000}"/>
    <cellStyle name="Normal 2 2" xfId="7" xr:uid="{DE55D03C-E2FE-4F42-BA90-033201C75829}"/>
    <cellStyle name="Normal 2 2 2" xfId="3" xr:uid="{00000000-0005-0000-0000-000004000000}"/>
    <cellStyle name="Normal 2 2 2 2" xfId="11" xr:uid="{06579985-D904-40DE-914F-A27894F27A8C}"/>
    <cellStyle name="Normal 3 2" xfId="9" xr:uid="{E95F6A78-1745-4BA6-8ACC-366713EBDC66}"/>
    <cellStyle name="Normal_table_541" xfId="4" xr:uid="{00000000-0005-0000-0000-000006000000}"/>
    <cellStyle name="Per cent" xfId="5" builtinId="5"/>
  </cellStyles>
  <dxfs count="319">
    <dxf>
      <font>
        <color rgb="FFFF0000"/>
      </font>
    </dxf>
    <dxf>
      <font>
        <color rgb="FFFF0000"/>
      </font>
    </dxf>
    <dxf>
      <font>
        <color rgb="FFFF0000"/>
      </font>
    </dxf>
    <dxf>
      <font>
        <color rgb="FFC00000"/>
      </font>
      <fill>
        <patternFill>
          <bgColor theme="5" tint="0.39994506668294322"/>
        </patternFill>
      </fill>
    </dxf>
    <dxf>
      <font>
        <strike val="0"/>
        <outline val="0"/>
        <shadow val="0"/>
        <u val="none"/>
        <vertAlign val="baseline"/>
        <sz val="1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medium">
          <color indexed="64"/>
        </left>
        <right/>
        <top/>
        <bottom/>
      </border>
    </dxf>
    <dxf>
      <font>
        <strike val="0"/>
        <outline val="0"/>
        <shadow val="0"/>
        <u val="none"/>
        <vertAlign val="baseline"/>
        <sz val="1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medium">
          <color indexed="64"/>
        </left>
        <right/>
        <top/>
        <bottom/>
      </border>
    </dxf>
    <dxf>
      <font>
        <strike val="0"/>
        <outline val="0"/>
        <shadow val="0"/>
        <u val="none"/>
        <vertAlign val="baseline"/>
        <sz val="11"/>
        <name val="Arial"/>
        <family val="2"/>
        <scheme val="none"/>
      </font>
      <fill>
        <patternFill patternType="none">
          <fgColor indexed="64"/>
          <bgColor indexed="65"/>
        </patternFill>
      </fill>
      <alignment horizontal="general" vertical="bottom" textRotation="0" wrapText="0" indent="0" justifyLastLine="0" shrinkToFit="0" readingOrder="0"/>
    </dxf>
    <dxf>
      <border outline="0">
        <left style="medium">
          <color indexed="64"/>
        </left>
        <right style="thin">
          <color indexed="64"/>
        </right>
        <top style="medium">
          <color indexed="64"/>
        </top>
        <bottom style="medium">
          <color indexed="64"/>
        </bottom>
      </border>
    </dxf>
    <dxf>
      <font>
        <strike val="0"/>
        <outline val="0"/>
        <shadow val="0"/>
        <u val="none"/>
        <vertAlign val="baseline"/>
        <sz val="11"/>
        <name val="Arial"/>
        <family val="2"/>
        <scheme val="none"/>
      </font>
      <alignment vertical="bottom" textRotation="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Arial"/>
        <family val="2"/>
        <scheme val="none"/>
      </font>
      <alignment vertical="bottom" textRotation="0" indent="0" justifyLastLine="0" shrinkToFit="0" readingOrder="0"/>
    </dxf>
    <dxf>
      <font>
        <strike val="0"/>
        <outline val="0"/>
        <shadow val="0"/>
        <u val="none"/>
        <vertAlign val="baseline"/>
        <sz val="11"/>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style="medium">
          <color indexed="64"/>
        </left>
        <right/>
        <top/>
        <bottom/>
      </border>
    </dxf>
    <dxf>
      <font>
        <strike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medium">
          <color indexed="64"/>
        </left>
        <right/>
        <top/>
        <bottom/>
      </border>
    </dxf>
    <dxf>
      <font>
        <strike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border outline="0">
        <left style="medium">
          <color indexed="64"/>
        </left>
        <right style="thin">
          <color indexed="64"/>
        </right>
        <top style="medium">
          <color indexed="64"/>
        </top>
        <bottom style="medium">
          <color indexed="64"/>
        </bottom>
      </border>
    </dxf>
    <dxf>
      <font>
        <strike val="0"/>
        <outline val="0"/>
        <shadow val="0"/>
        <u val="none"/>
        <vertAlign val="baseline"/>
        <sz val="11"/>
        <color auto="1"/>
        <name val="Arial"/>
        <family val="2"/>
        <scheme val="none"/>
      </font>
      <alignment vertical="bottom" textRotation="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s>
  <tableStyles count="1" defaultTableStyle="TableStyleMedium9" defaultPivotStyle="PivotStyleLight16">
    <tableStyle name="Invisible" pivot="0" table="0" count="0" xr9:uid="{53BE34D6-5A3C-450B-B149-AA808C4A68CF}"/>
  </tableStyles>
  <colors>
    <mruColors>
      <color rgb="FF89C4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582297310851212"/>
          <c:y val="2.709362032173173E-2"/>
          <c:w val="0.85037644442172"/>
          <c:h val="0.86285176767676763"/>
        </c:manualLayout>
      </c:layout>
      <c:barChart>
        <c:barDir val="bar"/>
        <c:grouping val="stacked"/>
        <c:varyColors val="0"/>
        <c:ser>
          <c:idx val="0"/>
          <c:order val="0"/>
          <c:tx>
            <c:strRef>
              <c:f>chart_data!$B$2</c:f>
              <c:strCache>
                <c:ptCount val="1"/>
                <c:pt idx="0">
                  <c:v>Price (excl tax)</c:v>
                </c:pt>
              </c:strCache>
            </c:strRef>
          </c:tx>
          <c:spPr>
            <a:solidFill>
              <a:srgbClr val="17375E"/>
            </a:solidFill>
            <a:ln>
              <a:noFill/>
            </a:ln>
          </c:spPr>
          <c:invertIfNegative val="0"/>
          <c:dPt>
            <c:idx val="3"/>
            <c:invertIfNegative val="0"/>
            <c:bubble3D val="0"/>
            <c:extLst>
              <c:ext xmlns:c16="http://schemas.microsoft.com/office/drawing/2014/chart" uri="{C3380CC4-5D6E-409C-BE32-E72D297353CC}">
                <c16:uniqueId val="{00000000-2107-417D-9180-12842CD66F6B}"/>
              </c:ext>
            </c:extLst>
          </c:dPt>
          <c:dPt>
            <c:idx val="8"/>
            <c:invertIfNegative val="0"/>
            <c:bubble3D val="0"/>
            <c:extLst>
              <c:ext xmlns:c16="http://schemas.microsoft.com/office/drawing/2014/chart" uri="{C3380CC4-5D6E-409C-BE32-E72D297353CC}">
                <c16:uniqueId val="{00000001-2107-417D-9180-12842CD66F6B}"/>
              </c:ext>
            </c:extLst>
          </c:dPt>
          <c:dPt>
            <c:idx val="9"/>
            <c:invertIfNegative val="0"/>
            <c:bubble3D val="0"/>
            <c:extLst>
              <c:ext xmlns:c16="http://schemas.microsoft.com/office/drawing/2014/chart" uri="{C3380CC4-5D6E-409C-BE32-E72D297353CC}">
                <c16:uniqueId val="{00000002-2107-417D-9180-12842CD66F6B}"/>
              </c:ext>
            </c:extLst>
          </c:dPt>
          <c:dPt>
            <c:idx val="11"/>
            <c:invertIfNegative val="0"/>
            <c:bubble3D val="0"/>
            <c:extLst>
              <c:ext xmlns:c16="http://schemas.microsoft.com/office/drawing/2014/chart" uri="{C3380CC4-5D6E-409C-BE32-E72D297353CC}">
                <c16:uniqueId val="{00000003-2107-417D-9180-12842CD66F6B}"/>
              </c:ext>
            </c:extLst>
          </c:dPt>
          <c:dPt>
            <c:idx val="13"/>
            <c:invertIfNegative val="0"/>
            <c:bubble3D val="0"/>
            <c:extLst>
              <c:ext xmlns:c16="http://schemas.microsoft.com/office/drawing/2014/chart" uri="{C3380CC4-5D6E-409C-BE32-E72D297353CC}">
                <c16:uniqueId val="{00000004-2107-417D-9180-12842CD66F6B}"/>
              </c:ext>
            </c:extLst>
          </c:dPt>
          <c:dLbls>
            <c:dLbl>
              <c:idx val="7"/>
              <c:spPr>
                <a:noFill/>
                <a:ln w="25400">
                  <a:noFill/>
                </a:ln>
              </c:spPr>
              <c:txPr>
                <a:bodyPr vertOverflow="overflow" horzOverflow="overflow" wrap="none" lIns="36000" tIns="0" rIns="0" bIns="0" anchorCtr="0">
                  <a:spAutoFit/>
                </a:bodyPr>
                <a:lstStyle/>
                <a:p>
                  <a:pPr algn="l">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5-2107-417D-9180-12842CD66F6B}"/>
                </c:ext>
              </c:extLst>
            </c:dLbl>
            <c:dLbl>
              <c:idx val="8"/>
              <c:spPr>
                <a:noFill/>
                <a:ln w="25400">
                  <a:noFill/>
                </a:ln>
              </c:spPr>
              <c:txPr>
                <a:bodyPr vertOverflow="overflow" horzOverflow="overflow" wrap="none" lIns="36000" tIns="0" rIns="0" bIns="0" anchorCtr="0">
                  <a:spAutoFit/>
                </a:bodyPr>
                <a:lstStyle/>
                <a:p>
                  <a:pPr algn="l">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2107-417D-9180-12842CD66F6B}"/>
                </c:ext>
              </c:extLst>
            </c:dLbl>
            <c:dLbl>
              <c:idx val="9"/>
              <c:spPr>
                <a:noFill/>
                <a:ln>
                  <a:noFill/>
                </a:ln>
              </c:spPr>
              <c:txPr>
                <a:bodyPr vertOverflow="overflow" horzOverflow="overflow" wrap="none" lIns="36000" tIns="0" rIns="0" bIns="0" anchorCtr="0">
                  <a:spAutoFit/>
                </a:bodyPr>
                <a:lstStyle/>
                <a:p>
                  <a:pPr algn="l">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107-417D-9180-12842CD66F6B}"/>
                </c:ext>
              </c:extLst>
            </c:dLbl>
            <c:dLbl>
              <c:idx val="10"/>
              <c:spPr>
                <a:noFill/>
                <a:ln>
                  <a:noFill/>
                </a:ln>
              </c:spPr>
              <c:txPr>
                <a:bodyPr vertOverflow="overflow" horzOverflow="overflow" wrap="none" lIns="36000" tIns="0" rIns="0" bIns="0" anchorCtr="0">
                  <a:spAutoFit/>
                </a:bodyPr>
                <a:lstStyle/>
                <a:p>
                  <a:pPr algn="l">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6-2107-417D-9180-12842CD66F6B}"/>
                </c:ext>
              </c:extLst>
            </c:dLbl>
            <c:dLbl>
              <c:idx val="13"/>
              <c:spPr>
                <a:noFill/>
                <a:ln>
                  <a:noFill/>
                </a:ln>
              </c:spPr>
              <c:txPr>
                <a:bodyPr vertOverflow="overflow" horzOverflow="overflow" wrap="none" lIns="36000" tIns="0" rIns="0" bIns="0" anchorCtr="0">
                  <a:spAutoFit/>
                </a:bodyPr>
                <a:lstStyle/>
                <a:p>
                  <a:pPr algn="l">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4-2107-417D-9180-12842CD66F6B}"/>
                </c:ext>
              </c:extLst>
            </c:dLbl>
            <c:spPr>
              <a:noFill/>
              <a:ln w="25400">
                <a:noFill/>
              </a:ln>
            </c:spPr>
            <c:txPr>
              <a:bodyPr vertOverflow="overflow" horzOverflow="overflow" wrap="none" lIns="36000" tIns="0" rIns="0" bIns="0" anchor="ctr" anchorCtr="0">
                <a:spAutoFit/>
              </a:bodyPr>
              <a:lstStyle/>
              <a:p>
                <a:pPr algn="l">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chart_data!$A$3:$A$17</c:f>
              <c:strCache>
                <c:ptCount val="15"/>
                <c:pt idx="0">
                  <c:v>Sweden</c:v>
                </c:pt>
                <c:pt idx="1">
                  <c:v>Finland</c:v>
                </c:pt>
                <c:pt idx="2">
                  <c:v>Germany</c:v>
                </c:pt>
                <c:pt idx="3">
                  <c:v>Netherlands</c:v>
                </c:pt>
                <c:pt idx="4">
                  <c:v>Ireland</c:v>
                </c:pt>
                <c:pt idx="5">
                  <c:v>Luxembourg</c:v>
                </c:pt>
                <c:pt idx="6">
                  <c:v>Austria</c:v>
                </c:pt>
                <c:pt idx="7">
                  <c:v>Denmark</c:v>
                </c:pt>
                <c:pt idx="8">
                  <c:v>France</c:v>
                </c:pt>
                <c:pt idx="9">
                  <c:v>United Kingdom</c:v>
                </c:pt>
                <c:pt idx="10">
                  <c:v>Italy</c:v>
                </c:pt>
                <c:pt idx="11">
                  <c:v>Spain</c:v>
                </c:pt>
                <c:pt idx="12">
                  <c:v>Belgium</c:v>
                </c:pt>
                <c:pt idx="13">
                  <c:v>Portugal</c:v>
                </c:pt>
                <c:pt idx="14">
                  <c:v>Greece</c:v>
                </c:pt>
              </c:strCache>
            </c:strRef>
          </c:cat>
          <c:val>
            <c:numRef>
              <c:f>chart_data!$B$3:$B$17</c:f>
              <c:numCache>
                <c:formatCode>0.00</c:formatCode>
                <c:ptCount val="15"/>
                <c:pt idx="0">
                  <c:v>6.3680580762250445</c:v>
                </c:pt>
                <c:pt idx="1">
                  <c:v>5.6885662431941917</c:v>
                </c:pt>
                <c:pt idx="2">
                  <c:v>4.8087114337568053</c:v>
                </c:pt>
                <c:pt idx="3">
                  <c:v>3.3626134301270421</c:v>
                </c:pt>
                <c:pt idx="4">
                  <c:v>4.9306715063520867</c:v>
                </c:pt>
                <c:pt idx="5">
                  <c:v>5.0787658802177855</c:v>
                </c:pt>
                <c:pt idx="6">
                  <c:v>4.2511796733212339</c:v>
                </c:pt>
                <c:pt idx="7">
                  <c:v>3.711070780399274</c:v>
                </c:pt>
                <c:pt idx="8">
                  <c:v>4.6170598911070773</c:v>
                </c:pt>
                <c:pt idx="9">
                  <c:v>4.1017850551461335</c:v>
                </c:pt>
                <c:pt idx="10">
                  <c:v>4.1553539019963699</c:v>
                </c:pt>
                <c:pt idx="11">
                  <c:v>4.1727767695099818</c:v>
                </c:pt>
                <c:pt idx="12">
                  <c:v>4.0333938294010894</c:v>
                </c:pt>
                <c:pt idx="13">
                  <c:v>3.9201451905626135</c:v>
                </c:pt>
                <c:pt idx="14">
                  <c:v>3.3626134301270421</c:v>
                </c:pt>
              </c:numCache>
            </c:numRef>
          </c:val>
          <c:extLst>
            <c:ext xmlns:c16="http://schemas.microsoft.com/office/drawing/2014/chart" uri="{C3380CC4-5D6E-409C-BE32-E72D297353CC}">
              <c16:uniqueId val="{00000007-2107-417D-9180-12842CD66F6B}"/>
            </c:ext>
          </c:extLst>
        </c:ser>
        <c:ser>
          <c:idx val="1"/>
          <c:order val="1"/>
          <c:tx>
            <c:strRef>
              <c:f>chart_data!$C$2</c:f>
              <c:strCache>
                <c:ptCount val="1"/>
                <c:pt idx="0">
                  <c:v>Tax Component / subsidy (if outlined)</c:v>
                </c:pt>
              </c:strCache>
            </c:strRef>
          </c:tx>
          <c:spPr>
            <a:solidFill>
              <a:srgbClr val="89C4FF"/>
            </a:solidFill>
            <a:ln>
              <a:noFill/>
            </a:ln>
          </c:spPr>
          <c:invertIfNegative val="0"/>
          <c:dPt>
            <c:idx val="2"/>
            <c:invertIfNegative val="0"/>
            <c:bubble3D val="0"/>
            <c:extLst>
              <c:ext xmlns:c16="http://schemas.microsoft.com/office/drawing/2014/chart" uri="{C3380CC4-5D6E-409C-BE32-E72D297353CC}">
                <c16:uniqueId val="{0000000C-4152-4B18-8A12-F75B6060CE14}"/>
              </c:ext>
            </c:extLst>
          </c:dPt>
          <c:dPt>
            <c:idx val="3"/>
            <c:invertIfNegative val="0"/>
            <c:bubble3D val="0"/>
            <c:extLst>
              <c:ext xmlns:c16="http://schemas.microsoft.com/office/drawing/2014/chart" uri="{C3380CC4-5D6E-409C-BE32-E72D297353CC}">
                <c16:uniqueId val="{00000008-2107-417D-9180-12842CD66F6B}"/>
              </c:ext>
            </c:extLst>
          </c:dPt>
          <c:dPt>
            <c:idx val="5"/>
            <c:invertIfNegative val="0"/>
            <c:bubble3D val="0"/>
            <c:extLst>
              <c:ext xmlns:c16="http://schemas.microsoft.com/office/drawing/2014/chart" uri="{C3380CC4-5D6E-409C-BE32-E72D297353CC}">
                <c16:uniqueId val="{0000000A-26D7-4D1A-9E97-9718BC86C89C}"/>
              </c:ext>
            </c:extLst>
          </c:dPt>
          <c:dPt>
            <c:idx val="8"/>
            <c:invertIfNegative val="0"/>
            <c:bubble3D val="0"/>
            <c:extLst>
              <c:ext xmlns:c16="http://schemas.microsoft.com/office/drawing/2014/chart" uri="{C3380CC4-5D6E-409C-BE32-E72D297353CC}">
                <c16:uniqueId val="{00000009-2107-417D-9180-12842CD66F6B}"/>
              </c:ext>
            </c:extLst>
          </c:dPt>
          <c:dPt>
            <c:idx val="9"/>
            <c:invertIfNegative val="0"/>
            <c:bubble3D val="0"/>
            <c:extLst>
              <c:ext xmlns:c16="http://schemas.microsoft.com/office/drawing/2014/chart" uri="{C3380CC4-5D6E-409C-BE32-E72D297353CC}">
                <c16:uniqueId val="{0000000A-2107-417D-9180-12842CD66F6B}"/>
              </c:ext>
            </c:extLst>
          </c:dPt>
          <c:dPt>
            <c:idx val="10"/>
            <c:invertIfNegative val="0"/>
            <c:bubble3D val="0"/>
            <c:extLst>
              <c:ext xmlns:c16="http://schemas.microsoft.com/office/drawing/2014/chart" uri="{C3380CC4-5D6E-409C-BE32-E72D297353CC}">
                <c16:uniqueId val="{0000000E-A795-4653-9597-D9861B706EA9}"/>
              </c:ext>
            </c:extLst>
          </c:dPt>
          <c:dPt>
            <c:idx val="11"/>
            <c:invertIfNegative val="0"/>
            <c:bubble3D val="0"/>
            <c:extLst>
              <c:ext xmlns:c16="http://schemas.microsoft.com/office/drawing/2014/chart" uri="{C3380CC4-5D6E-409C-BE32-E72D297353CC}">
                <c16:uniqueId val="{0000000B-2107-417D-9180-12842CD66F6B}"/>
              </c:ext>
            </c:extLst>
          </c:dPt>
          <c:dPt>
            <c:idx val="13"/>
            <c:invertIfNegative val="0"/>
            <c:bubble3D val="0"/>
            <c:extLst>
              <c:ext xmlns:c16="http://schemas.microsoft.com/office/drawing/2014/chart" uri="{C3380CC4-5D6E-409C-BE32-E72D297353CC}">
                <c16:uniqueId val="{0000000C-2107-417D-9180-12842CD66F6B}"/>
              </c:ext>
            </c:extLst>
          </c:dPt>
          <c:cat>
            <c:strRef>
              <c:f>chart_data!$A$3:$A$17</c:f>
              <c:strCache>
                <c:ptCount val="15"/>
                <c:pt idx="0">
                  <c:v>Sweden</c:v>
                </c:pt>
                <c:pt idx="1">
                  <c:v>Finland</c:v>
                </c:pt>
                <c:pt idx="2">
                  <c:v>Germany</c:v>
                </c:pt>
                <c:pt idx="3">
                  <c:v>Netherlands</c:v>
                </c:pt>
                <c:pt idx="4">
                  <c:v>Ireland</c:v>
                </c:pt>
                <c:pt idx="5">
                  <c:v>Luxembourg</c:v>
                </c:pt>
                <c:pt idx="6">
                  <c:v>Austria</c:v>
                </c:pt>
                <c:pt idx="7">
                  <c:v>Denmark</c:v>
                </c:pt>
                <c:pt idx="8">
                  <c:v>France</c:v>
                </c:pt>
                <c:pt idx="9">
                  <c:v>United Kingdom</c:v>
                </c:pt>
                <c:pt idx="10">
                  <c:v>Italy</c:v>
                </c:pt>
                <c:pt idx="11">
                  <c:v>Spain</c:v>
                </c:pt>
                <c:pt idx="12">
                  <c:v>Belgium</c:v>
                </c:pt>
                <c:pt idx="13">
                  <c:v>Portugal</c:v>
                </c:pt>
                <c:pt idx="14">
                  <c:v>Greece</c:v>
                </c:pt>
              </c:strCache>
            </c:strRef>
          </c:cat>
          <c:val>
            <c:numRef>
              <c:f>chart_data!$C$3:$C$17</c:f>
              <c:numCache>
                <c:formatCode>0.00</c:formatCode>
                <c:ptCount val="15"/>
                <c:pt idx="0">
                  <c:v>2.9096188747731402</c:v>
                </c:pt>
                <c:pt idx="1">
                  <c:v>1.8294010889292212</c:v>
                </c:pt>
                <c:pt idx="2">
                  <c:v>1.4025408348457358</c:v>
                </c:pt>
                <c:pt idx="3">
                  <c:v>2.5088929219600722</c:v>
                </c:pt>
                <c:pt idx="4">
                  <c:v>0.87985480943738636</c:v>
                </c:pt>
                <c:pt idx="5">
                  <c:v>0.64464609800362904</c:v>
                </c:pt>
                <c:pt idx="6">
                  <c:v>1.3328493647912891</c:v>
                </c:pt>
                <c:pt idx="7">
                  <c:v>1.7945553539019969</c:v>
                </c:pt>
                <c:pt idx="8">
                  <c:v>0.86243194192377537</c:v>
                </c:pt>
                <c:pt idx="9">
                  <c:v>0.4205570451935019</c:v>
                </c:pt>
                <c:pt idx="10">
                  <c:v>0.31361161524500947</c:v>
                </c:pt>
                <c:pt idx="11">
                  <c:v>0.25263157894736832</c:v>
                </c:pt>
                <c:pt idx="12">
                  <c:v>0.1568058076225034</c:v>
                </c:pt>
                <c:pt idx="13">
                  <c:v>0.27005444646097931</c:v>
                </c:pt>
                <c:pt idx="14">
                  <c:v>0.33103448275862002</c:v>
                </c:pt>
              </c:numCache>
            </c:numRef>
          </c:val>
          <c:extLst>
            <c:ext xmlns:c16="http://schemas.microsoft.com/office/drawing/2014/chart" uri="{C3380CC4-5D6E-409C-BE32-E72D297353CC}">
              <c16:uniqueId val="{0000000D-2107-417D-9180-12842CD66F6B}"/>
            </c:ext>
          </c:extLst>
        </c:ser>
        <c:dLbls>
          <c:showLegendKey val="0"/>
          <c:showVal val="0"/>
          <c:showCatName val="0"/>
          <c:showSerName val="0"/>
          <c:showPercent val="0"/>
          <c:showBubbleSize val="0"/>
        </c:dLbls>
        <c:gapWidth val="15"/>
        <c:overlap val="100"/>
        <c:axId val="917785216"/>
        <c:axId val="1"/>
      </c:barChart>
      <c:scatterChart>
        <c:scatterStyle val="lineMarker"/>
        <c:varyColors val="0"/>
        <c:ser>
          <c:idx val="2"/>
          <c:order val="2"/>
          <c:tx>
            <c:strRef>
              <c:f>chart_data!$C$21</c:f>
              <c:strCache>
                <c:ptCount val="1"/>
                <c:pt idx="0">
                  <c:v>EU 14 plus UK Median (inc tax)</c:v>
                </c:pt>
              </c:strCache>
            </c:strRef>
          </c:tx>
          <c:spPr>
            <a:ln>
              <a:solidFill>
                <a:sysClr val="windowText" lastClr="000000"/>
              </a:solidFill>
            </a:ln>
          </c:spPr>
          <c:marker>
            <c:symbol val="none"/>
          </c:marker>
          <c:xVal>
            <c:numRef>
              <c:f>chart_data!$D$21:$E$21</c:f>
              <c:numCache>
                <c:formatCode>0.00</c:formatCode>
                <c:ptCount val="2"/>
                <c:pt idx="0">
                  <c:v>5.5056261343012709</c:v>
                </c:pt>
                <c:pt idx="1">
                  <c:v>5.5056261343012709</c:v>
                </c:pt>
              </c:numCache>
            </c:numRef>
          </c:xVal>
          <c:yVal>
            <c:numRef>
              <c:f>chart_data!$D$22:$E$22</c:f>
              <c:numCache>
                <c:formatCode>General</c:formatCode>
                <c:ptCount val="2"/>
                <c:pt idx="0">
                  <c:v>0</c:v>
                </c:pt>
                <c:pt idx="1">
                  <c:v>1</c:v>
                </c:pt>
              </c:numCache>
            </c:numRef>
          </c:yVal>
          <c:smooth val="0"/>
          <c:extLst>
            <c:ext xmlns:c16="http://schemas.microsoft.com/office/drawing/2014/chart" uri="{C3380CC4-5D6E-409C-BE32-E72D297353CC}">
              <c16:uniqueId val="{0000000E-2107-417D-9180-12842CD66F6B}"/>
            </c:ext>
          </c:extLst>
        </c:ser>
        <c:dLbls>
          <c:showLegendKey val="0"/>
          <c:showVal val="0"/>
          <c:showCatName val="0"/>
          <c:showSerName val="0"/>
          <c:showPercent val="0"/>
          <c:showBubbleSize val="0"/>
        </c:dLbls>
        <c:axId val="3"/>
        <c:axId val="4"/>
      </c:scatterChart>
      <c:catAx>
        <c:axId val="917785216"/>
        <c:scaling>
          <c:orientation val="minMax"/>
        </c:scaling>
        <c:delete val="0"/>
        <c:axPos val="l"/>
        <c:numFmt formatCode="General" sourceLinked="1"/>
        <c:majorTickMark val="out"/>
        <c:minorTickMark val="none"/>
        <c:tickLblPos val="nextTo"/>
        <c:spPr>
          <a:ln w="28575">
            <a:solidFill>
              <a:srgbClr val="000000"/>
            </a:solidFill>
            <a:prstDash val="solid"/>
          </a:ln>
        </c:spPr>
        <c:txPr>
          <a:bodyPr rot="-5400000" vert="horz"/>
          <a:lstStyle/>
          <a:p>
            <a:pPr>
              <a:defRPr sz="800" b="0" i="0" u="none" strike="noStrike" baseline="0">
                <a:solidFill>
                  <a:srgbClr val="FFFFFF"/>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0.41868901002759273"/>
              <c:y val="0.95059665644775415"/>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917785216"/>
        <c:crosses val="autoZero"/>
        <c:crossBetween val="between"/>
        <c:majorUnit val="1"/>
      </c:valAx>
      <c:valAx>
        <c:axId val="3"/>
        <c:scaling>
          <c:orientation val="minMax"/>
        </c:scaling>
        <c:delete val="1"/>
        <c:axPos val="b"/>
        <c:numFmt formatCode="0.00" sourceLinked="1"/>
        <c:majorTickMark val="out"/>
        <c:minorTickMark val="none"/>
        <c:tickLblPos val="nextTo"/>
        <c:crossAx val="4"/>
        <c:crosses val="autoZero"/>
        <c:crossBetween val="midCat"/>
      </c:valAx>
      <c:valAx>
        <c:axId val="4"/>
        <c:scaling>
          <c:orientation val="minMax"/>
          <c:max val="1"/>
        </c:scaling>
        <c:delete val="1"/>
        <c:axPos val="r"/>
        <c:numFmt formatCode="General" sourceLinked="1"/>
        <c:majorTickMark val="out"/>
        <c:minorTickMark val="none"/>
        <c:tickLblPos val="nextTo"/>
        <c:crossAx val="3"/>
        <c:crosses val="max"/>
        <c:crossBetween val="midCat"/>
      </c:valAx>
      <c:spPr>
        <a:noFill/>
        <a:ln w="25400">
          <a:noFill/>
        </a:ln>
      </c:spPr>
    </c:plotArea>
    <c:legend>
      <c:legendPos val="r"/>
      <c:layout>
        <c:manualLayout>
          <c:xMode val="edge"/>
          <c:yMode val="edge"/>
          <c:x val="0.62847623751828074"/>
          <c:y val="9.6866811956988666E-2"/>
          <c:w val="0.30276011171680461"/>
          <c:h val="0.3529473018957463"/>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722376543209887E-2"/>
          <c:y val="2.8985353535353534E-2"/>
          <c:w val="0.81627777777777777"/>
          <c:h val="0.79529426306681605"/>
        </c:manualLayout>
      </c:layout>
      <c:barChart>
        <c:barDir val="col"/>
        <c:grouping val="clustered"/>
        <c:varyColors val="0"/>
        <c:ser>
          <c:idx val="0"/>
          <c:order val="0"/>
          <c:tx>
            <c:strRef>
              <c:f>chart_data!$I$4</c:f>
              <c:strCache>
                <c:ptCount val="1"/>
                <c:pt idx="0">
                  <c:v>Small</c:v>
                </c:pt>
              </c:strCache>
            </c:strRef>
          </c:tx>
          <c:spPr>
            <a:solidFill>
              <a:srgbClr val="4F81BD"/>
            </a:solidFill>
            <a:ln>
              <a:noFill/>
            </a:ln>
          </c:spPr>
          <c:invertIfNegative val="0"/>
          <c:dPt>
            <c:idx val="1"/>
            <c:invertIfNegative val="0"/>
            <c:bubble3D val="0"/>
            <c:extLst>
              <c:ext xmlns:c16="http://schemas.microsoft.com/office/drawing/2014/chart" uri="{C3380CC4-5D6E-409C-BE32-E72D297353CC}">
                <c16:uniqueId val="{00000000-E9EA-4BAA-88FD-49BF59E23F9C}"/>
              </c:ext>
            </c:extLst>
          </c:dPt>
          <c:dPt>
            <c:idx val="7"/>
            <c:invertIfNegative val="0"/>
            <c:bubble3D val="0"/>
            <c:extLst>
              <c:ext xmlns:c16="http://schemas.microsoft.com/office/drawing/2014/chart" uri="{C3380CC4-5D6E-409C-BE32-E72D297353CC}">
                <c16:uniqueId val="{00000001-E9EA-4BAA-88FD-49BF59E23F9C}"/>
              </c:ext>
            </c:extLst>
          </c:dPt>
          <c:dPt>
            <c:idx val="9"/>
            <c:invertIfNegative val="0"/>
            <c:bubble3D val="0"/>
            <c:extLst>
              <c:ext xmlns:c16="http://schemas.microsoft.com/office/drawing/2014/chart" uri="{C3380CC4-5D6E-409C-BE32-E72D297353CC}">
                <c16:uniqueId val="{00000002-E9EA-4BAA-88FD-49BF59E23F9C}"/>
              </c:ext>
            </c:extLst>
          </c:dPt>
          <c:dPt>
            <c:idx val="11"/>
            <c:invertIfNegative val="0"/>
            <c:bubble3D val="0"/>
            <c:extLst>
              <c:ext xmlns:c16="http://schemas.microsoft.com/office/drawing/2014/chart" uri="{C3380CC4-5D6E-409C-BE32-E72D297353CC}">
                <c16:uniqueId val="{00000003-E9EA-4BAA-88FD-49BF59E23F9C}"/>
              </c:ext>
            </c:extLst>
          </c:dPt>
          <c:dPt>
            <c:idx val="13"/>
            <c:invertIfNegative val="0"/>
            <c:bubble3D val="0"/>
            <c:extLst>
              <c:ext xmlns:c16="http://schemas.microsoft.com/office/drawing/2014/chart" uri="{C3380CC4-5D6E-409C-BE32-E72D297353CC}">
                <c16:uniqueId val="{00000004-E9EA-4BAA-88FD-49BF59E23F9C}"/>
              </c:ext>
            </c:extLst>
          </c:dPt>
          <c:dPt>
            <c:idx val="22"/>
            <c:invertIfNegative val="0"/>
            <c:bubble3D val="0"/>
            <c:extLst>
              <c:ext xmlns:c16="http://schemas.microsoft.com/office/drawing/2014/chart" uri="{C3380CC4-5D6E-409C-BE32-E72D297353CC}">
                <c16:uniqueId val="{00000005-E9EA-4BAA-88FD-49BF59E23F9C}"/>
              </c:ext>
            </c:extLst>
          </c:dPt>
          <c:cat>
            <c:strRef>
              <c:f>chart_data!$H$5:$H$26</c:f>
              <c:strCache>
                <c:ptCount val="22"/>
                <c:pt idx="0">
                  <c:v>Sweden</c:v>
                </c:pt>
                <c:pt idx="1">
                  <c:v>Finland</c:v>
                </c:pt>
                <c:pt idx="2">
                  <c:v>Netherlands</c:v>
                </c:pt>
                <c:pt idx="3">
                  <c:v>Luxembourg</c:v>
                </c:pt>
                <c:pt idx="4">
                  <c:v>Germany</c:v>
                </c:pt>
                <c:pt idx="5">
                  <c:v>France</c:v>
                </c:pt>
                <c:pt idx="6">
                  <c:v>Austria</c:v>
                </c:pt>
                <c:pt idx="7">
                  <c:v>Ireland</c:v>
                </c:pt>
                <c:pt idx="8">
                  <c:v>Poland</c:v>
                </c:pt>
                <c:pt idx="9">
                  <c:v>Slovakia</c:v>
                </c:pt>
                <c:pt idx="10">
                  <c:v>Denmark</c:v>
                </c:pt>
                <c:pt idx="11">
                  <c:v>Czech Republic</c:v>
                </c:pt>
                <c:pt idx="12">
                  <c:v>Slovenia</c:v>
                </c:pt>
                <c:pt idx="13">
                  <c:v>Italy</c:v>
                </c:pt>
                <c:pt idx="14">
                  <c:v>Latvia</c:v>
                </c:pt>
                <c:pt idx="15">
                  <c:v>Hungary</c:v>
                </c:pt>
                <c:pt idx="16">
                  <c:v>Portugal</c:v>
                </c:pt>
                <c:pt idx="17">
                  <c:v>Estonia</c:v>
                </c:pt>
                <c:pt idx="18">
                  <c:v>Lithuania</c:v>
                </c:pt>
                <c:pt idx="19">
                  <c:v>United Kingdom</c:v>
                </c:pt>
                <c:pt idx="20">
                  <c:v>Belgium</c:v>
                </c:pt>
                <c:pt idx="21">
                  <c:v>Romania</c:v>
                </c:pt>
              </c:strCache>
            </c:strRef>
          </c:cat>
          <c:val>
            <c:numRef>
              <c:f>chart_data!$I$5:$I$26</c:f>
              <c:numCache>
                <c:formatCode>0.00</c:formatCode>
                <c:ptCount val="22"/>
                <c:pt idx="0">
                  <c:v>11.499092558983666</c:v>
                </c:pt>
                <c:pt idx="1">
                  <c:v>8.1800362976406529</c:v>
                </c:pt>
                <c:pt idx="2">
                  <c:v>9.8787658802177845</c:v>
                </c:pt>
                <c:pt idx="3">
                  <c:v>7.0475499092558982</c:v>
                </c:pt>
                <c:pt idx="4">
                  <c:v>7.4918330308529946</c:v>
                </c:pt>
                <c:pt idx="5">
                  <c:v>7.9796733212341193</c:v>
                </c:pt>
                <c:pt idx="6">
                  <c:v>6.9081669691470049</c:v>
                </c:pt>
                <c:pt idx="7">
                  <c:v>7.2217785843920153</c:v>
                </c:pt>
                <c:pt idx="8">
                  <c:v>6.7600725952813061</c:v>
                </c:pt>
                <c:pt idx="9" formatCode="General">
                  <c:v>6.3680580762250445</c:v>
                </c:pt>
                <c:pt idx="10">
                  <c:v>6.6206896551724137</c:v>
                </c:pt>
                <c:pt idx="11">
                  <c:v>6.2286751361161521</c:v>
                </c:pt>
                <c:pt idx="12" formatCode="General">
                  <c:v>5.732123411978221</c:v>
                </c:pt>
                <c:pt idx="13">
                  <c:v>6.0980036297640661</c:v>
                </c:pt>
                <c:pt idx="14">
                  <c:v>5.392377495462795</c:v>
                </c:pt>
                <c:pt idx="15">
                  <c:v>5.4533575317604353</c:v>
                </c:pt>
                <c:pt idx="16">
                  <c:v>6.1764065335753173</c:v>
                </c:pt>
                <c:pt idx="17">
                  <c:v>4.860980036297641</c:v>
                </c:pt>
                <c:pt idx="18">
                  <c:v>4.8087114337568053</c:v>
                </c:pt>
                <c:pt idx="19">
                  <c:v>4.9622043078689728</c:v>
                </c:pt>
                <c:pt idx="20">
                  <c:v>5.2529945553539017</c:v>
                </c:pt>
                <c:pt idx="21">
                  <c:v>4.6867513611615248</c:v>
                </c:pt>
              </c:numCache>
            </c:numRef>
          </c:val>
          <c:extLst>
            <c:ext xmlns:c16="http://schemas.microsoft.com/office/drawing/2014/chart" uri="{C3380CC4-5D6E-409C-BE32-E72D297353CC}">
              <c16:uniqueId val="{00000006-E9EA-4BAA-88FD-49BF59E23F9C}"/>
            </c:ext>
          </c:extLst>
        </c:ser>
        <c:ser>
          <c:idx val="1"/>
          <c:order val="1"/>
          <c:tx>
            <c:strRef>
              <c:f>chart_data!$J$4</c:f>
              <c:strCache>
                <c:ptCount val="1"/>
                <c:pt idx="0">
                  <c:v>Medium</c:v>
                </c:pt>
              </c:strCache>
            </c:strRef>
          </c:tx>
          <c:spPr>
            <a:solidFill>
              <a:srgbClr val="17375E"/>
            </a:solidFill>
            <a:ln>
              <a:noFill/>
            </a:ln>
          </c:spPr>
          <c:invertIfNegative val="0"/>
          <c:dPt>
            <c:idx val="1"/>
            <c:invertIfNegative val="0"/>
            <c:bubble3D val="0"/>
            <c:extLst>
              <c:ext xmlns:c16="http://schemas.microsoft.com/office/drawing/2014/chart" uri="{C3380CC4-5D6E-409C-BE32-E72D297353CC}">
                <c16:uniqueId val="{00000007-E9EA-4BAA-88FD-49BF59E23F9C}"/>
              </c:ext>
            </c:extLst>
          </c:dPt>
          <c:dPt>
            <c:idx val="7"/>
            <c:invertIfNegative val="0"/>
            <c:bubble3D val="0"/>
            <c:extLst>
              <c:ext xmlns:c16="http://schemas.microsoft.com/office/drawing/2014/chart" uri="{C3380CC4-5D6E-409C-BE32-E72D297353CC}">
                <c16:uniqueId val="{00000008-E9EA-4BAA-88FD-49BF59E23F9C}"/>
              </c:ext>
            </c:extLst>
          </c:dPt>
          <c:dPt>
            <c:idx val="9"/>
            <c:invertIfNegative val="0"/>
            <c:bubble3D val="0"/>
            <c:extLst>
              <c:ext xmlns:c16="http://schemas.microsoft.com/office/drawing/2014/chart" uri="{C3380CC4-5D6E-409C-BE32-E72D297353CC}">
                <c16:uniqueId val="{00000009-E9EA-4BAA-88FD-49BF59E23F9C}"/>
              </c:ext>
            </c:extLst>
          </c:dPt>
          <c:dPt>
            <c:idx val="11"/>
            <c:invertIfNegative val="0"/>
            <c:bubble3D val="0"/>
            <c:extLst>
              <c:ext xmlns:c16="http://schemas.microsoft.com/office/drawing/2014/chart" uri="{C3380CC4-5D6E-409C-BE32-E72D297353CC}">
                <c16:uniqueId val="{0000000A-E9EA-4BAA-88FD-49BF59E23F9C}"/>
              </c:ext>
            </c:extLst>
          </c:dPt>
          <c:dPt>
            <c:idx val="13"/>
            <c:invertIfNegative val="0"/>
            <c:bubble3D val="0"/>
            <c:extLst>
              <c:ext xmlns:c16="http://schemas.microsoft.com/office/drawing/2014/chart" uri="{C3380CC4-5D6E-409C-BE32-E72D297353CC}">
                <c16:uniqueId val="{0000000B-E9EA-4BAA-88FD-49BF59E23F9C}"/>
              </c:ext>
            </c:extLst>
          </c:dPt>
          <c:dPt>
            <c:idx val="22"/>
            <c:invertIfNegative val="0"/>
            <c:bubble3D val="0"/>
            <c:extLst>
              <c:ext xmlns:c16="http://schemas.microsoft.com/office/drawing/2014/chart" uri="{C3380CC4-5D6E-409C-BE32-E72D297353CC}">
                <c16:uniqueId val="{0000000C-E9EA-4BAA-88FD-49BF59E23F9C}"/>
              </c:ext>
            </c:extLst>
          </c:dPt>
          <c:cat>
            <c:strRef>
              <c:f>chart_data!$H$5:$H$26</c:f>
              <c:strCache>
                <c:ptCount val="22"/>
                <c:pt idx="0">
                  <c:v>Sweden</c:v>
                </c:pt>
                <c:pt idx="1">
                  <c:v>Finland</c:v>
                </c:pt>
                <c:pt idx="2">
                  <c:v>Netherlands</c:v>
                </c:pt>
                <c:pt idx="3">
                  <c:v>Luxembourg</c:v>
                </c:pt>
                <c:pt idx="4">
                  <c:v>Germany</c:v>
                </c:pt>
                <c:pt idx="5">
                  <c:v>France</c:v>
                </c:pt>
                <c:pt idx="6">
                  <c:v>Austria</c:v>
                </c:pt>
                <c:pt idx="7">
                  <c:v>Ireland</c:v>
                </c:pt>
                <c:pt idx="8">
                  <c:v>Poland</c:v>
                </c:pt>
                <c:pt idx="9">
                  <c:v>Slovakia</c:v>
                </c:pt>
                <c:pt idx="10">
                  <c:v>Denmark</c:v>
                </c:pt>
                <c:pt idx="11">
                  <c:v>Czech Republic</c:v>
                </c:pt>
                <c:pt idx="12">
                  <c:v>Slovenia</c:v>
                </c:pt>
                <c:pt idx="13">
                  <c:v>Italy</c:v>
                </c:pt>
                <c:pt idx="14">
                  <c:v>Latvia</c:v>
                </c:pt>
                <c:pt idx="15">
                  <c:v>Hungary</c:v>
                </c:pt>
                <c:pt idx="16">
                  <c:v>Portugal</c:v>
                </c:pt>
                <c:pt idx="17">
                  <c:v>Estonia</c:v>
                </c:pt>
                <c:pt idx="18">
                  <c:v>Lithuania</c:v>
                </c:pt>
                <c:pt idx="19">
                  <c:v>United Kingdom</c:v>
                </c:pt>
                <c:pt idx="20">
                  <c:v>Belgium</c:v>
                </c:pt>
                <c:pt idx="21">
                  <c:v>Romania</c:v>
                </c:pt>
              </c:strCache>
            </c:strRef>
          </c:cat>
          <c:val>
            <c:numRef>
              <c:f>chart_data!$J$5:$J$26</c:f>
              <c:numCache>
                <c:formatCode>0.00</c:formatCode>
                <c:ptCount val="22"/>
                <c:pt idx="0">
                  <c:v>9.2776769509981847</c:v>
                </c:pt>
                <c:pt idx="1">
                  <c:v>7.5179673321234128</c:v>
                </c:pt>
                <c:pt idx="2">
                  <c:v>5.8715063520871142</c:v>
                </c:pt>
                <c:pt idx="3">
                  <c:v>5.7234119782214146</c:v>
                </c:pt>
                <c:pt idx="4">
                  <c:v>6.2112522686025411</c:v>
                </c:pt>
                <c:pt idx="5">
                  <c:v>5.4794918330308526</c:v>
                </c:pt>
                <c:pt idx="6">
                  <c:v>5.584029038112523</c:v>
                </c:pt>
                <c:pt idx="7">
                  <c:v>5.8105263157894731</c:v>
                </c:pt>
                <c:pt idx="8">
                  <c:v>5.6362976406533569</c:v>
                </c:pt>
                <c:pt idx="9" formatCode="General">
                  <c:v>5.5753176043557167</c:v>
                </c:pt>
                <c:pt idx="10">
                  <c:v>5.5056261343012709</c:v>
                </c:pt>
                <c:pt idx="11">
                  <c:v>4.9480943738656986</c:v>
                </c:pt>
                <c:pt idx="12" formatCode="General">
                  <c:v>5.0264972776769508</c:v>
                </c:pt>
                <c:pt idx="13">
                  <c:v>4.4689655172413794</c:v>
                </c:pt>
                <c:pt idx="14">
                  <c:v>4.5996370235934663</c:v>
                </c:pt>
                <c:pt idx="15">
                  <c:v>4.5125226860254077</c:v>
                </c:pt>
                <c:pt idx="16">
                  <c:v>4.1901996370235928</c:v>
                </c:pt>
                <c:pt idx="17">
                  <c:v>4.9393829401088922</c:v>
                </c:pt>
                <c:pt idx="18">
                  <c:v>4.4254083484573501</c:v>
                </c:pt>
                <c:pt idx="19">
                  <c:v>4.5223421003396354</c:v>
                </c:pt>
                <c:pt idx="20">
                  <c:v>4.1901996370235928</c:v>
                </c:pt>
                <c:pt idx="21">
                  <c:v>4.4776769509981849</c:v>
                </c:pt>
              </c:numCache>
            </c:numRef>
          </c:val>
          <c:extLst>
            <c:ext xmlns:c16="http://schemas.microsoft.com/office/drawing/2014/chart" uri="{C3380CC4-5D6E-409C-BE32-E72D297353CC}">
              <c16:uniqueId val="{0000000D-E9EA-4BAA-88FD-49BF59E23F9C}"/>
            </c:ext>
          </c:extLst>
        </c:ser>
        <c:ser>
          <c:idx val="2"/>
          <c:order val="2"/>
          <c:tx>
            <c:strRef>
              <c:f>chart_data!$K$4</c:f>
              <c:strCache>
                <c:ptCount val="1"/>
                <c:pt idx="0">
                  <c:v>Large</c:v>
                </c:pt>
              </c:strCache>
            </c:strRef>
          </c:tx>
          <c:spPr>
            <a:solidFill>
              <a:srgbClr val="89C4FF"/>
            </a:solidFill>
            <a:ln>
              <a:noFill/>
            </a:ln>
          </c:spPr>
          <c:invertIfNegative val="0"/>
          <c:dPt>
            <c:idx val="1"/>
            <c:invertIfNegative val="0"/>
            <c:bubble3D val="0"/>
            <c:extLst>
              <c:ext xmlns:c16="http://schemas.microsoft.com/office/drawing/2014/chart" uri="{C3380CC4-5D6E-409C-BE32-E72D297353CC}">
                <c16:uniqueId val="{0000000E-E9EA-4BAA-88FD-49BF59E23F9C}"/>
              </c:ext>
            </c:extLst>
          </c:dPt>
          <c:dPt>
            <c:idx val="7"/>
            <c:invertIfNegative val="0"/>
            <c:bubble3D val="0"/>
            <c:extLst>
              <c:ext xmlns:c16="http://schemas.microsoft.com/office/drawing/2014/chart" uri="{C3380CC4-5D6E-409C-BE32-E72D297353CC}">
                <c16:uniqueId val="{0000000F-E9EA-4BAA-88FD-49BF59E23F9C}"/>
              </c:ext>
            </c:extLst>
          </c:dPt>
          <c:dPt>
            <c:idx val="9"/>
            <c:invertIfNegative val="0"/>
            <c:bubble3D val="0"/>
            <c:extLst>
              <c:ext xmlns:c16="http://schemas.microsoft.com/office/drawing/2014/chart" uri="{C3380CC4-5D6E-409C-BE32-E72D297353CC}">
                <c16:uniqueId val="{00000010-E9EA-4BAA-88FD-49BF59E23F9C}"/>
              </c:ext>
            </c:extLst>
          </c:dPt>
          <c:dPt>
            <c:idx val="11"/>
            <c:invertIfNegative val="0"/>
            <c:bubble3D val="0"/>
            <c:extLst>
              <c:ext xmlns:c16="http://schemas.microsoft.com/office/drawing/2014/chart" uri="{C3380CC4-5D6E-409C-BE32-E72D297353CC}">
                <c16:uniqueId val="{00000011-E9EA-4BAA-88FD-49BF59E23F9C}"/>
              </c:ext>
            </c:extLst>
          </c:dPt>
          <c:dPt>
            <c:idx val="13"/>
            <c:invertIfNegative val="0"/>
            <c:bubble3D val="0"/>
            <c:extLst>
              <c:ext xmlns:c16="http://schemas.microsoft.com/office/drawing/2014/chart" uri="{C3380CC4-5D6E-409C-BE32-E72D297353CC}">
                <c16:uniqueId val="{00000012-E9EA-4BAA-88FD-49BF59E23F9C}"/>
              </c:ext>
            </c:extLst>
          </c:dPt>
          <c:dPt>
            <c:idx val="22"/>
            <c:invertIfNegative val="0"/>
            <c:bubble3D val="0"/>
            <c:extLst>
              <c:ext xmlns:c16="http://schemas.microsoft.com/office/drawing/2014/chart" uri="{C3380CC4-5D6E-409C-BE32-E72D297353CC}">
                <c16:uniqueId val="{00000013-E9EA-4BAA-88FD-49BF59E23F9C}"/>
              </c:ext>
            </c:extLst>
          </c:dPt>
          <c:cat>
            <c:strRef>
              <c:f>chart_data!$H$5:$H$26</c:f>
              <c:strCache>
                <c:ptCount val="22"/>
                <c:pt idx="0">
                  <c:v>Sweden</c:v>
                </c:pt>
                <c:pt idx="1">
                  <c:v>Finland</c:v>
                </c:pt>
                <c:pt idx="2">
                  <c:v>Netherlands</c:v>
                </c:pt>
                <c:pt idx="3">
                  <c:v>Luxembourg</c:v>
                </c:pt>
                <c:pt idx="4">
                  <c:v>Germany</c:v>
                </c:pt>
                <c:pt idx="5">
                  <c:v>France</c:v>
                </c:pt>
                <c:pt idx="6">
                  <c:v>Austria</c:v>
                </c:pt>
                <c:pt idx="7">
                  <c:v>Ireland</c:v>
                </c:pt>
                <c:pt idx="8">
                  <c:v>Poland</c:v>
                </c:pt>
                <c:pt idx="9">
                  <c:v>Slovakia</c:v>
                </c:pt>
                <c:pt idx="10">
                  <c:v>Denmark</c:v>
                </c:pt>
                <c:pt idx="11">
                  <c:v>Czech Republic</c:v>
                </c:pt>
                <c:pt idx="12">
                  <c:v>Slovenia</c:v>
                </c:pt>
                <c:pt idx="13">
                  <c:v>Italy</c:v>
                </c:pt>
                <c:pt idx="14">
                  <c:v>Latvia</c:v>
                </c:pt>
                <c:pt idx="15">
                  <c:v>Hungary</c:v>
                </c:pt>
                <c:pt idx="16">
                  <c:v>Portugal</c:v>
                </c:pt>
                <c:pt idx="17">
                  <c:v>Estonia</c:v>
                </c:pt>
                <c:pt idx="18">
                  <c:v>Lithuania</c:v>
                </c:pt>
                <c:pt idx="19">
                  <c:v>United Kingdom</c:v>
                </c:pt>
                <c:pt idx="20">
                  <c:v>Belgium</c:v>
                </c:pt>
                <c:pt idx="21">
                  <c:v>Romania</c:v>
                </c:pt>
              </c:strCache>
            </c:strRef>
          </c:cat>
          <c:val>
            <c:numRef>
              <c:f>chart_data!$K$5:$K$26</c:f>
              <c:numCache>
                <c:formatCode>0.00</c:formatCode>
                <c:ptCount val="22"/>
                <c:pt idx="0">
                  <c:v>7.6486388384754997</c:v>
                </c:pt>
                <c:pt idx="1">
                  <c:v>6.6555353901996366</c:v>
                </c:pt>
                <c:pt idx="2">
                  <c:v>4.9568058076225041</c:v>
                </c:pt>
                <c:pt idx="4">
                  <c:v>4.7564428312159714</c:v>
                </c:pt>
                <c:pt idx="5">
                  <c:v>3.9027223230490016</c:v>
                </c:pt>
                <c:pt idx="6">
                  <c:v>4.6344827586206891</c:v>
                </c:pt>
                <c:pt idx="7">
                  <c:v>3.9811252268602533</c:v>
                </c:pt>
                <c:pt idx="8">
                  <c:v>4.4776769509981849</c:v>
                </c:pt>
                <c:pt idx="9" formatCode="General">
                  <c:v>4.6867513611615248</c:v>
                </c:pt>
                <c:pt idx="10">
                  <c:v>4.3208711433756806</c:v>
                </c:pt>
                <c:pt idx="11">
                  <c:v>4.2163339382940102</c:v>
                </c:pt>
                <c:pt idx="12" formatCode="General">
                  <c:v>4.2598911070780403</c:v>
                </c:pt>
                <c:pt idx="13">
                  <c:v>3.9462794918330308</c:v>
                </c:pt>
                <c:pt idx="14">
                  <c:v>4.3295825771324861</c:v>
                </c:pt>
                <c:pt idx="15">
                  <c:v>4.120508166969147</c:v>
                </c:pt>
                <c:pt idx="16">
                  <c:v>3.6413793103448269</c:v>
                </c:pt>
                <c:pt idx="17">
                  <c:v>3.9637023593466423</c:v>
                </c:pt>
                <c:pt idx="18">
                  <c:v>4.3382940108892916</c:v>
                </c:pt>
                <c:pt idx="19">
                  <c:v>3.8521603086056238</c:v>
                </c:pt>
                <c:pt idx="20">
                  <c:v>3.4758620689655171</c:v>
                </c:pt>
                <c:pt idx="21">
                  <c:v>3.6500907441016333</c:v>
                </c:pt>
              </c:numCache>
            </c:numRef>
          </c:val>
          <c:extLst>
            <c:ext xmlns:c16="http://schemas.microsoft.com/office/drawing/2014/chart" uri="{C3380CC4-5D6E-409C-BE32-E72D297353CC}">
              <c16:uniqueId val="{00000014-E9EA-4BAA-88FD-49BF59E23F9C}"/>
            </c:ext>
          </c:extLst>
        </c:ser>
        <c:dLbls>
          <c:showLegendKey val="0"/>
          <c:showVal val="0"/>
          <c:showCatName val="0"/>
          <c:showSerName val="0"/>
          <c:showPercent val="0"/>
          <c:showBubbleSize val="0"/>
        </c:dLbls>
        <c:gapWidth val="110"/>
        <c:axId val="1273750160"/>
        <c:axId val="1"/>
      </c:barChart>
      <c:catAx>
        <c:axId val="1273750160"/>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in val="0"/>
        </c:scaling>
        <c:delete val="0"/>
        <c:axPos val="l"/>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2.2036729230109717E-3"/>
              <c:y val="0.28856934041781362"/>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273750160"/>
        <c:crosses val="autoZero"/>
        <c:crossBetween val="between"/>
        <c:majorUnit val="1"/>
      </c:valAx>
      <c:spPr>
        <a:noFill/>
        <a:ln w="25400">
          <a:noFill/>
        </a:ln>
      </c:spPr>
    </c:plotArea>
    <c:legend>
      <c:legendPos val="r"/>
      <c:layout>
        <c:manualLayout>
          <c:xMode val="edge"/>
          <c:yMode val="edge"/>
          <c:x val="0.89920545370965754"/>
          <c:y val="0.31353226425965047"/>
          <c:w val="9.1777376056036197E-2"/>
          <c:h val="0.254126122954143"/>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582297310851212"/>
          <c:y val="2.709362032173173E-2"/>
          <c:w val="0.85037644442172"/>
          <c:h val="0.86285176767676763"/>
        </c:manualLayout>
      </c:layout>
      <c:barChart>
        <c:barDir val="bar"/>
        <c:grouping val="stacked"/>
        <c:varyColors val="0"/>
        <c:ser>
          <c:idx val="0"/>
          <c:order val="0"/>
          <c:tx>
            <c:strRef>
              <c:f>chart_data!$B$2</c:f>
              <c:strCache>
                <c:ptCount val="1"/>
                <c:pt idx="0">
                  <c:v>Price (excl tax)</c:v>
                </c:pt>
              </c:strCache>
            </c:strRef>
          </c:tx>
          <c:spPr>
            <a:solidFill>
              <a:srgbClr val="17375E"/>
            </a:solidFill>
            <a:ln>
              <a:noFill/>
            </a:ln>
          </c:spPr>
          <c:invertIfNegative val="0"/>
          <c:dPt>
            <c:idx val="3"/>
            <c:invertIfNegative val="0"/>
            <c:bubble3D val="0"/>
            <c:extLst>
              <c:ext xmlns:c16="http://schemas.microsoft.com/office/drawing/2014/chart" uri="{C3380CC4-5D6E-409C-BE32-E72D297353CC}">
                <c16:uniqueId val="{00000000-8D4D-45F9-9DDA-20C4BD773648}"/>
              </c:ext>
            </c:extLst>
          </c:dPt>
          <c:dPt>
            <c:idx val="8"/>
            <c:invertIfNegative val="0"/>
            <c:bubble3D val="0"/>
            <c:extLst>
              <c:ext xmlns:c16="http://schemas.microsoft.com/office/drawing/2014/chart" uri="{C3380CC4-5D6E-409C-BE32-E72D297353CC}">
                <c16:uniqueId val="{00000001-8D4D-45F9-9DDA-20C4BD773648}"/>
              </c:ext>
            </c:extLst>
          </c:dPt>
          <c:dPt>
            <c:idx val="9"/>
            <c:invertIfNegative val="0"/>
            <c:bubble3D val="0"/>
            <c:extLst>
              <c:ext xmlns:c16="http://schemas.microsoft.com/office/drawing/2014/chart" uri="{C3380CC4-5D6E-409C-BE32-E72D297353CC}">
                <c16:uniqueId val="{00000002-8D4D-45F9-9DDA-20C4BD773648}"/>
              </c:ext>
            </c:extLst>
          </c:dPt>
          <c:dPt>
            <c:idx val="11"/>
            <c:invertIfNegative val="0"/>
            <c:bubble3D val="0"/>
            <c:extLst>
              <c:ext xmlns:c16="http://schemas.microsoft.com/office/drawing/2014/chart" uri="{C3380CC4-5D6E-409C-BE32-E72D297353CC}">
                <c16:uniqueId val="{00000003-8D4D-45F9-9DDA-20C4BD773648}"/>
              </c:ext>
            </c:extLst>
          </c:dPt>
          <c:dPt>
            <c:idx val="13"/>
            <c:invertIfNegative val="0"/>
            <c:bubble3D val="0"/>
            <c:extLst>
              <c:ext xmlns:c16="http://schemas.microsoft.com/office/drawing/2014/chart" uri="{C3380CC4-5D6E-409C-BE32-E72D297353CC}">
                <c16:uniqueId val="{00000004-8D4D-45F9-9DDA-20C4BD773648}"/>
              </c:ext>
            </c:extLst>
          </c:dPt>
          <c:dLbls>
            <c:dLbl>
              <c:idx val="7"/>
              <c:spPr>
                <a:noFill/>
                <a:ln w="25400">
                  <a:noFill/>
                </a:ln>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5-8D4D-45F9-9DDA-20C4BD773648}"/>
                </c:ext>
              </c:extLst>
            </c:dLbl>
            <c:dLbl>
              <c:idx val="9"/>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2-8D4D-45F9-9DDA-20C4BD773648}"/>
                </c:ext>
              </c:extLst>
            </c:dLbl>
            <c:dLbl>
              <c:idx val="10"/>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6-8D4D-45F9-9DDA-20C4BD773648}"/>
                </c:ext>
              </c:extLst>
            </c:dLbl>
            <c:dLbl>
              <c:idx val="13"/>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4-8D4D-45F9-9DDA-20C4BD773648}"/>
                </c:ext>
              </c:extLst>
            </c:dLbl>
            <c:spPr>
              <a:noFill/>
              <a:ln w="25400">
                <a:noFill/>
              </a:ln>
            </c:spPr>
            <c:txPr>
              <a:bodyPr wrap="square" lIns="38100" tIns="19050" rIns="38100" bIns="19050" anchor="ctr">
                <a:spAutoFit/>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strRef>
              <c:f>chart_data!$A$3:$A$17</c:f>
              <c:strCache>
                <c:ptCount val="15"/>
                <c:pt idx="0">
                  <c:v>Sweden</c:v>
                </c:pt>
                <c:pt idx="1">
                  <c:v>Finland</c:v>
                </c:pt>
                <c:pt idx="2">
                  <c:v>Germany</c:v>
                </c:pt>
                <c:pt idx="3">
                  <c:v>Netherlands</c:v>
                </c:pt>
                <c:pt idx="4">
                  <c:v>Ireland</c:v>
                </c:pt>
                <c:pt idx="5">
                  <c:v>Luxembourg</c:v>
                </c:pt>
                <c:pt idx="6">
                  <c:v>Austria</c:v>
                </c:pt>
                <c:pt idx="7">
                  <c:v>Denmark</c:v>
                </c:pt>
                <c:pt idx="8">
                  <c:v>France</c:v>
                </c:pt>
                <c:pt idx="9">
                  <c:v>United Kingdom</c:v>
                </c:pt>
                <c:pt idx="10">
                  <c:v>Italy</c:v>
                </c:pt>
                <c:pt idx="11">
                  <c:v>Spain</c:v>
                </c:pt>
                <c:pt idx="12">
                  <c:v>Belgium</c:v>
                </c:pt>
                <c:pt idx="13">
                  <c:v>Portugal</c:v>
                </c:pt>
                <c:pt idx="14">
                  <c:v>Greece</c:v>
                </c:pt>
              </c:strCache>
            </c:strRef>
          </c:cat>
          <c:val>
            <c:numRef>
              <c:f>chart_data!$B$3:$B$17</c:f>
              <c:numCache>
                <c:formatCode>0.00</c:formatCode>
                <c:ptCount val="15"/>
                <c:pt idx="0">
                  <c:v>6.3680580762250445</c:v>
                </c:pt>
                <c:pt idx="1">
                  <c:v>5.6885662431941917</c:v>
                </c:pt>
                <c:pt idx="2">
                  <c:v>4.8087114337568053</c:v>
                </c:pt>
                <c:pt idx="3">
                  <c:v>3.3626134301270421</c:v>
                </c:pt>
                <c:pt idx="4">
                  <c:v>4.9306715063520867</c:v>
                </c:pt>
                <c:pt idx="5">
                  <c:v>5.0787658802177855</c:v>
                </c:pt>
                <c:pt idx="6">
                  <c:v>4.2511796733212339</c:v>
                </c:pt>
                <c:pt idx="7">
                  <c:v>3.711070780399274</c:v>
                </c:pt>
                <c:pt idx="8">
                  <c:v>4.6170598911070773</c:v>
                </c:pt>
                <c:pt idx="9">
                  <c:v>4.1017850551461335</c:v>
                </c:pt>
                <c:pt idx="10">
                  <c:v>4.1553539019963699</c:v>
                </c:pt>
                <c:pt idx="11">
                  <c:v>4.1727767695099818</c:v>
                </c:pt>
                <c:pt idx="12">
                  <c:v>4.0333938294010894</c:v>
                </c:pt>
                <c:pt idx="13">
                  <c:v>3.9201451905626135</c:v>
                </c:pt>
                <c:pt idx="14">
                  <c:v>3.3626134301270421</c:v>
                </c:pt>
              </c:numCache>
            </c:numRef>
          </c:val>
          <c:extLst>
            <c:ext xmlns:c16="http://schemas.microsoft.com/office/drawing/2014/chart" uri="{C3380CC4-5D6E-409C-BE32-E72D297353CC}">
              <c16:uniqueId val="{00000007-8D4D-45F9-9DDA-20C4BD773648}"/>
            </c:ext>
          </c:extLst>
        </c:ser>
        <c:ser>
          <c:idx val="1"/>
          <c:order val="1"/>
          <c:tx>
            <c:strRef>
              <c:f>chart_data!$C$2</c:f>
              <c:strCache>
                <c:ptCount val="1"/>
                <c:pt idx="0">
                  <c:v>Tax Component / subsidy (if outlined)</c:v>
                </c:pt>
              </c:strCache>
            </c:strRef>
          </c:tx>
          <c:spPr>
            <a:solidFill>
              <a:srgbClr val="89C4FF"/>
            </a:solidFill>
            <a:ln>
              <a:noFill/>
            </a:ln>
          </c:spPr>
          <c:invertIfNegative val="0"/>
          <c:dPt>
            <c:idx val="3"/>
            <c:invertIfNegative val="0"/>
            <c:bubble3D val="0"/>
            <c:extLst>
              <c:ext xmlns:c16="http://schemas.microsoft.com/office/drawing/2014/chart" uri="{C3380CC4-5D6E-409C-BE32-E72D297353CC}">
                <c16:uniqueId val="{00000008-8D4D-45F9-9DDA-20C4BD773648}"/>
              </c:ext>
            </c:extLst>
          </c:dPt>
          <c:dPt>
            <c:idx val="8"/>
            <c:invertIfNegative val="0"/>
            <c:bubble3D val="0"/>
            <c:extLst>
              <c:ext xmlns:c16="http://schemas.microsoft.com/office/drawing/2014/chart" uri="{C3380CC4-5D6E-409C-BE32-E72D297353CC}">
                <c16:uniqueId val="{00000009-8D4D-45F9-9DDA-20C4BD773648}"/>
              </c:ext>
            </c:extLst>
          </c:dPt>
          <c:dPt>
            <c:idx val="9"/>
            <c:invertIfNegative val="0"/>
            <c:bubble3D val="0"/>
            <c:extLst>
              <c:ext xmlns:c16="http://schemas.microsoft.com/office/drawing/2014/chart" uri="{C3380CC4-5D6E-409C-BE32-E72D297353CC}">
                <c16:uniqueId val="{0000000A-8D4D-45F9-9DDA-20C4BD773648}"/>
              </c:ext>
            </c:extLst>
          </c:dPt>
          <c:dPt>
            <c:idx val="11"/>
            <c:invertIfNegative val="0"/>
            <c:bubble3D val="0"/>
            <c:extLst>
              <c:ext xmlns:c16="http://schemas.microsoft.com/office/drawing/2014/chart" uri="{C3380CC4-5D6E-409C-BE32-E72D297353CC}">
                <c16:uniqueId val="{0000000B-8D4D-45F9-9DDA-20C4BD773648}"/>
              </c:ext>
            </c:extLst>
          </c:dPt>
          <c:dPt>
            <c:idx val="13"/>
            <c:invertIfNegative val="0"/>
            <c:bubble3D val="0"/>
            <c:extLst>
              <c:ext xmlns:c16="http://schemas.microsoft.com/office/drawing/2014/chart" uri="{C3380CC4-5D6E-409C-BE32-E72D297353CC}">
                <c16:uniqueId val="{0000000C-8D4D-45F9-9DDA-20C4BD773648}"/>
              </c:ext>
            </c:extLst>
          </c:dPt>
          <c:cat>
            <c:strRef>
              <c:f>chart_data!$A$3:$A$17</c:f>
              <c:strCache>
                <c:ptCount val="15"/>
                <c:pt idx="0">
                  <c:v>Sweden</c:v>
                </c:pt>
                <c:pt idx="1">
                  <c:v>Finland</c:v>
                </c:pt>
                <c:pt idx="2">
                  <c:v>Germany</c:v>
                </c:pt>
                <c:pt idx="3">
                  <c:v>Netherlands</c:v>
                </c:pt>
                <c:pt idx="4">
                  <c:v>Ireland</c:v>
                </c:pt>
                <c:pt idx="5">
                  <c:v>Luxembourg</c:v>
                </c:pt>
                <c:pt idx="6">
                  <c:v>Austria</c:v>
                </c:pt>
                <c:pt idx="7">
                  <c:v>Denmark</c:v>
                </c:pt>
                <c:pt idx="8">
                  <c:v>France</c:v>
                </c:pt>
                <c:pt idx="9">
                  <c:v>United Kingdom</c:v>
                </c:pt>
                <c:pt idx="10">
                  <c:v>Italy</c:v>
                </c:pt>
                <c:pt idx="11">
                  <c:v>Spain</c:v>
                </c:pt>
                <c:pt idx="12">
                  <c:v>Belgium</c:v>
                </c:pt>
                <c:pt idx="13">
                  <c:v>Portugal</c:v>
                </c:pt>
                <c:pt idx="14">
                  <c:v>Greece</c:v>
                </c:pt>
              </c:strCache>
            </c:strRef>
          </c:cat>
          <c:val>
            <c:numRef>
              <c:f>chart_data!$C$3:$C$17</c:f>
              <c:numCache>
                <c:formatCode>0.00</c:formatCode>
                <c:ptCount val="15"/>
                <c:pt idx="0">
                  <c:v>2.9096188747731402</c:v>
                </c:pt>
                <c:pt idx="1">
                  <c:v>1.8294010889292212</c:v>
                </c:pt>
                <c:pt idx="2">
                  <c:v>1.4025408348457358</c:v>
                </c:pt>
                <c:pt idx="3">
                  <c:v>2.5088929219600722</c:v>
                </c:pt>
                <c:pt idx="4">
                  <c:v>0.87985480943738636</c:v>
                </c:pt>
                <c:pt idx="5">
                  <c:v>0.64464609800362904</c:v>
                </c:pt>
                <c:pt idx="6">
                  <c:v>1.3328493647912891</c:v>
                </c:pt>
                <c:pt idx="7">
                  <c:v>1.7945553539019969</c:v>
                </c:pt>
                <c:pt idx="8">
                  <c:v>0.86243194192377537</c:v>
                </c:pt>
                <c:pt idx="9">
                  <c:v>0.4205570451935019</c:v>
                </c:pt>
                <c:pt idx="10">
                  <c:v>0.31361161524500947</c:v>
                </c:pt>
                <c:pt idx="11">
                  <c:v>0.25263157894736832</c:v>
                </c:pt>
                <c:pt idx="12">
                  <c:v>0.1568058076225034</c:v>
                </c:pt>
                <c:pt idx="13">
                  <c:v>0.27005444646097931</c:v>
                </c:pt>
                <c:pt idx="14">
                  <c:v>0.33103448275862002</c:v>
                </c:pt>
              </c:numCache>
            </c:numRef>
          </c:val>
          <c:extLst>
            <c:ext xmlns:c16="http://schemas.microsoft.com/office/drawing/2014/chart" uri="{C3380CC4-5D6E-409C-BE32-E72D297353CC}">
              <c16:uniqueId val="{0000000D-8D4D-45F9-9DDA-20C4BD773648}"/>
            </c:ext>
          </c:extLst>
        </c:ser>
        <c:dLbls>
          <c:showLegendKey val="0"/>
          <c:showVal val="0"/>
          <c:showCatName val="0"/>
          <c:showSerName val="0"/>
          <c:showPercent val="0"/>
          <c:showBubbleSize val="0"/>
        </c:dLbls>
        <c:gapWidth val="15"/>
        <c:overlap val="100"/>
        <c:axId val="1374149808"/>
        <c:axId val="1"/>
      </c:barChart>
      <c:scatterChart>
        <c:scatterStyle val="lineMarker"/>
        <c:varyColors val="0"/>
        <c:ser>
          <c:idx val="2"/>
          <c:order val="2"/>
          <c:tx>
            <c:strRef>
              <c:f>chart_data!$C$21</c:f>
              <c:strCache>
                <c:ptCount val="1"/>
                <c:pt idx="0">
                  <c:v>EU 14 plus UK Median (inc tax)</c:v>
                </c:pt>
              </c:strCache>
            </c:strRef>
          </c:tx>
          <c:spPr>
            <a:ln>
              <a:solidFill>
                <a:sysClr val="windowText" lastClr="000000"/>
              </a:solidFill>
            </a:ln>
          </c:spPr>
          <c:marker>
            <c:symbol val="none"/>
          </c:marker>
          <c:xVal>
            <c:numRef>
              <c:f>chart_data!$D$21:$E$21</c:f>
              <c:numCache>
                <c:formatCode>0.00</c:formatCode>
                <c:ptCount val="2"/>
                <c:pt idx="0">
                  <c:v>5.5056261343012709</c:v>
                </c:pt>
                <c:pt idx="1">
                  <c:v>5.5056261343012709</c:v>
                </c:pt>
              </c:numCache>
            </c:numRef>
          </c:xVal>
          <c:yVal>
            <c:numRef>
              <c:f>chart_data!$D$22:$E$22</c:f>
              <c:numCache>
                <c:formatCode>General</c:formatCode>
                <c:ptCount val="2"/>
                <c:pt idx="0">
                  <c:v>0</c:v>
                </c:pt>
                <c:pt idx="1">
                  <c:v>1</c:v>
                </c:pt>
              </c:numCache>
            </c:numRef>
          </c:yVal>
          <c:smooth val="0"/>
          <c:extLst>
            <c:ext xmlns:c16="http://schemas.microsoft.com/office/drawing/2014/chart" uri="{C3380CC4-5D6E-409C-BE32-E72D297353CC}">
              <c16:uniqueId val="{0000000E-8D4D-45F9-9DDA-20C4BD773648}"/>
            </c:ext>
          </c:extLst>
        </c:ser>
        <c:dLbls>
          <c:showLegendKey val="0"/>
          <c:showVal val="0"/>
          <c:showCatName val="0"/>
          <c:showSerName val="0"/>
          <c:showPercent val="0"/>
          <c:showBubbleSize val="0"/>
        </c:dLbls>
        <c:axId val="3"/>
        <c:axId val="4"/>
      </c:scatterChart>
      <c:catAx>
        <c:axId val="1374149808"/>
        <c:scaling>
          <c:orientation val="minMax"/>
        </c:scaling>
        <c:delete val="0"/>
        <c:axPos val="l"/>
        <c:numFmt formatCode="General" sourceLinked="1"/>
        <c:majorTickMark val="out"/>
        <c:minorTickMark val="none"/>
        <c:tickLblPos val="nextTo"/>
        <c:spPr>
          <a:ln w="28575">
            <a:solidFill>
              <a:srgbClr val="000000"/>
            </a:solidFill>
            <a:prstDash val="solid"/>
          </a:ln>
        </c:spPr>
        <c:txPr>
          <a:bodyPr rot="-5400000" vert="horz"/>
          <a:lstStyle/>
          <a:p>
            <a:pPr>
              <a:defRPr sz="800" b="0" i="0" u="none" strike="noStrike" baseline="0">
                <a:solidFill>
                  <a:srgbClr val="FFFFFF"/>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0.41868888091626433"/>
              <c:y val="0.95059664673063404"/>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74149808"/>
        <c:crosses val="autoZero"/>
        <c:crossBetween val="between"/>
        <c:majorUnit val="1"/>
      </c:valAx>
      <c:valAx>
        <c:axId val="3"/>
        <c:scaling>
          <c:orientation val="minMax"/>
        </c:scaling>
        <c:delete val="1"/>
        <c:axPos val="b"/>
        <c:numFmt formatCode="0.00" sourceLinked="1"/>
        <c:majorTickMark val="out"/>
        <c:minorTickMark val="none"/>
        <c:tickLblPos val="nextTo"/>
        <c:crossAx val="4"/>
        <c:crosses val="autoZero"/>
        <c:crossBetween val="midCat"/>
      </c:valAx>
      <c:valAx>
        <c:axId val="4"/>
        <c:scaling>
          <c:orientation val="minMax"/>
          <c:max val="1"/>
        </c:scaling>
        <c:delete val="1"/>
        <c:axPos val="r"/>
        <c:numFmt formatCode="General" sourceLinked="1"/>
        <c:majorTickMark val="out"/>
        <c:minorTickMark val="none"/>
        <c:tickLblPos val="nextTo"/>
        <c:crossAx val="3"/>
        <c:crosses val="max"/>
        <c:crossBetween val="midCat"/>
      </c:valAx>
      <c:spPr>
        <a:noFill/>
        <a:ln w="25400">
          <a:noFill/>
        </a:ln>
      </c:spPr>
    </c:plotArea>
    <c:legend>
      <c:legendPos val="r"/>
      <c:layout>
        <c:manualLayout>
          <c:xMode val="edge"/>
          <c:yMode val="edge"/>
          <c:x val="0.68587712507159615"/>
          <c:y val="9.972295129775445E-2"/>
          <c:w val="0.30275999672702791"/>
          <c:h val="0.28439563223995906"/>
        </c:manualLayout>
      </c:layout>
      <c:overlay val="0"/>
      <c:spPr>
        <a:noFill/>
        <a:ln w="25400">
          <a:noFill/>
        </a:ln>
      </c:spPr>
      <c:txPr>
        <a:bodyPr/>
        <a:lstStyle/>
        <a:p>
          <a:pPr>
            <a:defRPr sz="59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722376543209887E-2"/>
          <c:y val="2.8985353535353534E-2"/>
          <c:w val="0.81627777777777777"/>
          <c:h val="0.79529426306681605"/>
        </c:manualLayout>
      </c:layout>
      <c:barChart>
        <c:barDir val="col"/>
        <c:grouping val="clustered"/>
        <c:varyColors val="0"/>
        <c:ser>
          <c:idx val="0"/>
          <c:order val="0"/>
          <c:tx>
            <c:strRef>
              <c:f>chart_data!$I$4</c:f>
              <c:strCache>
                <c:ptCount val="1"/>
                <c:pt idx="0">
                  <c:v>Small</c:v>
                </c:pt>
              </c:strCache>
            </c:strRef>
          </c:tx>
          <c:spPr>
            <a:solidFill>
              <a:srgbClr val="4F81BD"/>
            </a:solidFill>
            <a:ln>
              <a:noFill/>
            </a:ln>
          </c:spPr>
          <c:invertIfNegative val="0"/>
          <c:dPt>
            <c:idx val="1"/>
            <c:invertIfNegative val="0"/>
            <c:bubble3D val="0"/>
            <c:extLst>
              <c:ext xmlns:c16="http://schemas.microsoft.com/office/drawing/2014/chart" uri="{C3380CC4-5D6E-409C-BE32-E72D297353CC}">
                <c16:uniqueId val="{00000000-6238-4885-8442-9584D0A4AC61}"/>
              </c:ext>
            </c:extLst>
          </c:dPt>
          <c:dPt>
            <c:idx val="7"/>
            <c:invertIfNegative val="0"/>
            <c:bubble3D val="0"/>
            <c:extLst>
              <c:ext xmlns:c16="http://schemas.microsoft.com/office/drawing/2014/chart" uri="{C3380CC4-5D6E-409C-BE32-E72D297353CC}">
                <c16:uniqueId val="{00000001-6238-4885-8442-9584D0A4AC61}"/>
              </c:ext>
            </c:extLst>
          </c:dPt>
          <c:dPt>
            <c:idx val="9"/>
            <c:invertIfNegative val="0"/>
            <c:bubble3D val="0"/>
            <c:extLst>
              <c:ext xmlns:c16="http://schemas.microsoft.com/office/drawing/2014/chart" uri="{C3380CC4-5D6E-409C-BE32-E72D297353CC}">
                <c16:uniqueId val="{00000002-6238-4885-8442-9584D0A4AC61}"/>
              </c:ext>
            </c:extLst>
          </c:dPt>
          <c:dPt>
            <c:idx val="11"/>
            <c:invertIfNegative val="0"/>
            <c:bubble3D val="0"/>
            <c:extLst>
              <c:ext xmlns:c16="http://schemas.microsoft.com/office/drawing/2014/chart" uri="{C3380CC4-5D6E-409C-BE32-E72D297353CC}">
                <c16:uniqueId val="{00000003-6238-4885-8442-9584D0A4AC61}"/>
              </c:ext>
            </c:extLst>
          </c:dPt>
          <c:dPt>
            <c:idx val="13"/>
            <c:invertIfNegative val="0"/>
            <c:bubble3D val="0"/>
            <c:extLst>
              <c:ext xmlns:c16="http://schemas.microsoft.com/office/drawing/2014/chart" uri="{C3380CC4-5D6E-409C-BE32-E72D297353CC}">
                <c16:uniqueId val="{00000004-6238-4885-8442-9584D0A4AC61}"/>
              </c:ext>
            </c:extLst>
          </c:dPt>
          <c:dPt>
            <c:idx val="22"/>
            <c:invertIfNegative val="0"/>
            <c:bubble3D val="0"/>
            <c:extLst>
              <c:ext xmlns:c16="http://schemas.microsoft.com/office/drawing/2014/chart" uri="{C3380CC4-5D6E-409C-BE32-E72D297353CC}">
                <c16:uniqueId val="{00000005-6238-4885-8442-9584D0A4AC61}"/>
              </c:ext>
            </c:extLst>
          </c:dPt>
          <c:cat>
            <c:strRef>
              <c:f>chart_data!$H$5:$H$26</c:f>
              <c:strCache>
                <c:ptCount val="22"/>
                <c:pt idx="0">
                  <c:v>Sweden</c:v>
                </c:pt>
                <c:pt idx="1">
                  <c:v>Finland</c:v>
                </c:pt>
                <c:pt idx="2">
                  <c:v>Netherlands</c:v>
                </c:pt>
                <c:pt idx="3">
                  <c:v>Luxembourg</c:v>
                </c:pt>
                <c:pt idx="4">
                  <c:v>Germany</c:v>
                </c:pt>
                <c:pt idx="5">
                  <c:v>France</c:v>
                </c:pt>
                <c:pt idx="6">
                  <c:v>Austria</c:v>
                </c:pt>
                <c:pt idx="7">
                  <c:v>Ireland</c:v>
                </c:pt>
                <c:pt idx="8">
                  <c:v>Poland</c:v>
                </c:pt>
                <c:pt idx="9">
                  <c:v>Slovakia</c:v>
                </c:pt>
                <c:pt idx="10">
                  <c:v>Denmark</c:v>
                </c:pt>
                <c:pt idx="11">
                  <c:v>Czech Republic</c:v>
                </c:pt>
                <c:pt idx="12">
                  <c:v>Slovenia</c:v>
                </c:pt>
                <c:pt idx="13">
                  <c:v>Italy</c:v>
                </c:pt>
                <c:pt idx="14">
                  <c:v>Latvia</c:v>
                </c:pt>
                <c:pt idx="15">
                  <c:v>Hungary</c:v>
                </c:pt>
                <c:pt idx="16">
                  <c:v>Portugal</c:v>
                </c:pt>
                <c:pt idx="17">
                  <c:v>Estonia</c:v>
                </c:pt>
                <c:pt idx="18">
                  <c:v>Lithuania</c:v>
                </c:pt>
                <c:pt idx="19">
                  <c:v>United Kingdom</c:v>
                </c:pt>
                <c:pt idx="20">
                  <c:v>Belgium</c:v>
                </c:pt>
                <c:pt idx="21">
                  <c:v>Romania</c:v>
                </c:pt>
              </c:strCache>
            </c:strRef>
          </c:cat>
          <c:val>
            <c:numRef>
              <c:f>chart_data!$I$5:$I$26</c:f>
              <c:numCache>
                <c:formatCode>0.00</c:formatCode>
                <c:ptCount val="22"/>
                <c:pt idx="0">
                  <c:v>11.499092558983666</c:v>
                </c:pt>
                <c:pt idx="1">
                  <c:v>8.1800362976406529</c:v>
                </c:pt>
                <c:pt idx="2">
                  <c:v>9.8787658802177845</c:v>
                </c:pt>
                <c:pt idx="3">
                  <c:v>7.0475499092558982</c:v>
                </c:pt>
                <c:pt idx="4">
                  <c:v>7.4918330308529946</c:v>
                </c:pt>
                <c:pt idx="5">
                  <c:v>7.9796733212341193</c:v>
                </c:pt>
                <c:pt idx="6">
                  <c:v>6.9081669691470049</c:v>
                </c:pt>
                <c:pt idx="7">
                  <c:v>7.2217785843920153</c:v>
                </c:pt>
                <c:pt idx="8">
                  <c:v>6.7600725952813061</c:v>
                </c:pt>
                <c:pt idx="9" formatCode="General">
                  <c:v>6.3680580762250445</c:v>
                </c:pt>
                <c:pt idx="10">
                  <c:v>6.6206896551724137</c:v>
                </c:pt>
                <c:pt idx="11">
                  <c:v>6.2286751361161521</c:v>
                </c:pt>
                <c:pt idx="12" formatCode="General">
                  <c:v>5.732123411978221</c:v>
                </c:pt>
                <c:pt idx="13">
                  <c:v>6.0980036297640661</c:v>
                </c:pt>
                <c:pt idx="14">
                  <c:v>5.392377495462795</c:v>
                </c:pt>
                <c:pt idx="15">
                  <c:v>5.4533575317604353</c:v>
                </c:pt>
                <c:pt idx="16">
                  <c:v>6.1764065335753173</c:v>
                </c:pt>
                <c:pt idx="17">
                  <c:v>4.860980036297641</c:v>
                </c:pt>
                <c:pt idx="18">
                  <c:v>4.8087114337568053</c:v>
                </c:pt>
                <c:pt idx="19">
                  <c:v>4.9622043078689728</c:v>
                </c:pt>
                <c:pt idx="20">
                  <c:v>5.2529945553539017</c:v>
                </c:pt>
                <c:pt idx="21">
                  <c:v>4.6867513611615248</c:v>
                </c:pt>
              </c:numCache>
            </c:numRef>
          </c:val>
          <c:extLst>
            <c:ext xmlns:c16="http://schemas.microsoft.com/office/drawing/2014/chart" uri="{C3380CC4-5D6E-409C-BE32-E72D297353CC}">
              <c16:uniqueId val="{00000006-6238-4885-8442-9584D0A4AC61}"/>
            </c:ext>
          </c:extLst>
        </c:ser>
        <c:ser>
          <c:idx val="1"/>
          <c:order val="1"/>
          <c:tx>
            <c:strRef>
              <c:f>chart_data!$J$4</c:f>
              <c:strCache>
                <c:ptCount val="1"/>
                <c:pt idx="0">
                  <c:v>Medium</c:v>
                </c:pt>
              </c:strCache>
            </c:strRef>
          </c:tx>
          <c:spPr>
            <a:solidFill>
              <a:srgbClr val="17375E"/>
            </a:solidFill>
            <a:ln>
              <a:noFill/>
            </a:ln>
          </c:spPr>
          <c:invertIfNegative val="0"/>
          <c:dPt>
            <c:idx val="1"/>
            <c:invertIfNegative val="0"/>
            <c:bubble3D val="0"/>
            <c:extLst>
              <c:ext xmlns:c16="http://schemas.microsoft.com/office/drawing/2014/chart" uri="{C3380CC4-5D6E-409C-BE32-E72D297353CC}">
                <c16:uniqueId val="{00000007-6238-4885-8442-9584D0A4AC61}"/>
              </c:ext>
            </c:extLst>
          </c:dPt>
          <c:dPt>
            <c:idx val="7"/>
            <c:invertIfNegative val="0"/>
            <c:bubble3D val="0"/>
            <c:extLst>
              <c:ext xmlns:c16="http://schemas.microsoft.com/office/drawing/2014/chart" uri="{C3380CC4-5D6E-409C-BE32-E72D297353CC}">
                <c16:uniqueId val="{00000008-6238-4885-8442-9584D0A4AC61}"/>
              </c:ext>
            </c:extLst>
          </c:dPt>
          <c:dPt>
            <c:idx val="9"/>
            <c:invertIfNegative val="0"/>
            <c:bubble3D val="0"/>
            <c:extLst>
              <c:ext xmlns:c16="http://schemas.microsoft.com/office/drawing/2014/chart" uri="{C3380CC4-5D6E-409C-BE32-E72D297353CC}">
                <c16:uniqueId val="{00000009-6238-4885-8442-9584D0A4AC61}"/>
              </c:ext>
            </c:extLst>
          </c:dPt>
          <c:dPt>
            <c:idx val="11"/>
            <c:invertIfNegative val="0"/>
            <c:bubble3D val="0"/>
            <c:extLst>
              <c:ext xmlns:c16="http://schemas.microsoft.com/office/drawing/2014/chart" uri="{C3380CC4-5D6E-409C-BE32-E72D297353CC}">
                <c16:uniqueId val="{0000000A-6238-4885-8442-9584D0A4AC61}"/>
              </c:ext>
            </c:extLst>
          </c:dPt>
          <c:dPt>
            <c:idx val="13"/>
            <c:invertIfNegative val="0"/>
            <c:bubble3D val="0"/>
            <c:extLst>
              <c:ext xmlns:c16="http://schemas.microsoft.com/office/drawing/2014/chart" uri="{C3380CC4-5D6E-409C-BE32-E72D297353CC}">
                <c16:uniqueId val="{0000000B-6238-4885-8442-9584D0A4AC61}"/>
              </c:ext>
            </c:extLst>
          </c:dPt>
          <c:dPt>
            <c:idx val="22"/>
            <c:invertIfNegative val="0"/>
            <c:bubble3D val="0"/>
            <c:extLst>
              <c:ext xmlns:c16="http://schemas.microsoft.com/office/drawing/2014/chart" uri="{C3380CC4-5D6E-409C-BE32-E72D297353CC}">
                <c16:uniqueId val="{0000000C-6238-4885-8442-9584D0A4AC61}"/>
              </c:ext>
            </c:extLst>
          </c:dPt>
          <c:cat>
            <c:strRef>
              <c:f>chart_data!$H$5:$H$26</c:f>
              <c:strCache>
                <c:ptCount val="22"/>
                <c:pt idx="0">
                  <c:v>Sweden</c:v>
                </c:pt>
                <c:pt idx="1">
                  <c:v>Finland</c:v>
                </c:pt>
                <c:pt idx="2">
                  <c:v>Netherlands</c:v>
                </c:pt>
                <c:pt idx="3">
                  <c:v>Luxembourg</c:v>
                </c:pt>
                <c:pt idx="4">
                  <c:v>Germany</c:v>
                </c:pt>
                <c:pt idx="5">
                  <c:v>France</c:v>
                </c:pt>
                <c:pt idx="6">
                  <c:v>Austria</c:v>
                </c:pt>
                <c:pt idx="7">
                  <c:v>Ireland</c:v>
                </c:pt>
                <c:pt idx="8">
                  <c:v>Poland</c:v>
                </c:pt>
                <c:pt idx="9">
                  <c:v>Slovakia</c:v>
                </c:pt>
                <c:pt idx="10">
                  <c:v>Denmark</c:v>
                </c:pt>
                <c:pt idx="11">
                  <c:v>Czech Republic</c:v>
                </c:pt>
                <c:pt idx="12">
                  <c:v>Slovenia</c:v>
                </c:pt>
                <c:pt idx="13">
                  <c:v>Italy</c:v>
                </c:pt>
                <c:pt idx="14">
                  <c:v>Latvia</c:v>
                </c:pt>
                <c:pt idx="15">
                  <c:v>Hungary</c:v>
                </c:pt>
                <c:pt idx="16">
                  <c:v>Portugal</c:v>
                </c:pt>
                <c:pt idx="17">
                  <c:v>Estonia</c:v>
                </c:pt>
                <c:pt idx="18">
                  <c:v>Lithuania</c:v>
                </c:pt>
                <c:pt idx="19">
                  <c:v>United Kingdom</c:v>
                </c:pt>
                <c:pt idx="20">
                  <c:v>Belgium</c:v>
                </c:pt>
                <c:pt idx="21">
                  <c:v>Romania</c:v>
                </c:pt>
              </c:strCache>
            </c:strRef>
          </c:cat>
          <c:val>
            <c:numRef>
              <c:f>chart_data!$J$5:$J$26</c:f>
              <c:numCache>
                <c:formatCode>0.00</c:formatCode>
                <c:ptCount val="22"/>
                <c:pt idx="0">
                  <c:v>9.2776769509981847</c:v>
                </c:pt>
                <c:pt idx="1">
                  <c:v>7.5179673321234128</c:v>
                </c:pt>
                <c:pt idx="2">
                  <c:v>5.8715063520871142</c:v>
                </c:pt>
                <c:pt idx="3">
                  <c:v>5.7234119782214146</c:v>
                </c:pt>
                <c:pt idx="4">
                  <c:v>6.2112522686025411</c:v>
                </c:pt>
                <c:pt idx="5">
                  <c:v>5.4794918330308526</c:v>
                </c:pt>
                <c:pt idx="6">
                  <c:v>5.584029038112523</c:v>
                </c:pt>
                <c:pt idx="7">
                  <c:v>5.8105263157894731</c:v>
                </c:pt>
                <c:pt idx="8">
                  <c:v>5.6362976406533569</c:v>
                </c:pt>
                <c:pt idx="9" formatCode="General">
                  <c:v>5.5753176043557167</c:v>
                </c:pt>
                <c:pt idx="10">
                  <c:v>5.5056261343012709</c:v>
                </c:pt>
                <c:pt idx="11">
                  <c:v>4.9480943738656986</c:v>
                </c:pt>
                <c:pt idx="12" formatCode="General">
                  <c:v>5.0264972776769508</c:v>
                </c:pt>
                <c:pt idx="13">
                  <c:v>4.4689655172413794</c:v>
                </c:pt>
                <c:pt idx="14">
                  <c:v>4.5996370235934663</c:v>
                </c:pt>
                <c:pt idx="15">
                  <c:v>4.5125226860254077</c:v>
                </c:pt>
                <c:pt idx="16">
                  <c:v>4.1901996370235928</c:v>
                </c:pt>
                <c:pt idx="17">
                  <c:v>4.9393829401088922</c:v>
                </c:pt>
                <c:pt idx="18">
                  <c:v>4.4254083484573501</c:v>
                </c:pt>
                <c:pt idx="19">
                  <c:v>4.5223421003396354</c:v>
                </c:pt>
                <c:pt idx="20">
                  <c:v>4.1901996370235928</c:v>
                </c:pt>
                <c:pt idx="21">
                  <c:v>4.4776769509981849</c:v>
                </c:pt>
              </c:numCache>
            </c:numRef>
          </c:val>
          <c:extLst>
            <c:ext xmlns:c16="http://schemas.microsoft.com/office/drawing/2014/chart" uri="{C3380CC4-5D6E-409C-BE32-E72D297353CC}">
              <c16:uniqueId val="{0000000D-6238-4885-8442-9584D0A4AC61}"/>
            </c:ext>
          </c:extLst>
        </c:ser>
        <c:ser>
          <c:idx val="2"/>
          <c:order val="2"/>
          <c:tx>
            <c:strRef>
              <c:f>chart_data!$K$4</c:f>
              <c:strCache>
                <c:ptCount val="1"/>
                <c:pt idx="0">
                  <c:v>Large</c:v>
                </c:pt>
              </c:strCache>
            </c:strRef>
          </c:tx>
          <c:spPr>
            <a:solidFill>
              <a:srgbClr val="89C4FF"/>
            </a:solidFill>
            <a:ln>
              <a:noFill/>
            </a:ln>
          </c:spPr>
          <c:invertIfNegative val="0"/>
          <c:dPt>
            <c:idx val="1"/>
            <c:invertIfNegative val="0"/>
            <c:bubble3D val="0"/>
            <c:extLst>
              <c:ext xmlns:c16="http://schemas.microsoft.com/office/drawing/2014/chart" uri="{C3380CC4-5D6E-409C-BE32-E72D297353CC}">
                <c16:uniqueId val="{0000000E-6238-4885-8442-9584D0A4AC61}"/>
              </c:ext>
            </c:extLst>
          </c:dPt>
          <c:dPt>
            <c:idx val="7"/>
            <c:invertIfNegative val="0"/>
            <c:bubble3D val="0"/>
            <c:extLst>
              <c:ext xmlns:c16="http://schemas.microsoft.com/office/drawing/2014/chart" uri="{C3380CC4-5D6E-409C-BE32-E72D297353CC}">
                <c16:uniqueId val="{0000000F-6238-4885-8442-9584D0A4AC61}"/>
              </c:ext>
            </c:extLst>
          </c:dPt>
          <c:dPt>
            <c:idx val="9"/>
            <c:invertIfNegative val="0"/>
            <c:bubble3D val="0"/>
            <c:extLst>
              <c:ext xmlns:c16="http://schemas.microsoft.com/office/drawing/2014/chart" uri="{C3380CC4-5D6E-409C-BE32-E72D297353CC}">
                <c16:uniqueId val="{00000010-6238-4885-8442-9584D0A4AC61}"/>
              </c:ext>
            </c:extLst>
          </c:dPt>
          <c:dPt>
            <c:idx val="11"/>
            <c:invertIfNegative val="0"/>
            <c:bubble3D val="0"/>
            <c:extLst>
              <c:ext xmlns:c16="http://schemas.microsoft.com/office/drawing/2014/chart" uri="{C3380CC4-5D6E-409C-BE32-E72D297353CC}">
                <c16:uniqueId val="{00000011-6238-4885-8442-9584D0A4AC61}"/>
              </c:ext>
            </c:extLst>
          </c:dPt>
          <c:dPt>
            <c:idx val="13"/>
            <c:invertIfNegative val="0"/>
            <c:bubble3D val="0"/>
            <c:extLst>
              <c:ext xmlns:c16="http://schemas.microsoft.com/office/drawing/2014/chart" uri="{C3380CC4-5D6E-409C-BE32-E72D297353CC}">
                <c16:uniqueId val="{00000012-6238-4885-8442-9584D0A4AC61}"/>
              </c:ext>
            </c:extLst>
          </c:dPt>
          <c:dPt>
            <c:idx val="22"/>
            <c:invertIfNegative val="0"/>
            <c:bubble3D val="0"/>
            <c:extLst>
              <c:ext xmlns:c16="http://schemas.microsoft.com/office/drawing/2014/chart" uri="{C3380CC4-5D6E-409C-BE32-E72D297353CC}">
                <c16:uniqueId val="{00000013-6238-4885-8442-9584D0A4AC61}"/>
              </c:ext>
            </c:extLst>
          </c:dPt>
          <c:cat>
            <c:strRef>
              <c:f>chart_data!$H$5:$H$26</c:f>
              <c:strCache>
                <c:ptCount val="22"/>
                <c:pt idx="0">
                  <c:v>Sweden</c:v>
                </c:pt>
                <c:pt idx="1">
                  <c:v>Finland</c:v>
                </c:pt>
                <c:pt idx="2">
                  <c:v>Netherlands</c:v>
                </c:pt>
                <c:pt idx="3">
                  <c:v>Luxembourg</c:v>
                </c:pt>
                <c:pt idx="4">
                  <c:v>Germany</c:v>
                </c:pt>
                <c:pt idx="5">
                  <c:v>France</c:v>
                </c:pt>
                <c:pt idx="6">
                  <c:v>Austria</c:v>
                </c:pt>
                <c:pt idx="7">
                  <c:v>Ireland</c:v>
                </c:pt>
                <c:pt idx="8">
                  <c:v>Poland</c:v>
                </c:pt>
                <c:pt idx="9">
                  <c:v>Slovakia</c:v>
                </c:pt>
                <c:pt idx="10">
                  <c:v>Denmark</c:v>
                </c:pt>
                <c:pt idx="11">
                  <c:v>Czech Republic</c:v>
                </c:pt>
                <c:pt idx="12">
                  <c:v>Slovenia</c:v>
                </c:pt>
                <c:pt idx="13">
                  <c:v>Italy</c:v>
                </c:pt>
                <c:pt idx="14">
                  <c:v>Latvia</c:v>
                </c:pt>
                <c:pt idx="15">
                  <c:v>Hungary</c:v>
                </c:pt>
                <c:pt idx="16">
                  <c:v>Portugal</c:v>
                </c:pt>
                <c:pt idx="17">
                  <c:v>Estonia</c:v>
                </c:pt>
                <c:pt idx="18">
                  <c:v>Lithuania</c:v>
                </c:pt>
                <c:pt idx="19">
                  <c:v>United Kingdom</c:v>
                </c:pt>
                <c:pt idx="20">
                  <c:v>Belgium</c:v>
                </c:pt>
                <c:pt idx="21">
                  <c:v>Romania</c:v>
                </c:pt>
              </c:strCache>
            </c:strRef>
          </c:cat>
          <c:val>
            <c:numRef>
              <c:f>chart_data!$K$5:$K$26</c:f>
              <c:numCache>
                <c:formatCode>0.00</c:formatCode>
                <c:ptCount val="22"/>
                <c:pt idx="0">
                  <c:v>7.6486388384754997</c:v>
                </c:pt>
                <c:pt idx="1">
                  <c:v>6.6555353901996366</c:v>
                </c:pt>
                <c:pt idx="2">
                  <c:v>4.9568058076225041</c:v>
                </c:pt>
                <c:pt idx="4">
                  <c:v>4.7564428312159714</c:v>
                </c:pt>
                <c:pt idx="5">
                  <c:v>3.9027223230490016</c:v>
                </c:pt>
                <c:pt idx="6">
                  <c:v>4.6344827586206891</c:v>
                </c:pt>
                <c:pt idx="7">
                  <c:v>3.9811252268602533</c:v>
                </c:pt>
                <c:pt idx="8">
                  <c:v>4.4776769509981849</c:v>
                </c:pt>
                <c:pt idx="9" formatCode="General">
                  <c:v>4.6867513611615248</c:v>
                </c:pt>
                <c:pt idx="10">
                  <c:v>4.3208711433756806</c:v>
                </c:pt>
                <c:pt idx="11">
                  <c:v>4.2163339382940102</c:v>
                </c:pt>
                <c:pt idx="12" formatCode="General">
                  <c:v>4.2598911070780403</c:v>
                </c:pt>
                <c:pt idx="13">
                  <c:v>3.9462794918330308</c:v>
                </c:pt>
                <c:pt idx="14">
                  <c:v>4.3295825771324861</c:v>
                </c:pt>
                <c:pt idx="15">
                  <c:v>4.120508166969147</c:v>
                </c:pt>
                <c:pt idx="16">
                  <c:v>3.6413793103448269</c:v>
                </c:pt>
                <c:pt idx="17">
                  <c:v>3.9637023593466423</c:v>
                </c:pt>
                <c:pt idx="18">
                  <c:v>4.3382940108892916</c:v>
                </c:pt>
                <c:pt idx="19">
                  <c:v>3.8521603086056238</c:v>
                </c:pt>
                <c:pt idx="20">
                  <c:v>3.4758620689655171</c:v>
                </c:pt>
                <c:pt idx="21">
                  <c:v>3.6500907441016333</c:v>
                </c:pt>
              </c:numCache>
            </c:numRef>
          </c:val>
          <c:extLst>
            <c:ext xmlns:c16="http://schemas.microsoft.com/office/drawing/2014/chart" uri="{C3380CC4-5D6E-409C-BE32-E72D297353CC}">
              <c16:uniqueId val="{00000014-6238-4885-8442-9584D0A4AC61}"/>
            </c:ext>
          </c:extLst>
        </c:ser>
        <c:dLbls>
          <c:showLegendKey val="0"/>
          <c:showVal val="0"/>
          <c:showCatName val="0"/>
          <c:showSerName val="0"/>
          <c:showPercent val="0"/>
          <c:showBubbleSize val="0"/>
        </c:dLbls>
        <c:gapWidth val="110"/>
        <c:axId val="1374145544"/>
        <c:axId val="1"/>
      </c:barChart>
      <c:catAx>
        <c:axId val="1374145544"/>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in val="0"/>
        </c:scaling>
        <c:delete val="0"/>
        <c:axPos val="l"/>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2.2036163685344081E-3"/>
              <c:y val="0.28856940959303162"/>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74145544"/>
        <c:crosses val="autoZero"/>
        <c:crossBetween val="between"/>
        <c:majorUnit val="1"/>
      </c:valAx>
      <c:spPr>
        <a:noFill/>
        <a:ln w="25400">
          <a:noFill/>
        </a:ln>
      </c:spPr>
    </c:plotArea>
    <c:legend>
      <c:legendPos val="r"/>
      <c:layout>
        <c:manualLayout>
          <c:xMode val="edge"/>
          <c:yMode val="edge"/>
          <c:x val="0.89920539615925321"/>
          <c:y val="0.31353234691817367"/>
          <c:w val="9.1777505384386338E-2"/>
          <c:h val="0.25412621499235666"/>
        </c:manualLayout>
      </c:layout>
      <c:overlay val="0"/>
      <c:spPr>
        <a:solidFill>
          <a:srgbClr val="FFFFFF"/>
        </a:solidFill>
        <a:ln w="25400">
          <a:noFill/>
        </a:ln>
      </c:spPr>
      <c:txPr>
        <a:bodyPr/>
        <a:lstStyle/>
        <a:p>
          <a:pPr>
            <a:defRPr sz="59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11</xdr:col>
      <xdr:colOff>0</xdr:colOff>
      <xdr:row>0</xdr:row>
      <xdr:rowOff>0</xdr:rowOff>
    </xdr:from>
    <xdr:to>
      <xdr:col>15</xdr:col>
      <xdr:colOff>466289</xdr:colOff>
      <xdr:row>2</xdr:row>
      <xdr:rowOff>95250</xdr:rowOff>
    </xdr:to>
    <xdr:grpSp>
      <xdr:nvGrpSpPr>
        <xdr:cNvPr id="7" name="Group 6">
          <a:extLst>
            <a:ext uri="{FF2B5EF4-FFF2-40B4-BE49-F238E27FC236}">
              <a16:creationId xmlns:a16="http://schemas.microsoft.com/office/drawing/2014/main" id="{E5A15021-5D4F-44B1-A77D-8BCA4F1CA3C9}"/>
            </a:ext>
          </a:extLst>
        </xdr:cNvPr>
        <xdr:cNvGrpSpPr/>
      </xdr:nvGrpSpPr>
      <xdr:grpSpPr>
        <a:xfrm>
          <a:off x="7334250" y="0"/>
          <a:ext cx="2907864" cy="781050"/>
          <a:chOff x="6991350" y="20908"/>
          <a:chExt cx="2790389" cy="857250"/>
        </a:xfrm>
      </xdr:grpSpPr>
      <xdr:pic>
        <xdr:nvPicPr>
          <xdr:cNvPr id="8" name="Graphic 35" descr="Accredited Official Statistics logo">
            <a:extLst>
              <a:ext uri="{FF2B5EF4-FFF2-40B4-BE49-F238E27FC236}">
                <a16:creationId xmlns:a16="http://schemas.microsoft.com/office/drawing/2014/main" id="{F6EB71E6-35E0-552A-EB77-9A032DF6FCC5}"/>
              </a:ext>
              <a:ext uri="{C183D7F6-B498-43B3-948B-1728B52AA6E4}">
                <adec:decorative xmlns:adec="http://schemas.microsoft.com/office/drawing/2017/decorative" val="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t="3561" b="3561"/>
          <a:stretch>
            <a:fillRect/>
          </a:stretch>
        </xdr:blipFill>
        <xdr:spPr>
          <a:xfrm>
            <a:off x="8940801" y="20908"/>
            <a:ext cx="840938" cy="857250"/>
          </a:xfrm>
          <a:prstGeom prst="rect">
            <a:avLst/>
          </a:prstGeom>
        </xdr:spPr>
      </xdr:pic>
      <xdr:pic>
        <xdr:nvPicPr>
          <xdr:cNvPr id="9" name="Picture 8">
            <a:extLst>
              <a:ext uri="{FF2B5EF4-FFF2-40B4-BE49-F238E27FC236}">
                <a16:creationId xmlns:a16="http://schemas.microsoft.com/office/drawing/2014/main" id="{C2E7901B-2E9F-5ED2-77EB-4077F19393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6991350" y="57150"/>
            <a:ext cx="1982681" cy="793802"/>
          </a:xfrm>
          <a:prstGeom prst="rect">
            <a:avLst/>
          </a:prstGeom>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224790</xdr:rowOff>
    </xdr:from>
    <xdr:to>
      <xdr:col>7</xdr:col>
      <xdr:colOff>582295</xdr:colOff>
      <xdr:row>29</xdr:row>
      <xdr:rowOff>3810</xdr:rowOff>
    </xdr:to>
    <xdr:graphicFrame macro="">
      <xdr:nvGraphicFramePr>
        <xdr:cNvPr id="14886793" name="Chart 37">
          <a:extLst>
            <a:ext uri="{FF2B5EF4-FFF2-40B4-BE49-F238E27FC236}">
              <a16:creationId xmlns:a16="http://schemas.microsoft.com/office/drawing/2014/main" id="{AE12E29B-182B-4D23-A1A1-5AA9A3E81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581024</xdr:colOff>
      <xdr:row>1</xdr:row>
      <xdr:rowOff>228599</xdr:rowOff>
    </xdr:from>
    <xdr:to>
      <xdr:col>24</xdr:col>
      <xdr:colOff>542925</xdr:colOff>
      <xdr:row>31</xdr:row>
      <xdr:rowOff>142875</xdr:rowOff>
    </xdr:to>
    <xdr:graphicFrame macro="">
      <xdr:nvGraphicFramePr>
        <xdr:cNvPr id="4" name="Chart 36">
          <a:extLst>
            <a:ext uri="{FF2B5EF4-FFF2-40B4-BE49-F238E27FC236}">
              <a16:creationId xmlns:a16="http://schemas.microsoft.com/office/drawing/2014/main" id="{AE4B3651-B839-4167-93F2-DCD57FD42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0.8067</cdr:x>
      <cdr:y>0.63999</cdr:y>
    </cdr:from>
    <cdr:to>
      <cdr:x>0.87126</cdr:x>
      <cdr:y>0.73253</cdr:y>
    </cdr:to>
    <cdr:sp macro="" textlink="">
      <cdr:nvSpPr>
        <cdr:cNvPr id="3" name="Freeform 14">
          <a:extLst xmlns:a="http://schemas.openxmlformats.org/drawingml/2006/main">
            <a:ext uri="{FF2B5EF4-FFF2-40B4-BE49-F238E27FC236}">
              <a16:creationId xmlns:a16="http://schemas.microsoft.com/office/drawing/2014/main" id="{097C4422-A206-4C7D-8B0C-C958DB677F87}"/>
            </a:ext>
          </a:extLst>
        </cdr:cNvPr>
        <cdr:cNvSpPr/>
      </cdr:nvSpPr>
      <cdr:spPr bwMode="auto">
        <a:xfrm xmlns:a="http://schemas.openxmlformats.org/drawingml/2006/main">
          <a:off x="3748181" y="2845547"/>
          <a:ext cx="299944" cy="411480"/>
        </a:xfrm>
        <a:custGeom xmlns:a="http://schemas.openxmlformats.org/drawingml/2006/main">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77240" y="2563368"/>
              </a:lnTo>
              <a:lnTo>
                <a:pt x="752856" y="2502408"/>
              </a:lnTo>
              <a:lnTo>
                <a:pt x="762000" y="2441448"/>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9328" y="2478024"/>
              </a:lnTo>
              <a:cubicBezTo>
                <a:pt x="722600" y="2507476"/>
                <a:pt x="722376" y="2496256"/>
                <a:pt x="722376" y="2511552"/>
              </a:cubicBezTo>
              <a:lnTo>
                <a:pt x="731520" y="2526792"/>
              </a:lnTo>
              <a:lnTo>
                <a:pt x="752856" y="2612136"/>
              </a:lnTo>
              <a:close/>
            </a:path>
          </a:pathLst>
        </a:custGeom>
        <a:solidFill xmlns:a="http://schemas.openxmlformats.org/drawingml/2006/main">
          <a:srgbClr val="1F497D">
            <a:lumMod val="75000"/>
          </a:srgbClr>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drawings/drawing4.xml><?xml version="1.0" encoding="utf-8"?>
<c:userShapes xmlns:c="http://schemas.openxmlformats.org/drawingml/2006/chart">
  <cdr:relSizeAnchor xmlns:cdr="http://schemas.openxmlformats.org/drawingml/2006/chartDrawing">
    <cdr:from>
      <cdr:x>0.92399</cdr:x>
      <cdr:y>0.58268</cdr:y>
    </cdr:from>
    <cdr:to>
      <cdr:x>0.96268</cdr:x>
      <cdr:y>0.68815</cdr:y>
    </cdr:to>
    <cdr:sp macro="" textlink="">
      <cdr:nvSpPr>
        <cdr:cNvPr id="3" name="Freeform 77">
          <a:extLst xmlns:a="http://schemas.openxmlformats.org/drawingml/2006/main">
            <a:ext uri="{FF2B5EF4-FFF2-40B4-BE49-F238E27FC236}">
              <a16:creationId xmlns:a16="http://schemas.microsoft.com/office/drawing/2014/main" id="{828B45D8-7C39-4AE3-824B-8ED34FFE8EEB}"/>
            </a:ext>
          </a:extLst>
        </cdr:cNvPr>
        <cdr:cNvSpPr/>
      </cdr:nvSpPr>
      <cdr:spPr bwMode="auto">
        <a:xfrm xmlns:a="http://schemas.openxmlformats.org/drawingml/2006/main">
          <a:off x="8017751" y="2858279"/>
          <a:ext cx="335676" cy="517370"/>
        </a:xfrm>
        <a:custGeom xmlns:a="http://schemas.openxmlformats.org/drawingml/2006/main">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77240" y="2563368"/>
              </a:lnTo>
              <a:lnTo>
                <a:pt x="752856" y="2502408"/>
              </a:lnTo>
              <a:lnTo>
                <a:pt x="762000" y="2441448"/>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9328" y="2478024"/>
              </a:lnTo>
              <a:cubicBezTo>
                <a:pt x="722600" y="2507476"/>
                <a:pt x="722376" y="2496256"/>
                <a:pt x="722376" y="2511552"/>
              </a:cubicBezTo>
              <a:lnTo>
                <a:pt x="731520" y="2526792"/>
              </a:lnTo>
              <a:lnTo>
                <a:pt x="752856" y="2612136"/>
              </a:lnTo>
              <a:close/>
            </a:path>
          </a:pathLst>
        </a:custGeom>
        <a:solidFill xmlns:a="http://schemas.openxmlformats.org/drawingml/2006/main">
          <a:srgbClr val="1F497D">
            <a:lumMod val="75000"/>
          </a:srgbClr>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23</xdr:row>
      <xdr:rowOff>0</xdr:rowOff>
    </xdr:from>
    <xdr:to>
      <xdr:col>4</xdr:col>
      <xdr:colOff>626745</xdr:colOff>
      <xdr:row>49</xdr:row>
      <xdr:rowOff>98515</xdr:rowOff>
    </xdr:to>
    <xdr:graphicFrame macro="">
      <xdr:nvGraphicFramePr>
        <xdr:cNvPr id="2" name="Chart 37">
          <a:extLst>
            <a:ext uri="{FF2B5EF4-FFF2-40B4-BE49-F238E27FC236}">
              <a16:creationId xmlns:a16="http://schemas.microsoft.com/office/drawing/2014/main" id="{244967A7-AE4F-4427-85E9-E23C9565E5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xdr:row>
      <xdr:rowOff>0</xdr:rowOff>
    </xdr:from>
    <xdr:to>
      <xdr:col>20</xdr:col>
      <xdr:colOff>2944</xdr:colOff>
      <xdr:row>23</xdr:row>
      <xdr:rowOff>123132</xdr:rowOff>
    </xdr:to>
    <xdr:graphicFrame macro="">
      <xdr:nvGraphicFramePr>
        <xdr:cNvPr id="3" name="Chart 36">
          <a:extLst>
            <a:ext uri="{FF2B5EF4-FFF2-40B4-BE49-F238E27FC236}">
              <a16:creationId xmlns:a16="http://schemas.microsoft.com/office/drawing/2014/main" id="{9D766C3B-20D0-470A-92CD-4605F5D198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0.61163</cdr:x>
      <cdr:y>0.39888</cdr:y>
    </cdr:from>
    <cdr:to>
      <cdr:x>0.67722</cdr:x>
      <cdr:y>0.49205</cdr:y>
    </cdr:to>
    <cdr:sp macro="" textlink="">
      <cdr:nvSpPr>
        <cdr:cNvPr id="3" name="Freeform 14">
          <a:extLst xmlns:a="http://schemas.openxmlformats.org/drawingml/2006/main">
            <a:ext uri="{FF2B5EF4-FFF2-40B4-BE49-F238E27FC236}">
              <a16:creationId xmlns:a16="http://schemas.microsoft.com/office/drawing/2014/main" id="{097C4422-A206-4C7D-8B0C-C958DB677F87}"/>
            </a:ext>
          </a:extLst>
        </cdr:cNvPr>
        <cdr:cNvSpPr/>
      </cdr:nvSpPr>
      <cdr:spPr bwMode="auto">
        <a:xfrm xmlns:a="http://schemas.openxmlformats.org/drawingml/2006/main">
          <a:off x="3681506" y="1893047"/>
          <a:ext cx="335280" cy="411480"/>
        </a:xfrm>
        <a:custGeom xmlns:a="http://schemas.openxmlformats.org/drawingml/2006/main">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77240" y="2563368"/>
              </a:lnTo>
              <a:lnTo>
                <a:pt x="752856" y="2502408"/>
              </a:lnTo>
              <a:lnTo>
                <a:pt x="762000" y="2441448"/>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9328" y="2478024"/>
              </a:lnTo>
              <a:cubicBezTo>
                <a:pt x="722600" y="2507476"/>
                <a:pt x="722376" y="2496256"/>
                <a:pt x="722376" y="2511552"/>
              </a:cubicBezTo>
              <a:lnTo>
                <a:pt x="731520" y="2526792"/>
              </a:lnTo>
              <a:lnTo>
                <a:pt x="752856" y="2612136"/>
              </a:lnTo>
              <a:close/>
            </a:path>
          </a:pathLst>
        </a:custGeom>
        <a:solidFill xmlns:a="http://schemas.openxmlformats.org/drawingml/2006/main">
          <a:srgbClr val="1F497D">
            <a:lumMod val="75000"/>
          </a:srgbClr>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dr:relSizeAnchor xmlns:cdr="http://schemas.openxmlformats.org/drawingml/2006/chartDrawing">
    <cdr:from>
      <cdr:x>0.24821</cdr:x>
      <cdr:y>0.37948</cdr:y>
    </cdr:from>
    <cdr:to>
      <cdr:x>0.30409</cdr:x>
      <cdr:y>0.41822</cdr:y>
    </cdr:to>
    <cdr:pic>
      <cdr:nvPicPr>
        <cdr:cNvPr id="4" name="Picture 3" descr="Flag of the United Kingdom.svg">
          <a:extLst xmlns:a="http://schemas.openxmlformats.org/drawingml/2006/main">
            <a:ext uri="{FF2B5EF4-FFF2-40B4-BE49-F238E27FC236}">
              <a16:creationId xmlns:a16="http://schemas.microsoft.com/office/drawing/2014/main" id="{41BBB11D-7018-4321-A2EE-A09D58150565}"/>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1195799" y="1636198"/>
          <a:ext cx="269216" cy="16703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pic>
  </cdr:relSizeAnchor>
</c:userShapes>
</file>

<file path=xl/drawings/drawing7.xml><?xml version="1.0" encoding="utf-8"?>
<c:userShapes xmlns:c="http://schemas.openxmlformats.org/drawingml/2006/chart">
  <cdr:relSizeAnchor xmlns:cdr="http://schemas.openxmlformats.org/drawingml/2006/chartDrawing">
    <cdr:from>
      <cdr:x>0.91468</cdr:x>
      <cdr:y>0.59765</cdr:y>
    </cdr:from>
    <cdr:to>
      <cdr:x>0.96133</cdr:x>
      <cdr:y>0.6781</cdr:y>
    </cdr:to>
    <cdr:sp macro="" textlink="">
      <cdr:nvSpPr>
        <cdr:cNvPr id="3" name="Freeform 77">
          <a:extLst xmlns:a="http://schemas.openxmlformats.org/drawingml/2006/main">
            <a:ext uri="{FF2B5EF4-FFF2-40B4-BE49-F238E27FC236}">
              <a16:creationId xmlns:a16="http://schemas.microsoft.com/office/drawing/2014/main" id="{828B45D8-7C39-4AE3-824B-8ED34FFE8EEB}"/>
            </a:ext>
          </a:extLst>
        </cdr:cNvPr>
        <cdr:cNvSpPr/>
      </cdr:nvSpPr>
      <cdr:spPr bwMode="auto">
        <a:xfrm xmlns:a="http://schemas.openxmlformats.org/drawingml/2006/main">
          <a:off x="6624879" y="2065298"/>
          <a:ext cx="337877" cy="278008"/>
        </a:xfrm>
        <a:custGeom xmlns:a="http://schemas.openxmlformats.org/drawingml/2006/main">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77240" y="2563368"/>
              </a:lnTo>
              <a:lnTo>
                <a:pt x="752856" y="2502408"/>
              </a:lnTo>
              <a:lnTo>
                <a:pt x="762000" y="2441448"/>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9328" y="2478024"/>
              </a:lnTo>
              <a:cubicBezTo>
                <a:pt x="722600" y="2507476"/>
                <a:pt x="722376" y="2496256"/>
                <a:pt x="722376" y="2511552"/>
              </a:cubicBezTo>
              <a:lnTo>
                <a:pt x="731520" y="2526792"/>
              </a:lnTo>
              <a:lnTo>
                <a:pt x="752856" y="2612136"/>
              </a:lnTo>
              <a:close/>
            </a:path>
          </a:pathLst>
        </a:custGeom>
        <a:solidFill xmlns:a="http://schemas.openxmlformats.org/drawingml/2006/main">
          <a:srgbClr val="1F497D">
            <a:lumMod val="75000"/>
          </a:srgbClr>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dr:relSizeAnchor xmlns:cdr="http://schemas.openxmlformats.org/drawingml/2006/chartDrawing">
    <cdr:from>
      <cdr:x>0.75832</cdr:x>
      <cdr:y>0.99322</cdr:y>
    </cdr:from>
    <cdr:to>
      <cdr:x>0.7768</cdr:x>
      <cdr:y>1</cdr:y>
    </cdr:to>
    <cdr:pic>
      <cdr:nvPicPr>
        <cdr:cNvPr id="5" name="Picture 4">
          <a:extLst xmlns:a="http://schemas.openxmlformats.org/drawingml/2006/main">
            <a:ext uri="{FF2B5EF4-FFF2-40B4-BE49-F238E27FC236}">
              <a16:creationId xmlns:a16="http://schemas.microsoft.com/office/drawing/2014/main" id="{27254994-4AAC-45E7-98CE-DE88D99FED3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rot="5400000">
          <a:off x="5651711" y="3575750"/>
          <a:ext cx="24790" cy="13637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methodology%20pages/new%20tables/table_311%20inc%20methodology%20pag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osals for QEP"/>
      <sheetName val="Highlights"/>
      <sheetName val="Main Table Q1"/>
      <sheetName val="Main Table Q3"/>
      <sheetName val="Main Table Q4"/>
      <sheetName val="Main Table Q2"/>
      <sheetName val="Notes"/>
      <sheetName val="Chart 3.1.1"/>
      <sheetName val="Quarter"/>
      <sheetName val="To Hide - pdf copy"/>
      <sheetName val="Calculation"/>
      <sheetName val="Hide me please"/>
      <sheetName val="quarter real terms (hide)"/>
      <sheetName val="Methodology"/>
    </sheetNames>
    <sheetDataSet>
      <sheetData sheetId="0"/>
      <sheetData sheetId="1"/>
      <sheetData sheetId="2"/>
      <sheetData sheetId="3"/>
      <sheetData sheetId="4"/>
      <sheetData sheetId="5"/>
      <sheetData sheetId="6"/>
      <sheetData sheetId="7" refreshError="1"/>
      <sheetData sheetId="8"/>
      <sheetData sheetId="9"/>
      <sheetData sheetId="10">
        <row r="1">
          <cell r="C1">
            <v>2009</v>
          </cell>
        </row>
      </sheetData>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D078E13-21AE-443B-9EA1-335C6C85F789}" name="Annual_Industrial_Gas_Prices__in_pence_per_kWh_in_the_EU_excluding_taxes_and_levies_and_VAT" displayName="Annual_Industrial_Gas_Prices__in_pence_per_kWh_in_the_EU_excluding_taxes_and_levies_and_VAT" ref="A16:AJ70" totalsRowShown="0" headerRowDxfId="318" dataDxfId="317" headerRowCellStyle="Normal_table_541">
  <autoFilter ref="A16:AJ70" xr:uid="{ED078E13-21AE-443B-9EA1-335C6C85F78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 xr3:uid="{072439EF-9D6B-4C4B-B156-2A8E831BA555}" name="Customer size" dataDxfId="316" dataCellStyle="Normal_table_541"/>
    <tableColumn id="2" xr3:uid="{6C97D90B-188C-4AFC-AB9E-D979E8505256}" name="Year" dataDxfId="315"/>
    <tableColumn id="3" xr3:uid="{8A22DDB6-EC15-4F88-AD33-CDB13C35DC07}" name="Austria" dataDxfId="314"/>
    <tableColumn id="4" xr3:uid="{58E3E8B8-66D2-41F8-9AE7-506C073D4E01}" name="Belgium" dataDxfId="313"/>
    <tableColumn id="5" xr3:uid="{9F3D4D93-58D8-4E37-AD8F-403E8EC959E8}" name="Denmark" dataDxfId="312"/>
    <tableColumn id="6" xr3:uid="{59AC887B-B9A3-470C-BC0A-11BDD24A8174}" name="Finland" dataDxfId="311"/>
    <tableColumn id="7" xr3:uid="{9C13C712-7B0E-4CBC-BAE5-F16ADD47773A}" name="France" dataDxfId="310"/>
    <tableColumn id="8" xr3:uid="{C219D686-1581-412C-9128-CAEE4B76225C}" name="Germany" dataDxfId="309"/>
    <tableColumn id="9" xr3:uid="{7BFA5947-7825-45D1-AEA6-8B56F655CCFC}" name="Greece" dataDxfId="308"/>
    <tableColumn id="10" xr3:uid="{66A4B038-51A2-48CB-9997-6602C278DDD2}" name="Ireland" dataDxfId="307"/>
    <tableColumn id="11" xr3:uid="{394E2C1A-7084-4693-B75B-BABEC77F06EF}" name="Italy" dataDxfId="306"/>
    <tableColumn id="12" xr3:uid="{076CDE94-437E-4BEE-98D7-000F2F0AA7F0}" name="Luxembourg" dataDxfId="305"/>
    <tableColumn id="13" xr3:uid="{B255AA13-CA22-4890-855D-26A917EFA695}" name="Netherlands" dataDxfId="304"/>
    <tableColumn id="14" xr3:uid="{C40B4FDB-46BE-4918-8DAD-9789D32E363F}" name="Portugal" dataDxfId="303"/>
    <tableColumn id="15" xr3:uid="{3E3F4CDF-3A95-41F6-8A5B-EC5A87576F7A}" name="Spain" dataDxfId="302"/>
    <tableColumn id="16" xr3:uid="{2B2F9035-51AB-4680-9B95-01C75CDE2DEC}" name="Sweden" dataDxfId="301"/>
    <tableColumn id="17" xr3:uid="{F6DC4AC5-CDE6-4BCA-99DF-64063863E571}" name="UK" dataDxfId="300"/>
    <tableColumn id="18" xr3:uid="{B7B143C2-74A8-4C9B-A2AB-7474D82BFC47}" name="EU 14 plus UK median [Note 1]" dataDxfId="299">
      <calculatedColumnFormula>MEDIAN(C17:Q17)</calculatedColumnFormula>
    </tableColumn>
    <tableColumn id="19" xr3:uid="{93AB7C69-430C-43A3-A28E-2530B04DC96F}" name="UK relative to EU 14 plus UK median (%)" dataDxfId="298">
      <calculatedColumnFormula>(Q17-R17)/R17*100</calculatedColumnFormula>
    </tableColumn>
    <tableColumn id="20" xr3:uid="{8B8157AA-EB80-43B6-8CC1-DAF1C32B18EF}" name="UK relative to EU 14 plus UK rank [Note 2]" dataDxfId="297">
      <calculatedColumnFormula>RANK(Q17,(C17:Q17),1)</calculatedColumnFormula>
    </tableColumn>
    <tableColumn id="21" xr3:uid="{0F91809B-F7AF-4980-81C6-5621BC21B2A8}" name="Bulgaria" dataDxfId="296"/>
    <tableColumn id="22" xr3:uid="{AE2DD95E-AD8A-4596-9950-67CCF67C79A3}" name="Croatia" dataDxfId="295"/>
    <tableColumn id="23" xr3:uid="{B01F985E-51F3-4D33-8795-9DD3C6D10179}" name="Cyprus" dataDxfId="294"/>
    <tableColumn id="24" xr3:uid="{0DDC983A-D1D9-45F9-B953-0EE6C3C50FA1}" name="Czechia" dataDxfId="293"/>
    <tableColumn id="25" xr3:uid="{5E57EA58-85B7-4C6C-911A-A99976994715}" name="Estonia" dataDxfId="292"/>
    <tableColumn id="26" xr3:uid="{9978073F-2F6D-4DFB-88E9-B37E8B0D6D0E}" name="Hungary" dataDxfId="291"/>
    <tableColumn id="27" xr3:uid="{5FDF3EE3-9769-47FE-8E0E-37BB11CC96C3}" name="Latvia" dataDxfId="290"/>
    <tableColumn id="28" xr3:uid="{10EC08D6-9C6B-4143-82CD-9F57F01DA81B}" name="Lithuania" dataDxfId="289"/>
    <tableColumn id="29" xr3:uid="{A6C5B6B9-9CBC-4144-879A-49DF23B43859}" name="Malta" dataDxfId="288"/>
    <tableColumn id="30" xr3:uid="{35380807-C901-4262-BDE3-49F8F3CB604E}" name="Poland" dataDxfId="287"/>
    <tableColumn id="31" xr3:uid="{45A71492-8E85-4A54-9D7F-1D687E388B7F}" name="Romania" dataDxfId="286"/>
    <tableColumn id="32" xr3:uid="{30774AC2-42B8-42C9-B7B5-CD93B4433375}" name="Slovakia" dataDxfId="285"/>
    <tableColumn id="33" xr3:uid="{5863F820-C9F2-4374-939B-DDEAA2A62384}" name="Slovenia" dataDxfId="284"/>
    <tableColumn id="34" xr3:uid="{706B647B-5A8F-4EAC-899F-ACD84C16A644}" name="EU 27 plus UK median [Note 1]" dataDxfId="283">
      <calculatedColumnFormula>MEDIAN(C17:Q17,U17:AG17)</calculatedColumnFormula>
    </tableColumn>
    <tableColumn id="35" xr3:uid="{C21964F4-D192-43C9-97FD-27FAA1F5C74F}" name="UK relative to EU 27 plus UK median (%)" dataDxfId="282">
      <calculatedColumnFormula>(Q17-AH17)/AH17*100</calculatedColumnFormula>
    </tableColumn>
    <tableColumn id="36" xr3:uid="{839D5DA6-8BF4-4EFB-BC0E-C34E55A6B14F}" name="UK relative to EU 27 plus UK rank [Note 2]" dataDxfId="281">
      <calculatedColumnFormula>RANK(Q17,(C17:Q17,U17:AG17),1)</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3B4FADB-FDE9-4470-BD37-24545C5F2FD4}" name="Annual_Industrial_Gas_Prices_in_pence_per_kWh_in_the_EU_including_taxes19" displayName="Annual_Industrial_Gas_Prices_in_pence_per_kWh_in_the_EU_including_taxes19" ref="A16:AJ70" totalsRowShown="0" headerRowDxfId="280" dataDxfId="279" headerRowCellStyle="Normal_table_541">
  <autoFilter ref="A16:AJ70" xr:uid="{1E8A45E1-A2F9-4FFC-B377-54167639FC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 xr3:uid="{D26BCC2A-37AB-429F-8C53-CE1D0B5C312B}" name="Customer size" dataDxfId="278" dataCellStyle="Normal_table_541"/>
    <tableColumn id="2" xr3:uid="{06960493-691A-4294-BEC8-FDA634728B4C}" name="Year" dataDxfId="277"/>
    <tableColumn id="3" xr3:uid="{8D0755D6-0B6A-4F6C-A9CB-85CBB21F6177}" name="Austria" dataDxfId="276"/>
    <tableColumn id="4" xr3:uid="{B652DE3D-2782-43B6-9FB6-57331F7D31E0}" name="Belgium" dataDxfId="275"/>
    <tableColumn id="5" xr3:uid="{082B1545-D5A8-4205-BDFA-A6FEEE7CAA75}" name="Denmark" dataDxfId="274"/>
    <tableColumn id="6" xr3:uid="{E872B075-95EF-4E4F-ABD2-984B65BB452A}" name="Finland" dataDxfId="273"/>
    <tableColumn id="7" xr3:uid="{7D7D3CD0-F084-4760-8722-DFC4FC4ACAA6}" name="France" dataDxfId="272"/>
    <tableColumn id="8" xr3:uid="{F48AC7CB-4139-4193-9BD6-C0D5A8344A99}" name="Germany" dataDxfId="271"/>
    <tableColumn id="9" xr3:uid="{EB5F55CD-692A-4FF9-B5CD-60026BF4702F}" name="Greece" dataDxfId="270"/>
    <tableColumn id="10" xr3:uid="{D8DC2F23-9EBB-446B-B242-8B65927160C7}" name="Ireland" dataDxfId="269"/>
    <tableColumn id="11" xr3:uid="{0E6F6497-1D5C-4021-BF78-9833C7731AEA}" name="Italy" dataDxfId="268"/>
    <tableColumn id="12" xr3:uid="{3AD98F3B-4D14-4E8A-867C-13F72DC0D78F}" name="Luxembourg" dataDxfId="267"/>
    <tableColumn id="13" xr3:uid="{B970C3DD-203A-409E-BCDA-3F72252D1C46}" name="Netherlands" dataDxfId="266"/>
    <tableColumn id="14" xr3:uid="{8DD1A54E-FE02-4F64-A71A-164792F14331}" name="Portugal" dataDxfId="265"/>
    <tableColumn id="15" xr3:uid="{C407E3BE-C74E-4CFB-8C29-AEB2A0DA2DBC}" name="Spain" dataDxfId="264"/>
    <tableColumn id="16" xr3:uid="{7E5FB3ED-AA26-4F74-911E-BD997ED16638}" name="Sweden" dataDxfId="263"/>
    <tableColumn id="17" xr3:uid="{578BEC78-D681-4A45-9702-440C328E1450}" name="UK" dataDxfId="262"/>
    <tableColumn id="18" xr3:uid="{CEB91FD2-9BB4-44E3-A636-8FBC966A8E7C}" name="EU 14 plus UK median [Note 1]" dataDxfId="261">
      <calculatedColumnFormula>MEDIAN(C17:Q17)</calculatedColumnFormula>
    </tableColumn>
    <tableColumn id="19" xr3:uid="{ED35F62B-BC84-4ED8-8281-A3E9F76C3780}" name="UK relative to EU 14 plus UK median (%)" dataDxfId="260">
      <calculatedColumnFormula>(Q17-R17)/R17*100</calculatedColumnFormula>
    </tableColumn>
    <tableColumn id="20" xr3:uid="{E43013C0-F186-477E-9E7C-02F2C0591240}" name="UK relative to EU 14 plus UK rank [Note 2]" dataDxfId="259">
      <calculatedColumnFormula>RANK(Q17,(C17:Q17),1)</calculatedColumnFormula>
    </tableColumn>
    <tableColumn id="21" xr3:uid="{3427AF45-1489-47DE-88B1-13C94B95088A}" name="Bulgaria" dataDxfId="258"/>
    <tableColumn id="22" xr3:uid="{3D88E9A3-9817-4C35-B295-DB2F5BD3C8E2}" name="Croatia" dataDxfId="257"/>
    <tableColumn id="23" xr3:uid="{89C8D14C-4B22-4DA5-AAC6-1E73A3836AB4}" name="Cyprus" dataDxfId="256"/>
    <tableColumn id="24" xr3:uid="{1A6220D2-7D6C-4261-BEB3-673BC3AA6126}" name="Czechia" dataDxfId="255"/>
    <tableColumn id="25" xr3:uid="{F1C6FE3F-5CD5-4222-8993-347DF3FD65FE}" name="Estonia" dataDxfId="254"/>
    <tableColumn id="26" xr3:uid="{71C0C720-D194-4678-9987-14B0AF42C516}" name="Hungary" dataDxfId="253"/>
    <tableColumn id="27" xr3:uid="{2BCC83D1-C964-49E9-ABA4-C342CF648D18}" name="Latvia" dataDxfId="252"/>
    <tableColumn id="28" xr3:uid="{B4C37E5B-8BD5-4CC2-A754-41266AFC4D23}" name="Lithuania" dataDxfId="251"/>
    <tableColumn id="29" xr3:uid="{BFA065CE-D202-40BF-AC30-DA02CA64ADDE}" name="Malta" dataDxfId="250"/>
    <tableColumn id="30" xr3:uid="{1AA4613B-437E-476C-B023-E9E77821ABC7}" name="Poland" dataDxfId="249"/>
    <tableColumn id="31" xr3:uid="{38F517FD-0F06-4746-A57C-E09AA136DCDE}" name="Romania" dataDxfId="248"/>
    <tableColumn id="32" xr3:uid="{33800F7D-7774-42DE-BF85-4E348CF3A212}" name="Slovakia" dataDxfId="247"/>
    <tableColumn id="33" xr3:uid="{D2262392-E970-40D5-8AC8-F4769F7D8EF9}" name="Slovenia" dataDxfId="246"/>
    <tableColumn id="34" xr3:uid="{DB96E463-405F-402B-A13F-A04D06CF949D}" name="EU 27 plus UK median [Note 1]" dataDxfId="245">
      <calculatedColumnFormula>MEDIAN(C17:Q17,U17:AG17)</calculatedColumnFormula>
    </tableColumn>
    <tableColumn id="35" xr3:uid="{DBB19C1D-474A-4DAF-AA97-83624B2621C4}" name="UK relative to EU 27 plus UK median (%)" dataDxfId="244">
      <calculatedColumnFormula>(Q17-AH17)/AH17*100</calculatedColumnFormula>
    </tableColumn>
    <tableColumn id="36" xr3:uid="{AD683785-A2BB-404B-A594-F1A3C6F3FED5}" name="UK relative to EU 27 plus UK rank [Note 2]" dataDxfId="243">
      <calculatedColumnFormula>RANK(Q17,(C17:Q17,U17:AG17),1)</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635665-1C7E-43A8-A9E0-10F44C1B9E1E}" name="Industrial_gas_prices_in_the_EU_for_small_consumers_excluding_taxes_and_levies" displayName="Industrial_gas_prices_in_the_EU_for_small_consumers_excluding_taxes_and_levies" ref="A13:AK71" totalsRowShown="0" headerRowDxfId="242" dataDxfId="241">
  <autoFilter ref="A13:AK71" xr:uid="{0E635665-1C7E-43A8-A9E0-10F44C1B9E1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B929FCDD-838C-4FCD-8A12-CE78BFDF8D3A}" name="Year"/>
    <tableColumn id="2" xr3:uid="{B6C5BDB8-DA14-4FEA-9892-8D02D6452AB1}" name="Period" dataDxfId="240"/>
    <tableColumn id="3" xr3:uid="{02E838E3-DE1F-47B8-BFBE-4C8E1DD367C8}" name="Methodology" dataDxfId="239"/>
    <tableColumn id="4" xr3:uid="{D1BF8D5D-7FBA-4693-89DA-5DC3056E7E71}" name="Austria" dataDxfId="238"/>
    <tableColumn id="5" xr3:uid="{AF5B5675-B365-4DAC-AD1F-624972E455E2}" name="Belgium" dataDxfId="237"/>
    <tableColumn id="6" xr3:uid="{B64A9BA5-2616-4BD4-B15B-E4FC4110FBDA}" name="Denmark" dataDxfId="236"/>
    <tableColumn id="7" xr3:uid="{694DDF84-DE60-4188-96C5-F21346E59380}" name="Finland" dataDxfId="235"/>
    <tableColumn id="8" xr3:uid="{A9641CF0-E0D2-4DE4-A8A3-5AF4ACF6F46D}" name="France" dataDxfId="234"/>
    <tableColumn id="9" xr3:uid="{447FAE7D-63F9-4782-81C4-68D673F6F758}" name="Germany" dataDxfId="233"/>
    <tableColumn id="10" xr3:uid="{E79EE85B-6EFA-4DB1-853F-879E026DBA8E}" name="Greece" dataDxfId="232"/>
    <tableColumn id="11" xr3:uid="{4380547F-D8B6-4CAF-A136-4A4DEAA7FA92}" name="Ireland" dataDxfId="231"/>
    <tableColumn id="12" xr3:uid="{BD6B0D47-42E4-473D-850B-7369AC067390}" name="Italy" dataDxfId="230"/>
    <tableColumn id="13" xr3:uid="{9C3857F0-6198-4311-B1FB-62AB44761147}" name="Luxembourg" dataDxfId="229"/>
    <tableColumn id="14" xr3:uid="{984B4E0F-C8AE-47DB-88CC-37F63CF1D08D}" name="Netherlands" dataDxfId="228"/>
    <tableColumn id="15" xr3:uid="{8FE79ECC-7B96-42D3-8324-A61B130F05A1}" name="Portugal" dataDxfId="227"/>
    <tableColumn id="16" xr3:uid="{A27FA13C-599E-40EB-AAD9-1EE30E515901}" name="Spain" dataDxfId="226"/>
    <tableColumn id="17" xr3:uid="{18487408-5817-4AF6-8C6F-B40D95EF9208}" name="Sweden" dataDxfId="225"/>
    <tableColumn id="18" xr3:uid="{723F51C5-8944-4ED8-973B-6A2D33220162}" name="United Kingdom" dataDxfId="224"/>
    <tableColumn id="19" xr3:uid="{31EF5F80-85F5-4B1C-9191-90E5A9C7F2CB}" name="EU 14 plus UK median [Note 1]" dataDxfId="223">
      <calculatedColumnFormula>MEDIAN(D14:R14)</calculatedColumnFormula>
    </tableColumn>
    <tableColumn id="20" xr3:uid="{B8941E94-CC12-4EEB-960F-DC2459D07306}" name="UK relative to EU 14 plus UK median (%)" dataDxfId="222">
      <calculatedColumnFormula>(R14-S14)/S14*100</calculatedColumnFormula>
    </tableColumn>
    <tableColumn id="21" xr3:uid="{824B6532-5B55-46B7-BD1E-D12FE70BC1B0}" name="UK relative to EU 14 plus UK rank_x000a_[Note 2]" dataDxfId="221">
      <calculatedColumnFormula>RANK(R14,D14:R14,1)</calculatedColumnFormula>
    </tableColumn>
    <tableColumn id="22" xr3:uid="{252057F8-3E5F-406F-AA42-7ADDF148CF0F}" name="Bulgaria" dataDxfId="220"/>
    <tableColumn id="23" xr3:uid="{4E8E9BE0-F000-4D2B-9085-900483359A85}" name="Croatia" dataDxfId="219"/>
    <tableColumn id="24" xr3:uid="{777056B8-A2FE-4ABB-B1DB-8DB8EA8543E7}" name="Cyprus" dataDxfId="218"/>
    <tableColumn id="25" xr3:uid="{BD741B12-AED9-4F80-BAA0-D5480123BD5F}" name="Czechia" dataDxfId="217"/>
    <tableColumn id="26" xr3:uid="{E2358CEA-CDB5-4EFE-B0DD-0C3F29A4D3FD}" name="Estonia" dataDxfId="216"/>
    <tableColumn id="27" xr3:uid="{4BB9A22B-E038-46B7-85FC-42E162757CDD}" name="Hungary" dataDxfId="215"/>
    <tableColumn id="28" xr3:uid="{A0325401-DCD8-4271-A5EB-937F71C74EA4}" name="Latvia" dataDxfId="214"/>
    <tableColumn id="29" xr3:uid="{84556D50-6E36-47D8-AC0E-36A8FCA519D1}" name="Lithuania" dataDxfId="213"/>
    <tableColumn id="30" xr3:uid="{B1915E16-737B-471A-A731-73B41962BDF3}" name="Malta" dataDxfId="212"/>
    <tableColumn id="31" xr3:uid="{C07BCE8E-7D89-44FC-8F4D-FC81B78E9B6E}" name="Poland" dataDxfId="211"/>
    <tableColumn id="32" xr3:uid="{BBBBA5CC-8840-4DE1-B04C-FFBB8ECD828A}" name="Romania" dataDxfId="210"/>
    <tableColumn id="33" xr3:uid="{2A109217-EC5C-4003-9D0E-A2B9FA52C901}" name="Slovakia" dataDxfId="209"/>
    <tableColumn id="34" xr3:uid="{C1F46962-7D52-48A8-8FBC-1E0D256D8D2E}" name="Slovenia" dataDxfId="208"/>
    <tableColumn id="35" xr3:uid="{9510038E-36C8-42F8-AEAB-4CDB35B91308}" name="EU 27 plus UK median [Note 1]" dataDxfId="207">
      <calculatedColumnFormula>MEDIAN(D14:R14,V14:AH14)</calculatedColumnFormula>
    </tableColumn>
    <tableColumn id="36" xr3:uid="{AFE1B48A-0795-4E5D-88BC-84CD4A3AA8E1}" name="UK relative to EU 27 plus UK median (%)" dataDxfId="206">
      <calculatedColumnFormula>(R14-AI14)/AI14*100</calculatedColumnFormula>
    </tableColumn>
    <tableColumn id="37" xr3:uid="{08F8229D-E221-4692-941C-F4297D96B835}" name="UK relative to EU 27 plus UK rank_x000a_[Note 2]" dataDxfId="205">
      <calculatedColumnFormula>RANK(R14,(D14:R14,V14:AH14),1)</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105D6C2-188D-40F4-B11A-4BFDD513973E}" name="Industrial_gas_prices_in_the_EU_for_small_consumers_including_taxes_excluding_VAT_and_other_recoverable_taxes_and_levies" displayName="Industrial_gas_prices_in_the_EU_for_small_consumers_including_taxes_excluding_VAT_and_other_recoverable_taxes_and_levies" ref="A13:AK71" totalsRowShown="0" headerRowDxfId="204" dataDxfId="203">
  <autoFilter ref="A13:AK71" xr:uid="{0105D6C2-188D-40F4-B11A-4BFDD513973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96784577-2496-44B2-B73E-FA2F5926E48A}" name="Year"/>
    <tableColumn id="2" xr3:uid="{7C89E582-A8FE-4B08-A006-22707181D5A8}" name="Period" dataDxfId="202"/>
    <tableColumn id="3" xr3:uid="{77744B8F-C26B-4B16-9485-D8C8DD13A6CE}" name="Methodology" dataDxfId="201"/>
    <tableColumn id="4" xr3:uid="{627094A9-F0A9-4552-8425-D95B17BE22BA}" name="Austria" dataDxfId="200"/>
    <tableColumn id="5" xr3:uid="{99485C76-A8B8-4C53-84B9-6830D6E4AC6B}" name="Belgium" dataDxfId="199"/>
    <tableColumn id="6" xr3:uid="{FB210624-1AF5-489E-A48C-AC51A42E6295}" name="Denmark" dataDxfId="198"/>
    <tableColumn id="7" xr3:uid="{4D770EBE-1A4D-4B04-906E-083006F71B9C}" name="Finland" dataDxfId="197"/>
    <tableColumn id="8" xr3:uid="{8235B7A3-6000-4131-A626-BF1CBAD03342}" name="France" dataDxfId="196"/>
    <tableColumn id="9" xr3:uid="{22B78357-AF11-4B1F-8DC9-34F74273C5B8}" name="Germany" dataDxfId="195"/>
    <tableColumn id="10" xr3:uid="{43A10B0C-FEEE-4E27-ABC0-FD5D4EF7E0AA}" name="Greece" dataDxfId="194"/>
    <tableColumn id="11" xr3:uid="{1A2BAFDB-3054-410C-BC1A-737E6676B83F}" name="Ireland" dataDxfId="193"/>
    <tableColumn id="12" xr3:uid="{9A7D2139-5629-474A-82C3-0E24B3608F2A}" name="Italy" dataDxfId="192"/>
    <tableColumn id="13" xr3:uid="{4940D1AD-6BA9-4968-8D6A-4C89B0049348}" name="Luxembourg" dataDxfId="191"/>
    <tableColumn id="14" xr3:uid="{FBDB1037-DF53-40EA-88CE-0B510ED6A4FA}" name="Netherlands" dataDxfId="190"/>
    <tableColumn id="15" xr3:uid="{C011B0DF-F357-4027-9E70-21AD6C72C885}" name="Portugal" dataDxfId="189"/>
    <tableColumn id="16" xr3:uid="{C104C89C-B8CE-40C9-970A-B57B5423431A}" name="Spain" dataDxfId="188"/>
    <tableColumn id="17" xr3:uid="{5976CE97-7DB7-49A3-8325-7CEBDDEBCF4C}" name="Sweden" dataDxfId="187"/>
    <tableColumn id="18" xr3:uid="{AA4D0C9E-3251-441E-B519-58D5FE19FE82}" name="United Kingdom" dataDxfId="186"/>
    <tableColumn id="19" xr3:uid="{AF93FE3E-93B7-408E-A7FD-BA7ED021C877}" name="EU 14 plus UK median [Note 1]" dataDxfId="185">
      <calculatedColumnFormula>MEDIAN(D14:R14)</calculatedColumnFormula>
    </tableColumn>
    <tableColumn id="20" xr3:uid="{7084798F-6CE6-4E87-AD4F-DE0A340DE47C}" name="UK relative to EU 14 plus UK median (%)" dataDxfId="184">
      <calculatedColumnFormula>(R14-S14)/S14*100</calculatedColumnFormula>
    </tableColumn>
    <tableColumn id="21" xr3:uid="{C9F9424A-8220-466D-9809-374378519E13}" name="UK relative to EU 14 plus UK rank_x000a_[Note 2]" dataDxfId="183">
      <calculatedColumnFormula>RANK(R14,D14:R14,1)</calculatedColumnFormula>
    </tableColumn>
    <tableColumn id="22" xr3:uid="{E0665410-B678-47CC-A4C3-9191C1187FFE}" name="Bulgaria" dataDxfId="182"/>
    <tableColumn id="23" xr3:uid="{EED3A3CE-A92F-435D-9DA3-DED2224C68DC}" name="Croatia" dataDxfId="181"/>
    <tableColumn id="24" xr3:uid="{0557E792-087A-4DB4-84DD-1706E69F728F}" name="Cyprus" dataDxfId="180"/>
    <tableColumn id="25" xr3:uid="{111E471A-CA7F-4FB0-A0EE-13B3407DA208}" name="Czechia" dataDxfId="179"/>
    <tableColumn id="26" xr3:uid="{891C82F2-E3A8-4049-8FBD-2D2E87CCDB3B}" name="Estonia" dataDxfId="178"/>
    <tableColumn id="27" xr3:uid="{CB133D74-D0B0-496E-B5B1-547929607353}" name="Hungary" dataDxfId="177"/>
    <tableColumn id="28" xr3:uid="{4B22E6F5-A55C-409B-A16C-1B6E180E44CF}" name="Latvia" dataDxfId="176"/>
    <tableColumn id="29" xr3:uid="{4A0C2D7F-66B2-4C4D-BB2A-5F3236E0AE49}" name="Lithuania" dataDxfId="175"/>
    <tableColumn id="30" xr3:uid="{F890977B-097A-431E-BA74-3012AC0FBBD3}" name="Malta" dataDxfId="174"/>
    <tableColumn id="31" xr3:uid="{80B7B996-C5B5-4363-B2A7-176A03907ECF}" name="Poland" dataDxfId="173"/>
    <tableColumn id="32" xr3:uid="{2B500A72-BDBC-4EA4-A0FA-D3091B1BC051}" name="Romania" dataDxfId="172"/>
    <tableColumn id="33" xr3:uid="{87758E09-CA8A-430E-B8DA-6A80F91EFCC5}" name="Slovakia" dataDxfId="171"/>
    <tableColumn id="34" xr3:uid="{799BE438-6BBF-404F-9DDD-63E70D1DEBEF}" name="Slovenia" dataDxfId="170"/>
    <tableColumn id="35" xr3:uid="{160323C9-669D-409B-A43C-576B4609DB09}" name="EU 27 plus UK median [Note 1]" dataDxfId="169">
      <calculatedColumnFormula>MEDIAN(D14:R14,V14:AH14)</calculatedColumnFormula>
    </tableColumn>
    <tableColumn id="36" xr3:uid="{68513423-4433-44FE-BC11-8D21F74789F7}" name="UK relative to EU 27 plus UK median (%)" dataDxfId="168">
      <calculatedColumnFormula>(R14-AI14)/AI14*100</calculatedColumnFormula>
    </tableColumn>
    <tableColumn id="37" xr3:uid="{555A7847-850C-4149-A0BC-6A1ECB8CBD59}" name="UK relative to EU 27 plus UK rank_x000a_[Note 2]" dataDxfId="167">
      <calculatedColumnFormula>RANK(R14,(D14:R14,V14:AH14),1)</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C11A8C-A4A5-49B6-B997-0DEA72DCA7EA}" name="Industrial_gas_prices_in_the_EU_for_medium_consumers_excluding_taxes_and_levies" displayName="Industrial_gas_prices_in_the_EU_for_medium_consumers_excluding_taxes_and_levies" ref="A13:AK71" totalsRowShown="0" headerRowDxfId="166" dataDxfId="165">
  <autoFilter ref="A13:AK71" xr:uid="{E5C11A8C-A4A5-49B6-B997-0DEA72DCA7E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3F74E040-D650-46D8-82B1-45A93B0CEF28}" name="Year"/>
    <tableColumn id="2" xr3:uid="{3048BF23-F9B0-4C78-9941-96EE69980643}" name="Period"/>
    <tableColumn id="3" xr3:uid="{BE8861AD-9321-4CCE-B689-F99492BFC15B}" name="Methodology" dataDxfId="164"/>
    <tableColumn id="4" xr3:uid="{7CEC66EB-912E-41A5-9E41-5B941874DAFE}" name="Austria" dataDxfId="163"/>
    <tableColumn id="5" xr3:uid="{6B688E1A-D93F-4CB2-BADC-FDBE4B0DF404}" name="Belgium" dataDxfId="162"/>
    <tableColumn id="6" xr3:uid="{5A03AD85-BFFD-4647-BE27-35165E924837}" name="Denmark" dataDxfId="161"/>
    <tableColumn id="7" xr3:uid="{B8AFF4E6-F141-4CF8-9EDD-916AB059098D}" name="Finland" dataDxfId="160"/>
    <tableColumn id="8" xr3:uid="{15CC5743-F2D4-4A3F-A783-A76E67CE0036}" name="France" dataDxfId="159"/>
    <tableColumn id="9" xr3:uid="{E2A3D95C-8274-4FBB-AB84-876F2CF17C18}" name="Germany" dataDxfId="158"/>
    <tableColumn id="10" xr3:uid="{E0943C04-89C9-4DE5-800B-1FC6DAADFBD5}" name="Greece" dataDxfId="157"/>
    <tableColumn id="11" xr3:uid="{1F8EBA15-4A15-42B9-99CA-2077DE59DF6D}" name="Ireland" dataDxfId="156"/>
    <tableColumn id="12" xr3:uid="{9EEFA2CE-D4D4-4E44-8561-D96254486F7E}" name="Italy" dataDxfId="155"/>
    <tableColumn id="13" xr3:uid="{03DFAB6D-126E-45C4-A239-DF8ED1027313}" name="Luxembourg" dataDxfId="154"/>
    <tableColumn id="14" xr3:uid="{5DCEFA35-778B-483B-8AD5-6DE6DBEC60AB}" name="Netherlands" dataDxfId="153"/>
    <tableColumn id="15" xr3:uid="{EDF4EDF6-AE32-4844-A617-08282DBA110A}" name="Portugal" dataDxfId="152"/>
    <tableColumn id="16" xr3:uid="{1302421B-0FD0-407F-95E7-D63C7A1DEC9B}" name="Spain" dataDxfId="151"/>
    <tableColumn id="17" xr3:uid="{C6D8224D-2C11-4DE6-8431-78825714AD6F}" name="Sweden" dataDxfId="150"/>
    <tableColumn id="18" xr3:uid="{E5132511-FC4C-49D1-A0DA-7A53A891B14F}" name="United Kingdom" dataDxfId="149"/>
    <tableColumn id="19" xr3:uid="{ACC116F0-2DA3-44A9-A6D8-F646E9F1E668}" name="EU 14 plus UK median [Note 1]" dataDxfId="148">
      <calculatedColumnFormula>MEDIAN(D14:R14)</calculatedColumnFormula>
    </tableColumn>
    <tableColumn id="20" xr3:uid="{2A68BE06-0BFA-4FAA-96EB-9AA0A2D7B034}" name="UK relative to EU 14 plus UK median (%)" dataDxfId="147">
      <calculatedColumnFormula>(R14-S14)/S14*100</calculatedColumnFormula>
    </tableColumn>
    <tableColumn id="21" xr3:uid="{871625F4-59CC-4216-8D9E-509D02BF3DA0}" name="UK relative to EU 14 plus UK rank_x000a_[Note 2]" dataDxfId="146">
      <calculatedColumnFormula>RANK(R14,D14:R14,1)</calculatedColumnFormula>
    </tableColumn>
    <tableColumn id="22" xr3:uid="{E91F6B4F-7F33-45F9-8E72-7E733732F2DF}" name="Bulgaria" dataDxfId="145" dataCellStyle="Per cent"/>
    <tableColumn id="23" xr3:uid="{3EEEB0C0-73DC-4826-A18B-FAC4DC6F2CDE}" name="Croatia" dataDxfId="144"/>
    <tableColumn id="24" xr3:uid="{79FABF13-3B5C-438F-8E57-AC7075334589}" name="Cyprus" dataDxfId="143"/>
    <tableColumn id="25" xr3:uid="{2732EF45-5A39-4728-A53F-920004E5C122}" name="Czechia" dataDxfId="142"/>
    <tableColumn id="26" xr3:uid="{8D9C0BDC-9F74-4413-9047-65A72C31BF16}" name="Estonia" dataDxfId="141"/>
    <tableColumn id="27" xr3:uid="{8D647E8A-9FEF-4CCA-9E4B-1172AE18C99A}" name="Hungary" dataDxfId="140"/>
    <tableColumn id="28" xr3:uid="{98C07126-FA3E-4E11-B5B2-174E1F574611}" name="Latvia" dataDxfId="139"/>
    <tableColumn id="29" xr3:uid="{BB993500-474F-4F22-A816-469A92BCE484}" name="Lithuania" dataDxfId="138"/>
    <tableColumn id="30" xr3:uid="{34138A42-89F4-4929-B8CE-0CA6B77787B3}" name="Malta" dataDxfId="137"/>
    <tableColumn id="31" xr3:uid="{3B0DF361-E3AD-4DB4-ABE3-6E6BA42541E4}" name="Poland" dataDxfId="136"/>
    <tableColumn id="32" xr3:uid="{6633DDD0-D678-4BE1-A9F7-DB8D1126BB2D}" name="Romania" dataDxfId="135"/>
    <tableColumn id="33" xr3:uid="{B6E89033-E9C8-402F-89A5-3B20F53E7444}" name="Slovakia" dataDxfId="134"/>
    <tableColumn id="34" xr3:uid="{4792675F-B520-4C27-986C-456963789036}" name="Slovenia" dataDxfId="133"/>
    <tableColumn id="35" xr3:uid="{662CE22A-23F3-47C3-8D78-702EEE8B1F48}" name="EU 27 plus UK median [Note 1]" dataDxfId="132">
      <calculatedColumnFormula>MEDIAN(D14:R14,V14:AH14)</calculatedColumnFormula>
    </tableColumn>
    <tableColumn id="36" xr3:uid="{A5984543-4CDE-412B-9D8D-878429045D9C}" name="UK relative to EU 27 plus UK median (%)" dataDxfId="131">
      <calculatedColumnFormula>(R14-AI14)/AI14*100</calculatedColumnFormula>
    </tableColumn>
    <tableColumn id="37" xr3:uid="{37703156-B7EE-4E31-9FCC-ED448513D656}" name="UK relative to EU 27 plus UK rank_x000a_[Note 2]" dataDxfId="130">
      <calculatedColumnFormula>RANK(R14,(D14:R14,V14:AH14),1)</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C77E2FA-2844-44C0-9483-9A3E743DE9E1}" name="Industrial_gas_prices_in_the_EU_for_medium_consumers_including_taxes_excluding_VAT_and_other_recoverable_taxes_and_levies" displayName="Industrial_gas_prices_in_the_EU_for_medium_consumers_including_taxes_excluding_VAT_and_other_recoverable_taxes_and_levies" ref="A13:AK71" totalsRowShown="0" headerRowDxfId="129" dataDxfId="128">
  <autoFilter ref="A13:AK71" xr:uid="{EC77E2FA-2844-44C0-9483-9A3E743DE9E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D2D2B746-5A95-4517-8A0A-4ADDFBCE4687}" name="Year"/>
    <tableColumn id="2" xr3:uid="{E30C9B36-C390-4868-A475-E7621AA02D97}" name="Period"/>
    <tableColumn id="3" xr3:uid="{47F9892D-E5B4-4F80-B24D-50792A1E903E}" name="Methodology" dataDxfId="127"/>
    <tableColumn id="4" xr3:uid="{07B092D2-B29A-4897-AAE5-3C005ECE7633}" name="Austria" dataDxfId="126"/>
    <tableColumn id="5" xr3:uid="{55277FBC-D64F-4E01-A69E-9DC6888BC154}" name="Belgium" dataDxfId="125"/>
    <tableColumn id="6" xr3:uid="{A5E43BFA-B632-44E4-83AC-DBEE54757429}" name="Denmark" dataDxfId="124"/>
    <tableColumn id="7" xr3:uid="{EC47B319-B621-4FAA-B712-38216A0D3D4D}" name="Finland" dataDxfId="123"/>
    <tableColumn id="8" xr3:uid="{C473374E-394B-46B6-8884-ABA3671F4A8E}" name="France" dataDxfId="122"/>
    <tableColumn id="9" xr3:uid="{2096467E-EA54-4E47-BC53-E45491169B9B}" name="Germany" dataDxfId="121"/>
    <tableColumn id="10" xr3:uid="{073002FF-9BF5-4755-881A-04621845FEC4}" name="Greece" dataDxfId="120"/>
    <tableColumn id="11" xr3:uid="{C839CABD-ED6A-4045-B75A-4D8320127BA1}" name="Ireland" dataDxfId="119"/>
    <tableColumn id="12" xr3:uid="{B98B742D-C00D-4A91-8E4B-91E0BA8272AC}" name="Italy" dataDxfId="118"/>
    <tableColumn id="13" xr3:uid="{ECDC97CB-9420-4A4C-B3AF-A388BA6BAE6B}" name="Luxembourg" dataDxfId="117"/>
    <tableColumn id="14" xr3:uid="{A383CD10-082B-46FA-A070-2F6B1420D12A}" name="Netherlands" dataDxfId="116"/>
    <tableColumn id="15" xr3:uid="{7892B0F8-539F-4BDE-90D2-A7F0B6ADAC19}" name="Portugal" dataDxfId="115"/>
    <tableColumn id="16" xr3:uid="{E612F5C1-332C-4503-9852-2668C7F3E550}" name="Spain" dataDxfId="114"/>
    <tableColumn id="17" xr3:uid="{904DBACC-7EE7-41B5-A56B-E163FE445B89}" name="Sweden" dataDxfId="113"/>
    <tableColumn id="18" xr3:uid="{B9C90FF3-E08B-4014-82C3-9F78734A3567}" name="United Kingdom" dataDxfId="112"/>
    <tableColumn id="19" xr3:uid="{1DD1840B-337E-4AE7-9208-28B095C310EC}" name="EU 14 plus UK median [Note 1]" dataDxfId="111">
      <calculatedColumnFormula>MEDIAN(D14:R14)</calculatedColumnFormula>
    </tableColumn>
    <tableColumn id="20" xr3:uid="{CC1FDE5E-A737-466E-A735-C10ED594D50E}" name="UK relative to EU 14 plus UK median (%)" dataDxfId="110">
      <calculatedColumnFormula>(R14-S14)/S14*100</calculatedColumnFormula>
    </tableColumn>
    <tableColumn id="21" xr3:uid="{3D923313-FF12-4E2E-8F57-3F0B5D48C398}" name="UK relative to EU 14 plus UK rank_x000a_[Note 2]" dataDxfId="109">
      <calculatedColumnFormula>RANK(R14,D14:R14,1)</calculatedColumnFormula>
    </tableColumn>
    <tableColumn id="22" xr3:uid="{F83DF85D-F7A6-4398-AF0E-F02625C5F478}" name="Bulgaria" dataDxfId="108"/>
    <tableColumn id="23" xr3:uid="{E0E9F8F1-C669-4EE9-993E-2A6BF0DDD525}" name="Croatia" dataDxfId="107"/>
    <tableColumn id="24" xr3:uid="{E52B11FA-AE15-4013-BB1A-B61C865CBE86}" name="Cyprus" dataDxfId="106"/>
    <tableColumn id="25" xr3:uid="{21C009A0-302F-4D82-B76F-A6D356CDB57F}" name="Czechia" dataDxfId="105"/>
    <tableColumn id="26" xr3:uid="{58B6BD70-0BB2-453F-B712-B7D4DD7C9B18}" name="Estonia" dataDxfId="104"/>
    <tableColumn id="27" xr3:uid="{18BAC6E7-4F69-4A5D-B6D9-0A51E7DD3F1F}" name="Hungary" dataDxfId="103"/>
    <tableColumn id="28" xr3:uid="{9F7DE60F-94C1-44B4-A32A-5CC11FBC1041}" name="Latvia" dataDxfId="102"/>
    <tableColumn id="29" xr3:uid="{DAF3C946-2A95-4E62-A3CE-F09714B73DB8}" name="Lithuania" dataDxfId="101"/>
    <tableColumn id="30" xr3:uid="{4D1E9D20-65E2-48D5-A6A2-62BC87240A03}" name="Malta" dataDxfId="100"/>
    <tableColumn id="31" xr3:uid="{21C924A9-41FB-471A-B9F6-C804B2D60EFF}" name="Poland" dataDxfId="99"/>
    <tableColumn id="32" xr3:uid="{40904287-DD95-4A6B-80E2-3A9A1FC18617}" name="Romania" dataDxfId="98"/>
    <tableColumn id="33" xr3:uid="{F3F93262-1DEE-4F02-8679-42B237766984}" name="Slovakia" dataDxfId="97"/>
    <tableColumn id="34" xr3:uid="{4DBF0378-DE1B-458C-A252-8DDABE0D32A2}" name="Slovenia" dataDxfId="96"/>
    <tableColumn id="35" xr3:uid="{AF6FA689-C67C-41BA-BF62-B2F1F314B81A}" name="EU 27 plus UK median [Note 1]" dataDxfId="95">
      <calculatedColumnFormula>MEDIAN(D14:R14,V14:AH14)</calculatedColumnFormula>
    </tableColumn>
    <tableColumn id="36" xr3:uid="{BA3B2C23-0E09-462E-931F-2C79DDAF826F}" name="UK relative to EU 27 plus UK median (%)" dataDxfId="94">
      <calculatedColumnFormula>(R14-AI14)/AI14*100</calculatedColumnFormula>
    </tableColumn>
    <tableColumn id="37" xr3:uid="{C519AF43-5FA0-4AAB-8C13-7CE1A2045004}" name="UK relative to EU 27 plus UK rank_x000a_[Note 2]" dataDxfId="93">
      <calculatedColumnFormula>RANK(R14,(D14:R14,V14:AH14),1)</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6F94DF8-FFE3-4E0D-9769-ABC4F6865EC5}" name="Industrial_gas_prices_in_the_EU_for_large_consumers_excluding_taxes_and_levies" displayName="Industrial_gas_prices_in_the_EU_for_large_consumers_excluding_taxes_and_levies" ref="A13:AK71" totalsRowShown="0" headerRowDxfId="92" dataDxfId="91">
  <autoFilter ref="A13:AK71" xr:uid="{96F94DF8-FFE3-4E0D-9769-ABC4F6865E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07AEC34B-F2A1-490A-BFCC-CA2A2F6FCEC9}" name="Year"/>
    <tableColumn id="2" xr3:uid="{EE7ADF63-FEEC-4229-91F2-591C4576D101}" name="Period"/>
    <tableColumn id="3" xr3:uid="{82C013E7-A87F-4D80-8BD9-EFECEEA032C5}" name="Methodology" dataDxfId="90"/>
    <tableColumn id="4" xr3:uid="{515369E9-808D-45B6-9412-FCA41507C69F}" name="Austria" dataDxfId="89"/>
    <tableColumn id="5" xr3:uid="{BF5543E3-67F0-4000-BA6D-342195A5A442}" name="Belgium" dataDxfId="88"/>
    <tableColumn id="6" xr3:uid="{84957823-9B3A-4ECC-AEB1-C14DA92D5AA4}" name="Denmark" dataDxfId="87"/>
    <tableColumn id="7" xr3:uid="{65C3A353-7CEC-4B9C-B448-30C001F9C1F0}" name="Finland" dataDxfId="86"/>
    <tableColumn id="8" xr3:uid="{71DC8228-A5FF-4D19-B3A2-BF7A33B78177}" name="France" dataDxfId="85"/>
    <tableColumn id="9" xr3:uid="{4560FABA-D3E1-46F9-A3C2-8D41E86C2BB1}" name="Germany" dataDxfId="84"/>
    <tableColumn id="10" xr3:uid="{D3F734E4-FF4C-425E-98BB-737BC4277804}" name="Greece" dataDxfId="83"/>
    <tableColumn id="11" xr3:uid="{5D7B8B1E-5B59-4714-B83E-E0A45C1150C1}" name="Ireland" dataDxfId="82"/>
    <tableColumn id="12" xr3:uid="{972D6847-EC7A-47CC-8A05-ADC216487D5F}" name="Italy" dataDxfId="81"/>
    <tableColumn id="13" xr3:uid="{D1D8BF95-1F20-4184-AC44-DD84BCC8B730}" name="Luxembourg" dataDxfId="80"/>
    <tableColumn id="14" xr3:uid="{8CA7C6A6-08EB-400A-B90E-29D0C2054B60}" name="Netherlands" dataDxfId="79"/>
    <tableColumn id="15" xr3:uid="{7A7CFE67-EEC4-420A-9319-43253049917B}" name="Portugal" dataDxfId="78"/>
    <tableColumn id="16" xr3:uid="{359F2904-7D8D-4393-A439-04887BFBFF27}" name="Spain" dataDxfId="77"/>
    <tableColumn id="17" xr3:uid="{FF056DB6-CA2D-4D36-A054-113C3A8327FC}" name="Sweden" dataDxfId="76"/>
    <tableColumn id="18" xr3:uid="{DC32C3B5-07AD-49AE-B93F-C1E44DDA7254}" name="United Kingdom" dataDxfId="75"/>
    <tableColumn id="19" xr3:uid="{DAB2EB3B-AFC4-499F-80B1-DC2FF2B910E3}" name="EU 14 plus UK median [Note 1]" dataDxfId="74">
      <calculatedColumnFormula>MEDIAN(D14:R14)</calculatedColumnFormula>
    </tableColumn>
    <tableColumn id="20" xr3:uid="{9B77CE2A-C9EB-4E19-A5AF-E75C0A54B80D}" name="UK relative to EU 14 plus UK median (%)" dataDxfId="73">
      <calculatedColumnFormula>(R14-S14)/S14*100</calculatedColumnFormula>
    </tableColumn>
    <tableColumn id="21" xr3:uid="{CF584985-C706-4F7A-BDA1-D288F37B2379}" name="UK relative to EU 14 plus UK rank_x000a_[Note 2]" dataDxfId="72">
      <calculatedColumnFormula>RANK(R14,D14:R14,1)</calculatedColumnFormula>
    </tableColumn>
    <tableColumn id="22" xr3:uid="{E97624DD-78E8-44BB-A0D3-998BEF668C96}" name="Bulgaria" dataDxfId="71"/>
    <tableColumn id="23" xr3:uid="{7F8CA7E1-D0B5-4944-BD0A-8C69784D9C84}" name="Croatia" dataDxfId="70"/>
    <tableColumn id="24" xr3:uid="{BFC0222D-3732-420C-B27B-B41971F6E1D1}" name="Cyprus" dataDxfId="69"/>
    <tableColumn id="25" xr3:uid="{1A798A2C-7DC7-4FC1-A195-24561D1BD6DC}" name="Czechia" dataDxfId="68"/>
    <tableColumn id="26" xr3:uid="{80468754-C80B-4DEE-8E82-A4E9E25020B0}" name="Estonia" dataDxfId="67"/>
    <tableColumn id="27" xr3:uid="{32A68715-DFED-415C-B279-3C22C9DDB198}" name="Hungary" dataDxfId="66"/>
    <tableColumn id="28" xr3:uid="{CBD5B46E-EF6C-429B-889A-748E869B9643}" name="Latvia" dataDxfId="65"/>
    <tableColumn id="29" xr3:uid="{6700C3D8-F721-46F0-AAC6-5B44BE5C9F5B}" name="Lithuania" dataDxfId="64"/>
    <tableColumn id="30" xr3:uid="{FBE717EC-9C76-417A-AAEB-4E738374C616}" name="Malta" dataDxfId="63"/>
    <tableColumn id="31" xr3:uid="{2441763D-FED4-40BE-890D-4D121289E931}" name="Poland" dataDxfId="62"/>
    <tableColumn id="32" xr3:uid="{EF9C06F7-DC3C-4273-83C7-6E90A0743922}" name="Romania" dataDxfId="61"/>
    <tableColumn id="33" xr3:uid="{E4A74AD8-BD89-4192-B57C-55768E599A4D}" name="Slovakia" dataDxfId="60"/>
    <tableColumn id="34" xr3:uid="{FCA29769-1533-4CD6-93A6-4949448339B3}" name="Slovenia" dataDxfId="59"/>
    <tableColumn id="35" xr3:uid="{87857DA6-FCC2-48E6-BF3B-6CA356FB4419}" name="EU 27 plus UK median [Note 1]" dataDxfId="58">
      <calculatedColumnFormula>MEDIAN(D14:R14,V14:AH14)</calculatedColumnFormula>
    </tableColumn>
    <tableColumn id="36" xr3:uid="{B14073A1-6AEE-475B-A60B-B8EE5E887530}" name="UK relative to EU 27 plus UK median (%)" dataDxfId="57">
      <calculatedColumnFormula>(R14-AI14)/AI14*100</calculatedColumnFormula>
    </tableColumn>
    <tableColumn id="37" xr3:uid="{31C8E4F7-5A73-4BE8-87CC-DB20C0BE9AEC}" name="UK relative to EU 27 plus UK rank_x000a_[Note 2]" dataDxfId="56">
      <calculatedColumnFormula>RANK(R14,(D14:R14,V14:AH14),1)</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385C786-0A69-4E5E-B6FC-1F352BD0CD44}" name="Industrial_gas_prices_in_the_EU_for_large_consumers_including_taxes_excluding_VAT_and_other_recoverable_taxes_and_levies" displayName="Industrial_gas_prices_in_the_EU_for_large_consumers_including_taxes_excluding_VAT_and_other_recoverable_taxes_and_levies" ref="A13:AK71" totalsRowShown="0" headerRowDxfId="55" dataDxfId="54">
  <autoFilter ref="A13:AK71" xr:uid="{E385C786-0A69-4E5E-B6FC-1F352BD0CD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DECA8DBA-6D75-4A2D-9FB6-EAC0BFD06E93}" name="Year"/>
    <tableColumn id="2" xr3:uid="{0ED27E80-26ED-4D18-8D3B-603579C09C67}" name="Period"/>
    <tableColumn id="3" xr3:uid="{F2CEA3F3-784C-4D41-9328-8A4F096C3670}" name="Methodology" dataDxfId="53"/>
    <tableColumn id="4" xr3:uid="{5F7F6790-6405-467E-A215-6C623989240F}" name="Austria" dataDxfId="52"/>
    <tableColumn id="5" xr3:uid="{AA4A16B5-19F5-4B00-8D45-C6BE5844DBD6}" name="Belgium" dataDxfId="51"/>
    <tableColumn id="6" xr3:uid="{11E1CCDE-A386-4C71-A6DE-6C6C635A0A42}" name="Denmark" dataDxfId="50"/>
    <tableColumn id="7" xr3:uid="{36A0A212-474C-4F44-8BAF-2E4483F2ACEE}" name="Finland" dataDxfId="49"/>
    <tableColumn id="8" xr3:uid="{37A6D981-4C5F-4FAF-9992-7D2C41092CC4}" name="France" dataDxfId="48"/>
    <tableColumn id="9" xr3:uid="{6D96B058-E2E1-4635-8914-10CFBC56AE8F}" name="Germany" dataDxfId="47"/>
    <tableColumn id="10" xr3:uid="{68B7BD84-5D8E-4DBC-B80E-C05B481F6935}" name="Greece" dataDxfId="46"/>
    <tableColumn id="11" xr3:uid="{84AFACBA-74DC-492F-968F-AE8EF2327C6E}" name="Ireland" dataDxfId="45"/>
    <tableColumn id="12" xr3:uid="{9915C556-91B5-491E-9EC0-34ACD73AAE2A}" name="Italy" dataDxfId="44"/>
    <tableColumn id="13" xr3:uid="{3DEC0299-3BCB-454E-B43C-E6B0F0557D04}" name="Luxembourg" dataDxfId="43"/>
    <tableColumn id="14" xr3:uid="{88D16C82-CC0F-4618-934E-982312AFFD40}" name="Netherlands" dataDxfId="42"/>
    <tableColumn id="15" xr3:uid="{C18FF1EC-4EF2-4E34-AE51-1AEAE9568667}" name="Portugal" dataDxfId="41"/>
    <tableColumn id="16" xr3:uid="{60B377D7-1C13-4EAD-AD55-61D28159A7DD}" name="Spain" dataDxfId="40"/>
    <tableColumn id="17" xr3:uid="{1AECA526-DD53-490C-83C1-17034574138F}" name="Sweden" dataDxfId="39"/>
    <tableColumn id="18" xr3:uid="{FBD217DF-19E3-4C27-816F-658C380A314C}" name="United Kingdom" dataDxfId="38"/>
    <tableColumn id="19" xr3:uid="{9DCF92F7-798C-40E8-B4DF-7380059BDB21}" name="EU 14 plus UK median [Note 1]" dataDxfId="37">
      <calculatedColumnFormula>MEDIAN(D14:R14)</calculatedColumnFormula>
    </tableColumn>
    <tableColumn id="20" xr3:uid="{5B983CE8-9307-4313-87DD-A59DD10A40C2}" name="UK relative to EU 14 plus UK median (%)" dataDxfId="36">
      <calculatedColumnFormula>(R14-S14)/S14*100</calculatedColumnFormula>
    </tableColumn>
    <tableColumn id="21" xr3:uid="{C05B6449-49CA-4A52-BB6F-9FF3C867DAC1}" name="UK relative to EU 14 plus UK rank_x000a_[Note 2]" dataDxfId="35">
      <calculatedColumnFormula>RANK(R14,D14:R14,1)</calculatedColumnFormula>
    </tableColumn>
    <tableColumn id="22" xr3:uid="{F4B9F261-B71A-44D1-AF33-F5DE796F1CA9}" name="Bulgaria" dataDxfId="34"/>
    <tableColumn id="23" xr3:uid="{E556DEBB-0C65-44A9-86FA-F3CF881DF3E6}" name="Croatia" dataDxfId="33"/>
    <tableColumn id="24" xr3:uid="{E1A9992A-C30C-4BF4-8E7C-01D917AEB42F}" name="Cyprus" dataDxfId="32"/>
    <tableColumn id="25" xr3:uid="{7BBF57CA-2933-4C72-A192-B939FE5A8604}" name="Czechia" dataDxfId="31"/>
    <tableColumn id="26" xr3:uid="{C3436C78-92FF-438B-B033-40A2CAFEEF1A}" name="Estonia" dataDxfId="30"/>
    <tableColumn id="27" xr3:uid="{D76C38BD-1855-4FAB-B486-BA4D4F63482A}" name="Hungary" dataDxfId="29"/>
    <tableColumn id="28" xr3:uid="{84153039-6E04-4F31-B493-7B5E1608B2E9}" name="Latvia" dataDxfId="28"/>
    <tableColumn id="29" xr3:uid="{B9B31928-5DF4-427D-A7F0-4845FD454676}" name="Lithuania" dataDxfId="27"/>
    <tableColumn id="30" xr3:uid="{0E67AEF6-AB6B-4AD3-A9DB-CF82D13B964B}" name="Malta" dataDxfId="26"/>
    <tableColumn id="31" xr3:uid="{AAD564A1-6E8B-4305-9FD3-10756825A88D}" name="Poland" dataDxfId="25"/>
    <tableColumn id="32" xr3:uid="{D7BE0107-1463-4FD5-BDA7-58858E8FEA6C}" name="Romania" dataDxfId="24"/>
    <tableColumn id="33" xr3:uid="{3423375C-C91D-42D9-BEB0-B2E6C9A8CC68}" name="Slovakia" dataDxfId="23"/>
    <tableColumn id="34" xr3:uid="{3721D3E3-BC0F-438A-B06F-6FE6DD1CA6E2}" name="Slovenia" dataDxfId="22"/>
    <tableColumn id="35" xr3:uid="{69153C61-985E-47CA-BBDA-E084DCCA5073}" name="EU 27 plus UK median [Note 1]" dataDxfId="21">
      <calculatedColumnFormula>MEDIAN(D14:R14,V14:AH14)</calculatedColumnFormula>
    </tableColumn>
    <tableColumn id="36" xr3:uid="{D3EAACFE-1338-41A3-A540-5EB21C962CF2}" name="UK relative to EU 27 plus UK median (%)" dataDxfId="20">
      <calculatedColumnFormula>(R14-AI14)/AI14*100</calculatedColumnFormula>
    </tableColumn>
    <tableColumn id="37" xr3:uid="{8DCC4895-A51A-402C-9B15-EB94C970FDAA}" name="UK relative to EU 27 plus UK rank_x000a_[Note 2]" dataDxfId="19">
      <calculatedColumnFormula>RANK(R14,(D14:R14,V14:AH14),1)</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BF83454-0A4C-4D6E-8CAE-6C6C84218B63}" name="_1998_2007_Methodology" displayName="_1998_2007_Methodology" ref="A22:D25" totalsRowShown="0" headerRowDxfId="18" dataDxfId="16" headerRowBorderDxfId="17" tableBorderDxfId="15" headerRowCellStyle="Normal 2">
  <autoFilter ref="A22:D25" xr:uid="{4BF83454-0A4C-4D6E-8CAE-6C6C84218B63}">
    <filterColumn colId="0" hiddenButton="1"/>
    <filterColumn colId="1" hiddenButton="1"/>
    <filterColumn colId="2" hiddenButton="1"/>
    <filterColumn colId="3" hiddenButton="1"/>
  </autoFilter>
  <tableColumns count="4">
    <tableColumn id="1" xr3:uid="{A4027F55-4B18-4452-B5FB-E9966044BFE4}" name="Industrial Gas" dataDxfId="14" dataCellStyle="Normal 2"/>
    <tableColumn id="2" xr3:uid="{8C1345FA-6DA0-410E-B55A-D59C2FC59C3F}" name="Eurostat size band" dataDxfId="13" dataCellStyle="Normal 2"/>
    <tableColumn id="3" xr3:uid="{337C92F0-F6CC-4D80-A98C-992E35364641}" name="Annual consumption (MWh)" dataDxfId="12" dataCellStyle="Normal 2"/>
    <tableColumn id="4" xr3:uid="{A6DC0759-CBCB-448B-B734-7D1C91D4B10A}" name="Period" dataDxfId="1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5BB6DEC-23AD-4724-87F0-59B7D320F13D}" name="_2007_2015_Methodology" displayName="_2007_2015_Methodology" ref="A32:C35" totalsRowShown="0" headerRowDxfId="10" dataDxfId="8" headerRowBorderDxfId="9" tableBorderDxfId="7" headerRowCellStyle="Normal 2">
  <autoFilter ref="A32:C35" xr:uid="{95BB6DEC-23AD-4724-87F0-59B7D320F13D}">
    <filterColumn colId="0" hiddenButton="1"/>
    <filterColumn colId="1" hiddenButton="1"/>
    <filterColumn colId="2" hiddenButton="1"/>
  </autoFilter>
  <tableColumns count="3">
    <tableColumn id="1" xr3:uid="{68795461-793D-46C1-A35E-E1F150498ED1}" name="Industrial Gas" dataDxfId="6" dataCellStyle="Normal 2"/>
    <tableColumn id="2" xr3:uid="{F8E846C4-E538-4429-8246-CD7229E24388}" name="Eurostat size band" dataDxfId="5" dataCellStyle="Normal 2"/>
    <tableColumn id="3" xr3:uid="{38CDCAC7-11D1-409B-8CED-2237BC13DE64}" name="Annual consumption (MWh)" dataDxfId="4"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7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8D5E92C-612F-40C3-BAF6-3CC84DE857D2}">
  <we:reference id="wa104380526" version="1.0.32.412" store="en-US" storeType="OMEX"/>
  <we:alternateReferences>
    <we:reference id="wa104380526" version="1.0.32.412"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international-comparisons-data-sources-and-methodologies" TargetMode="External"/><Relationship Id="rId7" Type="http://schemas.openxmlformats.org/officeDocument/2006/relationships/hyperlink" Target="https://www.gov.uk/government/publications/desnz-standards-for-official-statistics/statistical-revisions-policy" TargetMode="External"/><Relationship Id="rId2" Type="http://schemas.openxmlformats.org/officeDocument/2006/relationships/hyperlink" Target="https://www.gov.uk/government/statistical-data-sets/international-industrial-energy-price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mailto:newsdesk@energysecurity.gov.uk" TargetMode="External"/><Relationship Id="rId4" Type="http://schemas.openxmlformats.org/officeDocument/2006/relationships/hyperlink" Target="https://www.gov.uk/government/uploads/system/uploads/attachment_data/file/338757/Annex_B.pd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s://ec.europa.eu/eurostat/cache/metadata/en/nrg_pc_202_sims.htm" TargetMode="External"/><Relationship Id="rId1" Type="http://schemas.openxmlformats.org/officeDocument/2006/relationships/hyperlink" Target="https://ec.europa.eu/eurostat/data/database" TargetMode="Externa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Z23"/>
  <sheetViews>
    <sheetView showGridLines="0" tabSelected="1" workbookViewId="0"/>
  </sheetViews>
  <sheetFormatPr defaultColWidth="8.81640625" defaultRowHeight="12.5" x14ac:dyDescent="0.25"/>
  <cols>
    <col min="1" max="2" width="8.7265625" customWidth="1"/>
    <col min="3" max="3" width="9.7265625" customWidth="1"/>
    <col min="4" max="4" width="16.7265625" customWidth="1"/>
    <col min="5" max="25" width="8.7265625" customWidth="1"/>
  </cols>
  <sheetData>
    <row r="1" spans="1:26" ht="36" customHeight="1" x14ac:dyDescent="0.25">
      <c r="A1" s="42" t="s">
        <v>131</v>
      </c>
      <c r="B1" s="35"/>
      <c r="C1" s="35"/>
      <c r="D1" s="35"/>
      <c r="E1" s="35"/>
      <c r="F1" s="35"/>
      <c r="G1" s="35"/>
      <c r="H1" s="35"/>
      <c r="I1" s="35"/>
      <c r="J1" s="35"/>
      <c r="K1" s="11"/>
      <c r="L1" s="11"/>
      <c r="M1" s="11"/>
      <c r="N1" s="11"/>
      <c r="O1" s="11"/>
      <c r="P1" s="11"/>
      <c r="Q1" s="11"/>
      <c r="R1" s="11"/>
      <c r="S1" s="11"/>
      <c r="T1" s="11"/>
      <c r="U1" s="11"/>
      <c r="V1" s="11"/>
      <c r="W1" s="11"/>
    </row>
    <row r="2" spans="1:26" ht="18" customHeight="1" x14ac:dyDescent="0.4">
      <c r="A2" s="74" t="s">
        <v>116</v>
      </c>
      <c r="B2" s="43"/>
      <c r="C2" s="43"/>
      <c r="D2" s="43"/>
      <c r="E2" s="43"/>
      <c r="F2" s="43"/>
      <c r="G2" s="43"/>
      <c r="H2" s="43"/>
      <c r="I2" s="43"/>
      <c r="J2" s="43"/>
      <c r="K2" s="44"/>
      <c r="L2" s="44"/>
      <c r="M2" s="44"/>
      <c r="N2" s="44"/>
      <c r="O2" s="44"/>
      <c r="P2" s="44"/>
      <c r="Q2" s="44"/>
      <c r="R2" s="44"/>
      <c r="S2" s="44"/>
      <c r="T2" s="44"/>
      <c r="U2" s="44"/>
      <c r="V2" s="44"/>
      <c r="W2" s="44"/>
    </row>
    <row r="3" spans="1:26" ht="18" customHeight="1" x14ac:dyDescent="0.3">
      <c r="A3" s="75" t="s">
        <v>176</v>
      </c>
      <c r="B3" s="45"/>
      <c r="C3" s="46"/>
      <c r="D3" s="46"/>
      <c r="E3" s="46"/>
      <c r="F3" s="46"/>
      <c r="G3" s="46"/>
      <c r="H3" s="46"/>
      <c r="I3" s="46"/>
      <c r="J3" s="11"/>
      <c r="K3" s="11"/>
      <c r="L3" s="11"/>
      <c r="M3" s="11"/>
      <c r="N3" s="11"/>
      <c r="O3" s="11"/>
      <c r="P3" s="11"/>
      <c r="Q3" s="11"/>
      <c r="R3" s="11"/>
      <c r="S3" s="11"/>
      <c r="T3" s="11"/>
      <c r="U3" s="11"/>
      <c r="V3" s="11"/>
      <c r="W3" s="11"/>
      <c r="X3" s="11"/>
      <c r="Y3" s="11"/>
      <c r="Z3" s="11"/>
    </row>
    <row r="4" spans="1:26" ht="18" customHeight="1" x14ac:dyDescent="0.3">
      <c r="A4" s="10" t="s">
        <v>172</v>
      </c>
      <c r="B4" s="46"/>
      <c r="C4" s="46"/>
      <c r="D4" s="46"/>
      <c r="E4" s="46"/>
      <c r="F4" s="46"/>
      <c r="G4" s="46"/>
      <c r="H4" s="46"/>
      <c r="I4" s="46"/>
      <c r="J4" s="11"/>
      <c r="K4" s="11"/>
      <c r="L4" s="11"/>
      <c r="M4" s="11"/>
      <c r="N4" s="11"/>
      <c r="O4" s="11"/>
      <c r="P4" s="11"/>
      <c r="Q4" s="11"/>
      <c r="R4" s="11"/>
      <c r="S4" s="11"/>
      <c r="T4" s="11"/>
      <c r="U4" s="11"/>
      <c r="V4" s="11"/>
      <c r="W4" s="11"/>
      <c r="X4" s="11"/>
      <c r="Y4" s="11"/>
      <c r="Z4" s="11"/>
    </row>
    <row r="5" spans="1:26" ht="18" customHeight="1" x14ac:dyDescent="0.3">
      <c r="A5" s="124" t="s">
        <v>177</v>
      </c>
      <c r="B5" s="46"/>
      <c r="C5" s="46"/>
      <c r="D5" s="46"/>
      <c r="E5" s="46"/>
      <c r="F5" s="46"/>
      <c r="G5" s="46"/>
      <c r="H5" s="46"/>
      <c r="I5" s="46"/>
      <c r="J5" s="11"/>
      <c r="K5" s="11"/>
      <c r="L5" s="11"/>
      <c r="M5" s="11"/>
      <c r="N5" s="11"/>
      <c r="O5" s="11"/>
      <c r="P5" s="11"/>
      <c r="Q5" s="11"/>
      <c r="R5" s="11"/>
      <c r="S5" s="11"/>
      <c r="T5" s="11"/>
      <c r="U5" s="11"/>
      <c r="V5" s="11"/>
      <c r="W5" s="11"/>
      <c r="X5" s="11"/>
      <c r="Y5" s="11"/>
      <c r="Z5" s="11"/>
    </row>
    <row r="6" spans="1:26" ht="18" customHeight="1" x14ac:dyDescent="0.3">
      <c r="A6" s="10" t="s">
        <v>130</v>
      </c>
      <c r="B6" s="47"/>
      <c r="C6" s="46"/>
      <c r="D6" s="46"/>
      <c r="E6" s="46"/>
      <c r="F6" s="46"/>
      <c r="G6" s="46"/>
      <c r="H6" s="46"/>
      <c r="I6" s="46"/>
      <c r="J6" s="11"/>
      <c r="K6" s="11"/>
      <c r="L6" s="11"/>
      <c r="M6" s="11"/>
      <c r="N6" s="11"/>
      <c r="O6" s="11"/>
      <c r="P6" s="11"/>
      <c r="Q6" s="11"/>
      <c r="R6" s="11"/>
      <c r="S6" s="11"/>
      <c r="T6" s="11"/>
      <c r="U6" s="11"/>
      <c r="V6" s="11"/>
      <c r="W6" s="11"/>
      <c r="X6" s="11"/>
      <c r="Y6" s="11"/>
      <c r="Z6" s="11"/>
    </row>
    <row r="7" spans="1:26" ht="35.25" customHeight="1" x14ac:dyDescent="0.35">
      <c r="A7" s="76" t="s">
        <v>82</v>
      </c>
      <c r="B7" s="46"/>
      <c r="C7" s="46"/>
      <c r="D7" s="46"/>
      <c r="E7" s="46"/>
      <c r="F7" s="46"/>
      <c r="G7" s="46"/>
      <c r="H7" s="46"/>
      <c r="I7" s="46"/>
      <c r="J7" s="11"/>
      <c r="K7" s="11"/>
      <c r="L7" s="11"/>
      <c r="M7" s="11"/>
      <c r="N7" s="11"/>
      <c r="O7" s="11"/>
      <c r="P7" s="11"/>
      <c r="Q7" s="11"/>
      <c r="R7" s="11"/>
      <c r="S7" s="11"/>
      <c r="T7" s="11"/>
      <c r="U7" s="11"/>
      <c r="V7" s="11"/>
      <c r="W7" s="11"/>
    </row>
    <row r="8" spans="1:26" ht="18" customHeight="1" x14ac:dyDescent="0.3">
      <c r="A8" s="77" t="s">
        <v>103</v>
      </c>
      <c r="B8" s="46"/>
      <c r="C8" s="46"/>
      <c r="D8" s="46"/>
      <c r="E8" s="46"/>
      <c r="F8" s="46"/>
      <c r="G8" s="46"/>
      <c r="H8" s="46"/>
      <c r="I8" s="46"/>
      <c r="J8" s="11"/>
      <c r="K8" s="11"/>
      <c r="L8" s="11"/>
      <c r="M8" s="11"/>
      <c r="N8" s="11"/>
      <c r="O8" s="11"/>
      <c r="P8" s="11"/>
      <c r="Q8" s="11"/>
      <c r="R8" s="11"/>
      <c r="S8" s="11"/>
      <c r="T8" s="11"/>
      <c r="U8" s="11"/>
      <c r="V8" s="11"/>
      <c r="W8" s="11"/>
    </row>
    <row r="9" spans="1:26" ht="18" customHeight="1" x14ac:dyDescent="0.3">
      <c r="A9" s="78" t="s">
        <v>174</v>
      </c>
      <c r="B9" s="46"/>
      <c r="C9" s="46"/>
      <c r="D9" s="46"/>
      <c r="E9" s="46"/>
      <c r="F9" s="46"/>
      <c r="G9" s="46"/>
      <c r="H9" s="46"/>
      <c r="I9" s="46"/>
      <c r="J9" s="11"/>
      <c r="K9" s="11"/>
      <c r="L9" s="11"/>
      <c r="M9" s="11"/>
      <c r="N9" s="11"/>
      <c r="O9" s="11"/>
      <c r="P9" s="11"/>
      <c r="Q9" s="11"/>
      <c r="R9" s="11"/>
      <c r="S9" s="11"/>
      <c r="T9" s="11"/>
      <c r="U9" s="11"/>
      <c r="V9" s="11"/>
      <c r="W9" s="11"/>
    </row>
    <row r="10" spans="1:26" ht="18" customHeight="1" x14ac:dyDescent="0.3">
      <c r="A10" s="77" t="s">
        <v>102</v>
      </c>
      <c r="B10" s="46"/>
      <c r="C10" s="46"/>
      <c r="D10" s="46"/>
      <c r="E10" s="46"/>
      <c r="F10" s="46"/>
      <c r="G10" s="46"/>
      <c r="H10" s="46"/>
      <c r="I10" s="46"/>
      <c r="J10" s="11"/>
      <c r="K10" s="11"/>
      <c r="L10" s="11"/>
      <c r="M10" s="11"/>
      <c r="N10" s="11"/>
      <c r="O10" s="11"/>
      <c r="P10" s="11"/>
      <c r="Q10" s="11"/>
      <c r="R10" s="11"/>
      <c r="S10" s="11"/>
      <c r="T10" s="11"/>
      <c r="U10" s="11"/>
      <c r="V10" s="11"/>
      <c r="W10" s="11"/>
    </row>
    <row r="11" spans="1:26" ht="35.25" customHeight="1" x14ac:dyDescent="0.35">
      <c r="A11" s="76" t="s">
        <v>54</v>
      </c>
      <c r="B11" s="46"/>
      <c r="C11" s="46"/>
      <c r="D11" s="46"/>
      <c r="E11" s="46"/>
      <c r="F11" s="46"/>
      <c r="G11" s="46"/>
      <c r="H11" s="46"/>
      <c r="I11" s="46"/>
      <c r="J11" s="11"/>
      <c r="K11" s="11"/>
      <c r="L11" s="11"/>
      <c r="M11" s="11"/>
      <c r="N11" s="11"/>
      <c r="O11" s="11"/>
      <c r="P11" s="11"/>
      <c r="Q11" s="11"/>
      <c r="R11" s="11"/>
      <c r="S11" s="11"/>
      <c r="T11" s="11"/>
      <c r="U11" s="11"/>
      <c r="V11" s="11"/>
      <c r="W11" s="11"/>
    </row>
    <row r="12" spans="1:26" ht="18" customHeight="1" x14ac:dyDescent="0.3">
      <c r="A12" s="79" t="s">
        <v>91</v>
      </c>
      <c r="B12" s="48"/>
      <c r="C12" s="46"/>
      <c r="D12" s="46"/>
      <c r="E12" s="46"/>
      <c r="F12" s="46"/>
      <c r="G12" s="46"/>
      <c r="H12" s="46"/>
      <c r="I12" s="11"/>
      <c r="J12" s="11"/>
      <c r="K12" s="11"/>
      <c r="L12" s="11"/>
      <c r="M12" s="11"/>
      <c r="N12" s="11"/>
      <c r="O12" s="11"/>
      <c r="P12" s="11"/>
      <c r="Q12" s="11"/>
      <c r="R12" s="11"/>
      <c r="S12" s="11"/>
      <c r="T12" s="11"/>
      <c r="U12" s="11"/>
      <c r="V12" s="11"/>
    </row>
    <row r="13" spans="1:26" ht="18" customHeight="1" x14ac:dyDescent="0.3">
      <c r="A13" s="79" t="s">
        <v>92</v>
      </c>
      <c r="B13" s="48"/>
      <c r="C13" s="46"/>
      <c r="D13" s="46"/>
      <c r="E13" s="46"/>
      <c r="F13" s="46"/>
      <c r="G13" s="46"/>
      <c r="H13" s="46"/>
      <c r="I13" s="11"/>
      <c r="J13" s="11"/>
      <c r="K13" s="11"/>
      <c r="L13" s="11"/>
      <c r="M13" s="11"/>
      <c r="N13" s="11"/>
      <c r="O13" s="11"/>
      <c r="P13" s="11"/>
      <c r="Q13" s="11"/>
      <c r="R13" s="11"/>
      <c r="S13" s="11"/>
      <c r="T13" s="11"/>
      <c r="U13" s="11"/>
      <c r="V13" s="11"/>
    </row>
    <row r="14" spans="1:26" ht="18" customHeight="1" x14ac:dyDescent="0.3">
      <c r="A14" s="79" t="s">
        <v>93</v>
      </c>
      <c r="B14" s="48"/>
      <c r="C14" s="46"/>
      <c r="D14" s="46"/>
      <c r="E14" s="46"/>
      <c r="F14" s="46"/>
      <c r="G14" s="46"/>
      <c r="H14" s="46"/>
      <c r="I14" s="11"/>
      <c r="J14" s="11"/>
      <c r="K14" s="11"/>
      <c r="L14" s="11"/>
      <c r="M14" s="11"/>
      <c r="N14" s="11"/>
      <c r="O14" s="11"/>
      <c r="P14" s="11"/>
      <c r="Q14" s="11"/>
      <c r="R14" s="11"/>
      <c r="S14" s="11"/>
      <c r="T14" s="11"/>
      <c r="U14" s="11"/>
      <c r="V14" s="11"/>
    </row>
    <row r="15" spans="1:26" ht="18" customHeight="1" x14ac:dyDescent="0.3">
      <c r="A15" s="79" t="s">
        <v>106</v>
      </c>
      <c r="B15" s="48"/>
      <c r="C15" s="46"/>
      <c r="D15" s="46"/>
      <c r="E15" s="46"/>
      <c r="F15" s="46"/>
      <c r="G15" s="46"/>
      <c r="H15" s="46"/>
      <c r="I15" s="11"/>
      <c r="J15" s="11"/>
      <c r="K15" s="11"/>
      <c r="L15" s="11"/>
      <c r="M15" s="11"/>
      <c r="N15" s="11"/>
      <c r="O15" s="11"/>
      <c r="P15" s="11"/>
      <c r="Q15" s="11"/>
      <c r="R15" s="11"/>
      <c r="S15" s="11"/>
      <c r="T15" s="11"/>
      <c r="U15" s="11"/>
      <c r="V15" s="11"/>
    </row>
    <row r="16" spans="1:26" ht="18" customHeight="1" x14ac:dyDescent="0.35">
      <c r="A16" s="80" t="s">
        <v>94</v>
      </c>
      <c r="B16" s="49"/>
      <c r="C16" s="24"/>
      <c r="D16" s="24"/>
    </row>
    <row r="17" spans="1:23" ht="35.25" customHeight="1" x14ac:dyDescent="0.35">
      <c r="A17" s="76" t="s">
        <v>55</v>
      </c>
      <c r="B17" s="46"/>
      <c r="C17" s="46"/>
      <c r="D17" s="46"/>
      <c r="E17" s="46"/>
      <c r="F17" s="46"/>
      <c r="G17" s="46"/>
      <c r="H17" s="46"/>
      <c r="I17" s="46"/>
      <c r="J17" s="11"/>
      <c r="K17" s="11"/>
      <c r="L17" s="11"/>
      <c r="M17" s="11"/>
      <c r="N17" s="11"/>
      <c r="O17" s="11"/>
      <c r="P17" s="11"/>
      <c r="Q17" s="11"/>
      <c r="R17" s="11"/>
      <c r="S17" s="11"/>
      <c r="T17" s="11"/>
      <c r="U17" s="11"/>
      <c r="V17" s="11"/>
      <c r="W17" s="11"/>
    </row>
    <row r="18" spans="1:23" ht="18" customHeight="1" x14ac:dyDescent="0.3">
      <c r="A18" s="81" t="s">
        <v>95</v>
      </c>
    </row>
    <row r="19" spans="1:23" ht="18" customHeight="1" x14ac:dyDescent="0.3">
      <c r="A19" s="81" t="s">
        <v>170</v>
      </c>
      <c r="B19" s="11"/>
      <c r="C19" s="11"/>
      <c r="D19" s="11"/>
      <c r="E19" s="11"/>
      <c r="F19" s="11"/>
      <c r="G19" s="11"/>
      <c r="H19" s="11"/>
      <c r="I19" s="11"/>
      <c r="J19" s="11"/>
      <c r="K19" s="11"/>
      <c r="L19" s="11"/>
      <c r="M19" s="11"/>
      <c r="N19" s="11"/>
      <c r="O19" s="11"/>
      <c r="P19" s="11"/>
      <c r="Q19" s="11"/>
      <c r="R19" s="11"/>
      <c r="S19" s="11"/>
      <c r="T19" s="11"/>
      <c r="U19" s="11"/>
      <c r="V19" s="11"/>
      <c r="W19" s="11"/>
    </row>
    <row r="20" spans="1:23" ht="18" customHeight="1" x14ac:dyDescent="0.3">
      <c r="A20" s="82" t="s">
        <v>113</v>
      </c>
      <c r="B20" s="50"/>
      <c r="C20" s="50"/>
      <c r="D20" s="11"/>
      <c r="E20" s="11"/>
      <c r="F20" s="11"/>
      <c r="G20" s="11"/>
      <c r="H20" s="11"/>
      <c r="I20" s="11"/>
      <c r="J20" s="11"/>
      <c r="K20" s="11"/>
      <c r="L20" s="11"/>
      <c r="M20" s="11"/>
      <c r="N20" s="11"/>
      <c r="O20" s="11"/>
      <c r="P20" s="11"/>
      <c r="Q20" s="11"/>
      <c r="R20" s="11"/>
      <c r="S20" s="11"/>
      <c r="T20" s="11"/>
      <c r="U20" s="11"/>
      <c r="V20" s="11"/>
      <c r="W20" s="11"/>
    </row>
    <row r="21" spans="1:23" ht="35.25" customHeight="1" x14ac:dyDescent="0.3">
      <c r="A21" s="78" t="s">
        <v>105</v>
      </c>
    </row>
    <row r="22" spans="1:23" ht="18" customHeight="1" x14ac:dyDescent="0.3">
      <c r="A22" s="81" t="s">
        <v>171</v>
      </c>
    </row>
    <row r="23" spans="1:23" ht="18" customHeight="1" x14ac:dyDescent="0.3">
      <c r="A23" s="82" t="s">
        <v>114</v>
      </c>
    </row>
  </sheetData>
  <hyperlinks>
    <hyperlink ref="A12" r:id="rId1" xr:uid="{8BF4BD53-B6E4-45FE-8876-B2A3DCFA7143}"/>
    <hyperlink ref="A13" r:id="rId2" xr:uid="{95EE87A4-DAF7-4484-B966-6713ECD19DC4}"/>
    <hyperlink ref="A14" r:id="rId3" xr:uid="{3ACB77DC-3ABC-4148-914A-40A98D589B70}"/>
    <hyperlink ref="A16" r:id="rId4" xr:uid="{4A31BEDA-3F44-4A1D-97DF-16D638081BD6}"/>
    <hyperlink ref="A23" r:id="rId5" xr:uid="{D17CAE69-783A-4F2B-9C6F-F4B3ED69BAEB}"/>
    <hyperlink ref="A20" r:id="rId6" xr:uid="{D3C904E9-E7E0-494D-81D1-1D0A95BF80A9}"/>
    <hyperlink ref="A15" r:id="rId7" xr:uid="{75F95AA7-0E00-4F24-A910-6985CC3152B0}"/>
  </hyperlinks>
  <pageMargins left="0.70866141732283472" right="0" top="0.74803149606299213" bottom="0.74803149606299213" header="0.31496062992125984" footer="0.31496062992125984"/>
  <pageSetup paperSize="9" scale="53"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9897-516C-4E29-AD6A-30634D8F9966}">
  <sheetPr>
    <tabColor theme="3"/>
  </sheetPr>
  <dimension ref="A1:M15"/>
  <sheetViews>
    <sheetView showGridLines="0" workbookViewId="0"/>
  </sheetViews>
  <sheetFormatPr defaultColWidth="8.7265625" defaultRowHeight="12.5" x14ac:dyDescent="0.25"/>
  <sheetData>
    <row r="1" spans="1:13" ht="18" customHeight="1" x14ac:dyDescent="0.35">
      <c r="A1" s="83" t="s">
        <v>51</v>
      </c>
      <c r="B1" s="84"/>
      <c r="C1" s="84"/>
      <c r="D1" s="85"/>
      <c r="E1" s="35"/>
      <c r="F1" s="35"/>
      <c r="G1" s="35"/>
      <c r="H1" s="35"/>
      <c r="I1" s="35"/>
      <c r="J1" s="35"/>
      <c r="K1" s="35"/>
      <c r="L1" s="35"/>
      <c r="M1" s="11"/>
    </row>
    <row r="2" spans="1:13" ht="18" customHeight="1" x14ac:dyDescent="0.35">
      <c r="A2" s="24" t="s">
        <v>52</v>
      </c>
      <c r="B2" s="24"/>
      <c r="C2" s="24"/>
      <c r="E2" s="35"/>
      <c r="F2" s="35"/>
      <c r="G2" s="35"/>
      <c r="H2" s="35"/>
      <c r="I2" s="35"/>
      <c r="J2" s="35"/>
      <c r="K2" s="35"/>
      <c r="L2" s="35"/>
      <c r="M2" s="11"/>
    </row>
    <row r="3" spans="1:13" ht="18" customHeight="1" x14ac:dyDescent="0.35">
      <c r="A3" s="86" t="s">
        <v>117</v>
      </c>
      <c r="B3" s="24"/>
      <c r="C3" s="24"/>
      <c r="E3" s="35"/>
      <c r="F3" s="35"/>
      <c r="G3" s="35"/>
      <c r="H3" s="35"/>
      <c r="I3" s="35"/>
      <c r="J3" s="35"/>
      <c r="K3" s="35"/>
      <c r="L3" s="35"/>
      <c r="M3" s="11"/>
    </row>
    <row r="4" spans="1:13" ht="18" customHeight="1" x14ac:dyDescent="0.35">
      <c r="A4" s="86" t="s">
        <v>118</v>
      </c>
      <c r="B4" s="24"/>
      <c r="C4" s="24"/>
      <c r="E4" s="35"/>
      <c r="F4" s="35"/>
      <c r="G4" s="35"/>
      <c r="H4" s="35"/>
      <c r="I4" s="35"/>
      <c r="J4" s="35"/>
      <c r="K4" s="35"/>
      <c r="L4" s="35"/>
      <c r="M4" s="11"/>
    </row>
    <row r="5" spans="1:13" ht="18" customHeight="1" x14ac:dyDescent="0.35">
      <c r="A5" s="86" t="s">
        <v>119</v>
      </c>
      <c r="B5" s="24"/>
      <c r="C5" s="24"/>
      <c r="E5" s="35"/>
      <c r="F5" s="35"/>
      <c r="G5" s="35"/>
      <c r="H5" s="35"/>
      <c r="I5" s="35"/>
      <c r="J5" s="35"/>
      <c r="K5" s="35"/>
      <c r="L5" s="35"/>
      <c r="M5" s="11"/>
    </row>
    <row r="6" spans="1:13" ht="18" customHeight="1" x14ac:dyDescent="0.35">
      <c r="A6" s="86" t="s">
        <v>120</v>
      </c>
      <c r="B6" s="24"/>
      <c r="C6" s="24"/>
      <c r="E6" s="35"/>
      <c r="F6" s="35"/>
      <c r="G6" s="35"/>
      <c r="H6" s="35"/>
      <c r="I6" s="35"/>
      <c r="J6" s="35"/>
      <c r="K6" s="35"/>
      <c r="L6" s="35"/>
      <c r="M6" s="11"/>
    </row>
    <row r="7" spans="1:13" ht="18" customHeight="1" x14ac:dyDescent="0.35">
      <c r="A7" s="86" t="s">
        <v>121</v>
      </c>
      <c r="B7" s="24"/>
      <c r="C7" s="24"/>
      <c r="E7" s="35"/>
      <c r="F7" s="35"/>
      <c r="G7" s="35"/>
      <c r="H7" s="35"/>
      <c r="I7" s="35"/>
      <c r="J7" s="35"/>
      <c r="K7" s="35"/>
      <c r="L7" s="35"/>
      <c r="M7" s="11"/>
    </row>
    <row r="8" spans="1:13" ht="18" customHeight="1" x14ac:dyDescent="0.35">
      <c r="A8" s="87" t="s">
        <v>122</v>
      </c>
      <c r="B8" s="24"/>
      <c r="C8" s="24"/>
      <c r="E8" s="35"/>
      <c r="F8" s="35"/>
      <c r="G8" s="35"/>
      <c r="H8" s="35"/>
      <c r="I8" s="35"/>
      <c r="J8" s="35"/>
      <c r="K8" s="35"/>
      <c r="L8" s="35"/>
      <c r="M8" s="11"/>
    </row>
    <row r="9" spans="1:13" ht="18" customHeight="1" x14ac:dyDescent="0.35">
      <c r="A9" s="87" t="s">
        <v>123</v>
      </c>
      <c r="B9" s="24"/>
      <c r="C9" s="24"/>
      <c r="E9" s="35"/>
      <c r="F9" s="35"/>
      <c r="G9" s="35"/>
      <c r="H9" s="35"/>
      <c r="I9" s="35"/>
      <c r="J9" s="35"/>
      <c r="K9" s="35"/>
      <c r="L9" s="35"/>
      <c r="M9" s="11"/>
    </row>
    <row r="10" spans="1:13" ht="18" customHeight="1" x14ac:dyDescent="0.35">
      <c r="A10" s="87" t="s">
        <v>124</v>
      </c>
      <c r="B10" s="24"/>
      <c r="C10" s="24"/>
      <c r="D10" s="88"/>
      <c r="E10" s="35"/>
      <c r="F10" s="35"/>
      <c r="G10" s="35"/>
      <c r="H10" s="35"/>
      <c r="I10" s="35"/>
      <c r="J10" s="35"/>
      <c r="K10" s="35"/>
      <c r="L10" s="35"/>
      <c r="M10" s="11"/>
    </row>
    <row r="11" spans="1:13" ht="35.25" customHeight="1" x14ac:dyDescent="0.35">
      <c r="A11" s="24" t="s">
        <v>53</v>
      </c>
      <c r="B11" s="24"/>
      <c r="C11" s="24"/>
      <c r="E11" s="35"/>
      <c r="F11" s="35"/>
      <c r="G11" s="35"/>
      <c r="H11" s="35"/>
      <c r="I11" s="35"/>
      <c r="J11" s="35"/>
      <c r="K11" s="35"/>
      <c r="L11" s="35"/>
      <c r="M11" s="11"/>
    </row>
    <row r="12" spans="1:13" ht="18" customHeight="1" x14ac:dyDescent="0.35">
      <c r="A12" s="88" t="s">
        <v>53</v>
      </c>
      <c r="B12" s="24"/>
      <c r="C12" s="24"/>
      <c r="D12" s="88"/>
      <c r="E12" s="35"/>
      <c r="F12" s="35"/>
      <c r="G12" s="35"/>
      <c r="H12" s="35"/>
      <c r="I12" s="35"/>
      <c r="J12" s="35"/>
      <c r="K12" s="35"/>
      <c r="L12" s="35"/>
      <c r="M12" s="11"/>
    </row>
    <row r="13" spans="1:13" ht="35.25" customHeight="1" x14ac:dyDescent="0.35">
      <c r="A13" s="24" t="s">
        <v>56</v>
      </c>
      <c r="B13" s="24"/>
      <c r="C13" s="24"/>
      <c r="E13" s="35"/>
      <c r="F13" s="35"/>
      <c r="G13" s="35"/>
      <c r="H13" s="35"/>
      <c r="I13" s="35"/>
      <c r="J13" s="35"/>
      <c r="K13" s="35"/>
      <c r="L13" s="35"/>
      <c r="M13" s="11"/>
    </row>
    <row r="14" spans="1:13" ht="18" customHeight="1" x14ac:dyDescent="0.35">
      <c r="A14" s="88" t="s">
        <v>57</v>
      </c>
      <c r="B14" s="89"/>
      <c r="C14" s="89"/>
      <c r="D14" s="90"/>
      <c r="E14" s="37"/>
      <c r="F14" s="37"/>
      <c r="G14" s="37"/>
      <c r="H14" s="37"/>
      <c r="I14" s="37"/>
      <c r="J14" s="37"/>
      <c r="K14" s="37"/>
      <c r="L14" s="37"/>
      <c r="M14" s="38"/>
    </row>
    <row r="15" spans="1:13" ht="15.5" x14ac:dyDescent="0.25">
      <c r="A15" s="35"/>
      <c r="B15" s="35"/>
      <c r="C15" s="35"/>
      <c r="D15" s="36"/>
      <c r="E15" s="35"/>
      <c r="F15" s="35"/>
      <c r="G15" s="35"/>
      <c r="H15" s="35"/>
      <c r="I15" s="35"/>
      <c r="J15" s="35"/>
      <c r="K15" s="35"/>
      <c r="L15" s="35"/>
      <c r="M15" s="11"/>
    </row>
  </sheetData>
  <hyperlinks>
    <hyperlink ref="A5" location="'5.8.1 (Small excl tax)'!A1" display="Table 5.8.1: Industrial gas prices in the EU for small consumers excluding tax" xr:uid="{00000000-0004-0000-0100-000001000000}"/>
    <hyperlink ref="A12" location="Charts!A1" display="Charts - showing price trends" xr:uid="{00000000-0004-0000-0100-000003000000}"/>
    <hyperlink ref="A6" location="'5.8.1 (Small incl tax)'!A1" display="Table 5.8.1: Industrial gas prices in the EU for small consumers including tax" xr:uid="{00000000-0004-0000-0100-000009000000}"/>
    <hyperlink ref="A7" location="'5.8.2 (Medium excl tax)'!A1" display="Table 5.8.2: Industrial gas prices in the EU for medium consumers excluding tax" xr:uid="{00000000-0004-0000-0100-00000A000000}"/>
    <hyperlink ref="A8" location="'5.8.2 (Medium incl tax)'!A1" display="Table 5.8.2: Industrial gas prices in the EU for medium consumers including tax" xr:uid="{00000000-0004-0000-0100-00000B000000}"/>
    <hyperlink ref="A9" location="'5.8.3 (Large excl tax)'!A1" display="Table 5.8.3: Industrial gas prices in the EU for large consumers excluding tax" xr:uid="{00000000-0004-0000-0100-00000C000000}"/>
    <hyperlink ref="A10" location="'5.8.3 (Large incl tax)'!A1" display="Table 5.8.3: Industrial gas prices in the EU for large consumers including tax" xr:uid="{00000000-0004-0000-0100-00000D000000}"/>
    <hyperlink ref="A14" location="Methodology!A1" display="Methodology notes" xr:uid="{00000000-0004-0000-0100-000013000000}"/>
    <hyperlink ref="A3" location="'Annual excl tax'!A1" display="Annual Industrial Gas Prices in the EU excluding taxes" xr:uid="{AF7C94EE-A64F-40F3-BF60-3D27410AE1AB}"/>
    <hyperlink ref="A4" location="'Annual incl tax'!A1" display="Annual Industrial Gas Prices in the EU including taxes" xr:uid="{C35F3CA1-F03D-4989-9DDD-FE90B9A446C6}"/>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F8FDC-BFEC-4390-9DE6-4C36012FE6A3}">
  <sheetPr>
    <tabColor theme="4"/>
  </sheetPr>
  <dimension ref="A1:AJ173"/>
  <sheetViews>
    <sheetView showGridLines="0" zoomScaleNormal="100" workbookViewId="0">
      <pane ySplit="16" topLeftCell="A30" activePane="bottomLeft" state="frozen"/>
      <selection pane="bottomLeft"/>
    </sheetView>
  </sheetViews>
  <sheetFormatPr defaultColWidth="22.81640625" defaultRowHeight="12.5" x14ac:dyDescent="0.25"/>
  <cols>
    <col min="1" max="1" width="14.26953125" customWidth="1"/>
    <col min="2" max="2" width="6.1796875" bestFit="1" customWidth="1"/>
    <col min="3" max="36" width="12.54296875" customWidth="1"/>
  </cols>
  <sheetData>
    <row r="1" spans="1:36" ht="18" customHeight="1" x14ac:dyDescent="0.35">
      <c r="A1" s="28" t="s">
        <v>132</v>
      </c>
    </row>
    <row r="2" spans="1:36" ht="18" customHeight="1" x14ac:dyDescent="0.35">
      <c r="A2" s="24" t="s">
        <v>133</v>
      </c>
    </row>
    <row r="3" spans="1:36" ht="18" customHeight="1" x14ac:dyDescent="0.35">
      <c r="A3" s="92" t="s">
        <v>88</v>
      </c>
    </row>
    <row r="4" spans="1:36" ht="18" customHeight="1" x14ac:dyDescent="0.35">
      <c r="A4" s="98" t="s">
        <v>134</v>
      </c>
    </row>
    <row r="5" spans="1:36" ht="18" customHeight="1" x14ac:dyDescent="0.35">
      <c r="A5" s="98" t="s">
        <v>135</v>
      </c>
    </row>
    <row r="6" spans="1:36" ht="18" customHeight="1" x14ac:dyDescent="0.35">
      <c r="A6" s="98" t="s">
        <v>136</v>
      </c>
    </row>
    <row r="7" spans="1:36" ht="18" customHeight="1" x14ac:dyDescent="0.35">
      <c r="A7" s="92" t="s">
        <v>137</v>
      </c>
    </row>
    <row r="8" spans="1:36" ht="18" customHeight="1" x14ac:dyDescent="0.35">
      <c r="A8" s="92" t="s">
        <v>138</v>
      </c>
    </row>
    <row r="9" spans="1:36" ht="18" customHeight="1" x14ac:dyDescent="0.35">
      <c r="A9" s="92" t="s">
        <v>107</v>
      </c>
    </row>
    <row r="10" spans="1:36" ht="18" customHeight="1" x14ac:dyDescent="0.35">
      <c r="A10" s="92" t="s">
        <v>90</v>
      </c>
    </row>
    <row r="11" spans="1:36" ht="18" customHeight="1" x14ac:dyDescent="0.35">
      <c r="A11" s="92" t="s">
        <v>89</v>
      </c>
    </row>
    <row r="12" spans="1:36" ht="18" customHeight="1" x14ac:dyDescent="0.35">
      <c r="A12" s="92" t="s">
        <v>140</v>
      </c>
    </row>
    <row r="13" spans="1:36" ht="18" customHeight="1" x14ac:dyDescent="0.35">
      <c r="A13" s="26" t="s">
        <v>141</v>
      </c>
    </row>
    <row r="14" spans="1:36" ht="18" customHeight="1" x14ac:dyDescent="0.35">
      <c r="A14" s="26" t="s">
        <v>139</v>
      </c>
    </row>
    <row r="15" spans="1:36" ht="18" customHeight="1" x14ac:dyDescent="0.35">
      <c r="A15" s="24" t="s">
        <v>142</v>
      </c>
    </row>
    <row r="16" spans="1:36" s="91" customFormat="1" ht="52" x14ac:dyDescent="0.3">
      <c r="A16" s="29" t="s">
        <v>143</v>
      </c>
      <c r="B16" s="30" t="s">
        <v>84</v>
      </c>
      <c r="C16" s="30" t="s">
        <v>0</v>
      </c>
      <c r="D16" s="27" t="s">
        <v>1</v>
      </c>
      <c r="E16" s="30" t="s">
        <v>2</v>
      </c>
      <c r="F16" s="30" t="s">
        <v>3</v>
      </c>
      <c r="G16" s="30" t="s">
        <v>4</v>
      </c>
      <c r="H16" s="30" t="s">
        <v>5</v>
      </c>
      <c r="I16" s="30" t="s">
        <v>6</v>
      </c>
      <c r="J16" s="30" t="s">
        <v>7</v>
      </c>
      <c r="K16" s="27" t="s">
        <v>8</v>
      </c>
      <c r="L16" s="30" t="s">
        <v>9</v>
      </c>
      <c r="M16" s="30" t="s">
        <v>10</v>
      </c>
      <c r="N16" s="30" t="s">
        <v>11</v>
      </c>
      <c r="O16" s="30" t="s">
        <v>12</v>
      </c>
      <c r="P16" s="30" t="s">
        <v>13</v>
      </c>
      <c r="Q16" s="30" t="s">
        <v>14</v>
      </c>
      <c r="R16" s="30" t="s">
        <v>144</v>
      </c>
      <c r="S16" s="30" t="s">
        <v>150</v>
      </c>
      <c r="T16" s="30" t="s">
        <v>146</v>
      </c>
      <c r="U16" s="30" t="s">
        <v>27</v>
      </c>
      <c r="V16" s="30" t="s">
        <v>49</v>
      </c>
      <c r="W16" s="30" t="s">
        <v>17</v>
      </c>
      <c r="X16" s="30" t="s">
        <v>175</v>
      </c>
      <c r="Y16" s="30" t="s">
        <v>19</v>
      </c>
      <c r="Z16" s="30" t="s">
        <v>20</v>
      </c>
      <c r="AA16" s="30" t="s">
        <v>21</v>
      </c>
      <c r="AB16" s="30" t="s">
        <v>22</v>
      </c>
      <c r="AC16" s="30" t="s">
        <v>23</v>
      </c>
      <c r="AD16" s="30" t="s">
        <v>24</v>
      </c>
      <c r="AE16" s="30" t="s">
        <v>28</v>
      </c>
      <c r="AF16" s="30" t="s">
        <v>25</v>
      </c>
      <c r="AG16" s="30" t="s">
        <v>26</v>
      </c>
      <c r="AH16" s="30" t="s">
        <v>145</v>
      </c>
      <c r="AI16" s="30" t="s">
        <v>151</v>
      </c>
      <c r="AJ16" s="30" t="s">
        <v>147</v>
      </c>
    </row>
    <row r="17" spans="1:36" ht="12.65" customHeight="1" x14ac:dyDescent="0.25">
      <c r="A17" s="33" t="s">
        <v>33</v>
      </c>
      <c r="B17" s="51">
        <v>2008</v>
      </c>
      <c r="C17" s="34">
        <f xml:space="preserve"> AVERAGEIF('5.8.1 (Small excl tax)'!$A:$A,'Annual excl tax'!$B17,'5.8.1 (Small excl tax)'!D:D)</f>
        <v>3.5802801330732241</v>
      </c>
      <c r="D17" s="34">
        <f xml:space="preserve"> AVERAGEIF('5.8.1 (Small excl tax)'!$A:$A,'Annual excl tax'!$B17,'5.8.1 (Small excl tax)'!E:E)</f>
        <v>3.342049127069834</v>
      </c>
      <c r="E17" s="34">
        <f xml:space="preserve"> AVERAGEIF('5.8.1 (Small excl tax)'!$A:$A,'Annual excl tax'!$B17,'5.8.1 (Small excl tax)'!F:F)</f>
        <v>3.7476268715502759</v>
      </c>
      <c r="F17" s="34"/>
      <c r="G17" s="34">
        <f xml:space="preserve"> AVERAGEIF('5.8.1 (Small excl tax)'!$A:$A,'Annual excl tax'!$B17,'5.8.1 (Small excl tax)'!H:H)</f>
        <v>2.9585139896808252</v>
      </c>
      <c r="H17" s="34">
        <f xml:space="preserve"> AVERAGEIF('5.8.1 (Small excl tax)'!$A:$A,'Annual excl tax'!$B17,'5.8.1 (Small excl tax)'!I:I)</f>
        <v>3.6145740040796737</v>
      </c>
      <c r="I17" s="34"/>
      <c r="J17" s="34">
        <f xml:space="preserve"> AVERAGEIF('5.8.1 (Small excl tax)'!$A:$A,'Annual excl tax'!$B17,'5.8.1 (Small excl tax)'!K:K)</f>
        <v>3.2821230801535877</v>
      </c>
      <c r="K17" s="34">
        <f xml:space="preserve"> AVERAGEIF('5.8.1 (Small excl tax)'!$A:$A,'Annual excl tax'!$B17,'5.8.1 (Small excl tax)'!L:L)</f>
        <v>3.0748684482241417</v>
      </c>
      <c r="L17" s="34">
        <f xml:space="preserve"> AVERAGEIF('5.8.1 (Small excl tax)'!$A:$A,'Annual excl tax'!$B17,'5.8.1 (Small excl tax)'!M:M)</f>
        <v>2.9813530657547394</v>
      </c>
      <c r="M17" s="34">
        <f xml:space="preserve"> AVERAGEIF('5.8.1 (Small excl tax)'!$A:$A,'Annual excl tax'!$B17,'5.8.1 (Small excl tax)'!N:N)</f>
        <v>3.0093430195584352</v>
      </c>
      <c r="N17" s="34">
        <f xml:space="preserve"> AVERAGEIF('5.8.1 (Small excl tax)'!$A:$A,'Annual excl tax'!$B17,'5.8.1 (Small excl tax)'!O:O)</f>
        <v>3.0835519735421171</v>
      </c>
      <c r="O17" s="34">
        <f xml:space="preserve"> AVERAGEIF('5.8.1 (Small excl tax)'!$A:$A,'Annual excl tax'!$B17,'5.8.1 (Small excl tax)'!P:P)</f>
        <v>2.4665706401487881</v>
      </c>
      <c r="P17" s="34">
        <f xml:space="preserve"> AVERAGEIF('5.8.1 (Small excl tax)'!$A:$A,'Annual excl tax'!$B17,'5.8.1 (Small excl tax)'!Q:Q)</f>
        <v>4.0060149853011762</v>
      </c>
      <c r="Q17" s="34">
        <f xml:space="preserve"> AVERAGEIF('5.8.1 (Small excl tax)'!$A:$A,'Annual excl tax'!$B17,'5.8.1 (Small excl tax)'!R:R)</f>
        <v>2.4710288348032154</v>
      </c>
      <c r="R17" s="34">
        <f t="shared" ref="R17:R65" si="0">MEDIAN(C17:Q17)</f>
        <v>3.0835519735421171</v>
      </c>
      <c r="S17" s="31">
        <f t="shared" ref="S17:S65" si="1">(Q17-R17)/R17*100</f>
        <v>-19.864206732837655</v>
      </c>
      <c r="T17" s="32">
        <f t="shared" ref="T17:T65" si="2">RANK(Q17,(C17:Q17),1)</f>
        <v>2</v>
      </c>
      <c r="U17" s="34">
        <f xml:space="preserve"> AVERAGEIF('5.8.1 (Small excl tax)'!$A:$A,'Annual excl tax'!$B17,'5.8.1 (Small excl tax)'!V:V)</f>
        <v>2.0099223923986078</v>
      </c>
      <c r="V17" s="34">
        <f xml:space="preserve"> AVERAGEIF('5.8.1 (Small excl tax)'!$A:$A,'Annual excl tax'!$B17,'5.8.1 (Small excl tax)'!W:W)</f>
        <v>1.7949768292836574</v>
      </c>
      <c r="W17" s="34"/>
      <c r="X17" s="34">
        <f xml:space="preserve"> AVERAGEIF('5.8.1 (Small excl tax)'!$A:$A,'Annual excl tax'!$B17,'5.8.1 (Small excl tax)'!Y:Y)</f>
        <v>2.8845816349892011</v>
      </c>
      <c r="Y17" s="34">
        <f xml:space="preserve"> AVERAGEIF('5.8.1 (Small excl tax)'!$A:$A,'Annual excl tax'!$B17,'5.8.1 (Small excl tax)'!Z:Z)</f>
        <v>2.4011251468382531</v>
      </c>
      <c r="Z17" s="34">
        <f xml:space="preserve"> AVERAGEIF('5.8.1 (Small excl tax)'!$A:$A,'Annual excl tax'!$B17,'5.8.1 (Small excl tax)'!AA:AA)</f>
        <v>3.3547383087952967</v>
      </c>
      <c r="AA17" s="34">
        <f xml:space="preserve"> AVERAGEIF('5.8.1 (Small excl tax)'!$A:$A,'Annual excl tax'!$B17,'5.8.1 (Small excl tax)'!AB:AB)</f>
        <v>2.9235394706323494</v>
      </c>
      <c r="AB17" s="34">
        <f xml:space="preserve"> AVERAGEIF('5.8.1 (Small excl tax)'!$A:$A,'Annual excl tax'!$B17,'5.8.1 (Small excl tax)'!AC:AC)</f>
        <v>3.0956503384029279</v>
      </c>
      <c r="AC17" s="34"/>
      <c r="AD17" s="34">
        <f xml:space="preserve"> AVERAGEIF('5.8.1 (Small excl tax)'!$A:$A,'Annual excl tax'!$B17,'5.8.1 (Small excl tax)'!AE:AE)</f>
        <v>2.8572064911807056</v>
      </c>
      <c r="AE17" s="34">
        <f xml:space="preserve"> AVERAGEIF('5.8.1 (Small excl tax)'!$A:$A,'Annual excl tax'!$B17,'5.8.1 (Small excl tax)'!AF:AF)</f>
        <v>1.7299486178005761</v>
      </c>
      <c r="AF17" s="34">
        <f xml:space="preserve"> AVERAGEIF('5.8.1 (Small excl tax)'!$A:$A,'Annual excl tax'!$B17,'5.8.1 (Small excl tax)'!AG:AG)</f>
        <v>3.2515469263858892</v>
      </c>
      <c r="AG17" s="34">
        <f xml:space="preserve"> AVERAGEIF('5.8.1 (Small excl tax)'!$A:$A,'Annual excl tax'!$B17,'5.8.1 (Small excl tax)'!AH:AH)</f>
        <v>3.8283463492920564</v>
      </c>
      <c r="AH17" s="34">
        <f t="shared" ref="AH17:AH65" si="3">MEDIAN(C17:Q17,U17:AG17)</f>
        <v>3.0421057338912885</v>
      </c>
      <c r="AI17" s="31">
        <f t="shared" ref="AI17:AI65" si="4">(Q17-AH17)/AH17*100</f>
        <v>-18.772421113633811</v>
      </c>
      <c r="AJ17" s="32">
        <f>RANK(Q17,(C17:Q17,U17:AG17),1)</f>
        <v>6</v>
      </c>
    </row>
    <row r="18" spans="1:36" ht="12.65" customHeight="1" x14ac:dyDescent="0.25">
      <c r="A18" s="33" t="s">
        <v>33</v>
      </c>
      <c r="B18" s="51">
        <v>2009</v>
      </c>
      <c r="C18" s="34">
        <f xml:space="preserve"> AVERAGEIF('5.8.1 (Small excl tax)'!$A:$A,'Annual excl tax'!$B18,'5.8.1 (Small excl tax)'!D:D)</f>
        <v>3.4616744353893303</v>
      </c>
      <c r="D18" s="34">
        <f xml:space="preserve"> AVERAGEIF('5.8.1 (Small excl tax)'!$A:$A,'Annual excl tax'!$B18,'5.8.1 (Small excl tax)'!E:E)</f>
        <v>3.2664686326968426</v>
      </c>
      <c r="E18" s="34">
        <f xml:space="preserve"> AVERAGEIF('5.8.1 (Small excl tax)'!$A:$A,'Annual excl tax'!$B18,'5.8.1 (Small excl tax)'!F:F)</f>
        <v>3.2984021106948029</v>
      </c>
      <c r="F18" s="34"/>
      <c r="G18" s="34">
        <f xml:space="preserve"> AVERAGEIF('5.8.1 (Small excl tax)'!$A:$A,'Annual excl tax'!$B18,'5.8.1 (Small excl tax)'!H:H)</f>
        <v>3.2970492894742298</v>
      </c>
      <c r="H18" s="34">
        <f xml:space="preserve"> AVERAGEIF('5.8.1 (Small excl tax)'!$A:$A,'Annual excl tax'!$B18,'5.8.1 (Small excl tax)'!I:I)</f>
        <v>3.4400259899695307</v>
      </c>
      <c r="I18" s="34"/>
      <c r="J18" s="34">
        <f xml:space="preserve"> AVERAGEIF('5.8.1 (Small excl tax)'!$A:$A,'Annual excl tax'!$B18,'5.8.1 (Small excl tax)'!K:K)</f>
        <v>3.213408767175872</v>
      </c>
      <c r="K18" s="34">
        <f xml:space="preserve"> AVERAGEIF('5.8.1 (Small excl tax)'!$A:$A,'Annual excl tax'!$B18,'5.8.1 (Small excl tax)'!L:L)</f>
        <v>3.4844025786516228</v>
      </c>
      <c r="L18" s="34">
        <f xml:space="preserve"> AVERAGEIF('5.8.1 (Small excl tax)'!$A:$A,'Annual excl tax'!$B18,'5.8.1 (Small excl tax)'!M:M)</f>
        <v>3.6546069860261263</v>
      </c>
      <c r="M18" s="34">
        <f xml:space="preserve"> AVERAGEIF('5.8.1 (Small excl tax)'!$A:$A,'Annual excl tax'!$B18,'5.8.1 (Small excl tax)'!N:N)</f>
        <v>3.6462324103242287</v>
      </c>
      <c r="N18" s="34">
        <f xml:space="preserve"> AVERAGEIF('5.8.1 (Small excl tax)'!$A:$A,'Annual excl tax'!$B18,'5.8.1 (Small excl tax)'!O:O)</f>
        <v>3.3504744445391776</v>
      </c>
      <c r="O18" s="34">
        <f xml:space="preserve"> AVERAGEIF('5.8.1 (Small excl tax)'!$A:$A,'Annual excl tax'!$B18,'5.8.1 (Small excl tax)'!P:P)</f>
        <v>3.007903031663024</v>
      </c>
      <c r="P18" s="34">
        <f xml:space="preserve"> AVERAGEIF('5.8.1 (Small excl tax)'!$A:$A,'Annual excl tax'!$B18,'5.8.1 (Small excl tax)'!Q:Q)</f>
        <v>3.8509910692740164</v>
      </c>
      <c r="Q18" s="34">
        <f xml:space="preserve"> AVERAGEIF('5.8.1 (Small excl tax)'!$A:$A,'Annual excl tax'!$B18,'5.8.1 (Small excl tax)'!R:R)</f>
        <v>2.4634097934330583</v>
      </c>
      <c r="R18" s="34">
        <f t="shared" si="0"/>
        <v>3.3504744445391776</v>
      </c>
      <c r="S18" s="31">
        <f t="shared" si="1"/>
        <v>-26.475792183758191</v>
      </c>
      <c r="T18" s="32">
        <f t="shared" si="2"/>
        <v>1</v>
      </c>
      <c r="U18" s="34">
        <f xml:space="preserve"> AVERAGEIF('5.8.1 (Small excl tax)'!$A:$A,'Annual excl tax'!$B18,'5.8.1 (Small excl tax)'!V:V)</f>
        <v>2.5558940095741423</v>
      </c>
      <c r="V18" s="34">
        <f xml:space="preserve"> AVERAGEIF('5.8.1 (Small excl tax)'!$A:$A,'Annual excl tax'!$B18,'5.8.1 (Small excl tax)'!W:W)</f>
        <v>2.3655166777855401</v>
      </c>
      <c r="W18" s="34"/>
      <c r="X18" s="34">
        <f xml:space="preserve"> AVERAGEIF('5.8.1 (Small excl tax)'!$A:$A,'Annual excl tax'!$B18,'5.8.1 (Small excl tax)'!Y:Y)</f>
        <v>2.9018839522354414</v>
      </c>
      <c r="Y18" s="34">
        <f xml:space="preserve"> AVERAGEIF('5.8.1 (Small excl tax)'!$A:$A,'Annual excl tax'!$B18,'5.8.1 (Small excl tax)'!Z:Z)</f>
        <v>2.3006234030637791</v>
      </c>
      <c r="Z18" s="34">
        <f xml:space="preserve"> AVERAGEIF('5.8.1 (Small excl tax)'!$A:$A,'Annual excl tax'!$B18,'5.8.1 (Small excl tax)'!AA:AA)</f>
        <v>3.4735142029457347</v>
      </c>
      <c r="AA18" s="34">
        <f xml:space="preserve"> AVERAGEIF('5.8.1 (Small excl tax)'!$A:$A,'Annual excl tax'!$B18,'5.8.1 (Small excl tax)'!AB:AB)</f>
        <v>3.2910102766020124</v>
      </c>
      <c r="AB18" s="34">
        <f xml:space="preserve"> AVERAGEIF('5.8.1 (Small excl tax)'!$A:$A,'Annual excl tax'!$B18,'5.8.1 (Small excl tax)'!AC:AC)</f>
        <v>2.7911727566425011</v>
      </c>
      <c r="AC18" s="34"/>
      <c r="AD18" s="34">
        <f xml:space="preserve"> AVERAGEIF('5.8.1 (Small excl tax)'!$A:$A,'Annual excl tax'!$B18,'5.8.1 (Small excl tax)'!AE:AE)</f>
        <v>2.892078243789638</v>
      </c>
      <c r="AE18" s="34">
        <f xml:space="preserve"> AVERAGEIF('5.8.1 (Small excl tax)'!$A:$A,'Annual excl tax'!$B18,'5.8.1 (Small excl tax)'!AF:AF)</f>
        <v>1.4066672031559937</v>
      </c>
      <c r="AF18" s="34">
        <f xml:space="preserve"> AVERAGEIF('5.8.1 (Small excl tax)'!$A:$A,'Annual excl tax'!$B18,'5.8.1 (Small excl tax)'!AG:AG)</f>
        <v>3.5575664197025869</v>
      </c>
      <c r="AG18" s="34">
        <f xml:space="preserve"> AVERAGEIF('5.8.1 (Small excl tax)'!$A:$A,'Annual excl tax'!$B18,'5.8.1 (Small excl tax)'!AH:AH)</f>
        <v>4.2301683429602024</v>
      </c>
      <c r="AH18" s="34">
        <f t="shared" si="3"/>
        <v>3.2940297830381211</v>
      </c>
      <c r="AI18" s="31">
        <f t="shared" si="4"/>
        <v>-25.215922268892559</v>
      </c>
      <c r="AJ18" s="32">
        <f>RANK(Q18,(C18:Q18,U18:AG18),1)</f>
        <v>4</v>
      </c>
    </row>
    <row r="19" spans="1:36" ht="12.65" customHeight="1" x14ac:dyDescent="0.25">
      <c r="A19" s="33" t="s">
        <v>33</v>
      </c>
      <c r="B19" s="51">
        <v>2010</v>
      </c>
      <c r="C19" s="34">
        <f xml:space="preserve"> AVERAGEIF('5.8.1 (Small excl tax)'!$A:$A,'Annual excl tax'!$B19,'5.8.1 (Small excl tax)'!D:D)</f>
        <v>3.3199847757493153</v>
      </c>
      <c r="D19" s="34">
        <f xml:space="preserve"> AVERAGEIF('5.8.1 (Small excl tax)'!$A:$A,'Annual excl tax'!$B19,'5.8.1 (Small excl tax)'!E:E)</f>
        <v>3.1090356577075449</v>
      </c>
      <c r="E19" s="34">
        <f xml:space="preserve"> AVERAGEIF('5.8.1 (Small excl tax)'!$A:$A,'Annual excl tax'!$B19,'5.8.1 (Small excl tax)'!F:F)</f>
        <v>3.6738599191526395</v>
      </c>
      <c r="F19" s="34"/>
      <c r="G19" s="34">
        <f xml:space="preserve"> AVERAGEIF('5.8.1 (Small excl tax)'!$A:$A,'Annual excl tax'!$B19,'5.8.1 (Small excl tax)'!H:H)</f>
        <v>3.2287762821595889</v>
      </c>
      <c r="H19" s="34">
        <f xml:space="preserve"> AVERAGEIF('5.8.1 (Small excl tax)'!$A:$A,'Annual excl tax'!$B19,'5.8.1 (Small excl tax)'!I:I)</f>
        <v>3.3141497625273986</v>
      </c>
      <c r="I19" s="34"/>
      <c r="J19" s="34">
        <f xml:space="preserve"> AVERAGEIF('5.8.1 (Small excl tax)'!$A:$A,'Annual excl tax'!$B19,'5.8.1 (Small excl tax)'!K:K)</f>
        <v>2.7657557816604914</v>
      </c>
      <c r="K19" s="34">
        <f xml:space="preserve"> AVERAGEIF('5.8.1 (Small excl tax)'!$A:$A,'Annual excl tax'!$B19,'5.8.1 (Small excl tax)'!L:L)</f>
        <v>2.8981493997788252</v>
      </c>
      <c r="L19" s="34">
        <f xml:space="preserve"> AVERAGEIF('5.8.1 (Small excl tax)'!$A:$A,'Annual excl tax'!$B19,'5.8.1 (Small excl tax)'!M:M)</f>
        <v>3.8083855909874513</v>
      </c>
      <c r="M19" s="34">
        <f xml:space="preserve"> AVERAGEIF('5.8.1 (Small excl tax)'!$A:$A,'Annual excl tax'!$B19,'5.8.1 (Small excl tax)'!N:N)</f>
        <v>2.9550393452808383</v>
      </c>
      <c r="N19" s="34">
        <f xml:space="preserve"> AVERAGEIF('5.8.1 (Small excl tax)'!$A:$A,'Annual excl tax'!$B19,'5.8.1 (Small excl tax)'!O:O)</f>
        <v>3.1658333128163054</v>
      </c>
      <c r="O19" s="34">
        <f xml:space="preserve"> AVERAGEIF('5.8.1 (Small excl tax)'!$A:$A,'Annual excl tax'!$B19,'5.8.1 (Small excl tax)'!P:P)</f>
        <v>2.9275506923907444</v>
      </c>
      <c r="P19" s="34">
        <f xml:space="preserve"> AVERAGEIF('5.8.1 (Small excl tax)'!$A:$A,'Annual excl tax'!$B19,'5.8.1 (Small excl tax)'!Q:Q)</f>
        <v>3.9708206939145825</v>
      </c>
      <c r="Q19" s="34">
        <f xml:space="preserve"> AVERAGEIF('5.8.1 (Small excl tax)'!$A:$A,'Annual excl tax'!$B19,'5.8.1 (Small excl tax)'!R:R)</f>
        <v>2.2768003793521627</v>
      </c>
      <c r="R19" s="34">
        <f t="shared" si="0"/>
        <v>3.1658333128163054</v>
      </c>
      <c r="S19" s="31">
        <f t="shared" si="1"/>
        <v>-28.082114426715176</v>
      </c>
      <c r="T19" s="32">
        <f t="shared" si="2"/>
        <v>1</v>
      </c>
      <c r="U19" s="34">
        <f xml:space="preserve"> AVERAGEIF('5.8.1 (Small excl tax)'!$A:$A,'Annual excl tax'!$B19,'5.8.1 (Small excl tax)'!V:V)</f>
        <v>2.4990602066051677</v>
      </c>
      <c r="V19" s="34">
        <f xml:space="preserve"> AVERAGEIF('5.8.1 (Small excl tax)'!$A:$A,'Annual excl tax'!$B19,'5.8.1 (Small excl tax)'!W:W)</f>
        <v>3.1469133785830437</v>
      </c>
      <c r="W19" s="34"/>
      <c r="X19" s="34">
        <f xml:space="preserve"> AVERAGEIF('5.8.1 (Small excl tax)'!$A:$A,'Annual excl tax'!$B19,'5.8.1 (Small excl tax)'!Y:Y)</f>
        <v>2.8685430643254133</v>
      </c>
      <c r="Y19" s="34">
        <f xml:space="preserve"> AVERAGEIF('5.8.1 (Small excl tax)'!$A:$A,'Annual excl tax'!$B19,'5.8.1 (Small excl tax)'!Z:Z)</f>
        <v>2.3198095045431728</v>
      </c>
      <c r="Z19" s="34">
        <f xml:space="preserve"> AVERAGEIF('5.8.1 (Small excl tax)'!$A:$A,'Annual excl tax'!$B19,'5.8.1 (Small excl tax)'!AA:AA)</f>
        <v>3.3778571829456157</v>
      </c>
      <c r="AA19" s="34">
        <f xml:space="preserve"> AVERAGEIF('5.8.1 (Small excl tax)'!$A:$A,'Annual excl tax'!$B19,'5.8.1 (Small excl tax)'!AB:AB)</f>
        <v>2.6764258609585836</v>
      </c>
      <c r="AB19" s="34">
        <f xml:space="preserve"> AVERAGEIF('5.8.1 (Small excl tax)'!$A:$A,'Annual excl tax'!$B19,'5.8.1 (Small excl tax)'!AC:AC)</f>
        <v>2.8841321422542627</v>
      </c>
      <c r="AC19" s="34"/>
      <c r="AD19" s="34">
        <f xml:space="preserve"> AVERAGEIF('5.8.1 (Small excl tax)'!$A:$A,'Annual excl tax'!$B19,'5.8.1 (Small excl tax)'!AE:AE)</f>
        <v>2.9998516944286973</v>
      </c>
      <c r="AE19" s="34">
        <f xml:space="preserve"> AVERAGEIF('5.8.1 (Small excl tax)'!$A:$A,'Annual excl tax'!$B19,'5.8.1 (Small excl tax)'!AF:AF)</f>
        <v>1.2433192806115598</v>
      </c>
      <c r="AF19" s="34">
        <f xml:space="preserve"> AVERAGEIF('5.8.1 (Small excl tax)'!$A:$A,'Annual excl tax'!$B19,'5.8.1 (Small excl tax)'!AG:AG)</f>
        <v>3.1544753214791355</v>
      </c>
      <c r="AG19" s="34">
        <f xml:space="preserve"> AVERAGEIF('5.8.1 (Small excl tax)'!$A:$A,'Annual excl tax'!$B19,'5.8.1 (Small excl tax)'!AH:AH)</f>
        <v>3.7450132744401285</v>
      </c>
      <c r="AH19" s="34">
        <f t="shared" si="3"/>
        <v>3.0544436760681211</v>
      </c>
      <c r="AI19" s="31">
        <f t="shared" si="4"/>
        <v>-25.459408625173651</v>
      </c>
      <c r="AJ19" s="32">
        <f>RANK(Q19,(C19:Q19,U19:AG19),1)</f>
        <v>2</v>
      </c>
    </row>
    <row r="20" spans="1:36" ht="12.65" customHeight="1" x14ac:dyDescent="0.25">
      <c r="A20" s="33" t="s">
        <v>33</v>
      </c>
      <c r="B20" s="51">
        <v>2011</v>
      </c>
      <c r="C20" s="34">
        <f xml:space="preserve"> AVERAGEIF('5.8.1 (Small excl tax)'!$A:$A,'Annual excl tax'!$B20,'5.8.1 (Small excl tax)'!D:D)</f>
        <v>3.4971397326317315</v>
      </c>
      <c r="D20" s="34">
        <f xml:space="preserve"> AVERAGEIF('5.8.1 (Small excl tax)'!$A:$A,'Annual excl tax'!$B20,'5.8.1 (Small excl tax)'!E:E)</f>
        <v>3.6127522355312318</v>
      </c>
      <c r="E20" s="34">
        <f xml:space="preserve"> AVERAGEIF('5.8.1 (Small excl tax)'!$A:$A,'Annual excl tax'!$B20,'5.8.1 (Small excl tax)'!F:F)</f>
        <v>3.9816612638836877</v>
      </c>
      <c r="F20" s="34"/>
      <c r="G20" s="34">
        <f xml:space="preserve"> AVERAGEIF('5.8.1 (Small excl tax)'!$A:$A,'Annual excl tax'!$B20,'5.8.1 (Small excl tax)'!H:H)</f>
        <v>3.7298926155467447</v>
      </c>
      <c r="H20" s="34">
        <f xml:space="preserve"> AVERAGEIF('5.8.1 (Small excl tax)'!$A:$A,'Annual excl tax'!$B20,'5.8.1 (Small excl tax)'!I:I)</f>
        <v>3.5253338167069437</v>
      </c>
      <c r="I20" s="34"/>
      <c r="J20" s="34">
        <f xml:space="preserve"> AVERAGEIF('5.8.1 (Small excl tax)'!$A:$A,'Annual excl tax'!$B20,'5.8.1 (Small excl tax)'!K:K)</f>
        <v>3.1878680143631746</v>
      </c>
      <c r="K20" s="34">
        <f xml:space="preserve"> AVERAGEIF('5.8.1 (Small excl tax)'!$A:$A,'Annual excl tax'!$B20,'5.8.1 (Small excl tax)'!L:L)</f>
        <v>3.3175278005262161</v>
      </c>
      <c r="L20" s="34">
        <f xml:space="preserve"> AVERAGEIF('5.8.1 (Small excl tax)'!$A:$A,'Annual excl tax'!$B20,'5.8.1 (Small excl tax)'!M:M)</f>
        <v>4.0828308155844999</v>
      </c>
      <c r="M20" s="34">
        <f xml:space="preserve"> AVERAGEIF('5.8.1 (Small excl tax)'!$A:$A,'Annual excl tax'!$B20,'5.8.1 (Small excl tax)'!N:N)</f>
        <v>3.131655083634457</v>
      </c>
      <c r="N20" s="34">
        <f xml:space="preserve"> AVERAGEIF('5.8.1 (Small excl tax)'!$A:$A,'Annual excl tax'!$B20,'5.8.1 (Small excl tax)'!O:O)</f>
        <v>3.8970175928791218</v>
      </c>
      <c r="O20" s="34">
        <f xml:space="preserve"> AVERAGEIF('5.8.1 (Small excl tax)'!$A:$A,'Annual excl tax'!$B20,'5.8.1 (Small excl tax)'!P:P)</f>
        <v>3.4877658628520409</v>
      </c>
      <c r="P20" s="34">
        <f xml:space="preserve"> AVERAGEIF('5.8.1 (Small excl tax)'!$A:$A,'Annual excl tax'!$B20,'5.8.1 (Small excl tax)'!Q:Q)</f>
        <v>4.4332414274313461</v>
      </c>
      <c r="Q20" s="34">
        <f xml:space="preserve"> AVERAGEIF('5.8.1 (Small excl tax)'!$A:$A,'Annual excl tax'!$B20,'5.8.1 (Small excl tax)'!R:R)</f>
        <v>2.508891750676387</v>
      </c>
      <c r="R20" s="34">
        <f t="shared" si="0"/>
        <v>3.5253338167069437</v>
      </c>
      <c r="S20" s="31">
        <f t="shared" si="1"/>
        <v>-28.832505483977894</v>
      </c>
      <c r="T20" s="32">
        <f t="shared" si="2"/>
        <v>1</v>
      </c>
      <c r="U20" s="34">
        <f xml:space="preserve"> AVERAGEIF('5.8.1 (Small excl tax)'!$A:$A,'Annual excl tax'!$B20,'5.8.1 (Small excl tax)'!V:V)</f>
        <v>2.8358639553307201</v>
      </c>
      <c r="V20" s="34">
        <f xml:space="preserve"> AVERAGEIF('5.8.1 (Small excl tax)'!$A:$A,'Annual excl tax'!$B20,'5.8.1 (Small excl tax)'!W:W)</f>
        <v>3.6316816761415676</v>
      </c>
      <c r="W20" s="34"/>
      <c r="X20" s="34">
        <f xml:space="preserve"> AVERAGEIF('5.8.1 (Small excl tax)'!$A:$A,'Annual excl tax'!$B20,'5.8.1 (Small excl tax)'!Y:Y)</f>
        <v>3.342256936872543</v>
      </c>
      <c r="Y20" s="34">
        <f xml:space="preserve"> AVERAGEIF('5.8.1 (Small excl tax)'!$A:$A,'Annual excl tax'!$B20,'5.8.1 (Small excl tax)'!Z:Z)</f>
        <v>2.5537364368967506</v>
      </c>
      <c r="Z20" s="34">
        <f xml:space="preserve"> AVERAGEIF('5.8.1 (Small excl tax)'!$A:$A,'Annual excl tax'!$B20,'5.8.1 (Small excl tax)'!AA:AA)</f>
        <v>3.7625125041282641</v>
      </c>
      <c r="AA20" s="34">
        <f xml:space="preserve"> AVERAGEIF('5.8.1 (Small excl tax)'!$A:$A,'Annual excl tax'!$B20,'5.8.1 (Small excl tax)'!AB:AB)</f>
        <v>2.8993970342081141</v>
      </c>
      <c r="AB20" s="34">
        <f xml:space="preserve"> AVERAGEIF('5.8.1 (Small excl tax)'!$A:$A,'Annual excl tax'!$B20,'5.8.1 (Small excl tax)'!AC:AC)</f>
        <v>3.4835719841014776</v>
      </c>
      <c r="AC20" s="34"/>
      <c r="AD20" s="34">
        <f xml:space="preserve"> AVERAGEIF('5.8.1 (Small excl tax)'!$A:$A,'Annual excl tax'!$B20,'5.8.1 (Small excl tax)'!AE:AE)</f>
        <v>3.161575977556434</v>
      </c>
      <c r="AE20" s="34">
        <f xml:space="preserve"> AVERAGEIF('5.8.1 (Small excl tax)'!$A:$A,'Annual excl tax'!$B20,'5.8.1 (Small excl tax)'!AF:AF)</f>
        <v>1.4109094439536505</v>
      </c>
      <c r="AF20" s="34">
        <f xml:space="preserve"> AVERAGEIF('5.8.1 (Small excl tax)'!$A:$A,'Annual excl tax'!$B20,'5.8.1 (Small excl tax)'!AG:AG)</f>
        <v>3.6142260270232613</v>
      </c>
      <c r="AG20" s="34">
        <f xml:space="preserve"> AVERAGEIF('5.8.1 (Small excl tax)'!$A:$A,'Annual excl tax'!$B20,'5.8.1 (Small excl tax)'!AH:AH)</f>
        <v>4.720031127832705</v>
      </c>
      <c r="AH20" s="34">
        <f t="shared" si="3"/>
        <v>3.492452797741886</v>
      </c>
      <c r="AI20" s="31">
        <f t="shared" si="4"/>
        <v>-28.162472165735203</v>
      </c>
      <c r="AJ20" s="32">
        <f>RANK(Q20,(C20:Q20,U20:AG20),1)</f>
        <v>2</v>
      </c>
    </row>
    <row r="21" spans="1:36" ht="12.65" customHeight="1" x14ac:dyDescent="0.25">
      <c r="A21" s="33" t="s">
        <v>33</v>
      </c>
      <c r="B21" s="51">
        <v>2012</v>
      </c>
      <c r="C21" s="34">
        <f xml:space="preserve"> AVERAGEIF('5.8.1 (Small excl tax)'!$A:$A,'Annual excl tax'!$B21,'5.8.1 (Small excl tax)'!D:D)</f>
        <v>3.4424876629681824</v>
      </c>
      <c r="D21" s="34">
        <f xml:space="preserve"> AVERAGEIF('5.8.1 (Small excl tax)'!$A:$A,'Annual excl tax'!$B21,'5.8.1 (Small excl tax)'!E:E)</f>
        <v>3.214903825398074</v>
      </c>
      <c r="E21" s="34">
        <f xml:space="preserve"> AVERAGEIF('5.8.1 (Small excl tax)'!$A:$A,'Annual excl tax'!$B21,'5.8.1 (Small excl tax)'!F:F)</f>
        <v>3.2518034611970128</v>
      </c>
      <c r="F21" s="34">
        <f xml:space="preserve"> AVERAGEIF('5.8.1 (Small excl tax)'!$A:$A,'Annual excl tax'!$B21,'5.8.1 (Small excl tax)'!G:G)</f>
        <v>4.0402875372496379</v>
      </c>
      <c r="G21" s="34">
        <f xml:space="preserve"> AVERAGEIF('5.8.1 (Small excl tax)'!$A:$A,'Annual excl tax'!$B21,'5.8.1 (Small excl tax)'!H:H)</f>
        <v>3.9160982255945047</v>
      </c>
      <c r="H21" s="34">
        <f xml:space="preserve"> AVERAGEIF('5.8.1 (Small excl tax)'!$A:$A,'Annual excl tax'!$B21,'5.8.1 (Small excl tax)'!I:I)</f>
        <v>3.1499508600541448</v>
      </c>
      <c r="I21" s="34">
        <f xml:space="preserve"> AVERAGEIF('5.8.1 (Small excl tax)'!$A:$A,'Annual excl tax'!$B21,'5.8.1 (Small excl tax)'!J:J)</f>
        <v>4.3942443514103973</v>
      </c>
      <c r="J21" s="34">
        <f xml:space="preserve"> AVERAGEIF('5.8.1 (Small excl tax)'!$A:$A,'Annual excl tax'!$B21,'5.8.1 (Small excl tax)'!K:K)</f>
        <v>3.1817093432114651</v>
      </c>
      <c r="K21" s="34">
        <f xml:space="preserve"> AVERAGEIF('5.8.1 (Small excl tax)'!$A:$A,'Annual excl tax'!$B21,'5.8.1 (Small excl tax)'!L:L)</f>
        <v>3.6802143986235221</v>
      </c>
      <c r="L21" s="34">
        <f xml:space="preserve"> AVERAGEIF('5.8.1 (Small excl tax)'!$A:$A,'Annual excl tax'!$B21,'5.8.1 (Small excl tax)'!M:M)</f>
        <v>4.2031089280635934</v>
      </c>
      <c r="M21" s="34">
        <f xml:space="preserve"> AVERAGEIF('5.8.1 (Small excl tax)'!$A:$A,'Annual excl tax'!$B21,'5.8.1 (Small excl tax)'!N:N)</f>
        <v>3.0479783083252796</v>
      </c>
      <c r="N21" s="34">
        <f xml:space="preserve"> AVERAGEIF('5.8.1 (Small excl tax)'!$A:$A,'Annual excl tax'!$B21,'5.8.1 (Small excl tax)'!O:O)</f>
        <v>4.1741326590878467</v>
      </c>
      <c r="O21" s="34">
        <f xml:space="preserve"> AVERAGEIF('5.8.1 (Small excl tax)'!$A:$A,'Annual excl tax'!$B21,'5.8.1 (Small excl tax)'!P:P)</f>
        <v>3.8480982730523103</v>
      </c>
      <c r="P21" s="34">
        <f xml:space="preserve"> AVERAGEIF('5.8.1 (Small excl tax)'!$A:$A,'Annual excl tax'!$B21,'5.8.1 (Small excl tax)'!Q:Q)</f>
        <v>4.3440693042122964</v>
      </c>
      <c r="Q21" s="34">
        <f xml:space="preserve"> AVERAGEIF('5.8.1 (Small excl tax)'!$A:$A,'Annual excl tax'!$B21,'5.8.1 (Small excl tax)'!R:R)</f>
        <v>2.8958040087518322</v>
      </c>
      <c r="R21" s="34">
        <f t="shared" si="0"/>
        <v>3.6802143986235221</v>
      </c>
      <c r="S21" s="31">
        <f t="shared" si="1"/>
        <v>-21.314257945544586</v>
      </c>
      <c r="T21" s="32">
        <f t="shared" si="2"/>
        <v>1</v>
      </c>
      <c r="U21" s="34">
        <f xml:space="preserve"> AVERAGEIF('5.8.1 (Small excl tax)'!$A:$A,'Annual excl tax'!$B21,'5.8.1 (Small excl tax)'!V:V)</f>
        <v>3.2389965663168265</v>
      </c>
      <c r="V21" s="34">
        <f xml:space="preserve"> AVERAGEIF('5.8.1 (Small excl tax)'!$A:$A,'Annual excl tax'!$B21,'5.8.1 (Small excl tax)'!W:W)</f>
        <v>3.8113536746995678</v>
      </c>
      <c r="W21" s="34"/>
      <c r="X21" s="34">
        <f xml:space="preserve"> AVERAGEIF('5.8.1 (Small excl tax)'!$A:$A,'Annual excl tax'!$B21,'5.8.1 (Small excl tax)'!Y:Y)</f>
        <v>3.1093786417013094</v>
      </c>
      <c r="Y21" s="34">
        <f xml:space="preserve"> AVERAGEIF('5.8.1 (Small excl tax)'!$A:$A,'Annual excl tax'!$B21,'5.8.1 (Small excl tax)'!Z:Z)</f>
        <v>3.0021808666655341</v>
      </c>
      <c r="Z21" s="34">
        <f xml:space="preserve"> AVERAGEIF('5.8.1 (Small excl tax)'!$A:$A,'Annual excl tax'!$B21,'5.8.1 (Small excl tax)'!AA:AA)</f>
        <v>4.2113478185900037</v>
      </c>
      <c r="AA21" s="34">
        <f xml:space="preserve"> AVERAGEIF('5.8.1 (Small excl tax)'!$A:$A,'Annual excl tax'!$B21,'5.8.1 (Small excl tax)'!AB:AB)</f>
        <v>3.238476769363543</v>
      </c>
      <c r="AB21" s="34">
        <f xml:space="preserve"> AVERAGEIF('5.8.1 (Small excl tax)'!$A:$A,'Annual excl tax'!$B21,'5.8.1 (Small excl tax)'!AC:AC)</f>
        <v>3.6623772634138367</v>
      </c>
      <c r="AC21" s="34"/>
      <c r="AD21" s="34">
        <f xml:space="preserve"> AVERAGEIF('5.8.1 (Small excl tax)'!$A:$A,'Annual excl tax'!$B21,'5.8.1 (Small excl tax)'!AE:AE)</f>
        <v>3.2197967647960688</v>
      </c>
      <c r="AE21" s="34">
        <f xml:space="preserve"> AVERAGEIF('5.8.1 (Small excl tax)'!$A:$A,'Annual excl tax'!$B21,'5.8.1 (Small excl tax)'!AF:AF)</f>
        <v>1.6218949726998741</v>
      </c>
      <c r="AF21" s="34">
        <f xml:space="preserve"> AVERAGEIF('5.8.1 (Small excl tax)'!$A:$A,'Annual excl tax'!$B21,'5.8.1 (Small excl tax)'!AG:AG)</f>
        <v>3.6761080951578471</v>
      </c>
      <c r="AG21" s="34">
        <f xml:space="preserve"> AVERAGEIF('5.8.1 (Small excl tax)'!$A:$A,'Annual excl tax'!$B21,'5.8.1 (Small excl tax)'!AH:AH)</f>
        <v>4.6944606928117096</v>
      </c>
      <c r="AH21" s="34">
        <f t="shared" si="3"/>
        <v>3.5524324631910096</v>
      </c>
      <c r="AI21" s="31">
        <f t="shared" si="4"/>
        <v>-18.483910988960901</v>
      </c>
      <c r="AJ21" s="32">
        <f>RANK(Q21,(C21:Q21,U21:AG21),1)</f>
        <v>2</v>
      </c>
    </row>
    <row r="22" spans="1:36" ht="12.65" customHeight="1" x14ac:dyDescent="0.25">
      <c r="A22" s="33" t="s">
        <v>33</v>
      </c>
      <c r="B22" s="51">
        <v>2013</v>
      </c>
      <c r="C22" s="34">
        <f xml:space="preserve"> AVERAGEIF('5.8.1 (Small excl tax)'!$A:$A,'Annual excl tax'!$B22,'5.8.1 (Small excl tax)'!D:D)</f>
        <v>3.4897635589367324</v>
      </c>
      <c r="D22" s="34">
        <f xml:space="preserve"> AVERAGEIF('5.8.1 (Small excl tax)'!$A:$A,'Annual excl tax'!$B22,'5.8.1 (Small excl tax)'!E:E)</f>
        <v>3.678023113774791</v>
      </c>
      <c r="E22" s="34">
        <f xml:space="preserve"> AVERAGEIF('5.8.1 (Small excl tax)'!$A:$A,'Annual excl tax'!$B22,'5.8.1 (Small excl tax)'!F:F)</f>
        <v>3.0766696676157146</v>
      </c>
      <c r="F22" s="34">
        <f xml:space="preserve"> AVERAGEIF('5.8.1 (Small excl tax)'!$A:$A,'Annual excl tax'!$B22,'5.8.1 (Small excl tax)'!G:G)</f>
        <v>3.7864270394688404</v>
      </c>
      <c r="G22" s="34">
        <f xml:space="preserve"> AVERAGEIF('5.8.1 (Small excl tax)'!$A:$A,'Annual excl tax'!$B22,'5.8.1 (Small excl tax)'!H:H)</f>
        <v>4.1210385598800681</v>
      </c>
      <c r="H22" s="34">
        <f xml:space="preserve"> AVERAGEIF('5.8.1 (Small excl tax)'!$A:$A,'Annual excl tax'!$B22,'5.8.1 (Small excl tax)'!I:I)</f>
        <v>4.0737193354832524</v>
      </c>
      <c r="I22" s="34">
        <f xml:space="preserve"> AVERAGEIF('5.8.1 (Small excl tax)'!$A:$A,'Annual excl tax'!$B22,'5.8.1 (Small excl tax)'!J:J)</f>
        <v>4.1455809638822254</v>
      </c>
      <c r="J22" s="34">
        <f xml:space="preserve"> AVERAGEIF('5.8.1 (Small excl tax)'!$A:$A,'Annual excl tax'!$B22,'5.8.1 (Small excl tax)'!K:K)</f>
        <v>3.6268642870000223</v>
      </c>
      <c r="K22" s="34">
        <f xml:space="preserve"> AVERAGEIF('5.8.1 (Small excl tax)'!$A:$A,'Annual excl tax'!$B22,'5.8.1 (Small excl tax)'!L:L)</f>
        <v>3.9133562872317551</v>
      </c>
      <c r="L22" s="34">
        <f xml:space="preserve"> AVERAGEIF('5.8.1 (Small excl tax)'!$A:$A,'Annual excl tax'!$B22,'5.8.1 (Small excl tax)'!M:M)</f>
        <v>4.6425781454549142</v>
      </c>
      <c r="M22" s="34">
        <f xml:space="preserve"> AVERAGEIF('5.8.1 (Small excl tax)'!$A:$A,'Annual excl tax'!$B22,'5.8.1 (Small excl tax)'!N:N)</f>
        <v>3.2174425707270844</v>
      </c>
      <c r="N22" s="34">
        <f xml:space="preserve"> AVERAGEIF('5.8.1 (Small excl tax)'!$A:$A,'Annual excl tax'!$B22,'5.8.1 (Small excl tax)'!O:O)</f>
        <v>4.6618923397819048</v>
      </c>
      <c r="O22" s="34">
        <f xml:space="preserve"> AVERAGEIF('5.8.1 (Small excl tax)'!$A:$A,'Annual excl tax'!$B22,'5.8.1 (Small excl tax)'!P:P)</f>
        <v>3.9422758483297997</v>
      </c>
      <c r="P22" s="34">
        <f xml:space="preserve"> AVERAGEIF('5.8.1 (Small excl tax)'!$A:$A,'Annual excl tax'!$B22,'5.8.1 (Small excl tax)'!Q:Q)</f>
        <v>4.6370878606545611</v>
      </c>
      <c r="Q22" s="34">
        <f xml:space="preserve"> AVERAGEIF('5.8.1 (Small excl tax)'!$A:$A,'Annual excl tax'!$B22,'5.8.1 (Small excl tax)'!R:R)</f>
        <v>3.1372365054954612</v>
      </c>
      <c r="R22" s="34">
        <f t="shared" si="0"/>
        <v>3.9133562872317551</v>
      </c>
      <c r="S22" s="31">
        <f t="shared" si="1"/>
        <v>-19.832586781545221</v>
      </c>
      <c r="T22" s="32">
        <f t="shared" si="2"/>
        <v>2</v>
      </c>
      <c r="U22" s="34">
        <f xml:space="preserve"> AVERAGEIF('5.8.1 (Small excl tax)'!$A:$A,'Annual excl tax'!$B22,'5.8.1 (Small excl tax)'!V:V)</f>
        <v>3.1543596781980066</v>
      </c>
      <c r="V22" s="34">
        <f xml:space="preserve"> AVERAGEIF('5.8.1 (Small excl tax)'!$A:$A,'Annual excl tax'!$B22,'5.8.1 (Small excl tax)'!W:W)</f>
        <v>3.9197940690155608</v>
      </c>
      <c r="W22" s="34"/>
      <c r="X22" s="34">
        <f xml:space="preserve"> AVERAGEIF('5.8.1 (Small excl tax)'!$A:$A,'Annual excl tax'!$B22,'5.8.1 (Small excl tax)'!Y:Y)</f>
        <v>2.984231145603168</v>
      </c>
      <c r="Y22" s="34">
        <f xml:space="preserve"> AVERAGEIF('5.8.1 (Small excl tax)'!$A:$A,'Annual excl tax'!$B22,'5.8.1 (Small excl tax)'!Z:Z)</f>
        <v>3.1246953643110427</v>
      </c>
      <c r="Z22" s="34">
        <f xml:space="preserve"> AVERAGEIF('5.8.1 (Small excl tax)'!$A:$A,'Annual excl tax'!$B22,'5.8.1 (Small excl tax)'!AA:AA)</f>
        <v>4.5128187142912211</v>
      </c>
      <c r="AA22" s="34">
        <f xml:space="preserve"> AVERAGEIF('5.8.1 (Small excl tax)'!$A:$A,'Annual excl tax'!$B22,'5.8.1 (Small excl tax)'!AB:AB)</f>
        <v>3.2756980038036305</v>
      </c>
      <c r="AB22" s="34">
        <f xml:space="preserve"> AVERAGEIF('5.8.1 (Small excl tax)'!$A:$A,'Annual excl tax'!$B22,'5.8.1 (Small excl tax)'!AC:AC)</f>
        <v>3.6383871780439092</v>
      </c>
      <c r="AC22" s="34"/>
      <c r="AD22" s="34">
        <f xml:space="preserve"> AVERAGEIF('5.8.1 (Small excl tax)'!$A:$A,'Annual excl tax'!$B22,'5.8.1 (Small excl tax)'!AE:AE)</f>
        <v>3.5280372990784219</v>
      </c>
      <c r="AE22" s="34">
        <f xml:space="preserve"> AVERAGEIF('5.8.1 (Small excl tax)'!$A:$A,'Annual excl tax'!$B22,'5.8.1 (Small excl tax)'!AF:AF)</f>
        <v>1.9331326615146591</v>
      </c>
      <c r="AF22" s="34">
        <f xml:space="preserve"> AVERAGEIF('5.8.1 (Small excl tax)'!$A:$A,'Annual excl tax'!$B22,'5.8.1 (Small excl tax)'!AG:AG)</f>
        <v>3.4880436694274515</v>
      </c>
      <c r="AG22" s="34">
        <f xml:space="preserve"> AVERAGEIF('5.8.1 (Small excl tax)'!$A:$A,'Annual excl tax'!$B22,'5.8.1 (Small excl tax)'!AH:AH)</f>
        <v>4.1502379973296879</v>
      </c>
      <c r="AH22" s="34">
        <f t="shared" si="3"/>
        <v>3.6582051459093501</v>
      </c>
      <c r="AI22" s="31">
        <f t="shared" si="4"/>
        <v>-14.241099655016406</v>
      </c>
      <c r="AJ22" s="32">
        <f>RANK(Q22,(C22:Q22,U22:AG22),1)</f>
        <v>5</v>
      </c>
    </row>
    <row r="23" spans="1:36" ht="12.65" customHeight="1" x14ac:dyDescent="0.25">
      <c r="A23" s="33" t="s">
        <v>33</v>
      </c>
      <c r="B23" s="51">
        <v>2014</v>
      </c>
      <c r="C23" s="34">
        <f xml:space="preserve"> AVERAGEIF('5.8.1 (Small excl tax)'!$A:$A,'Annual excl tax'!$B23,'5.8.1 (Small excl tax)'!D:D)</f>
        <v>3.2641718136146869</v>
      </c>
      <c r="D23" s="34">
        <f xml:space="preserve"> AVERAGEIF('5.8.1 (Small excl tax)'!$A:$A,'Annual excl tax'!$B23,'5.8.1 (Small excl tax)'!E:E)</f>
        <v>2.87800489394118</v>
      </c>
      <c r="E23" s="34">
        <f xml:space="preserve"> AVERAGEIF('5.8.1 (Small excl tax)'!$A:$A,'Annual excl tax'!$B23,'5.8.1 (Small excl tax)'!F:F)</f>
        <v>2.7573685287165768</v>
      </c>
      <c r="F23" s="34">
        <f xml:space="preserve"> AVERAGEIF('5.8.1 (Small excl tax)'!$A:$A,'Annual excl tax'!$B23,'5.8.1 (Small excl tax)'!G:G)</f>
        <v>3.2512165200086747</v>
      </c>
      <c r="G23" s="34">
        <f xml:space="preserve"> AVERAGEIF('5.8.1 (Small excl tax)'!$A:$A,'Annual excl tax'!$B23,'5.8.1 (Small excl tax)'!H:H)</f>
        <v>3.7517039571509354</v>
      </c>
      <c r="H23" s="34">
        <f xml:space="preserve"> AVERAGEIF('5.8.1 (Small excl tax)'!$A:$A,'Annual excl tax'!$B23,'5.8.1 (Small excl tax)'!I:I)</f>
        <v>3.5260632949403212</v>
      </c>
      <c r="I23" s="34">
        <f xml:space="preserve"> AVERAGEIF('5.8.1 (Small excl tax)'!$A:$A,'Annual excl tax'!$B23,'5.8.1 (Small excl tax)'!J:J)</f>
        <v>3.6474836417670256</v>
      </c>
      <c r="J23" s="34">
        <f xml:space="preserve"> AVERAGEIF('5.8.1 (Small excl tax)'!$A:$A,'Annual excl tax'!$B23,'5.8.1 (Small excl tax)'!K:K)</f>
        <v>3.275702719747196</v>
      </c>
      <c r="K23" s="34">
        <f xml:space="preserve"> AVERAGEIF('5.8.1 (Small excl tax)'!$A:$A,'Annual excl tax'!$B23,'5.8.1 (Small excl tax)'!L:L)</f>
        <v>3.3884662016850462</v>
      </c>
      <c r="L23" s="34">
        <f xml:space="preserve"> AVERAGEIF('5.8.1 (Small excl tax)'!$A:$A,'Annual excl tax'!$B23,'5.8.1 (Small excl tax)'!M:M)</f>
        <v>3.8387242410920512</v>
      </c>
      <c r="M23" s="34">
        <f xml:space="preserve"> AVERAGEIF('5.8.1 (Small excl tax)'!$A:$A,'Annual excl tax'!$B23,'5.8.1 (Small excl tax)'!N:N)</f>
        <v>3.0647354593146243</v>
      </c>
      <c r="N23" s="34">
        <f xml:space="preserve"> AVERAGEIF('5.8.1 (Small excl tax)'!$A:$A,'Annual excl tax'!$B23,'5.8.1 (Small excl tax)'!O:O)</f>
        <v>4.6256462084659242</v>
      </c>
      <c r="O23" s="34">
        <f xml:space="preserve"> AVERAGEIF('5.8.1 (Small excl tax)'!$A:$A,'Annual excl tax'!$B23,'5.8.1 (Small excl tax)'!P:P)</f>
        <v>3.6296140534630714</v>
      </c>
      <c r="P23" s="34">
        <f xml:space="preserve"> AVERAGEIF('5.8.1 (Small excl tax)'!$A:$A,'Annual excl tax'!$B23,'5.8.1 (Small excl tax)'!Q:Q)</f>
        <v>3.7872222747432729</v>
      </c>
      <c r="Q23" s="34">
        <f xml:space="preserve"> AVERAGEIF('5.8.1 (Small excl tax)'!$A:$A,'Annual excl tax'!$B23,'5.8.1 (Small excl tax)'!R:R)</f>
        <v>3.1243042593597963</v>
      </c>
      <c r="R23" s="34">
        <f t="shared" si="0"/>
        <v>3.3884662016850462</v>
      </c>
      <c r="S23" s="31">
        <f t="shared" si="1"/>
        <v>-7.7959149243951487</v>
      </c>
      <c r="T23" s="32">
        <f t="shared" si="2"/>
        <v>4</v>
      </c>
      <c r="U23" s="34">
        <f xml:space="preserve"> AVERAGEIF('5.8.1 (Small excl tax)'!$A:$A,'Annual excl tax'!$B23,'5.8.1 (Small excl tax)'!V:V)</f>
        <v>2.8990146091753575</v>
      </c>
      <c r="V23" s="34">
        <f xml:space="preserve"> AVERAGEIF('5.8.1 (Small excl tax)'!$A:$A,'Annual excl tax'!$B23,'5.8.1 (Small excl tax)'!W:W)</f>
        <v>3.4329091121620889</v>
      </c>
      <c r="W23" s="34"/>
      <c r="X23" s="34">
        <f xml:space="preserve"> AVERAGEIF('5.8.1 (Small excl tax)'!$A:$A,'Annual excl tax'!$B23,'5.8.1 (Small excl tax)'!Y:Y)</f>
        <v>2.7062194377833517</v>
      </c>
      <c r="Y23" s="34">
        <f xml:space="preserve"> AVERAGEIF('5.8.1 (Small excl tax)'!$A:$A,'Annual excl tax'!$B23,'5.8.1 (Small excl tax)'!Z:Z)</f>
        <v>2.9510023832429257</v>
      </c>
      <c r="Z23" s="34">
        <f xml:space="preserve"> AVERAGEIF('5.8.1 (Small excl tax)'!$A:$A,'Annual excl tax'!$B23,'5.8.1 (Small excl tax)'!AA:AA)</f>
        <v>3.332617390078159</v>
      </c>
      <c r="AA23" s="34">
        <f xml:space="preserve"> AVERAGEIF('5.8.1 (Small excl tax)'!$A:$A,'Annual excl tax'!$B23,'5.8.1 (Small excl tax)'!AB:AB)</f>
        <v>2.9526415342379329</v>
      </c>
      <c r="AB23" s="34">
        <f xml:space="preserve"> AVERAGEIF('5.8.1 (Small excl tax)'!$A:$A,'Annual excl tax'!$B23,'5.8.1 (Small excl tax)'!AC:AC)</f>
        <v>3.3773077839308634</v>
      </c>
      <c r="AC23" s="34"/>
      <c r="AD23" s="34">
        <f xml:space="preserve"> AVERAGEIF('5.8.1 (Small excl tax)'!$A:$A,'Annual excl tax'!$B23,'5.8.1 (Small excl tax)'!AE:AE)</f>
        <v>3.334794428945921</v>
      </c>
      <c r="AE23" s="34">
        <f xml:space="preserve"> AVERAGEIF('5.8.1 (Small excl tax)'!$A:$A,'Annual excl tax'!$B23,'5.8.1 (Small excl tax)'!AF:AF)</f>
        <v>1.8945161603261151</v>
      </c>
      <c r="AF23" s="34">
        <f xml:space="preserve"> AVERAGEIF('5.8.1 (Small excl tax)'!$A:$A,'Annual excl tax'!$B23,'5.8.1 (Small excl tax)'!AG:AG)</f>
        <v>3.2959125987781253</v>
      </c>
      <c r="AG23" s="34">
        <f xml:space="preserve"> AVERAGEIF('5.8.1 (Small excl tax)'!$A:$A,'Annual excl tax'!$B23,'5.8.1 (Small excl tax)'!AH:AH)</f>
        <v>4.0049733147456061</v>
      </c>
      <c r="AH23" s="34">
        <f t="shared" si="3"/>
        <v>3.3142649944281422</v>
      </c>
      <c r="AI23" s="31">
        <f t="shared" si="4"/>
        <v>-5.7316097351208493</v>
      </c>
      <c r="AJ23" s="32">
        <f>RANK(Q23,(C23:Q23,U23:AG23),1)</f>
        <v>9</v>
      </c>
    </row>
    <row r="24" spans="1:36" ht="12.65" customHeight="1" x14ac:dyDescent="0.25">
      <c r="A24" s="33" t="s">
        <v>33</v>
      </c>
      <c r="B24" s="51">
        <v>2015</v>
      </c>
      <c r="C24" s="34">
        <f xml:space="preserve"> AVERAGEIF('5.8.1 (Small excl tax)'!$A:$A,'Annual excl tax'!$B24,'5.8.1 (Small excl tax)'!D:D)</f>
        <v>2.7259152905176212</v>
      </c>
      <c r="D24" s="34">
        <f xml:space="preserve"> AVERAGEIF('5.8.1 (Small excl tax)'!$A:$A,'Annual excl tax'!$B24,'5.8.1 (Small excl tax)'!E:E)</f>
        <v>2.4500602157914138</v>
      </c>
      <c r="E24" s="34">
        <f xml:space="preserve"> AVERAGEIF('5.8.1 (Small excl tax)'!$A:$A,'Annual excl tax'!$B24,'5.8.1 (Small excl tax)'!F:F)</f>
        <v>2.3637062848117285</v>
      </c>
      <c r="F24" s="34">
        <f xml:space="preserve"> AVERAGEIF('5.8.1 (Small excl tax)'!$A:$A,'Annual excl tax'!$B24,'5.8.1 (Small excl tax)'!G:G)</f>
        <v>2.5756139328628431</v>
      </c>
      <c r="G24" s="34">
        <f xml:space="preserve"> AVERAGEIF('5.8.1 (Small excl tax)'!$A:$A,'Annual excl tax'!$B24,'5.8.1 (Small excl tax)'!H:H)</f>
        <v>2.9620019307411676</v>
      </c>
      <c r="H24" s="34">
        <f xml:space="preserve"> AVERAGEIF('5.8.1 (Small excl tax)'!$A:$A,'Annual excl tax'!$B24,'5.8.1 (Small excl tax)'!I:I)</f>
        <v>2.8099979873319589</v>
      </c>
      <c r="I24" s="34">
        <f xml:space="preserve"> AVERAGEIF('5.8.1 (Small excl tax)'!$A:$A,'Annual excl tax'!$B24,'5.8.1 (Small excl tax)'!J:J)</f>
        <v>2.5095249978142604</v>
      </c>
      <c r="J24" s="34">
        <f xml:space="preserve"> AVERAGEIF('5.8.1 (Small excl tax)'!$A:$A,'Annual excl tax'!$B24,'5.8.1 (Small excl tax)'!K:K)</f>
        <v>2.7363936161062394</v>
      </c>
      <c r="K24" s="34">
        <f xml:space="preserve"> AVERAGEIF('5.8.1 (Small excl tax)'!$A:$A,'Annual excl tax'!$B24,'5.8.1 (Small excl tax)'!L:L)</f>
        <v>2.9077779912517903</v>
      </c>
      <c r="L24" s="34">
        <f xml:space="preserve"> AVERAGEIF('5.8.1 (Small excl tax)'!$A:$A,'Annual excl tax'!$B24,'5.8.1 (Small excl tax)'!M:M)</f>
        <v>3.1326281080054961</v>
      </c>
      <c r="M24" s="34">
        <f xml:space="preserve"> AVERAGEIF('5.8.1 (Small excl tax)'!$A:$A,'Annual excl tax'!$B24,'5.8.1 (Small excl tax)'!N:N)</f>
        <v>2.5728372334433471</v>
      </c>
      <c r="N24" s="34">
        <f xml:space="preserve"> AVERAGEIF('5.8.1 (Small excl tax)'!$A:$A,'Annual excl tax'!$B24,'5.8.1 (Small excl tax)'!O:O)</f>
        <v>4.0120196711946123</v>
      </c>
      <c r="O24" s="34">
        <f xml:space="preserve"> AVERAGEIF('5.8.1 (Small excl tax)'!$A:$A,'Annual excl tax'!$B24,'5.8.1 (Small excl tax)'!P:P)</f>
        <v>2.9738702857786938</v>
      </c>
      <c r="P24" s="34">
        <f xml:space="preserve"> AVERAGEIF('5.8.1 (Small excl tax)'!$A:$A,'Annual excl tax'!$B24,'5.8.1 (Small excl tax)'!Q:Q)</f>
        <v>3.3392350898446939</v>
      </c>
      <c r="Q24" s="34">
        <f xml:space="preserve"> AVERAGEIF('5.8.1 (Small excl tax)'!$A:$A,'Annual excl tax'!$B24,'5.8.1 (Small excl tax)'!R:R)</f>
        <v>2.7585507472620776</v>
      </c>
      <c r="R24" s="34">
        <f t="shared" si="0"/>
        <v>2.7585507472620776</v>
      </c>
      <c r="S24" s="31">
        <f t="shared" si="1"/>
        <v>0</v>
      </c>
      <c r="T24" s="32">
        <f t="shared" si="2"/>
        <v>8</v>
      </c>
      <c r="U24" s="34">
        <f xml:space="preserve"> AVERAGEIF('5.8.1 (Small excl tax)'!$A:$A,'Annual excl tax'!$B24,'5.8.1 (Small excl tax)'!V:V)</f>
        <v>2.2269160442704585</v>
      </c>
      <c r="V24" s="34">
        <f xml:space="preserve"> AVERAGEIF('5.8.1 (Small excl tax)'!$A:$A,'Annual excl tax'!$B24,'5.8.1 (Small excl tax)'!W:W)</f>
        <v>2.8864422411339428</v>
      </c>
      <c r="W24" s="34"/>
      <c r="X24" s="34">
        <f xml:space="preserve"> AVERAGEIF('5.8.1 (Small excl tax)'!$A:$A,'Annual excl tax'!$B24,'5.8.1 (Small excl tax)'!Y:Y)</f>
        <v>2.2796235879973907</v>
      </c>
      <c r="Y24" s="34">
        <f xml:space="preserve"> AVERAGEIF('5.8.1 (Small excl tax)'!$A:$A,'Annual excl tax'!$B24,'5.8.1 (Small excl tax)'!Z:Z)</f>
        <v>2.2168168176224521</v>
      </c>
      <c r="Z24" s="34">
        <f xml:space="preserve"> AVERAGEIF('5.8.1 (Small excl tax)'!$A:$A,'Annual excl tax'!$B24,'5.8.1 (Small excl tax)'!AA:AA)</f>
        <v>2.7480724216734593</v>
      </c>
      <c r="AA24" s="34">
        <f xml:space="preserve"> AVERAGEIF('5.8.1 (Small excl tax)'!$A:$A,'Annual excl tax'!$B24,'5.8.1 (Small excl tax)'!AB:AB)</f>
        <v>2.4263900483514504</v>
      </c>
      <c r="AB24" s="34">
        <f xml:space="preserve"> AVERAGEIF('5.8.1 (Small excl tax)'!$A:$A,'Annual excl tax'!$B24,'5.8.1 (Small excl tax)'!AC:AC)</f>
        <v>2.1613923981544723</v>
      </c>
      <c r="AC24" s="34"/>
      <c r="AD24" s="34">
        <f xml:space="preserve"> AVERAGEIF('5.8.1 (Small excl tax)'!$A:$A,'Annual excl tax'!$B24,'5.8.1 (Small excl tax)'!AE:AE)</f>
        <v>2.9513340556822447</v>
      </c>
      <c r="AE24" s="34">
        <f xml:space="preserve"> AVERAGEIF('5.8.1 (Small excl tax)'!$A:$A,'Annual excl tax'!$B24,'5.8.1 (Small excl tax)'!AF:AF)</f>
        <v>1.6625793418992942</v>
      </c>
      <c r="AF24" s="34">
        <f xml:space="preserve"> AVERAGEIF('5.8.1 (Small excl tax)'!$A:$A,'Annual excl tax'!$B24,'5.8.1 (Small excl tax)'!AG:AG)</f>
        <v>2.7908702882226906</v>
      </c>
      <c r="AG24" s="34">
        <f xml:space="preserve"> AVERAGEIF('5.8.1 (Small excl tax)'!$A:$A,'Annual excl tax'!$B24,'5.8.1 (Small excl tax)'!AH:AH)</f>
        <v>3.2591927555852225</v>
      </c>
      <c r="AH24" s="34">
        <f t="shared" si="3"/>
        <v>2.7422330188898494</v>
      </c>
      <c r="AI24" s="31">
        <f t="shared" si="4"/>
        <v>0.59505258159403984</v>
      </c>
      <c r="AJ24" s="32">
        <f>RANK(Q24,(C24:Q24,U24:AG24),1)</f>
        <v>15</v>
      </c>
    </row>
    <row r="25" spans="1:36" ht="12.65" customHeight="1" x14ac:dyDescent="0.25">
      <c r="A25" s="33" t="s">
        <v>33</v>
      </c>
      <c r="B25" s="51">
        <v>2016</v>
      </c>
      <c r="C25" s="34">
        <f xml:space="preserve"> AVERAGEIF('5.8.1 (Small excl tax)'!$A:$A,'Annual excl tax'!$B25,'5.8.1 (Small excl tax)'!D:D)</f>
        <v>2.8495083726345056</v>
      </c>
      <c r="D25" s="34">
        <f xml:space="preserve"> AVERAGEIF('5.8.1 (Small excl tax)'!$A:$A,'Annual excl tax'!$B25,'5.8.1 (Small excl tax)'!E:E)</f>
        <v>2.4883670363821779</v>
      </c>
      <c r="E25" s="34">
        <f xml:space="preserve"> AVERAGEIF('5.8.1 (Small excl tax)'!$A:$A,'Annual excl tax'!$B25,'5.8.1 (Small excl tax)'!F:F)</f>
        <v>2.3797724906484996</v>
      </c>
      <c r="F25" s="34">
        <f xml:space="preserve"> AVERAGEIF('5.8.1 (Small excl tax)'!$A:$A,'Annual excl tax'!$B25,'5.8.1 (Small excl tax)'!G:G)</f>
        <v>2.5231436788491295</v>
      </c>
      <c r="G25" s="34">
        <f xml:space="preserve"> AVERAGEIF('5.8.1 (Small excl tax)'!$A:$A,'Annual excl tax'!$B25,'5.8.1 (Small excl tax)'!H:H)</f>
        <v>2.9147650530404272</v>
      </c>
      <c r="H25" s="34">
        <f xml:space="preserve"> AVERAGEIF('5.8.1 (Small excl tax)'!$A:$A,'Annual excl tax'!$B25,'5.8.1 (Small excl tax)'!I:I)</f>
        <v>2.5495856543571298</v>
      </c>
      <c r="I25" s="34">
        <f xml:space="preserve"> AVERAGEIF('5.8.1 (Small excl tax)'!$A:$A,'Annual excl tax'!$B25,'5.8.1 (Small excl tax)'!J:J)</f>
        <v>2.2146277515157897</v>
      </c>
      <c r="J25" s="34">
        <f xml:space="preserve"> AVERAGEIF('5.8.1 (Small excl tax)'!$A:$A,'Annual excl tax'!$B25,'5.8.1 (Small excl tax)'!K:K)</f>
        <v>3.0958847915557737</v>
      </c>
      <c r="K25" s="34">
        <f xml:space="preserve"> AVERAGEIF('5.8.1 (Small excl tax)'!$A:$A,'Annual excl tax'!$B25,'5.8.1 (Small excl tax)'!L:L)</f>
        <v>2.9105817264633718</v>
      </c>
      <c r="L25" s="34">
        <f xml:space="preserve"> AVERAGEIF('5.8.1 (Small excl tax)'!$A:$A,'Annual excl tax'!$B25,'5.8.1 (Small excl tax)'!M:M)</f>
        <v>3.1063197814859778</v>
      </c>
      <c r="M25" s="34">
        <f xml:space="preserve"> AVERAGEIF('5.8.1 (Small excl tax)'!$A:$A,'Annual excl tax'!$B25,'5.8.1 (Small excl tax)'!N:N)</f>
        <v>2.4707768120271538</v>
      </c>
      <c r="N25" s="34">
        <f xml:space="preserve"> AVERAGEIF('5.8.1 (Small excl tax)'!$A:$A,'Annual excl tax'!$B25,'5.8.1 (Small excl tax)'!O:O)</f>
        <v>3.1375754457159832</v>
      </c>
      <c r="O25" s="34">
        <f xml:space="preserve"> AVERAGEIF('5.8.1 (Small excl tax)'!$A:$A,'Annual excl tax'!$B25,'5.8.1 (Small excl tax)'!P:P)</f>
        <v>2.8591677362736752</v>
      </c>
      <c r="P25" s="34">
        <f xml:space="preserve"> AVERAGEIF('5.8.1 (Small excl tax)'!$A:$A,'Annual excl tax'!$B25,'5.8.1 (Small excl tax)'!Q:Q)</f>
        <v>3.3582042236645187</v>
      </c>
      <c r="Q25" s="34">
        <f xml:space="preserve"> AVERAGEIF('5.8.1 (Small excl tax)'!$A:$A,'Annual excl tax'!$B25,'5.8.1 (Small excl tax)'!R:R)</f>
        <v>2.315291436533613</v>
      </c>
      <c r="R25" s="34">
        <f t="shared" si="0"/>
        <v>2.8495083726345056</v>
      </c>
      <c r="S25" s="31">
        <f t="shared" si="1"/>
        <v>-18.747687889998502</v>
      </c>
      <c r="T25" s="32">
        <f t="shared" si="2"/>
        <v>2</v>
      </c>
      <c r="U25" s="34">
        <f xml:space="preserve"> AVERAGEIF('5.8.1 (Small excl tax)'!$A:$A,'Annual excl tax'!$B25,'5.8.1 (Small excl tax)'!V:V)</f>
        <v>1.8189683148935223</v>
      </c>
      <c r="V25" s="34">
        <f xml:space="preserve"> AVERAGEIF('5.8.1 (Small excl tax)'!$A:$A,'Annual excl tax'!$B25,'5.8.1 (Small excl tax)'!W:W)</f>
        <v>2.748522173129353</v>
      </c>
      <c r="W25" s="34"/>
      <c r="X25" s="34">
        <f xml:space="preserve"> AVERAGEIF('5.8.1 (Small excl tax)'!$A:$A,'Annual excl tax'!$B25,'5.8.1 (Small excl tax)'!Y:Y)</f>
        <v>2.2610827888373963</v>
      </c>
      <c r="Y25" s="34">
        <f xml:space="preserve"> AVERAGEIF('5.8.1 (Small excl tax)'!$A:$A,'Annual excl tax'!$B25,'5.8.1 (Small excl tax)'!Z:Z)</f>
        <v>1.8346847721791468</v>
      </c>
      <c r="Z25" s="34">
        <f xml:space="preserve"> AVERAGEIF('5.8.1 (Small excl tax)'!$A:$A,'Annual excl tax'!$B25,'5.8.1 (Small excl tax)'!AA:AA)</f>
        <v>2.3311531579653231</v>
      </c>
      <c r="AA25" s="34">
        <f xml:space="preserve"> AVERAGEIF('5.8.1 (Small excl tax)'!$A:$A,'Annual excl tax'!$B25,'5.8.1 (Small excl tax)'!AB:AB)</f>
        <v>2.2226718901825713</v>
      </c>
      <c r="AB25" s="34">
        <f xml:space="preserve"> AVERAGEIF('5.8.1 (Small excl tax)'!$A:$A,'Annual excl tax'!$B25,'5.8.1 (Small excl tax)'!AC:AC)</f>
        <v>2.240779198731619</v>
      </c>
      <c r="AC25" s="34"/>
      <c r="AD25" s="34">
        <f xml:space="preserve"> AVERAGEIF('5.8.1 (Small excl tax)'!$A:$A,'Annual excl tax'!$B25,'5.8.1 (Small excl tax)'!AE:AE)</f>
        <v>2.7868197938332511</v>
      </c>
      <c r="AE25" s="34">
        <f xml:space="preserve"> AVERAGEIF('5.8.1 (Small excl tax)'!$A:$A,'Annual excl tax'!$B25,'5.8.1 (Small excl tax)'!AF:AF)</f>
        <v>1.7388347758833285</v>
      </c>
      <c r="AF25" s="34">
        <f xml:space="preserve"> AVERAGEIF('5.8.1 (Small excl tax)'!$A:$A,'Annual excl tax'!$B25,'5.8.1 (Small excl tax)'!AG:AG)</f>
        <v>2.8288329624807904</v>
      </c>
      <c r="AG25" s="34">
        <f xml:space="preserve"> AVERAGEIF('5.8.1 (Small excl tax)'!$A:$A,'Annual excl tax'!$B25,'5.8.1 (Small excl tax)'!AH:AH)</f>
        <v>3.2740006360281964</v>
      </c>
      <c r="AH25" s="34">
        <f t="shared" si="3"/>
        <v>2.5363646666031299</v>
      </c>
      <c r="AI25" s="31">
        <f t="shared" si="4"/>
        <v>-8.7161453153971333</v>
      </c>
      <c r="AJ25" s="32">
        <f>RANK(Q25,(C25:Q25,U25:AG25),1)</f>
        <v>8</v>
      </c>
    </row>
    <row r="26" spans="1:36" x14ac:dyDescent="0.25">
      <c r="A26" s="33" t="s">
        <v>33</v>
      </c>
      <c r="B26" s="51">
        <v>2017</v>
      </c>
      <c r="C26" s="34">
        <f xml:space="preserve"> AVERAGEIF('5.8.1 (Small excl tax)'!$A:$A,'Annual excl tax'!$B26,'5.8.1 (Small excl tax)'!D:D)</f>
        <v>2.9513701040611462</v>
      </c>
      <c r="D26" s="34">
        <f xml:space="preserve"> AVERAGEIF('5.8.1 (Small excl tax)'!$A:$A,'Annual excl tax'!$B26,'5.8.1 (Small excl tax)'!E:E)</f>
        <v>2.5598946073427795</v>
      </c>
      <c r="E26" s="34">
        <f xml:space="preserve"> AVERAGEIF('5.8.1 (Small excl tax)'!$A:$A,'Annual excl tax'!$B26,'5.8.1 (Small excl tax)'!F:F)</f>
        <v>2.8362866636032722</v>
      </c>
      <c r="F26" s="34">
        <f xml:space="preserve"> AVERAGEIF('5.8.1 (Small excl tax)'!$A:$A,'Annual excl tax'!$B26,'5.8.1 (Small excl tax)'!G:G)</f>
        <v>3.234296920508517</v>
      </c>
      <c r="G26" s="34">
        <f xml:space="preserve"> AVERAGEIF('5.8.1 (Small excl tax)'!$A:$A,'Annual excl tax'!$B26,'5.8.1 (Small excl tax)'!H:H)</f>
        <v>2.9859590692523734</v>
      </c>
      <c r="H26" s="34">
        <f xml:space="preserve"> AVERAGEIF('5.8.1 (Small excl tax)'!$A:$A,'Annual excl tax'!$B26,'5.8.1 (Small excl tax)'!I:I)</f>
        <v>2.7081327603185992</v>
      </c>
      <c r="I26" s="34">
        <f xml:space="preserve"> AVERAGEIF('5.8.1 (Small excl tax)'!$A:$A,'Annual excl tax'!$B26,'5.8.1 (Small excl tax)'!J:J)</f>
        <v>2.4545350401407164</v>
      </c>
      <c r="J26" s="34">
        <f xml:space="preserve"> AVERAGEIF('5.8.1 (Small excl tax)'!$A:$A,'Annual excl tax'!$B26,'5.8.1 (Small excl tax)'!K:K)</f>
        <v>3.3023593210339754</v>
      </c>
      <c r="K26" s="34">
        <f xml:space="preserve"> AVERAGEIF('5.8.1 (Small excl tax)'!$A:$A,'Annual excl tax'!$B26,'5.8.1 (Small excl tax)'!L:L)</f>
        <v>2.9413284504420938</v>
      </c>
      <c r="L26" s="34">
        <f xml:space="preserve"> AVERAGEIF('5.8.1 (Small excl tax)'!$A:$A,'Annual excl tax'!$B26,'5.8.1 (Small excl tax)'!M:M)</f>
        <v>3.0516301062026541</v>
      </c>
      <c r="M26" s="34">
        <f xml:space="preserve"> AVERAGEIF('5.8.1 (Small excl tax)'!$A:$A,'Annual excl tax'!$B26,'5.8.1 (Small excl tax)'!N:N)</f>
        <v>2.4280744492177906</v>
      </c>
      <c r="N26" s="34">
        <f xml:space="preserve"> AVERAGEIF('5.8.1 (Small excl tax)'!$A:$A,'Annual excl tax'!$B26,'5.8.1 (Small excl tax)'!O:O)</f>
        <v>3.155078278960052</v>
      </c>
      <c r="O26" s="34">
        <f xml:space="preserve"> AVERAGEIF('5.8.1 (Small excl tax)'!$A:$A,'Annual excl tax'!$B26,'5.8.1 (Small excl tax)'!P:P)</f>
        <v>3.0793655883907189</v>
      </c>
      <c r="P26" s="34">
        <f xml:space="preserve"> AVERAGEIF('5.8.1 (Small excl tax)'!$A:$A,'Annual excl tax'!$B26,'5.8.1 (Small excl tax)'!Q:Q)</f>
        <v>3.9613007502507789</v>
      </c>
      <c r="Q26" s="34">
        <f xml:space="preserve"> AVERAGEIF('5.8.1 (Small excl tax)'!$A:$A,'Annual excl tax'!$B26,'5.8.1 (Small excl tax)'!R:R)</f>
        <v>2.0888808038066213</v>
      </c>
      <c r="R26" s="34">
        <f t="shared" si="0"/>
        <v>2.9513701040611462</v>
      </c>
      <c r="S26" s="31">
        <f t="shared" si="1"/>
        <v>-29.223352878302922</v>
      </c>
      <c r="T26" s="32">
        <f t="shared" si="2"/>
        <v>1</v>
      </c>
      <c r="U26" s="34">
        <f xml:space="preserve"> AVERAGEIF('5.8.1 (Small excl tax)'!$A:$A,'Annual excl tax'!$B26,'5.8.1 (Small excl tax)'!V:V)</f>
        <v>2.2693156159454482</v>
      </c>
      <c r="V26" s="34">
        <f xml:space="preserve"> AVERAGEIF('5.8.1 (Small excl tax)'!$A:$A,'Annual excl tax'!$B26,'5.8.1 (Small excl tax)'!W:W)</f>
        <v>2.4805156619331301</v>
      </c>
      <c r="W26" s="34"/>
      <c r="X26" s="34">
        <f xml:space="preserve"> AVERAGEIF('5.8.1 (Small excl tax)'!$A:$A,'Annual excl tax'!$B26,'5.8.1 (Small excl tax)'!Y:Y)</f>
        <v>2.298007266582367</v>
      </c>
      <c r="Y26" s="34">
        <f xml:space="preserve"> AVERAGEIF('5.8.1 (Small excl tax)'!$A:$A,'Annual excl tax'!$B26,'5.8.1 (Small excl tax)'!Z:Z)</f>
        <v>2.294660677011378</v>
      </c>
      <c r="Z26" s="34">
        <f xml:space="preserve"> AVERAGEIF('5.8.1 (Small excl tax)'!$A:$A,'Annual excl tax'!$B26,'5.8.1 (Small excl tax)'!AA:AA)</f>
        <v>2.3944416524754168</v>
      </c>
      <c r="AA26" s="34">
        <f xml:space="preserve"> AVERAGEIF('5.8.1 (Small excl tax)'!$A:$A,'Annual excl tax'!$B26,'5.8.1 (Small excl tax)'!AB:AB)</f>
        <v>2.6370415505853937</v>
      </c>
      <c r="AB26" s="34">
        <f xml:space="preserve"> AVERAGEIF('5.8.1 (Small excl tax)'!$A:$A,'Annual excl tax'!$B26,'5.8.1 (Small excl tax)'!AC:AC)</f>
        <v>2.4626624719559751</v>
      </c>
      <c r="AC26" s="34"/>
      <c r="AD26" s="34">
        <f xml:space="preserve"> AVERAGEIF('5.8.1 (Small excl tax)'!$A:$A,'Annual excl tax'!$B26,'5.8.1 (Small excl tax)'!AE:AE)</f>
        <v>2.8329391315792405</v>
      </c>
      <c r="AE26" s="34">
        <f xml:space="preserve"> AVERAGEIF('5.8.1 (Small excl tax)'!$A:$A,'Annual excl tax'!$B26,'5.8.1 (Small excl tax)'!AF:AF)</f>
        <v>2.431900065466249</v>
      </c>
      <c r="AF26" s="34">
        <f xml:space="preserve"> AVERAGEIF('5.8.1 (Small excl tax)'!$A:$A,'Annual excl tax'!$B26,'5.8.1 (Small excl tax)'!AG:AG)</f>
        <v>2.8681655424030374</v>
      </c>
      <c r="AG26" s="34">
        <f xml:space="preserve"> AVERAGEIF('5.8.1 (Small excl tax)'!$A:$A,'Annual excl tax'!$B26,'5.8.1 (Small excl tax)'!AH:AH)</f>
        <v>3.0492387426274767</v>
      </c>
      <c r="AH26" s="34">
        <f t="shared" si="3"/>
        <v>2.7705359459489198</v>
      </c>
      <c r="AI26" s="31">
        <f t="shared" si="4"/>
        <v>-24.603728500220878</v>
      </c>
      <c r="AJ26" s="32">
        <f>RANK(Q26,(C26:Q26,U26:AG26),1)</f>
        <v>1</v>
      </c>
    </row>
    <row r="27" spans="1:36" x14ac:dyDescent="0.25">
      <c r="A27" s="33" t="s">
        <v>33</v>
      </c>
      <c r="B27" s="51">
        <v>2018</v>
      </c>
      <c r="C27" s="34">
        <f xml:space="preserve"> AVERAGEIF('5.8.1 (Small excl tax)'!$A:$A,'Annual excl tax'!$B27,'5.8.1 (Small excl tax)'!D:D)</f>
        <v>2.9725332025984486</v>
      </c>
      <c r="D27" s="34">
        <f xml:space="preserve"> AVERAGEIF('5.8.1 (Small excl tax)'!$A:$A,'Annual excl tax'!$B27,'5.8.1 (Small excl tax)'!E:E)</f>
        <v>2.5836012876016907</v>
      </c>
      <c r="E27" s="34">
        <f xml:space="preserve"> AVERAGEIF('5.8.1 (Small excl tax)'!$A:$A,'Annual excl tax'!$B27,'5.8.1 (Small excl tax)'!F:F)</f>
        <v>3.158443561038474</v>
      </c>
      <c r="F27" s="34">
        <f xml:space="preserve"> AVERAGEIF('5.8.1 (Small excl tax)'!$A:$A,'Annual excl tax'!$B27,'5.8.1 (Small excl tax)'!G:G)</f>
        <v>3.7819628158868164</v>
      </c>
      <c r="G27" s="34">
        <f xml:space="preserve"> AVERAGEIF('5.8.1 (Small excl tax)'!$A:$A,'Annual excl tax'!$B27,'5.8.1 (Small excl tax)'!H:H)</f>
        <v>3.2217203085168915</v>
      </c>
      <c r="H27" s="34">
        <f xml:space="preserve"> AVERAGEIF('5.8.1 (Small excl tax)'!$A:$A,'Annual excl tax'!$B27,'5.8.1 (Small excl tax)'!I:I)</f>
        <v>2.9239046148164611</v>
      </c>
      <c r="I27" s="34">
        <f xml:space="preserve"> AVERAGEIF('5.8.1 (Small excl tax)'!$A:$A,'Annual excl tax'!$B27,'5.8.1 (Small excl tax)'!J:J)</f>
        <v>3.2448756736421034</v>
      </c>
      <c r="J27" s="34">
        <f xml:space="preserve"> AVERAGEIF('5.8.1 (Small excl tax)'!$A:$A,'Annual excl tax'!$B27,'5.8.1 (Small excl tax)'!K:K)</f>
        <v>3.5233056686360062</v>
      </c>
      <c r="K27" s="34">
        <f xml:space="preserve"> AVERAGEIF('5.8.1 (Small excl tax)'!$A:$A,'Annual excl tax'!$B27,'5.8.1 (Small excl tax)'!L:L)</f>
        <v>3.2517374956654823</v>
      </c>
      <c r="L27" s="34">
        <f xml:space="preserve"> AVERAGEIF('5.8.1 (Small excl tax)'!$A:$A,'Annual excl tax'!$B27,'5.8.1 (Small excl tax)'!M:M)</f>
        <v>3.2379120276717539</v>
      </c>
      <c r="M27" s="34">
        <f xml:space="preserve"> AVERAGEIF('5.8.1 (Small excl tax)'!$A:$A,'Annual excl tax'!$B27,'5.8.1 (Small excl tax)'!N:N)</f>
        <v>2.4192976981406149</v>
      </c>
      <c r="N27" s="34">
        <f xml:space="preserve"> AVERAGEIF('5.8.1 (Small excl tax)'!$A:$A,'Annual excl tax'!$B27,'5.8.1 (Small excl tax)'!O:O)</f>
        <v>3.4630242895031422</v>
      </c>
      <c r="O27" s="34">
        <f xml:space="preserve"> AVERAGEIF('5.8.1 (Small excl tax)'!$A:$A,'Annual excl tax'!$B27,'5.8.1 (Small excl tax)'!P:P)</f>
        <v>3.2206556486663365</v>
      </c>
      <c r="P27" s="34">
        <f xml:space="preserve"> AVERAGEIF('5.8.1 (Small excl tax)'!$A:$A,'Annual excl tax'!$B27,'5.8.1 (Small excl tax)'!Q:Q)</f>
        <v>4.3484430647835302</v>
      </c>
      <c r="Q27" s="34">
        <f xml:space="preserve"> AVERAGEIF('5.8.1 (Small excl tax)'!$A:$A,'Annual excl tax'!$B27,'5.8.1 (Small excl tax)'!R:R)</f>
        <v>2.5415609764928888</v>
      </c>
      <c r="R27" s="34">
        <f t="shared" si="0"/>
        <v>3.2217203085168915</v>
      </c>
      <c r="S27" s="31">
        <f t="shared" si="1"/>
        <v>-21.111681551807703</v>
      </c>
      <c r="T27" s="32">
        <f t="shared" si="2"/>
        <v>2</v>
      </c>
      <c r="U27" s="34">
        <f xml:space="preserve"> AVERAGEIF('5.8.1 (Small excl tax)'!$A:$A,'Annual excl tax'!$B27,'5.8.1 (Small excl tax)'!V:V)</f>
        <v>2.6813423994613723</v>
      </c>
      <c r="V27" s="34">
        <f xml:space="preserve"> AVERAGEIF('5.8.1 (Small excl tax)'!$A:$A,'Annual excl tax'!$B27,'5.8.1 (Small excl tax)'!W:W)</f>
        <v>2.5795412594055822</v>
      </c>
      <c r="W27" s="34"/>
      <c r="X27" s="34">
        <f xml:space="preserve"> AVERAGEIF('5.8.1 (Small excl tax)'!$A:$A,'Annual excl tax'!$B27,'5.8.1 (Small excl tax)'!Y:Y)</f>
        <v>2.4016541700986314</v>
      </c>
      <c r="Y27" s="34">
        <f xml:space="preserve"> AVERAGEIF('5.8.1 (Small excl tax)'!$A:$A,'Annual excl tax'!$B27,'5.8.1 (Small excl tax)'!Z:Z)</f>
        <v>2.4112260353779686</v>
      </c>
      <c r="Z27" s="34">
        <f xml:space="preserve"> AVERAGEIF('5.8.1 (Small excl tax)'!$A:$A,'Annual excl tax'!$B27,'5.8.1 (Small excl tax)'!AA:AA)</f>
        <v>2.4471906022759242</v>
      </c>
      <c r="AA27" s="34">
        <f xml:space="preserve"> AVERAGEIF('5.8.1 (Small excl tax)'!$A:$A,'Annual excl tax'!$B27,'5.8.1 (Small excl tax)'!AB:AB)</f>
        <v>2.9727267771167307</v>
      </c>
      <c r="AB27" s="34">
        <f xml:space="preserve"> AVERAGEIF('5.8.1 (Small excl tax)'!$A:$A,'Annual excl tax'!$B27,'5.8.1 (Small excl tax)'!AC:AC)</f>
        <v>2.8942261830748648</v>
      </c>
      <c r="AC27" s="34"/>
      <c r="AD27" s="34">
        <f xml:space="preserve"> AVERAGEIF('5.8.1 (Small excl tax)'!$A:$A,'Annual excl tax'!$B27,'5.8.1 (Small excl tax)'!AE:AE)</f>
        <v>3.034648502967169</v>
      </c>
      <c r="AE27" s="34">
        <f xml:space="preserve"> AVERAGEIF('5.8.1 (Small excl tax)'!$A:$A,'Annual excl tax'!$B27,'5.8.1 (Small excl tax)'!AF:AF)</f>
        <v>2.570356543162811</v>
      </c>
      <c r="AF27" s="34">
        <f xml:space="preserve"> AVERAGEIF('5.8.1 (Small excl tax)'!$A:$A,'Annual excl tax'!$B27,'5.8.1 (Small excl tax)'!AG:AG)</f>
        <v>2.9729687452645841</v>
      </c>
      <c r="AG27" s="34">
        <f xml:space="preserve"> AVERAGEIF('5.8.1 (Small excl tax)'!$A:$A,'Annual excl tax'!$B27,'5.8.1 (Small excl tax)'!AH:AH)</f>
        <v>3.3490430648590275</v>
      </c>
      <c r="AH27" s="34">
        <f t="shared" si="3"/>
        <v>2.9728477611906574</v>
      </c>
      <c r="AI27" s="31">
        <f t="shared" si="4"/>
        <v>-14.507530130807424</v>
      </c>
      <c r="AJ27" s="32">
        <f>RANK(Q27,(C27:Q27,U27:AG27),1)</f>
        <v>5</v>
      </c>
    </row>
    <row r="28" spans="1:36" x14ac:dyDescent="0.25">
      <c r="A28" s="33" t="s">
        <v>33</v>
      </c>
      <c r="B28" s="51">
        <v>2019</v>
      </c>
      <c r="C28" s="34">
        <f xml:space="preserve"> AVERAGEIF('5.8.1 (Small excl tax)'!$A:$A,'Annual excl tax'!$B28,'5.8.1 (Small excl tax)'!D:D)</f>
        <v>3.0218331006576795</v>
      </c>
      <c r="D28" s="34">
        <f xml:space="preserve"> AVERAGEIF('5.8.1 (Small excl tax)'!$A:$A,'Annual excl tax'!$B28,'5.8.1 (Small excl tax)'!E:E)</f>
        <v>2.4599871784505609</v>
      </c>
      <c r="E28" s="34">
        <f xml:space="preserve"> AVERAGEIF('5.8.1 (Small excl tax)'!$A:$A,'Annual excl tax'!$B28,'5.8.1 (Small excl tax)'!F:F)</f>
        <v>2.7525945415478148</v>
      </c>
      <c r="F28" s="34">
        <f xml:space="preserve"> AVERAGEIF('5.8.1 (Small excl tax)'!$A:$A,'Annual excl tax'!$B28,'5.8.1 (Small excl tax)'!G:G)</f>
        <v>4.0757296107379606</v>
      </c>
      <c r="G28" s="34">
        <f xml:space="preserve"> AVERAGEIF('5.8.1 (Small excl tax)'!$A:$A,'Annual excl tax'!$B28,'5.8.1 (Small excl tax)'!H:H)</f>
        <v>3.3929488857023946</v>
      </c>
      <c r="H28" s="34">
        <f xml:space="preserve"> AVERAGEIF('5.8.1 (Small excl tax)'!$A:$A,'Annual excl tax'!$B28,'5.8.1 (Small excl tax)'!I:I)</f>
        <v>2.8185771326305487</v>
      </c>
      <c r="I28" s="34">
        <f xml:space="preserve"> AVERAGEIF('5.8.1 (Small excl tax)'!$A:$A,'Annual excl tax'!$B28,'5.8.1 (Small excl tax)'!J:J)</f>
        <v>3.3501538317552058</v>
      </c>
      <c r="J28" s="34">
        <f xml:space="preserve"> AVERAGEIF('5.8.1 (Small excl tax)'!$A:$A,'Annual excl tax'!$B28,'5.8.1 (Small excl tax)'!K:K)</f>
        <v>3.2740533349571828</v>
      </c>
      <c r="K28" s="34">
        <f xml:space="preserve"> AVERAGEIF('5.8.1 (Small excl tax)'!$A:$A,'Annual excl tax'!$B28,'5.8.1 (Small excl tax)'!L:L)</f>
        <v>3.1816142640432101</v>
      </c>
      <c r="L28" s="34">
        <f xml:space="preserve"> AVERAGEIF('5.8.1 (Small excl tax)'!$A:$A,'Annual excl tax'!$B28,'5.8.1 (Small excl tax)'!M:M)</f>
        <v>3.2704218585578033</v>
      </c>
      <c r="M28" s="34">
        <f xml:space="preserve"> AVERAGEIF('5.8.1 (Small excl tax)'!$A:$A,'Annual excl tax'!$B28,'5.8.1 (Small excl tax)'!N:N)</f>
        <v>2.3194448588104706</v>
      </c>
      <c r="N28" s="34">
        <f xml:space="preserve"> AVERAGEIF('5.8.1 (Small excl tax)'!$A:$A,'Annual excl tax'!$B28,'5.8.1 (Small excl tax)'!O:O)</f>
        <v>3.6245646355051173</v>
      </c>
      <c r="O28" s="34">
        <f xml:space="preserve"> AVERAGEIF('5.8.1 (Small excl tax)'!$A:$A,'Annual excl tax'!$B28,'5.8.1 (Small excl tax)'!P:P)</f>
        <v>3.2696514744374703</v>
      </c>
      <c r="P28" s="34">
        <f xml:space="preserve"> AVERAGEIF('5.8.1 (Small excl tax)'!$A:$A,'Annual excl tax'!$B28,'5.8.1 (Small excl tax)'!Q:Q)</f>
        <v>3.4299764383785298</v>
      </c>
      <c r="Q28" s="34">
        <f xml:space="preserve"> AVERAGEIF('5.8.1 (Small excl tax)'!$A:$A,'Annual excl tax'!$B28,'5.8.1 (Small excl tax)'!R:R)</f>
        <v>2.4978515605725842</v>
      </c>
      <c r="R28" s="34">
        <f t="shared" si="0"/>
        <v>3.2696514744374703</v>
      </c>
      <c r="S28" s="31">
        <f t="shared" si="1"/>
        <v>-23.604959730384444</v>
      </c>
      <c r="T28" s="32">
        <f t="shared" si="2"/>
        <v>3</v>
      </c>
      <c r="U28" s="34">
        <f xml:space="preserve"> AVERAGEIF('5.8.1 (Small excl tax)'!$A:$A,'Annual excl tax'!$B28,'5.8.1 (Small excl tax)'!V:V)</f>
        <v>2.9029375499124681</v>
      </c>
      <c r="V28" s="34">
        <f xml:space="preserve"> AVERAGEIF('5.8.1 (Small excl tax)'!$A:$A,'Annual excl tax'!$B28,'5.8.1 (Small excl tax)'!W:W)</f>
        <v>2.7657094896810319</v>
      </c>
      <c r="W28" s="34"/>
      <c r="X28" s="34">
        <f xml:space="preserve"> AVERAGEIF('5.8.1 (Small excl tax)'!$A:$A,'Annual excl tax'!$B28,'5.8.1 (Small excl tax)'!Y:Y)</f>
        <v>2.6149586308997312</v>
      </c>
      <c r="Y28" s="34">
        <f xml:space="preserve"> AVERAGEIF('5.8.1 (Small excl tax)'!$A:$A,'Annual excl tax'!$B28,'5.8.1 (Small excl tax)'!Z:Z)</f>
        <v>2.584372190826544</v>
      </c>
      <c r="Z28" s="34">
        <f xml:space="preserve"> AVERAGEIF('5.8.1 (Small excl tax)'!$A:$A,'Annual excl tax'!$B28,'5.8.1 (Small excl tax)'!AA:AA)</f>
        <v>2.6060642764343838</v>
      </c>
      <c r="AA28" s="34">
        <f xml:space="preserve"> AVERAGEIF('5.8.1 (Small excl tax)'!$A:$A,'Annual excl tax'!$B28,'5.8.1 (Small excl tax)'!AB:AB)</f>
        <v>2.8810641974527851</v>
      </c>
      <c r="AB28" s="34">
        <f xml:space="preserve"> AVERAGEIF('5.8.1 (Small excl tax)'!$A:$A,'Annual excl tax'!$B28,'5.8.1 (Small excl tax)'!AC:AC)</f>
        <v>2.4215033515971633</v>
      </c>
      <c r="AC28" s="34"/>
      <c r="AD28" s="34">
        <f xml:space="preserve"> AVERAGEIF('5.8.1 (Small excl tax)'!$A:$A,'Annual excl tax'!$B28,'5.8.1 (Small excl tax)'!AE:AE)</f>
        <v>3.3225191173869866</v>
      </c>
      <c r="AE28" s="34">
        <f xml:space="preserve"> AVERAGEIF('5.8.1 (Small excl tax)'!$A:$A,'Annual excl tax'!$B28,'5.8.1 (Small excl tax)'!AF:AF)</f>
        <v>2.933116139569008</v>
      </c>
      <c r="AF28" s="34">
        <f xml:space="preserve"> AVERAGEIF('5.8.1 (Small excl tax)'!$A:$A,'Annual excl tax'!$B28,'5.8.1 (Small excl tax)'!AG:AG)</f>
        <v>3.3664017724452342</v>
      </c>
      <c r="AG28" s="34">
        <f xml:space="preserve"> AVERAGEIF('5.8.1 (Small excl tax)'!$A:$A,'Annual excl tax'!$B28,'5.8.1 (Small excl tax)'!AH:AH)</f>
        <v>3.4335625980649489</v>
      </c>
      <c r="AH28" s="34">
        <f t="shared" si="3"/>
        <v>2.9774746201133437</v>
      </c>
      <c r="AI28" s="31">
        <f t="shared" si="4"/>
        <v>-16.108384477933914</v>
      </c>
      <c r="AJ28" s="32">
        <f>RANK(Q28,(C28:Q28,U28:AG28),1)</f>
        <v>4</v>
      </c>
    </row>
    <row r="29" spans="1:36" x14ac:dyDescent="0.25">
      <c r="A29" s="33" t="s">
        <v>33</v>
      </c>
      <c r="B29" s="51">
        <v>2020</v>
      </c>
      <c r="C29" s="34">
        <f xml:space="preserve"> AVERAGEIF('5.8.1 (Small excl tax)'!$A:$A,'Annual excl tax'!$B29,'5.8.1 (Small excl tax)'!D:D)</f>
        <v>2.8943150118412042</v>
      </c>
      <c r="D29" s="34">
        <f xml:space="preserve"> AVERAGEIF('5.8.1 (Small excl tax)'!$A:$A,'Annual excl tax'!$B29,'5.8.1 (Small excl tax)'!E:E)</f>
        <v>2.170494668185726</v>
      </c>
      <c r="E29" s="34">
        <f xml:space="preserve"> AVERAGEIF('5.8.1 (Small excl tax)'!$A:$A,'Annual excl tax'!$B29,'5.8.1 (Small excl tax)'!F:F)</f>
        <v>2.5082130710395685</v>
      </c>
      <c r="F29" s="34">
        <f xml:space="preserve"> AVERAGEIF('5.8.1 (Small excl tax)'!$A:$A,'Annual excl tax'!$B29,'5.8.1 (Small excl tax)'!G:G)</f>
        <v>3.755579171829468</v>
      </c>
      <c r="G29" s="34">
        <f xml:space="preserve"> AVERAGEIF('5.8.1 (Small excl tax)'!$A:$A,'Annual excl tax'!$B29,'5.8.1 (Small excl tax)'!H:H)</f>
        <v>3.2696710485749101</v>
      </c>
      <c r="H29" s="34">
        <f xml:space="preserve"> AVERAGEIF('5.8.1 (Small excl tax)'!$A:$A,'Annual excl tax'!$B29,'5.8.1 (Small excl tax)'!I:I)</f>
        <v>2.7963635109304024</v>
      </c>
      <c r="I29" s="34">
        <f xml:space="preserve"> AVERAGEIF('5.8.1 (Small excl tax)'!$A:$A,'Annual excl tax'!$B29,'5.8.1 (Small excl tax)'!J:J)</f>
        <v>2.566454194293879</v>
      </c>
      <c r="J29" s="34">
        <f xml:space="preserve"> AVERAGEIF('5.8.1 (Small excl tax)'!$A:$A,'Annual excl tax'!$B29,'5.8.1 (Small excl tax)'!K:K)</f>
        <v>3.1052574584108936</v>
      </c>
      <c r="K29" s="34">
        <f xml:space="preserve"> AVERAGEIF('5.8.1 (Small excl tax)'!$A:$A,'Annual excl tax'!$B29,'5.8.1 (Small excl tax)'!L:L)</f>
        <v>2.8346714013371708</v>
      </c>
      <c r="L29" s="34">
        <f xml:space="preserve"> AVERAGEIF('5.8.1 (Small excl tax)'!$A:$A,'Annual excl tax'!$B29,'5.8.1 (Small excl tax)'!M:M)</f>
        <v>3.1181541502747474</v>
      </c>
      <c r="M29" s="34">
        <f xml:space="preserve"> AVERAGEIF('5.8.1 (Small excl tax)'!$A:$A,'Annual excl tax'!$B29,'5.8.1 (Small excl tax)'!N:N)</f>
        <v>2.7797654908939995</v>
      </c>
      <c r="N29" s="34">
        <f xml:space="preserve"> AVERAGEIF('5.8.1 (Small excl tax)'!$A:$A,'Annual excl tax'!$B29,'5.8.1 (Small excl tax)'!O:O)</f>
        <v>3.0554714332133779</v>
      </c>
      <c r="O29" s="34">
        <f xml:space="preserve"> AVERAGEIF('5.8.1 (Small excl tax)'!$A:$A,'Annual excl tax'!$B29,'5.8.1 (Small excl tax)'!P:P)</f>
        <v>2.8075535743790376</v>
      </c>
      <c r="P29" s="34">
        <f xml:space="preserve"> AVERAGEIF('5.8.1 (Small excl tax)'!$A:$A,'Annual excl tax'!$B29,'5.8.1 (Small excl tax)'!Q:Q)</f>
        <v>5.0189510801481623</v>
      </c>
      <c r="Q29" s="34">
        <f xml:space="preserve"> AVERAGEIF('5.8.1 (Small excl tax)'!$A:$A,'Annual excl tax'!$B29,'5.8.1 (Small excl tax)'!R:R)</f>
        <v>2.4650790238817697</v>
      </c>
      <c r="R29" s="34">
        <f t="shared" si="0"/>
        <v>2.8346714013371708</v>
      </c>
      <c r="S29" s="31">
        <f t="shared" si="1"/>
        <v>-13.0382794027222</v>
      </c>
      <c r="T29" s="32">
        <f t="shared" si="2"/>
        <v>2</v>
      </c>
      <c r="U29" s="34">
        <f xml:space="preserve"> AVERAGEIF('5.8.1 (Small excl tax)'!$A:$A,'Annual excl tax'!$B29,'5.8.1 (Small excl tax)'!V:V)</f>
        <v>2.388629743777698</v>
      </c>
      <c r="V29" s="34">
        <f xml:space="preserve"> AVERAGEIF('5.8.1 (Small excl tax)'!$A:$A,'Annual excl tax'!$B29,'5.8.1 (Small excl tax)'!W:W)</f>
        <v>2.5777142668501192</v>
      </c>
      <c r="W29" s="34"/>
      <c r="X29" s="34">
        <f xml:space="preserve"> AVERAGEIF('5.8.1 (Small excl tax)'!$A:$A,'Annual excl tax'!$B29,'5.8.1 (Small excl tax)'!Y:Y)</f>
        <v>2.392034965696443</v>
      </c>
      <c r="Y29" s="34">
        <f xml:space="preserve"> AVERAGEIF('5.8.1 (Small excl tax)'!$A:$A,'Annual excl tax'!$B29,'5.8.1 (Small excl tax)'!Z:Z)</f>
        <v>2.2175457279914013</v>
      </c>
      <c r="Z29" s="34">
        <f xml:space="preserve"> AVERAGEIF('5.8.1 (Small excl tax)'!$A:$A,'Annual excl tax'!$B29,'5.8.1 (Small excl tax)'!AA:AA)</f>
        <v>2.2834156047370087</v>
      </c>
      <c r="AA29" s="34">
        <f xml:space="preserve"> AVERAGEIF('5.8.1 (Small excl tax)'!$A:$A,'Annual excl tax'!$B29,'5.8.1 (Small excl tax)'!AB:AB)</f>
        <v>2.3809229462671042</v>
      </c>
      <c r="AB29" s="34">
        <f xml:space="preserve"> AVERAGEIF('5.8.1 (Small excl tax)'!$A:$A,'Annual excl tax'!$B29,'5.8.1 (Small excl tax)'!AC:AC)</f>
        <v>1.9043502049190617</v>
      </c>
      <c r="AC29" s="34"/>
      <c r="AD29" s="34">
        <f xml:space="preserve"> AVERAGEIF('5.8.1 (Small excl tax)'!$A:$A,'Annual excl tax'!$B29,'5.8.1 (Small excl tax)'!AE:AE)</f>
        <v>3.0855503227095502</v>
      </c>
      <c r="AE29" s="34">
        <f xml:space="preserve"> AVERAGEIF('5.8.1 (Small excl tax)'!$A:$A,'Annual excl tax'!$B29,'5.8.1 (Small excl tax)'!AF:AF)</f>
        <v>2.6766321305416296</v>
      </c>
      <c r="AF29" s="34">
        <f xml:space="preserve"> AVERAGEIF('5.8.1 (Small excl tax)'!$A:$A,'Annual excl tax'!$B29,'5.8.1 (Small excl tax)'!AG:AG)</f>
        <v>3.1702390163950889</v>
      </c>
      <c r="AG29" s="34">
        <f xml:space="preserve"> AVERAGEIF('5.8.1 (Small excl tax)'!$A:$A,'Annual excl tax'!$B29,'5.8.1 (Small excl tax)'!AH:AH)</f>
        <v>3.0322029875546956</v>
      </c>
      <c r="AH29" s="34">
        <f t="shared" si="3"/>
        <v>2.7880645009122009</v>
      </c>
      <c r="AI29" s="31">
        <f t="shared" si="4"/>
        <v>-11.584576932303992</v>
      </c>
      <c r="AJ29" s="32">
        <f>RANK(Q29,(C29:Q29,U29:AG29),1)</f>
        <v>8</v>
      </c>
    </row>
    <row r="30" spans="1:36" x14ac:dyDescent="0.25">
      <c r="A30" s="33" t="s">
        <v>33</v>
      </c>
      <c r="B30" s="51">
        <v>2021</v>
      </c>
      <c r="C30" s="34">
        <f xml:space="preserve"> AVERAGEIF('5.8.1 (Small excl tax)'!$A:$A,'Annual excl tax'!$B30,'5.8.1 (Small excl tax)'!D:D)</f>
        <v>2.9212064847139683</v>
      </c>
      <c r="D30" s="34">
        <f xml:space="preserve"> AVERAGEIF('5.8.1 (Small excl tax)'!$A:$A,'Annual excl tax'!$B30,'5.8.1 (Small excl tax)'!E:E)</f>
        <v>2.9130823423461001</v>
      </c>
      <c r="E30" s="34">
        <f xml:space="preserve"> AVERAGEIF('5.8.1 (Small excl tax)'!$A:$A,'Annual excl tax'!$B30,'5.8.1 (Small excl tax)'!F:F)</f>
        <v>4.4378361335128353</v>
      </c>
      <c r="F30" s="34">
        <f xml:space="preserve"> AVERAGEIF('5.8.1 (Small excl tax)'!$A:$A,'Annual excl tax'!$B30,'5.8.1 (Small excl tax)'!G:G)</f>
        <v>4.5205384821232251</v>
      </c>
      <c r="G30" s="34">
        <f xml:space="preserve"> AVERAGEIF('5.8.1 (Small excl tax)'!$A:$A,'Annual excl tax'!$B30,'5.8.1 (Small excl tax)'!H:H)</f>
        <v>3.528248302081435</v>
      </c>
      <c r="H30" s="34">
        <f xml:space="preserve"> AVERAGEIF('5.8.1 (Small excl tax)'!$A:$A,'Annual excl tax'!$B30,'5.8.1 (Small excl tax)'!I:I)</f>
        <v>2.8274265386561739</v>
      </c>
      <c r="I30" s="34">
        <f xml:space="preserve"> AVERAGEIF('5.8.1 (Small excl tax)'!$A:$A,'Annual excl tax'!$B30,'5.8.1 (Small excl tax)'!J:J)</f>
        <v>4.6799586423383088</v>
      </c>
      <c r="J30" s="34">
        <f xml:space="preserve"> AVERAGEIF('5.8.1 (Small excl tax)'!$A:$A,'Annual excl tax'!$B30,'5.8.1 (Small excl tax)'!K:K)</f>
        <v>4.0523548286900377</v>
      </c>
      <c r="K30" s="34">
        <f xml:space="preserve"> AVERAGEIF('5.8.1 (Small excl tax)'!$A:$A,'Annual excl tax'!$B30,'5.8.1 (Small excl tax)'!L:L)</f>
        <v>3.3886568108810105</v>
      </c>
      <c r="L30" s="34">
        <f xml:space="preserve"> AVERAGEIF('5.8.1 (Small excl tax)'!$A:$A,'Annual excl tax'!$B30,'5.8.1 (Small excl tax)'!M:M)</f>
        <v>3.592617407429592</v>
      </c>
      <c r="M30" s="34">
        <f xml:space="preserve"> AVERAGEIF('5.8.1 (Small excl tax)'!$A:$A,'Annual excl tax'!$B30,'5.8.1 (Small excl tax)'!N:N)</f>
        <v>2.7960831591172974</v>
      </c>
      <c r="N30" s="34">
        <f xml:space="preserve"> AVERAGEIF('5.8.1 (Small excl tax)'!$A:$A,'Annual excl tax'!$B30,'5.8.1 (Small excl tax)'!O:O)</f>
        <v>3.0622387548311423</v>
      </c>
      <c r="O30" s="34">
        <f xml:space="preserve"> AVERAGEIF('5.8.1 (Small excl tax)'!$A:$A,'Annual excl tax'!$B30,'5.8.1 (Small excl tax)'!P:P)</f>
        <v>2.9763327585823811</v>
      </c>
      <c r="P30" s="34">
        <f xml:space="preserve"> AVERAGEIF('5.8.1 (Small excl tax)'!$A:$A,'Annual excl tax'!$B30,'5.8.1 (Small excl tax)'!Q:Q)</f>
        <v>6.6819951239258986</v>
      </c>
      <c r="Q30" s="34">
        <f xml:space="preserve"> AVERAGEIF('5.8.1 (Small excl tax)'!$A:$A,'Annual excl tax'!$B30,'5.8.1 (Small excl tax)'!R:R)</f>
        <v>2.7926568892665737</v>
      </c>
      <c r="R30" s="34">
        <f t="shared" ref="R30" si="5">MEDIAN(C30:Q30)</f>
        <v>3.3886568108810105</v>
      </c>
      <c r="S30" s="31">
        <f t="shared" ref="S30" si="6">(Q30-R30)/R30*100</f>
        <v>-17.588087400903955</v>
      </c>
      <c r="T30" s="32">
        <f t="shared" ref="T30" si="7">RANK(Q30,(C30:Q30),1)</f>
        <v>1</v>
      </c>
      <c r="U30" s="34">
        <f xml:space="preserve"> AVERAGEIF('5.8.1 (Small excl tax)'!$A:$A,'Annual excl tax'!$B30,'5.8.1 (Small excl tax)'!V:V)</f>
        <v>3.6259565978385657</v>
      </c>
      <c r="V30" s="34">
        <f xml:space="preserve"> AVERAGEIF('5.8.1 (Small excl tax)'!$A:$A,'Annual excl tax'!$B30,'5.8.1 (Small excl tax)'!W:W)</f>
        <v>2.9782566722064403</v>
      </c>
      <c r="W30" s="34"/>
      <c r="X30" s="34">
        <f xml:space="preserve"> AVERAGEIF('5.8.1 (Small excl tax)'!$A:$A,'Annual excl tax'!$B30,'5.8.1 (Small excl tax)'!Y:Y)</f>
        <v>2.3369007698102005</v>
      </c>
      <c r="Y30" s="34">
        <f xml:space="preserve"> AVERAGEIF('5.8.1 (Small excl tax)'!$A:$A,'Annual excl tax'!$B30,'5.8.1 (Small excl tax)'!Z:Z)</f>
        <v>4.3431704404916394</v>
      </c>
      <c r="Z30" s="34">
        <f xml:space="preserve"> AVERAGEIF('5.8.1 (Small excl tax)'!$A:$A,'Annual excl tax'!$B30,'5.8.1 (Small excl tax)'!AA:AA)</f>
        <v>2.9404801217752796</v>
      </c>
      <c r="AA30" s="34">
        <f xml:space="preserve"> AVERAGEIF('5.8.1 (Small excl tax)'!$A:$A,'Annual excl tax'!$B30,'5.8.1 (Small excl tax)'!AB:AB)</f>
        <v>3.573720507008832</v>
      </c>
      <c r="AB30" s="34">
        <f xml:space="preserve"> AVERAGEIF('5.8.1 (Small excl tax)'!$A:$A,'Annual excl tax'!$B30,'5.8.1 (Small excl tax)'!AC:AC)</f>
        <v>4.6907227751860203</v>
      </c>
      <c r="AC30" s="34"/>
      <c r="AD30" s="34">
        <f xml:space="preserve"> AVERAGEIF('5.8.1 (Small excl tax)'!$A:$A,'Annual excl tax'!$B30,'5.8.1 (Small excl tax)'!AE:AE)</f>
        <v>3.206483297791868</v>
      </c>
      <c r="AE30" s="34">
        <f xml:space="preserve"> AVERAGEIF('5.8.1 (Small excl tax)'!$A:$A,'Annual excl tax'!$B30,'5.8.1 (Small excl tax)'!AF:AF)</f>
        <v>3.2922196239330122</v>
      </c>
      <c r="AF30" s="34">
        <f xml:space="preserve"> AVERAGEIF('5.8.1 (Small excl tax)'!$A:$A,'Annual excl tax'!$B30,'5.8.1 (Small excl tax)'!AG:AG)</f>
        <v>3.508241337753979</v>
      </c>
      <c r="AG30" s="34">
        <f xml:space="preserve"> AVERAGEIF('5.8.1 (Small excl tax)'!$A:$A,'Annual excl tax'!$B30,'5.8.1 (Small excl tax)'!AH:AH)</f>
        <v>3.2373435426234347</v>
      </c>
      <c r="AH30" s="34">
        <f t="shared" ref="AH30" si="8">MEDIAN(C30:Q30,U30:AG30)</f>
        <v>3.3404382174070113</v>
      </c>
      <c r="AI30" s="31">
        <f t="shared" ref="AI30" si="9">(Q30-AH30)/AH30*100</f>
        <v>-16.398487039393547</v>
      </c>
      <c r="AJ30" s="32">
        <f>RANK(Q30,(C30:Q30,U30:AG30),1)</f>
        <v>2</v>
      </c>
    </row>
    <row r="31" spans="1:36" x14ac:dyDescent="0.25">
      <c r="A31" s="33" t="s">
        <v>33</v>
      </c>
      <c r="B31" s="51">
        <v>2022</v>
      </c>
      <c r="C31" s="34">
        <f xml:space="preserve"> AVERAGEIF('5.8.1 (Small excl tax)'!$A:$A,'Annual excl tax'!$B31,'5.8.1 (Small excl tax)'!D:D)</f>
        <v>4.9966151088868038</v>
      </c>
      <c r="D31" s="34">
        <f xml:space="preserve"> AVERAGEIF('5.8.1 (Small excl tax)'!$A:$A,'Annual excl tax'!$B31,'5.8.1 (Small excl tax)'!E:E)</f>
        <v>5.3832059308085363</v>
      </c>
      <c r="E31" s="34">
        <f xml:space="preserve"> AVERAGEIF('5.8.1 (Small excl tax)'!$A:$A,'Annual excl tax'!$B31,'5.8.1 (Small excl tax)'!F:F)</f>
        <v>9.7515771819265922</v>
      </c>
      <c r="F31" s="34">
        <f xml:space="preserve"> AVERAGEIF('5.8.1 (Small excl tax)'!$A:$A,'Annual excl tax'!$B31,'5.8.1 (Small excl tax)'!G:G)</f>
        <v>13.059282839146679</v>
      </c>
      <c r="G31" s="34">
        <f xml:space="preserve"> AVERAGEIF('5.8.1 (Small excl tax)'!$A:$A,'Annual excl tax'!$B31,'5.8.1 (Small excl tax)'!H:H)</f>
        <v>5.608602004948966</v>
      </c>
      <c r="H31" s="34">
        <f xml:space="preserve"> AVERAGEIF('5.8.1 (Small excl tax)'!$A:$A,'Annual excl tax'!$B31,'5.8.1 (Small excl tax)'!I:I)</f>
        <v>4.2597803793943338</v>
      </c>
      <c r="I31" s="34">
        <f xml:space="preserve"> AVERAGEIF('5.8.1 (Small excl tax)'!$A:$A,'Annual excl tax'!$B31,'5.8.1 (Small excl tax)'!J:J)</f>
        <v>11.020849528405936</v>
      </c>
      <c r="J31" s="34">
        <f xml:space="preserve"> AVERAGEIF('5.8.1 (Small excl tax)'!$A:$A,'Annual excl tax'!$B31,'5.8.1 (Small excl tax)'!K:K)</f>
        <v>7.045719600124345</v>
      </c>
      <c r="K31" s="34">
        <f xml:space="preserve"> AVERAGEIF('5.8.1 (Small excl tax)'!$A:$A,'Annual excl tax'!$B31,'5.8.1 (Small excl tax)'!L:L)</f>
        <v>8.5610595719850409</v>
      </c>
      <c r="L31" s="34">
        <f xml:space="preserve"> AVERAGEIF('5.8.1 (Small excl tax)'!$A:$A,'Annual excl tax'!$B31,'5.8.1 (Small excl tax)'!M:M)</f>
        <v>7.7384921946461329</v>
      </c>
      <c r="M31" s="34">
        <f xml:space="preserve"> AVERAGEIF('5.8.1 (Small excl tax)'!$A:$A,'Annual excl tax'!$B31,'5.8.1 (Small excl tax)'!N:N)</f>
        <v>4.777771058173041</v>
      </c>
      <c r="N31" s="34">
        <f xml:space="preserve"> AVERAGEIF('5.8.1 (Small excl tax)'!$A:$A,'Annual excl tax'!$B31,'5.8.1 (Small excl tax)'!O:O)</f>
        <v>7.4836206454928629</v>
      </c>
      <c r="O31" s="34">
        <f xml:space="preserve"> AVERAGEIF('5.8.1 (Small excl tax)'!$A:$A,'Annual excl tax'!$B31,'5.8.1 (Small excl tax)'!P:P)</f>
        <v>6.9289143977076399</v>
      </c>
      <c r="P31" s="34">
        <f xml:space="preserve"> AVERAGEIF('5.8.1 (Small excl tax)'!$A:$A,'Annual excl tax'!$B31,'5.8.1 (Small excl tax)'!Q:Q)</f>
        <v>13.00174800266714</v>
      </c>
      <c r="Q31" s="34">
        <f xml:space="preserve"> AVERAGEIF('5.8.1 (Small excl tax)'!$A:$A,'Annual excl tax'!$B31,'5.8.1 (Small excl tax)'!R:R)</f>
        <v>4.32956625521844</v>
      </c>
      <c r="R31" s="34">
        <f>MEDIAN(C31:Q31)</f>
        <v>7.045719600124345</v>
      </c>
      <c r="S31" s="31">
        <f>(Q31-R31)/R31*100</f>
        <v>-38.550403635960329</v>
      </c>
      <c r="T31" s="32">
        <f>RANK(Q31,(C31:Q31),1)</f>
        <v>2</v>
      </c>
      <c r="U31" s="34">
        <f xml:space="preserve"> AVERAGEIF('5.8.1 (Small excl tax)'!$A:$A,'Annual excl tax'!$B31,'5.8.1 (Small excl tax)'!V:V)</f>
        <v>8.1009391345622106</v>
      </c>
      <c r="V31" s="34">
        <f xml:space="preserve"> AVERAGEIF('5.8.1 (Small excl tax)'!$A:$A,'Annual excl tax'!$B31,'5.8.1 (Small excl tax)'!W:W)</f>
        <v>6.9960477004965993</v>
      </c>
      <c r="W31" s="34"/>
      <c r="X31" s="34">
        <f xml:space="preserve"> AVERAGEIF('5.8.1 (Small excl tax)'!$A:$A,'Annual excl tax'!$B31,'5.8.1 (Small excl tax)'!Y:Y)</f>
        <v>6.3079838561238812</v>
      </c>
      <c r="Y31" s="34">
        <f xml:space="preserve"> AVERAGEIF('5.8.1 (Small excl tax)'!$A:$A,'Annual excl tax'!$B31,'5.8.1 (Small excl tax)'!Z:Z)</f>
        <v>10.71700214467435</v>
      </c>
      <c r="Z31" s="34">
        <f xml:space="preserve"> AVERAGEIF('5.8.1 (Small excl tax)'!$A:$A,'Annual excl tax'!$B31,'5.8.1 (Small excl tax)'!AA:AA)</f>
        <v>7.0094711632614217</v>
      </c>
      <c r="AA31" s="34">
        <f xml:space="preserve"> AVERAGEIF('5.8.1 (Small excl tax)'!$A:$A,'Annual excl tax'!$B31,'5.8.1 (Small excl tax)'!AB:AB)</f>
        <v>9.5628806878278247</v>
      </c>
      <c r="AB31" s="34">
        <f xml:space="preserve"> AVERAGEIF('5.8.1 (Small excl tax)'!$A:$A,'Annual excl tax'!$B31,'5.8.1 (Small excl tax)'!AC:AC)</f>
        <v>9.4130611800751822</v>
      </c>
      <c r="AC31" s="34"/>
      <c r="AD31" s="34">
        <f xml:space="preserve"> AVERAGEIF('5.8.1 (Small excl tax)'!$A:$A,'Annual excl tax'!$B31,'5.8.1 (Small excl tax)'!AE:AE)</f>
        <v>5.6980771607275882</v>
      </c>
      <c r="AE31" s="34">
        <f xml:space="preserve"> AVERAGEIF('5.8.1 (Small excl tax)'!$A:$A,'Annual excl tax'!$B31,'5.8.1 (Small excl tax)'!AF:AF)</f>
        <v>10.848983600127836</v>
      </c>
      <c r="AF31" s="34">
        <f xml:space="preserve"> AVERAGEIF('5.8.1 (Small excl tax)'!$A:$A,'Annual excl tax'!$B31,'5.8.1 (Small excl tax)'!AG:AG)</f>
        <v>6.4051742325221923</v>
      </c>
      <c r="AG31" s="34">
        <f xml:space="preserve"> AVERAGEIF('5.8.1 (Small excl tax)'!$A:$A,'Annual excl tax'!$B31,'5.8.1 (Small excl tax)'!AH:AH)</f>
        <v>6.4382125213054078</v>
      </c>
      <c r="AH31" s="34">
        <f>MEDIAN(C31:Q31,U31:AG31)</f>
        <v>7.0275953816928833</v>
      </c>
      <c r="AI31" s="31">
        <f>(Q31-AH31)/AH31*100</f>
        <v>-38.391924690241815</v>
      </c>
      <c r="AJ31" s="32">
        <f>RANK(Q31,(C31:Q31,U31:AG31),1)</f>
        <v>2</v>
      </c>
    </row>
    <row r="32" spans="1:36" x14ac:dyDescent="0.25">
      <c r="A32" s="33" t="s">
        <v>33</v>
      </c>
      <c r="B32" s="51">
        <v>2023</v>
      </c>
      <c r="C32" s="34">
        <f xml:space="preserve"> AVERAGEIF('5.8.1 (Small excl tax)'!$A:$A,'Annual excl tax'!$B32,'5.8.1 (Small excl tax)'!D:D)</f>
        <v>7.8386273806355469</v>
      </c>
      <c r="D32" s="34">
        <f xml:space="preserve"> AVERAGEIF('5.8.1 (Small excl tax)'!$A:$A,'Annual excl tax'!$B32,'5.8.1 (Small excl tax)'!E:E)</f>
        <v>5.528923165028063</v>
      </c>
      <c r="E32" s="34">
        <f xml:space="preserve"> AVERAGEIF('5.8.1 (Small excl tax)'!$A:$A,'Annual excl tax'!$B32,'5.8.1 (Small excl tax)'!F:F)</f>
        <v>5.703808773116374</v>
      </c>
      <c r="F32" s="34">
        <f xml:space="preserve"> AVERAGEIF('5.8.1 (Small excl tax)'!$A:$A,'Annual excl tax'!$B32,'5.8.1 (Small excl tax)'!G:G)</f>
        <v>6.7928718475902912</v>
      </c>
      <c r="G32" s="34">
        <f xml:space="preserve"> AVERAGEIF('5.8.1 (Small excl tax)'!$A:$A,'Annual excl tax'!$B32,'5.8.1 (Small excl tax)'!H:H)</f>
        <v>7.8387673118442702</v>
      </c>
      <c r="H32" s="34">
        <f xml:space="preserve"> AVERAGEIF('5.8.1 (Small excl tax)'!$A:$A,'Annual excl tax'!$B32,'5.8.1 (Small excl tax)'!I:I)</f>
        <v>6.8035639931423955</v>
      </c>
      <c r="I32" s="34">
        <f xml:space="preserve"> AVERAGEIF('5.8.1 (Small excl tax)'!$A:$A,'Annual excl tax'!$B32,'5.8.1 (Small excl tax)'!J:J)</f>
        <v>6.114293912715083</v>
      </c>
      <c r="J32" s="34">
        <f xml:space="preserve"> AVERAGEIF('5.8.1 (Small excl tax)'!$A:$A,'Annual excl tax'!$B32,'5.8.1 (Small excl tax)'!K:K)</f>
        <v>7.6899883102297171</v>
      </c>
      <c r="K32" s="34">
        <f xml:space="preserve"> AVERAGEIF('5.8.1 (Small excl tax)'!$A:$A,'Annual excl tax'!$B32,'5.8.1 (Small excl tax)'!L:L)</f>
        <v>7.4813112403143958</v>
      </c>
      <c r="L32" s="34">
        <f xml:space="preserve"> AVERAGEIF('5.8.1 (Small excl tax)'!$A:$A,'Annual excl tax'!$B32,'5.8.1 (Small excl tax)'!M:M)</f>
        <v>10.161274759669706</v>
      </c>
      <c r="M32" s="34">
        <f xml:space="preserve"> AVERAGEIF('5.8.1 (Small excl tax)'!$A:$A,'Annual excl tax'!$B32,'5.8.1 (Small excl tax)'!N:N)</f>
        <v>7.3750953738697369</v>
      </c>
      <c r="N32" s="34">
        <f xml:space="preserve"> AVERAGEIF('5.8.1 (Small excl tax)'!$A:$A,'Annual excl tax'!$B32,'5.8.1 (Small excl tax)'!O:O)</f>
        <v>7.1703277307190252</v>
      </c>
      <c r="O32" s="34">
        <f xml:space="preserve"> AVERAGEIF('5.8.1 (Small excl tax)'!$A:$A,'Annual excl tax'!$B32,'5.8.1 (Small excl tax)'!P:P)</f>
        <v>6.0646145465759638</v>
      </c>
      <c r="P32" s="34">
        <f xml:space="preserve"> AVERAGEIF('5.8.1 (Small excl tax)'!$A:$A,'Annual excl tax'!$B32,'5.8.1 (Small excl tax)'!Q:Q)</f>
        <v>9.391151013012724</v>
      </c>
      <c r="Q32" s="34">
        <f xml:space="preserve"> AVERAGEIF('5.8.1 (Small excl tax)'!$A:$A,'Annual excl tax'!$B32,'5.8.1 (Small excl tax)'!R:R)</f>
        <v>5.9477467222546361</v>
      </c>
      <c r="R32" s="34">
        <f>MEDIAN(C32:Q32)</f>
        <v>7.1703277307190252</v>
      </c>
      <c r="S32" s="31">
        <f>(Q32-R32)/R32*100</f>
        <v>-17.05055967283927</v>
      </c>
      <c r="T32" s="32">
        <f>RANK(Q32,(C32:Q32),1)</f>
        <v>3</v>
      </c>
      <c r="U32" s="34">
        <f xml:space="preserve"> AVERAGEIF('5.8.1 (Small excl tax)'!$A:$A,'Annual excl tax'!$B32,'5.8.1 (Small excl tax)'!V:V)</f>
        <v>5.4690250967272949</v>
      </c>
      <c r="V32" s="34">
        <f xml:space="preserve"> AVERAGEIF('5.8.1 (Small excl tax)'!$A:$A,'Annual excl tax'!$B32,'5.8.1 (Small excl tax)'!W:W)</f>
        <v>6.0204792839604711</v>
      </c>
      <c r="W32" s="34"/>
      <c r="X32" s="34">
        <f xml:space="preserve"> AVERAGEIF('5.8.1 (Small excl tax)'!$A:$A,'Annual excl tax'!$B32,'5.8.1 (Small excl tax)'!Y:Y)</f>
        <v>6.0596808511351394</v>
      </c>
      <c r="Y32" s="34">
        <f xml:space="preserve"> AVERAGEIF('5.8.1 (Small excl tax)'!$A:$A,'Annual excl tax'!$B32,'5.8.1 (Small excl tax)'!Z:Z)</f>
        <v>5.8547077609459084</v>
      </c>
      <c r="Z32" s="34">
        <f xml:space="preserve"> AVERAGEIF('5.8.1 (Small excl tax)'!$A:$A,'Annual excl tax'!$B32,'5.8.1 (Small excl tax)'!AA:AA)</f>
        <v>9.425067573466567</v>
      </c>
      <c r="AA32" s="34">
        <f xml:space="preserve"> AVERAGEIF('5.8.1 (Small excl tax)'!$A:$A,'Annual excl tax'!$B32,'5.8.1 (Small excl tax)'!AB:AB)</f>
        <v>7.4145619708799622</v>
      </c>
      <c r="AB32" s="34">
        <f xml:space="preserve"> AVERAGEIF('5.8.1 (Small excl tax)'!$A:$A,'Annual excl tax'!$B32,'5.8.1 (Small excl tax)'!AC:AC)</f>
        <v>5.7991300134867885</v>
      </c>
      <c r="AC32" s="34"/>
      <c r="AD32" s="34">
        <f xml:space="preserve"> AVERAGEIF('5.8.1 (Small excl tax)'!$A:$A,'Annual excl tax'!$B32,'5.8.1 (Small excl tax)'!AE:AE)</f>
        <v>6.738666713571007</v>
      </c>
      <c r="AE32" s="34">
        <f xml:space="preserve"> AVERAGEIF('5.8.1 (Small excl tax)'!$A:$A,'Annual excl tax'!$B32,'5.8.1 (Small excl tax)'!AF:AF)</f>
        <v>5.2145125716076706</v>
      </c>
      <c r="AF32" s="34">
        <f xml:space="preserve"> AVERAGEIF('5.8.1 (Small excl tax)'!$A:$A,'Annual excl tax'!$B32,'5.8.1 (Small excl tax)'!AG:AG)</f>
        <v>9.4184277524041757</v>
      </c>
      <c r="AG32" s="34">
        <f xml:space="preserve"> AVERAGEIF('5.8.1 (Small excl tax)'!$A:$A,'Annual excl tax'!$B32,'5.8.1 (Small excl tax)'!AH:AH)</f>
        <v>7.5193486076041243</v>
      </c>
      <c r="AH32" s="34">
        <f>MEDIAN(C32:Q32,U32:AG32)</f>
        <v>6.7982179203663433</v>
      </c>
      <c r="AI32" s="31">
        <f>(Q32-AH32)/AH32*100</f>
        <v>-12.510207940875731</v>
      </c>
      <c r="AJ32" s="32">
        <f>RANK(Q32,(C32:Q32,U32:AG32),1)</f>
        <v>7</v>
      </c>
    </row>
    <row r="33" spans="1:36" x14ac:dyDescent="0.25">
      <c r="A33" s="33" t="s">
        <v>33</v>
      </c>
      <c r="B33" s="51">
        <v>2024</v>
      </c>
      <c r="C33" s="34">
        <f xml:space="preserve"> AVERAGEIF('5.8.1 (Small excl tax)'!$A:$A,'Annual excl tax'!$B33,'5.8.1 (Small excl tax)'!D:D)</f>
        <v>6.1612744227094307</v>
      </c>
      <c r="D33" s="34">
        <f xml:space="preserve"> AVERAGEIF('5.8.1 (Small excl tax)'!$A:$A,'Annual excl tax'!$B33,'5.8.1 (Small excl tax)'!E:E)</f>
        <v>4.7821872997276866</v>
      </c>
      <c r="E33" s="34">
        <f xml:space="preserve"> AVERAGEIF('5.8.1 (Small excl tax)'!$A:$A,'Annual excl tax'!$B33,'5.8.1 (Small excl tax)'!F:F)</f>
        <v>5.1025340946266935</v>
      </c>
      <c r="F33" s="34">
        <f xml:space="preserve"> AVERAGEIF('5.8.1 (Small excl tax)'!$A:$A,'Annual excl tax'!$B33,'5.8.1 (Small excl tax)'!G:G)</f>
        <v>6.0689026665727068</v>
      </c>
      <c r="G33" s="34">
        <f xml:space="preserve"> AVERAGEIF('5.8.1 (Small excl tax)'!$A:$A,'Annual excl tax'!$B33,'5.8.1 (Small excl tax)'!H:H)</f>
        <v>6.5647887255005735</v>
      </c>
      <c r="H33" s="34">
        <f xml:space="preserve"> AVERAGEIF('5.8.1 (Small excl tax)'!$A:$A,'Annual excl tax'!$B33,'5.8.1 (Small excl tax)'!I:I)</f>
        <v>5.8287220955812735</v>
      </c>
      <c r="I33" s="34">
        <f xml:space="preserve"> AVERAGEIF('5.8.1 (Small excl tax)'!$A:$A,'Annual excl tax'!$B33,'5.8.1 (Small excl tax)'!J:J)</f>
        <v>4.4679225979806301</v>
      </c>
      <c r="J33" s="34">
        <f xml:space="preserve"> AVERAGEIF('5.8.1 (Small excl tax)'!$A:$A,'Annual excl tax'!$B33,'5.8.1 (Small excl tax)'!K:K)</f>
        <v>6.1413962936719146</v>
      </c>
      <c r="K33" s="34">
        <f xml:space="preserve"> AVERAGEIF('5.8.1 (Small excl tax)'!$A:$A,'Annual excl tax'!$B33,'5.8.1 (Small excl tax)'!L:L)</f>
        <v>5.5525229501073845</v>
      </c>
      <c r="L33" s="34">
        <f xml:space="preserve"> AVERAGEIF('5.8.1 (Small excl tax)'!$A:$A,'Annual excl tax'!$B33,'5.8.1 (Small excl tax)'!M:M)</f>
        <v>7.1834395000299676</v>
      </c>
      <c r="M33" s="34">
        <f xml:space="preserve"> AVERAGEIF('5.8.1 (Small excl tax)'!$A:$A,'Annual excl tax'!$B33,'5.8.1 (Small excl tax)'!N:N)</f>
        <v>5.6976692546714407</v>
      </c>
      <c r="N33" s="34">
        <f xml:space="preserve"> AVERAGEIF('5.8.1 (Small excl tax)'!$A:$A,'Annual excl tax'!$B33,'5.8.1 (Small excl tax)'!O:O)</f>
        <v>5.2920077719441352</v>
      </c>
      <c r="O33" s="34">
        <f xml:space="preserve"> AVERAGEIF('5.8.1 (Small excl tax)'!$A:$A,'Annual excl tax'!$B33,'5.8.1 (Small excl tax)'!P:P)</f>
        <v>4.6588865808090407</v>
      </c>
      <c r="P33" s="34">
        <f xml:space="preserve"> AVERAGEIF('5.8.1 (Small excl tax)'!$A:$A,'Annual excl tax'!$B33,'5.8.1 (Small excl tax)'!Q:Q)</f>
        <v>7.6179416178232273</v>
      </c>
      <c r="Q33" s="34">
        <f xml:space="preserve"> AVERAGEIF('5.8.1 (Small excl tax)'!$A:$A,'Annual excl tax'!$B33,'5.8.1 (Small excl tax)'!R:R)</f>
        <v>5.1203999482145814</v>
      </c>
      <c r="R33" s="34">
        <f>MEDIAN(C33:Q33)</f>
        <v>5.6976692546714407</v>
      </c>
      <c r="S33" s="31">
        <f>(Q33-R33)/R33*100</f>
        <v>-10.131674561199986</v>
      </c>
      <c r="T33" s="32">
        <f>RANK(Q33,(C33:Q33),1)</f>
        <v>5</v>
      </c>
      <c r="U33" s="34">
        <f xml:space="preserve"> AVERAGEIF('5.8.1 (Small excl tax)'!$A:$A,'Annual excl tax'!$B33,'5.8.1 (Small excl tax)'!V:V)</f>
        <v>3.9798888591893964</v>
      </c>
      <c r="V33" s="34">
        <f xml:space="preserve"> AVERAGEIF('5.8.1 (Small excl tax)'!$A:$A,'Annual excl tax'!$B33,'5.8.1 (Small excl tax)'!W:W)</f>
        <v>4.7770595087695877</v>
      </c>
      <c r="W33" s="34"/>
      <c r="X33" s="34">
        <f xml:space="preserve"> AVERAGEIF('5.8.1 (Small excl tax)'!$A:$A,'Annual excl tax'!$B33,'5.8.1 (Small excl tax)'!Y:Y)</f>
        <v>5.8942588525175026</v>
      </c>
      <c r="Y33" s="34">
        <f xml:space="preserve"> AVERAGEIF('5.8.1 (Small excl tax)'!$A:$A,'Annual excl tax'!$B33,'5.8.1 (Small excl tax)'!Z:Z)</f>
        <v>4.5621822855424252</v>
      </c>
      <c r="Z33" s="34">
        <f xml:space="preserve"> AVERAGEIF('5.8.1 (Small excl tax)'!$A:$A,'Annual excl tax'!$B33,'5.8.1 (Small excl tax)'!AA:AA)</f>
        <v>5.9602727605506569</v>
      </c>
      <c r="AA33" s="34">
        <f xml:space="preserve"> AVERAGEIF('5.8.1 (Small excl tax)'!$A:$A,'Annual excl tax'!$B33,'5.8.1 (Small excl tax)'!AB:AB)</f>
        <v>4.7532257935536588</v>
      </c>
      <c r="AB33" s="34">
        <f xml:space="preserve"> AVERAGEIF('5.8.1 (Small excl tax)'!$A:$A,'Annual excl tax'!$B33,'5.8.1 (Small excl tax)'!AC:AC)</f>
        <v>4.1230263612203064</v>
      </c>
      <c r="AC33" s="34"/>
      <c r="AD33" s="34">
        <f xml:space="preserve"> AVERAGEIF('5.8.1 (Small excl tax)'!$A:$A,'Annual excl tax'!$B33,'5.8.1 (Small excl tax)'!AE:AE)</f>
        <v>6.3506987478097354</v>
      </c>
      <c r="AE33" s="34">
        <f xml:space="preserve"> AVERAGEIF('5.8.1 (Small excl tax)'!$A:$A,'Annual excl tax'!$B33,'5.8.1 (Small excl tax)'!AF:AF)</f>
        <v>4.4368345848330648</v>
      </c>
      <c r="AF33" s="34">
        <f xml:space="preserve"> AVERAGEIF('5.8.1 (Small excl tax)'!$A:$A,'Annual excl tax'!$B33,'5.8.1 (Small excl tax)'!AG:AG)</f>
        <v>6.7187209794324865</v>
      </c>
      <c r="AG33" s="34">
        <f xml:space="preserve"> AVERAGEIF('5.8.1 (Small excl tax)'!$A:$A,'Annual excl tax'!$B33,'5.8.1 (Small excl tax)'!AH:AH)</f>
        <v>5.4533740471359513</v>
      </c>
      <c r="AH33" s="34">
        <f>MEDIAN(C33:Q33,U33:AG33)</f>
        <v>5.5029484986216683</v>
      </c>
      <c r="AI33" s="31">
        <f>(Q33-AH33)/AH33*100</f>
        <v>-6.9517014470134404</v>
      </c>
      <c r="AJ33" s="32">
        <f>RANK(Q33,(C33:Q33,U33:AG33),1)</f>
        <v>11</v>
      </c>
    </row>
    <row r="34" spans="1:36" x14ac:dyDescent="0.25">
      <c r="A34" s="33" t="s">
        <v>33</v>
      </c>
      <c r="B34" s="51">
        <v>2025</v>
      </c>
      <c r="C34" s="34">
        <f xml:space="preserve"> AVERAGEIF('5.8.1 (Small excl tax)'!$A:$A,'Annual excl tax'!$B34,'5.8.1 (Small excl tax)'!D:D)</f>
        <v>5.5117895614579213</v>
      </c>
      <c r="D34" s="34">
        <f xml:space="preserve"> AVERAGEIF('5.8.1 (Small excl tax)'!$A:$A,'Annual excl tax'!$B34,'5.8.1 (Small excl tax)'!E:E)</f>
        <v>5.272082248554506</v>
      </c>
      <c r="E34" s="34">
        <f xml:space="preserve"> AVERAGEIF('5.8.1 (Small excl tax)'!$A:$A,'Annual excl tax'!$B34,'5.8.1 (Small excl tax)'!F:F)</f>
        <v>4.304550615803687</v>
      </c>
      <c r="F34" s="34">
        <f xml:space="preserve"> AVERAGEIF('5.8.1 (Small excl tax)'!$A:$A,'Annual excl tax'!$B34,'5.8.1 (Small excl tax)'!G:G)</f>
        <v>6.6803940672617284</v>
      </c>
      <c r="G34" s="34">
        <f xml:space="preserve"> AVERAGEIF('5.8.1 (Small excl tax)'!$A:$A,'Annual excl tax'!$B34,'5.8.1 (Small excl tax)'!H:H)</f>
        <v>6.3059543529299873</v>
      </c>
      <c r="H34" s="34">
        <f xml:space="preserve"> AVERAGEIF('5.8.1 (Small excl tax)'!$A:$A,'Annual excl tax'!$B34,'5.8.1 (Small excl tax)'!I:I)</f>
        <v>5.826613432573696</v>
      </c>
      <c r="I34" s="34">
        <f xml:space="preserve"> AVERAGEIF('5.8.1 (Small excl tax)'!$A:$A,'Annual excl tax'!$B34,'5.8.1 (Small excl tax)'!J:J)</f>
        <v>5.2333786295633633</v>
      </c>
      <c r="J34" s="34">
        <f xml:space="preserve"> AVERAGEIF('5.8.1 (Small excl tax)'!$A:$A,'Annual excl tax'!$B34,'5.8.1 (Small excl tax)'!K:K)</f>
        <v>6.2123410296146826</v>
      </c>
      <c r="K34" s="34">
        <f xml:space="preserve"> AVERAGEIF('5.8.1 (Small excl tax)'!$A:$A,'Annual excl tax'!$B34,'5.8.1 (Small excl tax)'!L:L)</f>
        <v>5.6379579400305229</v>
      </c>
      <c r="L34" s="34">
        <f xml:space="preserve"> AVERAGEIF('5.8.1 (Small excl tax)'!$A:$A,'Annual excl tax'!$B34,'5.8.1 (Small excl tax)'!M:M)</f>
        <v>6.3730001948912793</v>
      </c>
      <c r="M34" s="34">
        <f xml:space="preserve"> AVERAGEIF('5.8.1 (Small excl tax)'!$A:$A,'Annual excl tax'!$B34,'5.8.1 (Small excl tax)'!N:N)</f>
        <v>4.8126669392137238</v>
      </c>
      <c r="N34" s="34">
        <f xml:space="preserve"> AVERAGEIF('5.8.1 (Small excl tax)'!$A:$A,'Annual excl tax'!$B34,'5.8.1 (Small excl tax)'!O:O)</f>
        <v>5.5429894762531973</v>
      </c>
      <c r="O34" s="34">
        <f xml:space="preserve"> AVERAGEIF('5.8.1 (Small excl tax)'!$A:$A,'Annual excl tax'!$B34,'5.8.1 (Small excl tax)'!P:P)</f>
        <v>4.7752492815438874</v>
      </c>
      <c r="P34" s="34">
        <f xml:space="preserve"> AVERAGEIF('5.8.1 (Small excl tax)'!$A:$A,'Annual excl tax'!$B34,'5.8.1 (Small excl tax)'!Q:Q)</f>
        <v>8.1663297139930329</v>
      </c>
      <c r="Q34" s="34">
        <f xml:space="preserve"> AVERAGEIF('5.8.1 (Small excl tax)'!$A:$A,'Annual excl tax'!$B34,'5.8.1 (Small excl tax)'!R:R)</f>
        <v>4.5719724938139112</v>
      </c>
      <c r="R34" s="34">
        <f>MEDIAN(C34:Q34)</f>
        <v>5.5429894762531973</v>
      </c>
      <c r="S34" s="31">
        <f>(Q34-R34)/R34*100</f>
        <v>-17.517929388089843</v>
      </c>
      <c r="T34" s="32">
        <f>RANK(Q34,(C34:Q34),1)</f>
        <v>2</v>
      </c>
      <c r="U34" s="34">
        <f xml:space="preserve"> AVERAGEIF('5.8.1 (Small excl tax)'!$A:$A,'Annual excl tax'!$B34,'5.8.1 (Small excl tax)'!V:V)</f>
        <v>4.3623871910936902</v>
      </c>
      <c r="V34" s="34">
        <f xml:space="preserve"> AVERAGEIF('5.8.1 (Small excl tax)'!$A:$A,'Annual excl tax'!$B34,'5.8.1 (Small excl tax)'!W:W)</f>
        <v>4.555896233429749</v>
      </c>
      <c r="W34" s="34"/>
      <c r="X34" s="34">
        <f xml:space="preserve"> AVERAGEIF('5.8.1 (Small excl tax)'!$A:$A,'Annual excl tax'!$B34,'5.8.1 (Small excl tax)'!Y:Y)</f>
        <v>5.8506781704258106</v>
      </c>
      <c r="Y34" s="34">
        <f xml:space="preserve"> AVERAGEIF('5.8.1 (Small excl tax)'!$A:$A,'Annual excl tax'!$B34,'5.8.1 (Small excl tax)'!Z:Z)</f>
        <v>4.6217298195202767</v>
      </c>
      <c r="Z34" s="34">
        <f xml:space="preserve"> AVERAGEIF('5.8.1 (Small excl tax)'!$A:$A,'Annual excl tax'!$B34,'5.8.1 (Small excl tax)'!AA:AA)</f>
        <v>5.0328081157346842</v>
      </c>
      <c r="AA34" s="34">
        <f xml:space="preserve"> AVERAGEIF('5.8.1 (Small excl tax)'!$A:$A,'Annual excl tax'!$B34,'5.8.1 (Small excl tax)'!AB:AB)</f>
        <v>5.0328081157346842</v>
      </c>
      <c r="AB34" s="34">
        <f xml:space="preserve"> AVERAGEIF('5.8.1 (Small excl tax)'!$A:$A,'Annual excl tax'!$B34,'5.8.1 (Small excl tax)'!AC:AC)</f>
        <v>4.8556525696327277</v>
      </c>
      <c r="AC34" s="34"/>
      <c r="AD34" s="34"/>
      <c r="AE34" s="34">
        <f xml:space="preserve"> AVERAGEIF('5.8.1 (Small excl tax)'!$A:$A,'Annual excl tax'!$B34,'5.8.1 (Small excl tax)'!AF:AF)</f>
        <v>4.7223399614973127</v>
      </c>
      <c r="AF34" s="34">
        <f xml:space="preserve"> AVERAGEIF('5.8.1 (Small excl tax)'!$A:$A,'Annual excl tax'!$B34,'5.8.1 (Small excl tax)'!AG:AG)</f>
        <v>6.1436497516990292</v>
      </c>
      <c r="AG34" s="34">
        <f xml:space="preserve"> AVERAGEIF('5.8.1 (Small excl tax)'!$A:$A,'Annual excl tax'!$B34,'5.8.1 (Small excl tax)'!AH:AH)</f>
        <v>5.2243859529338712</v>
      </c>
      <c r="AH34" s="34">
        <f>MEDIAN(C34:Q34,U34:AG34)</f>
        <v>5.2333786295633633</v>
      </c>
      <c r="AI34" s="31">
        <f>(Q34-AH34)/AH34*100</f>
        <v>-12.638224416119403</v>
      </c>
      <c r="AJ34" s="32">
        <f>RANK(Q34,(C34:Q34,U34:AG34),1)</f>
        <v>4</v>
      </c>
    </row>
    <row r="35" spans="1:36" ht="12.65" customHeight="1" x14ac:dyDescent="0.25">
      <c r="A35" s="33" t="s">
        <v>44</v>
      </c>
      <c r="B35" s="51">
        <v>2008</v>
      </c>
      <c r="C35" s="34"/>
      <c r="D35" s="34">
        <f>AVERAGEIF('5.8.2 (Medium excl tax)'!$A:$A,'Annual excl tax'!$B35,'5.8.2 (Medium excl tax)'!E:E)</f>
        <v>2.7956494420446365</v>
      </c>
      <c r="E35" s="34">
        <f>AVERAGEIF('5.8.2 (Medium excl tax)'!$A:$A,'Annual excl tax'!$B35,'5.8.2 (Medium excl tax)'!F:F)</f>
        <v>2.1632073026646204</v>
      </c>
      <c r="F35" s="34">
        <f>AVERAGEIF('5.8.2 (Medium excl tax)'!$A:$A,'Annual excl tax'!$B35,'5.8.2 (Medium excl tax)'!G:G)</f>
        <v>2.3278927885769138</v>
      </c>
      <c r="G35" s="34">
        <f>AVERAGEIF('5.8.2 (Medium excl tax)'!$A:$A,'Annual excl tax'!$B35,'5.8.2 (Medium excl tax)'!H:H)</f>
        <v>2.8253590112790974</v>
      </c>
      <c r="H35" s="34">
        <f>AVERAGEIF('5.8.2 (Medium excl tax)'!$A:$A,'Annual excl tax'!$B35,'5.8.2 (Medium excl tax)'!I:I)</f>
        <v>3.4418863030957523</v>
      </c>
      <c r="I35" s="34"/>
      <c r="J35" s="34">
        <f>AVERAGEIF('5.8.2 (Medium excl tax)'!$A:$A,'Annual excl tax'!$B35,'5.8.2 (Medium excl tax)'!K:K)</f>
        <v>3.1595608801295896</v>
      </c>
      <c r="K35" s="34">
        <f>AVERAGEIF('5.8.2 (Medium excl tax)'!$A:$A,'Annual excl tax'!$B35,'5.8.2 (Medium excl tax)'!L:L)</f>
        <v>2.8172455585553151</v>
      </c>
      <c r="L35" s="34">
        <f>AVERAGEIF('5.8.2 (Medium excl tax)'!$A:$A,'Annual excl tax'!$B35,'5.8.2 (Medium excl tax)'!M:M)</f>
        <v>3.1038822714182865</v>
      </c>
      <c r="M35" s="34">
        <f>AVERAGEIF('5.8.2 (Medium excl tax)'!$A:$A,'Annual excl tax'!$B35,'5.8.2 (Medium excl tax)'!N:N)</f>
        <v>2.4843702933765295</v>
      </c>
      <c r="N35" s="34">
        <f>AVERAGEIF('5.8.2 (Medium excl tax)'!$A:$A,'Annual excl tax'!$B35,'5.8.2 (Medium excl tax)'!O:O)</f>
        <v>2.5686873230141583</v>
      </c>
      <c r="O35" s="34">
        <f>AVERAGEIF('5.8.2 (Medium excl tax)'!$A:$A,'Annual excl tax'!$B35,'5.8.2 (Medium excl tax)'!P:P)</f>
        <v>2.3959649211063119</v>
      </c>
      <c r="P35" s="34">
        <f>AVERAGEIF('5.8.2 (Medium excl tax)'!$A:$A,'Annual excl tax'!$B35,'5.8.2 (Medium excl tax)'!Q:Q)</f>
        <v>3.6442623333633306</v>
      </c>
      <c r="Q35" s="34">
        <f>AVERAGEIF('5.8.2 (Medium excl tax)'!$A:$A,'Annual excl tax'!$B35,'5.8.2 (Medium excl tax)'!R:R)</f>
        <v>2.2298115635049198</v>
      </c>
      <c r="R35" s="34">
        <f t="shared" si="0"/>
        <v>2.7956494420446365</v>
      </c>
      <c r="S35" s="31">
        <f t="shared" si="1"/>
        <v>-20.239943893891198</v>
      </c>
      <c r="T35" s="32">
        <f t="shared" si="2"/>
        <v>2</v>
      </c>
      <c r="U35" s="34">
        <f>AVERAGEIF('5.8.2 (Medium excl tax)'!$A:$A,'Annual excl tax'!$B35,'5.8.2 (Medium excl tax)'!V:V)</f>
        <v>1.89117889737821</v>
      </c>
      <c r="V35" s="34">
        <f>AVERAGEIF('5.8.2 (Medium excl tax)'!$A:$A,'Annual excl tax'!$B35,'5.8.2 (Medium excl tax)'!W:W)</f>
        <v>1.7949768292836574</v>
      </c>
      <c r="W35" s="34"/>
      <c r="X35" s="34">
        <f>AVERAGEIF('5.8.2 (Medium excl tax)'!$A:$A,'Annual excl tax'!$B35,'5.8.2 (Medium excl tax)'!Y:Y)</f>
        <v>2.7523036619570433</v>
      </c>
      <c r="Y35" s="34">
        <f>AVERAGEIF('5.8.2 (Medium excl tax)'!$A:$A,'Annual excl tax'!$B35,'5.8.2 (Medium excl tax)'!Z:Z)</f>
        <v>2.2064555283777301</v>
      </c>
      <c r="Z35" s="34">
        <f>AVERAGEIF('5.8.2 (Medium excl tax)'!$A:$A,'Annual excl tax'!$B35,'5.8.2 (Medium excl tax)'!AA:AA)</f>
        <v>2.9897170238480921</v>
      </c>
      <c r="AA35" s="34">
        <f>AVERAGEIF('5.8.2 (Medium excl tax)'!$A:$A,'Annual excl tax'!$B35,'5.8.2 (Medium excl tax)'!AB:AB)</f>
        <v>2.7209704759419244</v>
      </c>
      <c r="AB35" s="34">
        <f>AVERAGEIF('5.8.2 (Medium excl tax)'!$A:$A,'Annual excl tax'!$B35,'5.8.2 (Medium excl tax)'!AC:AC)</f>
        <v>3.0133711912347012</v>
      </c>
      <c r="AC35" s="34"/>
      <c r="AD35" s="34">
        <f>AVERAGEIF('5.8.2 (Medium excl tax)'!$A:$A,'Annual excl tax'!$B35,'5.8.2 (Medium excl tax)'!AE:AE)</f>
        <v>2.5403371011219105</v>
      </c>
      <c r="AE35" s="34">
        <f>AVERAGEIF('5.8.2 (Medium excl tax)'!$A:$A,'Annual excl tax'!$B35,'5.8.2 (Medium excl tax)'!AF:AF)</f>
        <v>1.8055456310595153</v>
      </c>
      <c r="AF35" s="34">
        <f>AVERAGEIF('5.8.2 (Medium excl tax)'!$A:$A,'Annual excl tax'!$B35,'5.8.2 (Medium excl tax)'!AG:AG)</f>
        <v>3.1989429268058558</v>
      </c>
      <c r="AG35" s="34">
        <f>AVERAGEIF('5.8.2 (Medium excl tax)'!$A:$A,'Annual excl tax'!$B35,'5.8.2 (Medium excl tax)'!AH:AH)</f>
        <v>3.0490888018958477</v>
      </c>
      <c r="AH35" s="34">
        <f t="shared" si="3"/>
        <v>2.7366370689494839</v>
      </c>
      <c r="AI35" s="31">
        <f t="shared" si="4"/>
        <v>-18.520011703236914</v>
      </c>
      <c r="AJ35" s="32">
        <f>RANK(Q35,(C35:Q35,U35:AG35),1)</f>
        <v>6</v>
      </c>
    </row>
    <row r="36" spans="1:36" ht="12.65" customHeight="1" x14ac:dyDescent="0.25">
      <c r="A36" s="33" t="s">
        <v>44</v>
      </c>
      <c r="B36" s="51">
        <v>2009</v>
      </c>
      <c r="C36" s="34">
        <f>AVERAGEIF('5.8.2 (Medium excl tax)'!$A:$A,'Annual excl tax'!$B36,'5.8.2 (Medium excl tax)'!D:D)</f>
        <v>2.7096110302761454</v>
      </c>
      <c r="D36" s="34">
        <f>AVERAGEIF('5.8.2 (Medium excl tax)'!$A:$A,'Annual excl tax'!$B36,'5.8.2 (Medium excl tax)'!E:E)</f>
        <v>2.6937836847521641</v>
      </c>
      <c r="E36" s="34">
        <f>AVERAGEIF('5.8.2 (Medium excl tax)'!$A:$A,'Annual excl tax'!$B36,'5.8.2 (Medium excl tax)'!F:F)</f>
        <v>1.8395378162466665</v>
      </c>
      <c r="F36" s="34">
        <f>AVERAGEIF('5.8.2 (Medium excl tax)'!$A:$A,'Annual excl tax'!$B36,'5.8.2 (Medium excl tax)'!G:G)</f>
        <v>2.4692988659429416</v>
      </c>
      <c r="G36" s="34">
        <f>AVERAGEIF('5.8.2 (Medium excl tax)'!$A:$A,'Annual excl tax'!$B36,'5.8.2 (Medium excl tax)'!H:H)</f>
        <v>2.9281950869530222</v>
      </c>
      <c r="H36" s="34">
        <f>AVERAGEIF('5.8.2 (Medium excl tax)'!$A:$A,'Annual excl tax'!$B36,'5.8.2 (Medium excl tax)'!I:I)</f>
        <v>3.1035775795835412</v>
      </c>
      <c r="I36" s="34"/>
      <c r="J36" s="34">
        <f>AVERAGEIF('5.8.2 (Medium excl tax)'!$A:$A,'Annual excl tax'!$B36,'5.8.2 (Medium excl tax)'!K:K)</f>
        <v>2.6640793125765754</v>
      </c>
      <c r="K36" s="34">
        <f>AVERAGEIF('5.8.2 (Medium excl tax)'!$A:$A,'Annual excl tax'!$B36,'5.8.2 (Medium excl tax)'!L:L)</f>
        <v>2.8570368999162801</v>
      </c>
      <c r="L36" s="34">
        <f>AVERAGEIF('5.8.2 (Medium excl tax)'!$A:$A,'Annual excl tax'!$B36,'5.8.2 (Medium excl tax)'!M:M)</f>
        <v>3.3738103421629075</v>
      </c>
      <c r="M36" s="34">
        <f>AVERAGEIF('5.8.2 (Medium excl tax)'!$A:$A,'Annual excl tax'!$B36,'5.8.2 (Medium excl tax)'!N:N)</f>
        <v>2.7944962916376355</v>
      </c>
      <c r="N36" s="34">
        <f>AVERAGEIF('5.8.2 (Medium excl tax)'!$A:$A,'Annual excl tax'!$B36,'5.8.2 (Medium excl tax)'!O:O)</f>
        <v>2.7323789618143284</v>
      </c>
      <c r="O36" s="34">
        <f>AVERAGEIF('5.8.2 (Medium excl tax)'!$A:$A,'Annual excl tax'!$B36,'5.8.2 (Medium excl tax)'!P:P)</f>
        <v>2.6027405945646569</v>
      </c>
      <c r="P36" s="34">
        <f>AVERAGEIF('5.8.2 (Medium excl tax)'!$A:$A,'Annual excl tax'!$B36,'5.8.2 (Medium excl tax)'!Q:Q)</f>
        <v>3.1445105358324867</v>
      </c>
      <c r="Q36" s="34">
        <f>AVERAGEIF('5.8.2 (Medium excl tax)'!$A:$A,'Annual excl tax'!$B36,'5.8.2 (Medium excl tax)'!R:R)</f>
        <v>2.1503145988985448</v>
      </c>
      <c r="R36" s="34">
        <f t="shared" si="0"/>
        <v>2.7209949960452366</v>
      </c>
      <c r="S36" s="31">
        <f t="shared" si="1"/>
        <v>-20.973224793729251</v>
      </c>
      <c r="T36" s="32">
        <f t="shared" si="2"/>
        <v>2</v>
      </c>
      <c r="U36" s="34">
        <f>AVERAGEIF('5.8.2 (Medium excl tax)'!$A:$A,'Annual excl tax'!$B36,'5.8.2 (Medium excl tax)'!V:V)</f>
        <v>2.3582856729663941</v>
      </c>
      <c r="V36" s="34">
        <f>AVERAGEIF('5.8.2 (Medium excl tax)'!$A:$A,'Annual excl tax'!$B36,'5.8.2 (Medium excl tax)'!W:W)</f>
        <v>2.3655166777855401</v>
      </c>
      <c r="W36" s="34"/>
      <c r="X36" s="34">
        <f>AVERAGEIF('5.8.2 (Medium excl tax)'!$A:$A,'Annual excl tax'!$B36,'5.8.2 (Medium excl tax)'!Y:Y)</f>
        <v>2.5999755573902217</v>
      </c>
      <c r="Y36" s="34">
        <f>AVERAGEIF('5.8.2 (Medium excl tax)'!$A:$A,'Annual excl tax'!$B36,'5.8.2 (Medium excl tax)'!Z:Z)</f>
        <v>2.0964389988231082</v>
      </c>
      <c r="Z36" s="34">
        <f>AVERAGEIF('5.8.2 (Medium excl tax)'!$A:$A,'Annual excl tax'!$B36,'5.8.2 (Medium excl tax)'!AA:AA)</f>
        <v>3.1702248760607628</v>
      </c>
      <c r="AA36" s="34">
        <f>AVERAGEIF('5.8.2 (Medium excl tax)'!$A:$A,'Annual excl tax'!$B36,'5.8.2 (Medium excl tax)'!AB:AB)</f>
        <v>2.9750876418879857</v>
      </c>
      <c r="AB36" s="34">
        <f>AVERAGEIF('5.8.2 (Medium excl tax)'!$A:$A,'Annual excl tax'!$B36,'5.8.2 (Medium excl tax)'!AC:AC)</f>
        <v>2.611287402660587</v>
      </c>
      <c r="AC36" s="34"/>
      <c r="AD36" s="34">
        <f>AVERAGEIF('5.8.2 (Medium excl tax)'!$A:$A,'Annual excl tax'!$B36,'5.8.2 (Medium excl tax)'!AE:AE)</f>
        <v>2.5794802286251901</v>
      </c>
      <c r="AE36" s="34">
        <f>AVERAGEIF('5.8.2 (Medium excl tax)'!$A:$A,'Annual excl tax'!$B36,'5.8.2 (Medium excl tax)'!AF:AF)</f>
        <v>1.3747661014017136</v>
      </c>
      <c r="AF36" s="34">
        <f>AVERAGEIF('5.8.2 (Medium excl tax)'!$A:$A,'Annual excl tax'!$B36,'5.8.2 (Medium excl tax)'!AG:AG)</f>
        <v>3.1831109046911981</v>
      </c>
      <c r="AG36" s="34">
        <f>AVERAGEIF('5.8.2 (Medium excl tax)'!$A:$A,'Annual excl tax'!$B36,'5.8.2 (Medium excl tax)'!AH:AH)</f>
        <v>3.2351212102754849</v>
      </c>
      <c r="AH36" s="34">
        <f t="shared" si="3"/>
        <v>2.6937836847521641</v>
      </c>
      <c r="AI36" s="31">
        <f t="shared" si="4"/>
        <v>-20.174934198683442</v>
      </c>
      <c r="AJ36" s="32">
        <f>RANK(Q36,(C36:Q36,U36:AG36),1)</f>
        <v>4</v>
      </c>
    </row>
    <row r="37" spans="1:36" ht="12.65" customHeight="1" x14ac:dyDescent="0.25">
      <c r="A37" s="33" t="s">
        <v>44</v>
      </c>
      <c r="B37" s="51">
        <v>2010</v>
      </c>
      <c r="C37" s="34">
        <f>AVERAGEIF('5.8.2 (Medium excl tax)'!$A:$A,'Annual excl tax'!$B37,'5.8.2 (Medium excl tax)'!D:D)</f>
        <v>2.7785802247260518</v>
      </c>
      <c r="D37" s="34">
        <f>AVERAGEIF('5.8.2 (Medium excl tax)'!$A:$A,'Annual excl tax'!$B37,'5.8.2 (Medium excl tax)'!E:E)</f>
        <v>2.3599623918152446</v>
      </c>
      <c r="E37" s="34">
        <f>AVERAGEIF('5.8.2 (Medium excl tax)'!$A:$A,'Annual excl tax'!$B37,'5.8.2 (Medium excl tax)'!F:F)</f>
        <v>2.2027762031786255</v>
      </c>
      <c r="F37" s="34">
        <f>AVERAGEIF('5.8.2 (Medium excl tax)'!$A:$A,'Annual excl tax'!$B37,'5.8.2 (Medium excl tax)'!G:G)</f>
        <v>2.546888526195616</v>
      </c>
      <c r="G37" s="34">
        <f>AVERAGEIF('5.8.2 (Medium excl tax)'!$A:$A,'Annual excl tax'!$B37,'5.8.2 (Medium excl tax)'!H:H)</f>
        <v>2.8301066428541435</v>
      </c>
      <c r="H37" s="34">
        <f>AVERAGEIF('5.8.2 (Medium excl tax)'!$A:$A,'Annual excl tax'!$B37,'5.8.2 (Medium excl tax)'!I:I)</f>
        <v>2.8500348386962724</v>
      </c>
      <c r="I37" s="34"/>
      <c r="J37" s="34">
        <f>AVERAGEIF('5.8.2 (Medium excl tax)'!$A:$A,'Annual excl tax'!$B37,'5.8.2 (Medium excl tax)'!K:K)</f>
        <v>2.4316741798843715</v>
      </c>
      <c r="K37" s="34">
        <f>AVERAGEIF('5.8.2 (Medium excl tax)'!$A:$A,'Annual excl tax'!$B37,'5.8.2 (Medium excl tax)'!L:L)</f>
        <v>2.4260534784115437</v>
      </c>
      <c r="L37" s="34">
        <f>AVERAGEIF('5.8.2 (Medium excl tax)'!$A:$A,'Annual excl tax'!$B37,'5.8.2 (Medium excl tax)'!M:M)</f>
        <v>3.3499542287422042</v>
      </c>
      <c r="M37" s="34">
        <f>AVERAGEIF('5.8.2 (Medium excl tax)'!$A:$A,'Annual excl tax'!$B37,'5.8.2 (Medium excl tax)'!N:N)</f>
        <v>2.2615672875726665</v>
      </c>
      <c r="N37" s="34">
        <f>AVERAGEIF('5.8.2 (Medium excl tax)'!$A:$A,'Annual excl tax'!$B37,'5.8.2 (Medium excl tax)'!O:O)</f>
        <v>2.6058487301938493</v>
      </c>
      <c r="O37" s="34">
        <f>AVERAGEIF('5.8.2 (Medium excl tax)'!$A:$A,'Annual excl tax'!$B37,'5.8.2 (Medium excl tax)'!P:P)</f>
        <v>2.4374022071411381</v>
      </c>
      <c r="P37" s="34">
        <f>AVERAGEIF('5.8.2 (Medium excl tax)'!$A:$A,'Annual excl tax'!$B37,'5.8.2 (Medium excl tax)'!Q:Q)</f>
        <v>3.3928354807895893</v>
      </c>
      <c r="Q37" s="34">
        <f>AVERAGEIF('5.8.2 (Medium excl tax)'!$A:$A,'Annual excl tax'!$B37,'5.8.2 (Medium excl tax)'!R:R)</f>
        <v>1.8412478109740671</v>
      </c>
      <c r="R37" s="34">
        <f t="shared" si="0"/>
        <v>2.4921453666683773</v>
      </c>
      <c r="S37" s="31">
        <f t="shared" si="1"/>
        <v>-26.117961030678643</v>
      </c>
      <c r="T37" s="32">
        <f t="shared" si="2"/>
        <v>1</v>
      </c>
      <c r="U37" s="34">
        <f>AVERAGEIF('5.8.2 (Medium excl tax)'!$A:$A,'Annual excl tax'!$B37,'5.8.2 (Medium excl tax)'!V:V)</f>
        <v>2.3245640816991493</v>
      </c>
      <c r="V37" s="34">
        <f>AVERAGEIF('5.8.2 (Medium excl tax)'!$A:$A,'Annual excl tax'!$B37,'5.8.2 (Medium excl tax)'!W:W)</f>
        <v>3.1469133785830437</v>
      </c>
      <c r="W37" s="34"/>
      <c r="X37" s="34">
        <f>AVERAGEIF('5.8.2 (Medium excl tax)'!$A:$A,'Annual excl tax'!$B37,'5.8.2 (Medium excl tax)'!Y:Y)</f>
        <v>2.7694573273543197</v>
      </c>
      <c r="Y37" s="34">
        <f>AVERAGEIF('5.8.2 (Medium excl tax)'!$A:$A,'Annual excl tax'!$B37,'5.8.2 (Medium excl tax)'!Z:Z)</f>
        <v>2.2728004809353628</v>
      </c>
      <c r="Z37" s="34">
        <f>AVERAGEIF('5.8.2 (Medium excl tax)'!$A:$A,'Annual excl tax'!$B37,'5.8.2 (Medium excl tax)'!AA:AA)</f>
        <v>2.713621519475522</v>
      </c>
      <c r="AA37" s="34">
        <f>AVERAGEIF('5.8.2 (Medium excl tax)'!$A:$A,'Annual excl tax'!$B37,'5.8.2 (Medium excl tax)'!AB:AB)</f>
        <v>2.4653190626059369</v>
      </c>
      <c r="AB37" s="34">
        <f>AVERAGEIF('5.8.2 (Medium excl tax)'!$A:$A,'Annual excl tax'!$B37,'5.8.2 (Medium excl tax)'!AC:AC)</f>
        <v>2.8271396452632649</v>
      </c>
      <c r="AC37" s="34"/>
      <c r="AD37" s="34">
        <f>AVERAGEIF('5.8.2 (Medium excl tax)'!$A:$A,'Annual excl tax'!$B37,'5.8.2 (Medium excl tax)'!AE:AE)</f>
        <v>2.6893381466730482</v>
      </c>
      <c r="AE37" s="34">
        <f>AVERAGEIF('5.8.2 (Medium excl tax)'!$A:$A,'Annual excl tax'!$B37,'5.8.2 (Medium excl tax)'!AF:AF)</f>
        <v>1.2631246328191104</v>
      </c>
      <c r="AF37" s="34">
        <f>AVERAGEIF('5.8.2 (Medium excl tax)'!$A:$A,'Annual excl tax'!$B37,'5.8.2 (Medium excl tax)'!AG:AG)</f>
        <v>2.8684968554922996</v>
      </c>
      <c r="AG37" s="34">
        <f>AVERAGEIF('5.8.2 (Medium excl tax)'!$A:$A,'Annual excl tax'!$B37,'5.8.2 (Medium excl tax)'!AH:AH)</f>
        <v>3.3137531102821716</v>
      </c>
      <c r="AH37" s="34">
        <f t="shared" si="3"/>
        <v>2.6058487301938493</v>
      </c>
      <c r="AI37" s="31">
        <f t="shared" si="4"/>
        <v>-29.341723115405227</v>
      </c>
      <c r="AJ37" s="32">
        <f>RANK(Q37,(C37:Q37,U37:AG37),1)</f>
        <v>2</v>
      </c>
    </row>
    <row r="38" spans="1:36" ht="12.65" customHeight="1" x14ac:dyDescent="0.25">
      <c r="A38" s="33" t="s">
        <v>44</v>
      </c>
      <c r="B38" s="51">
        <v>2011</v>
      </c>
      <c r="C38" s="34">
        <f>AVERAGEIF('5.8.2 (Medium excl tax)'!$A:$A,'Annual excl tax'!$B38,'5.8.2 (Medium excl tax)'!D:D)</f>
        <v>2.8802107102090035</v>
      </c>
      <c r="D38" s="34">
        <f>AVERAGEIF('5.8.2 (Medium excl tax)'!$A:$A,'Annual excl tax'!$B38,'5.8.2 (Medium excl tax)'!E:E)</f>
        <v>2.7365339287318511</v>
      </c>
      <c r="E38" s="34">
        <f>AVERAGEIF('5.8.2 (Medium excl tax)'!$A:$A,'Annual excl tax'!$B38,'5.8.2 (Medium excl tax)'!F:F)</f>
        <v>2.7267679490362742</v>
      </c>
      <c r="F38" s="34">
        <f>AVERAGEIF('5.8.2 (Medium excl tax)'!$A:$A,'Annual excl tax'!$B38,'5.8.2 (Medium excl tax)'!G:G)</f>
        <v>3.1019709823800206</v>
      </c>
      <c r="G38" s="34">
        <f>AVERAGEIF('5.8.2 (Medium excl tax)'!$A:$A,'Annual excl tax'!$B38,'5.8.2 (Medium excl tax)'!H:H)</f>
        <v>3.1301326150808424</v>
      </c>
      <c r="H38" s="34">
        <f>AVERAGEIF('5.8.2 (Medium excl tax)'!$A:$A,'Annual excl tax'!$B38,'5.8.2 (Medium excl tax)'!I:I)</f>
        <v>3.0910746440467149</v>
      </c>
      <c r="I38" s="34"/>
      <c r="J38" s="34">
        <f>AVERAGEIF('5.8.2 (Medium excl tax)'!$A:$A,'Annual excl tax'!$B38,'5.8.2 (Medium excl tax)'!K:K)</f>
        <v>3.1145228399019391</v>
      </c>
      <c r="K38" s="34">
        <f>AVERAGEIF('5.8.2 (Medium excl tax)'!$A:$A,'Annual excl tax'!$B38,'5.8.2 (Medium excl tax)'!L:L)</f>
        <v>2.6865168800405974</v>
      </c>
      <c r="L38" s="34">
        <f>AVERAGEIF('5.8.2 (Medium excl tax)'!$A:$A,'Annual excl tax'!$B38,'5.8.2 (Medium excl tax)'!M:M)</f>
        <v>3.9360063343145506</v>
      </c>
      <c r="M38" s="34">
        <f>AVERAGEIF('5.8.2 (Medium excl tax)'!$A:$A,'Annual excl tax'!$B38,'5.8.2 (Medium excl tax)'!N:N)</f>
        <v>2.4194378520492075</v>
      </c>
      <c r="N38" s="34">
        <f>AVERAGEIF('5.8.2 (Medium excl tax)'!$A:$A,'Annual excl tax'!$B38,'5.8.2 (Medium excl tax)'!O:O)</f>
        <v>3.1144665908529965</v>
      </c>
      <c r="O38" s="34">
        <f>AVERAGEIF('5.8.2 (Medium excl tax)'!$A:$A,'Annual excl tax'!$B38,'5.8.2 (Medium excl tax)'!P:P)</f>
        <v>2.7989513951978697</v>
      </c>
      <c r="P38" s="34">
        <f>AVERAGEIF('5.8.2 (Medium excl tax)'!$A:$A,'Annual excl tax'!$B38,'5.8.2 (Medium excl tax)'!Q:Q)</f>
        <v>3.8711588758928204</v>
      </c>
      <c r="Q38" s="34">
        <f>AVERAGEIF('5.8.2 (Medium excl tax)'!$A:$A,'Annual excl tax'!$B38,'5.8.2 (Medium excl tax)'!R:R)</f>
        <v>2.1543219922166745</v>
      </c>
      <c r="R38" s="34">
        <f t="shared" si="0"/>
        <v>2.985642677127859</v>
      </c>
      <c r="S38" s="31">
        <f t="shared" si="1"/>
        <v>-27.843944329965897</v>
      </c>
      <c r="T38" s="32">
        <f t="shared" si="2"/>
        <v>1</v>
      </c>
      <c r="U38" s="34">
        <f>AVERAGEIF('5.8.2 (Medium excl tax)'!$A:$A,'Annual excl tax'!$B38,'5.8.2 (Medium excl tax)'!V:V)</f>
        <v>2.6274358214095042</v>
      </c>
      <c r="V38" s="34">
        <f>AVERAGEIF('5.8.2 (Medium excl tax)'!$A:$A,'Annual excl tax'!$B38,'5.8.2 (Medium excl tax)'!W:W)</f>
        <v>3.6316816761415676</v>
      </c>
      <c r="W38" s="34"/>
      <c r="X38" s="34">
        <f>AVERAGEIF('5.8.2 (Medium excl tax)'!$A:$A,'Annual excl tax'!$B38,'5.8.2 (Medium excl tax)'!Y:Y)</f>
        <v>2.748939058617311</v>
      </c>
      <c r="Y38" s="34">
        <f>AVERAGEIF('5.8.2 (Medium excl tax)'!$A:$A,'Annual excl tax'!$B38,'5.8.2 (Medium excl tax)'!Z:Z)</f>
        <v>2.4319064177101923</v>
      </c>
      <c r="Z38" s="34">
        <f>AVERAGEIF('5.8.2 (Medium excl tax)'!$A:$A,'Annual excl tax'!$B38,'5.8.2 (Medium excl tax)'!AA:AA)</f>
        <v>3.1475253517808968</v>
      </c>
      <c r="AA38" s="34">
        <f>AVERAGEIF('5.8.2 (Medium excl tax)'!$A:$A,'Annual excl tax'!$B38,'5.8.2 (Medium excl tax)'!AB:AB)</f>
        <v>2.6406450871239451</v>
      </c>
      <c r="AB38" s="34">
        <f>AVERAGEIF('5.8.2 (Medium excl tax)'!$A:$A,'Annual excl tax'!$B38,'5.8.2 (Medium excl tax)'!AC:AC)</f>
        <v>3.3885954686990778</v>
      </c>
      <c r="AC38" s="34"/>
      <c r="AD38" s="34">
        <f>AVERAGEIF('5.8.2 (Medium excl tax)'!$A:$A,'Annual excl tax'!$B38,'5.8.2 (Medium excl tax)'!AE:AE)</f>
        <v>2.8009999004894759</v>
      </c>
      <c r="AE38" s="34">
        <f>AVERAGEIF('5.8.2 (Medium excl tax)'!$A:$A,'Annual excl tax'!$B38,'5.8.2 (Medium excl tax)'!AF:AF)</f>
        <v>1.4152201426406354</v>
      </c>
      <c r="AF38" s="34">
        <f>AVERAGEIF('5.8.2 (Medium excl tax)'!$A:$A,'Annual excl tax'!$B38,'5.8.2 (Medium excl tax)'!AG:AG)</f>
        <v>3.158168769134023</v>
      </c>
      <c r="AG38" s="34">
        <f>AVERAGEIF('5.8.2 (Medium excl tax)'!$A:$A,'Annual excl tax'!$B38,'5.8.2 (Medium excl tax)'!AH:AH)</f>
        <v>3.8032442802828581</v>
      </c>
      <c r="AH38" s="34">
        <f t="shared" si="3"/>
        <v>2.8802107102090035</v>
      </c>
      <c r="AI38" s="31">
        <f t="shared" si="4"/>
        <v>-25.202625468317024</v>
      </c>
      <c r="AJ38" s="32">
        <f>RANK(Q38,(C38:Q38,U38:AG38),1)</f>
        <v>2</v>
      </c>
    </row>
    <row r="39" spans="1:36" ht="12.65" customHeight="1" x14ac:dyDescent="0.25">
      <c r="A39" s="33" t="s">
        <v>44</v>
      </c>
      <c r="B39" s="51">
        <v>2012</v>
      </c>
      <c r="C39" s="34">
        <f>AVERAGEIF('5.8.2 (Medium excl tax)'!$A:$A,'Annual excl tax'!$B39,'5.8.2 (Medium excl tax)'!D:D)</f>
        <v>2.850165282981636</v>
      </c>
      <c r="D39" s="34">
        <f>AVERAGEIF('5.8.2 (Medium excl tax)'!$A:$A,'Annual excl tax'!$B39,'5.8.2 (Medium excl tax)'!E:E)</f>
        <v>2.7037412805446683</v>
      </c>
      <c r="E39" s="34">
        <f>AVERAGEIF('5.8.2 (Medium excl tax)'!$A:$A,'Annual excl tax'!$B39,'5.8.2 (Medium excl tax)'!F:F)</f>
        <v>2.5834344824648148</v>
      </c>
      <c r="F39" s="34">
        <f>AVERAGEIF('5.8.2 (Medium excl tax)'!$A:$A,'Annual excl tax'!$B39,'5.8.2 (Medium excl tax)'!G:G)</f>
        <v>3.1870032989403931</v>
      </c>
      <c r="G39" s="34">
        <f>AVERAGEIF('5.8.2 (Medium excl tax)'!$A:$A,'Annual excl tax'!$B39,'5.8.2 (Medium excl tax)'!H:H)</f>
        <v>3.1193009719162017</v>
      </c>
      <c r="H39" s="34">
        <f>AVERAGEIF('5.8.2 (Medium excl tax)'!$A:$A,'Annual excl tax'!$B39,'5.8.2 (Medium excl tax)'!I:I)</f>
        <v>2.7458774321113628</v>
      </c>
      <c r="I39" s="34">
        <f>AVERAGEIF('5.8.2 (Medium excl tax)'!$A:$A,'Annual excl tax'!$B39,'5.8.2 (Medium excl tax)'!J:J)</f>
        <v>4.1812947233787208</v>
      </c>
      <c r="J39" s="34">
        <f>AVERAGEIF('5.8.2 (Medium excl tax)'!$A:$A,'Annual excl tax'!$B39,'5.8.2 (Medium excl tax)'!K:K)</f>
        <v>2.9953661550459172</v>
      </c>
      <c r="K39" s="34">
        <f>AVERAGEIF('5.8.2 (Medium excl tax)'!$A:$A,'Annual excl tax'!$B39,'5.8.2 (Medium excl tax)'!L:L)</f>
        <v>3.0562782977261538</v>
      </c>
      <c r="L39" s="34">
        <f>AVERAGEIF('5.8.2 (Medium excl tax)'!$A:$A,'Annual excl tax'!$B39,'5.8.2 (Medium excl tax)'!M:M)</f>
        <v>4.0932649740558231</v>
      </c>
      <c r="M39" s="34">
        <f>AVERAGEIF('5.8.2 (Medium excl tax)'!$A:$A,'Annual excl tax'!$B39,'5.8.2 (Medium excl tax)'!N:N)</f>
        <v>2.4256093922618049</v>
      </c>
      <c r="N39" s="34">
        <f>AVERAGEIF('5.8.2 (Medium excl tax)'!$A:$A,'Annual excl tax'!$B39,'5.8.2 (Medium excl tax)'!O:O)</f>
        <v>3.3159208695797089</v>
      </c>
      <c r="O39" s="34">
        <f>AVERAGEIF('5.8.2 (Medium excl tax)'!$A:$A,'Annual excl tax'!$B39,'5.8.2 (Medium excl tax)'!P:P)</f>
        <v>3.087113901636914</v>
      </c>
      <c r="P39" s="34">
        <f>AVERAGEIF('5.8.2 (Medium excl tax)'!$A:$A,'Annual excl tax'!$B39,'5.8.2 (Medium excl tax)'!Q:Q)</f>
        <v>3.627918800408561</v>
      </c>
      <c r="Q39" s="34">
        <f>AVERAGEIF('5.8.2 (Medium excl tax)'!$A:$A,'Annual excl tax'!$B39,'5.8.2 (Medium excl tax)'!R:R)</f>
        <v>2.5628544414347845</v>
      </c>
      <c r="R39" s="34">
        <f t="shared" si="0"/>
        <v>3.0562782977261538</v>
      </c>
      <c r="S39" s="31">
        <f t="shared" si="1"/>
        <v>-16.144598371767145</v>
      </c>
      <c r="T39" s="32">
        <f t="shared" si="2"/>
        <v>2</v>
      </c>
      <c r="U39" s="34">
        <f>AVERAGEIF('5.8.2 (Medium excl tax)'!$A:$A,'Annual excl tax'!$B39,'5.8.2 (Medium excl tax)'!V:V)</f>
        <v>3.0743061960062312</v>
      </c>
      <c r="V39" s="34">
        <f>AVERAGEIF('5.8.2 (Medium excl tax)'!$A:$A,'Annual excl tax'!$B39,'5.8.2 (Medium excl tax)'!W:W)</f>
        <v>3.5990921040241606</v>
      </c>
      <c r="W39" s="34"/>
      <c r="X39" s="34">
        <f>AVERAGEIF('5.8.2 (Medium excl tax)'!$A:$A,'Annual excl tax'!$B39,'5.8.2 (Medium excl tax)'!Y:Y)</f>
        <v>2.6299401111349283</v>
      </c>
      <c r="Y39" s="34">
        <f>AVERAGEIF('5.8.2 (Medium excl tax)'!$A:$A,'Annual excl tax'!$B39,'5.8.2 (Medium excl tax)'!Z:Z)</f>
        <v>2.8200723179615039</v>
      </c>
      <c r="Z39" s="34">
        <f>AVERAGEIF('5.8.2 (Medium excl tax)'!$A:$A,'Annual excl tax'!$B39,'5.8.2 (Medium excl tax)'!AA:AA)</f>
        <v>3.4926109391727311</v>
      </c>
      <c r="AA39" s="34">
        <f>AVERAGEIF('5.8.2 (Medium excl tax)'!$A:$A,'Annual excl tax'!$B39,'5.8.2 (Medium excl tax)'!AB:AB)</f>
        <v>2.99363633444238</v>
      </c>
      <c r="AB39" s="34">
        <f>AVERAGEIF('5.8.2 (Medium excl tax)'!$A:$A,'Annual excl tax'!$B39,'5.8.2 (Medium excl tax)'!AC:AC)</f>
        <v>3.687801722382213</v>
      </c>
      <c r="AC39" s="34"/>
      <c r="AD39" s="34">
        <f>AVERAGEIF('5.8.2 (Medium excl tax)'!$A:$A,'Annual excl tax'!$B39,'5.8.2 (Medium excl tax)'!AE:AE)</f>
        <v>2.8822419106682649</v>
      </c>
      <c r="AE39" s="34">
        <f>AVERAGEIF('5.8.2 (Medium excl tax)'!$A:$A,'Annual excl tax'!$B39,'5.8.2 (Medium excl tax)'!AF:AF)</f>
        <v>1.5589120849105431</v>
      </c>
      <c r="AF39" s="34">
        <f>AVERAGEIF('5.8.2 (Medium excl tax)'!$A:$A,'Annual excl tax'!$B39,'5.8.2 (Medium excl tax)'!AG:AG)</f>
        <v>3.165712716470733</v>
      </c>
      <c r="AG39" s="34">
        <f>AVERAGEIF('5.8.2 (Medium excl tax)'!$A:$A,'Annual excl tax'!$B39,'5.8.2 (Medium excl tax)'!AH:AH)</f>
        <v>4.2131289655698669</v>
      </c>
      <c r="AH39" s="34">
        <f t="shared" si="3"/>
        <v>3.0652922468661927</v>
      </c>
      <c r="AI39" s="31">
        <f t="shared" si="4"/>
        <v>-16.391187690018022</v>
      </c>
      <c r="AJ39" s="32">
        <f>RANK(Q39,(C39:Q39,U39:AG39),1)</f>
        <v>3</v>
      </c>
    </row>
    <row r="40" spans="1:36" ht="12.65" customHeight="1" x14ac:dyDescent="0.25">
      <c r="A40" s="33" t="s">
        <v>44</v>
      </c>
      <c r="B40" s="51">
        <v>2013</v>
      </c>
      <c r="C40" s="34">
        <f>AVERAGEIF('5.8.2 (Medium excl tax)'!$A:$A,'Annual excl tax'!$B40,'5.8.2 (Medium excl tax)'!D:D)</f>
        <v>2.947069942517798</v>
      </c>
      <c r="D40" s="34">
        <f>AVERAGEIF('5.8.2 (Medium excl tax)'!$A:$A,'Annual excl tax'!$B40,'5.8.2 (Medium excl tax)'!E:E)</f>
        <v>3.0361368268357483</v>
      </c>
      <c r="E40" s="34">
        <f>AVERAGEIF('5.8.2 (Medium excl tax)'!$A:$A,'Annual excl tax'!$B40,'5.8.2 (Medium excl tax)'!F:F)</f>
        <v>2.8676739960018427</v>
      </c>
      <c r="F40" s="34">
        <f>AVERAGEIF('5.8.2 (Medium excl tax)'!$A:$A,'Annual excl tax'!$B40,'5.8.2 (Medium excl tax)'!G:G)</f>
        <v>3.1703346815345181</v>
      </c>
      <c r="G40" s="34">
        <f>AVERAGEIF('5.8.2 (Medium excl tax)'!$A:$A,'Annual excl tax'!$B40,'5.8.2 (Medium excl tax)'!H:H)</f>
        <v>3.2819556275183235</v>
      </c>
      <c r="H40" s="34">
        <f>AVERAGEIF('5.8.2 (Medium excl tax)'!$A:$A,'Annual excl tax'!$B40,'5.8.2 (Medium excl tax)'!I:I)</f>
        <v>3.7204739695198947</v>
      </c>
      <c r="I40" s="34">
        <f>AVERAGEIF('5.8.2 (Medium excl tax)'!$A:$A,'Annual excl tax'!$B40,'5.8.2 (Medium excl tax)'!J:J)</f>
        <v>3.9453843451362935</v>
      </c>
      <c r="J40" s="34">
        <f>AVERAGEIF('5.8.2 (Medium excl tax)'!$A:$A,'Annual excl tax'!$B40,'5.8.2 (Medium excl tax)'!K:K)</f>
        <v>3.5091577179356013</v>
      </c>
      <c r="K40" s="34">
        <f>AVERAGEIF('5.8.2 (Medium excl tax)'!$A:$A,'Annual excl tax'!$B40,'5.8.2 (Medium excl tax)'!L:L)</f>
        <v>3.1031643571566701</v>
      </c>
      <c r="L40" s="34">
        <f>AVERAGEIF('5.8.2 (Medium excl tax)'!$A:$A,'Annual excl tax'!$B40,'5.8.2 (Medium excl tax)'!M:M)</f>
        <v>4.0343198589218723</v>
      </c>
      <c r="M40" s="34">
        <f>AVERAGEIF('5.8.2 (Medium excl tax)'!$A:$A,'Annual excl tax'!$B40,'5.8.2 (Medium excl tax)'!N:N)</f>
        <v>2.5710020620615648</v>
      </c>
      <c r="N40" s="34">
        <f>AVERAGEIF('5.8.2 (Medium excl tax)'!$A:$A,'Annual excl tax'!$B40,'5.8.2 (Medium excl tax)'!O:O)</f>
        <v>3.500374844932439</v>
      </c>
      <c r="O40" s="34">
        <f>AVERAGEIF('5.8.2 (Medium excl tax)'!$A:$A,'Annual excl tax'!$B40,'5.8.2 (Medium excl tax)'!P:P)</f>
        <v>3.2054541009587192</v>
      </c>
      <c r="P40" s="34">
        <f>AVERAGEIF('5.8.2 (Medium excl tax)'!$A:$A,'Annual excl tax'!$B40,'5.8.2 (Medium excl tax)'!Q:Q)</f>
        <v>3.8884487536335284</v>
      </c>
      <c r="Q40" s="34">
        <f>AVERAGEIF('5.8.2 (Medium excl tax)'!$A:$A,'Annual excl tax'!$B40,'5.8.2 (Medium excl tax)'!R:R)</f>
        <v>2.8888511971288597</v>
      </c>
      <c r="R40" s="34">
        <f t="shared" si="0"/>
        <v>3.2054541009587192</v>
      </c>
      <c r="S40" s="31">
        <f t="shared" si="1"/>
        <v>-9.8770063104371619</v>
      </c>
      <c r="T40" s="32">
        <f t="shared" si="2"/>
        <v>3</v>
      </c>
      <c r="U40" s="34">
        <f>AVERAGEIF('5.8.2 (Medium excl tax)'!$A:$A,'Annual excl tax'!$B40,'5.8.2 (Medium excl tax)'!V:V)</f>
        <v>2.9980470132281458</v>
      </c>
      <c r="V40" s="34">
        <f>AVERAGEIF('5.8.2 (Medium excl tax)'!$A:$A,'Annual excl tax'!$B40,'5.8.2 (Medium excl tax)'!W:W)</f>
        <v>3.7219998148870914</v>
      </c>
      <c r="W40" s="34"/>
      <c r="X40" s="34">
        <f>AVERAGEIF('5.8.2 (Medium excl tax)'!$A:$A,'Annual excl tax'!$B40,'5.8.2 (Medium excl tax)'!Y:Y)</f>
        <v>2.7344008691250852</v>
      </c>
      <c r="Y40" s="34">
        <f>AVERAGEIF('5.8.2 (Medium excl tax)'!$A:$A,'Annual excl tax'!$B40,'5.8.2 (Medium excl tax)'!Z:Z)</f>
        <v>2.9441556456287237</v>
      </c>
      <c r="Z40" s="34">
        <f>AVERAGEIF('5.8.2 (Medium excl tax)'!$A:$A,'Annual excl tax'!$B40,'5.8.2 (Medium excl tax)'!AA:AA)</f>
        <v>3.6381994830448474</v>
      </c>
      <c r="AA40" s="34">
        <f>AVERAGEIF('5.8.2 (Medium excl tax)'!$A:$A,'Annual excl tax'!$B40,'5.8.2 (Medium excl tax)'!AB:AB)</f>
        <v>3.0206533219413032</v>
      </c>
      <c r="AB40" s="34">
        <f>AVERAGEIF('5.8.2 (Medium excl tax)'!$A:$A,'Annual excl tax'!$B40,'5.8.2 (Medium excl tax)'!AC:AC)</f>
        <v>3.6042431471768612</v>
      </c>
      <c r="AC40" s="34"/>
      <c r="AD40" s="34">
        <f>AVERAGEIF('5.8.2 (Medium excl tax)'!$A:$A,'Annual excl tax'!$B40,'5.8.2 (Medium excl tax)'!AE:AE)</f>
        <v>3.0780131636740893</v>
      </c>
      <c r="AE40" s="34">
        <f>AVERAGEIF('5.8.2 (Medium excl tax)'!$A:$A,'Annual excl tax'!$B40,'5.8.2 (Medium excl tax)'!AF:AF)</f>
        <v>1.7594598960486187</v>
      </c>
      <c r="AF40" s="34">
        <f>AVERAGEIF('5.8.2 (Medium excl tax)'!$A:$A,'Annual excl tax'!$B40,'5.8.2 (Medium excl tax)'!AG:AG)</f>
        <v>3.0966903342412175</v>
      </c>
      <c r="AG40" s="34">
        <f>AVERAGEIF('5.8.2 (Medium excl tax)'!$A:$A,'Annual excl tax'!$B40,'5.8.2 (Medium excl tax)'!AH:AH)</f>
        <v>3.7267023866574354</v>
      </c>
      <c r="AH40" s="34">
        <f t="shared" si="3"/>
        <v>3.1367495193455941</v>
      </c>
      <c r="AI40" s="31">
        <f t="shared" si="4"/>
        <v>-7.9030321257035618</v>
      </c>
      <c r="AJ40" s="32">
        <f>RANK(Q40,(C40:Q40,U40:AG40),1)</f>
        <v>5</v>
      </c>
    </row>
    <row r="41" spans="1:36" ht="12.65" customHeight="1" x14ac:dyDescent="0.25">
      <c r="A41" s="33" t="s">
        <v>44</v>
      </c>
      <c r="B41" s="51">
        <v>2014</v>
      </c>
      <c r="C41" s="34">
        <f>AVERAGEIF('5.8.2 (Medium excl tax)'!$A:$A,'Annual excl tax'!$B41,'5.8.2 (Medium excl tax)'!D:D)</f>
        <v>2.7142350756461626</v>
      </c>
      <c r="D41" s="34">
        <f>AVERAGEIF('5.8.2 (Medium excl tax)'!$A:$A,'Annual excl tax'!$B41,'5.8.2 (Medium excl tax)'!E:E)</f>
        <v>2.3356227786702615</v>
      </c>
      <c r="E41" s="34">
        <f>AVERAGEIF('5.8.2 (Medium excl tax)'!$A:$A,'Annual excl tax'!$B41,'5.8.2 (Medium excl tax)'!F:F)</f>
        <v>2.1614413827670909</v>
      </c>
      <c r="F41" s="34">
        <f>AVERAGEIF('5.8.2 (Medium excl tax)'!$A:$A,'Annual excl tax'!$B41,'5.8.2 (Medium excl tax)'!G:G)</f>
        <v>2.9270025597148694</v>
      </c>
      <c r="G41" s="34">
        <f>AVERAGEIF('5.8.2 (Medium excl tax)'!$A:$A,'Annual excl tax'!$B41,'5.8.2 (Medium excl tax)'!H:H)</f>
        <v>2.9556766481227155</v>
      </c>
      <c r="H41" s="34">
        <f>AVERAGEIF('5.8.2 (Medium excl tax)'!$A:$A,'Annual excl tax'!$B41,'5.8.2 (Medium excl tax)'!I:I)</f>
        <v>3.1062795675772978</v>
      </c>
      <c r="I41" s="34">
        <f>AVERAGEIF('5.8.2 (Medium excl tax)'!$A:$A,'Annual excl tax'!$B41,'5.8.2 (Medium excl tax)'!J:J)</f>
        <v>3.4109058313951186</v>
      </c>
      <c r="J41" s="34">
        <f>AVERAGEIF('5.8.2 (Medium excl tax)'!$A:$A,'Annual excl tax'!$B41,'5.8.2 (Medium excl tax)'!K:K)</f>
        <v>3.0473206643503259</v>
      </c>
      <c r="K41" s="34">
        <f>AVERAGEIF('5.8.2 (Medium excl tax)'!$A:$A,'Annual excl tax'!$B41,'5.8.2 (Medium excl tax)'!L:L)</f>
        <v>2.6979477891697599</v>
      </c>
      <c r="L41" s="34">
        <f>AVERAGEIF('5.8.2 (Medium excl tax)'!$A:$A,'Annual excl tax'!$B41,'5.8.2 (Medium excl tax)'!M:M)</f>
        <v>3.2677975271836051</v>
      </c>
      <c r="M41" s="34">
        <f>AVERAGEIF('5.8.2 (Medium excl tax)'!$A:$A,'Annual excl tax'!$B41,'5.8.2 (Medium excl tax)'!N:N)</f>
        <v>2.3496803144675216</v>
      </c>
      <c r="N41" s="34">
        <f>AVERAGEIF('5.8.2 (Medium excl tax)'!$A:$A,'Annual excl tax'!$B41,'5.8.2 (Medium excl tax)'!O:O)</f>
        <v>3.4482115183951718</v>
      </c>
      <c r="O41" s="34">
        <f>AVERAGEIF('5.8.2 (Medium excl tax)'!$A:$A,'Annual excl tax'!$B41,'5.8.2 (Medium excl tax)'!P:P)</f>
        <v>2.9706469288863673</v>
      </c>
      <c r="P41" s="34">
        <f>AVERAGEIF('5.8.2 (Medium excl tax)'!$A:$A,'Annual excl tax'!$B41,'5.8.2 (Medium excl tax)'!Q:Q)</f>
        <v>3.0916989562736927</v>
      </c>
      <c r="Q41" s="34">
        <f>AVERAGEIF('5.8.2 (Medium excl tax)'!$A:$A,'Annual excl tax'!$B41,'5.8.2 (Medium excl tax)'!R:R)</f>
        <v>2.7679696035495862</v>
      </c>
      <c r="R41" s="34">
        <f t="shared" si="0"/>
        <v>2.9556766481227155</v>
      </c>
      <c r="S41" s="31">
        <f t="shared" si="1"/>
        <v>-6.3507300330822902</v>
      </c>
      <c r="T41" s="32">
        <f t="shared" si="2"/>
        <v>6</v>
      </c>
      <c r="U41" s="34">
        <f>AVERAGEIF('5.8.2 (Medium excl tax)'!$A:$A,'Annual excl tax'!$B41,'5.8.2 (Medium excl tax)'!V:V)</f>
        <v>2.7143266028057678</v>
      </c>
      <c r="V41" s="34">
        <f>AVERAGEIF('5.8.2 (Medium excl tax)'!$A:$A,'Annual excl tax'!$B41,'5.8.2 (Medium excl tax)'!W:W)</f>
        <v>3.254784247426787</v>
      </c>
      <c r="W41" s="34"/>
      <c r="X41" s="34">
        <f>AVERAGEIF('5.8.2 (Medium excl tax)'!$A:$A,'Annual excl tax'!$B41,'5.8.2 (Medium excl tax)'!Y:Y)</f>
        <v>2.4100317696342208</v>
      </c>
      <c r="Y41" s="34">
        <f>AVERAGEIF('5.8.2 (Medium excl tax)'!$A:$A,'Annual excl tax'!$B41,'5.8.2 (Medium excl tax)'!Z:Z)</f>
        <v>2.793947083281985</v>
      </c>
      <c r="Z41" s="34">
        <f>AVERAGEIF('5.8.2 (Medium excl tax)'!$A:$A,'Annual excl tax'!$B41,'5.8.2 (Medium excl tax)'!AA:AA)</f>
        <v>3.0565111534243758</v>
      </c>
      <c r="AA41" s="34">
        <f>AVERAGEIF('5.8.2 (Medium excl tax)'!$A:$A,'Annual excl tax'!$B41,'5.8.2 (Medium excl tax)'!AB:AB)</f>
        <v>2.7174881113395299</v>
      </c>
      <c r="AB41" s="34">
        <f>AVERAGEIF('5.8.2 (Medium excl tax)'!$A:$A,'Annual excl tax'!$B41,'5.8.2 (Medium excl tax)'!AC:AC)</f>
        <v>3.1812984869423282</v>
      </c>
      <c r="AC41" s="34"/>
      <c r="AD41" s="34">
        <f>AVERAGEIF('5.8.2 (Medium excl tax)'!$A:$A,'Annual excl tax'!$B41,'5.8.2 (Medium excl tax)'!AE:AE)</f>
        <v>2.9408042742585732</v>
      </c>
      <c r="AE41" s="34">
        <f>AVERAGEIF('5.8.2 (Medium excl tax)'!$A:$A,'Annual excl tax'!$B41,'5.8.2 (Medium excl tax)'!AF:AF)</f>
        <v>1.7115713389279796</v>
      </c>
      <c r="AF41" s="34">
        <f>AVERAGEIF('5.8.2 (Medium excl tax)'!$A:$A,'Annual excl tax'!$B41,'5.8.2 (Medium excl tax)'!AG:AG)</f>
        <v>2.9005582219861661</v>
      </c>
      <c r="AG41" s="34">
        <f>AVERAGEIF('5.8.2 (Medium excl tax)'!$A:$A,'Annual excl tax'!$B41,'5.8.2 (Medium excl tax)'!AH:AH)</f>
        <v>3.0953455777030867</v>
      </c>
      <c r="AH41" s="34">
        <f t="shared" si="3"/>
        <v>2.9339034169867215</v>
      </c>
      <c r="AI41" s="31">
        <f t="shared" si="4"/>
        <v>-5.6557353754868442</v>
      </c>
      <c r="AJ41" s="32">
        <f>RANK(Q41,(C41:Q41,U41:AG41),1)</f>
        <v>10</v>
      </c>
    </row>
    <row r="42" spans="1:36" ht="12.65" customHeight="1" x14ac:dyDescent="0.25">
      <c r="A42" s="33" t="s">
        <v>44</v>
      </c>
      <c r="B42" s="51">
        <v>2015</v>
      </c>
      <c r="C42" s="34">
        <f>AVERAGEIF('5.8.2 (Medium excl tax)'!$A:$A,'Annual excl tax'!$B42,'5.8.2 (Medium excl tax)'!D:D)</f>
        <v>2.1817804009207906</v>
      </c>
      <c r="D42" s="34">
        <f>AVERAGEIF('5.8.2 (Medium excl tax)'!$A:$A,'Annual excl tax'!$B42,'5.8.2 (Medium excl tax)'!E:E)</f>
        <v>1.9604019983110348</v>
      </c>
      <c r="E42" s="34">
        <f>AVERAGEIF('5.8.2 (Medium excl tax)'!$A:$A,'Annual excl tax'!$B42,'5.8.2 (Medium excl tax)'!F:F)</f>
        <v>1.9571830167941593</v>
      </c>
      <c r="F42" s="34">
        <f>AVERAGEIF('5.8.2 (Medium excl tax)'!$A:$A,'Annual excl tax'!$B42,'5.8.2 (Medium excl tax)'!G:G)</f>
        <v>2.1422646990452039</v>
      </c>
      <c r="G42" s="34">
        <f>AVERAGEIF('5.8.2 (Medium excl tax)'!$A:$A,'Annual excl tax'!$B42,'5.8.2 (Medium excl tax)'!H:H)</f>
        <v>2.464894819718741</v>
      </c>
      <c r="H42" s="34">
        <f>AVERAGEIF('5.8.2 (Medium excl tax)'!$A:$A,'Annual excl tax'!$B42,'5.8.2 (Medium excl tax)'!I:I)</f>
        <v>2.512301697233756</v>
      </c>
      <c r="I42" s="34">
        <f>AVERAGEIF('5.8.2 (Medium excl tax)'!$A:$A,'Annual excl tax'!$B42,'5.8.2 (Medium excl tax)'!J:J)</f>
        <v>2.3972894889077132</v>
      </c>
      <c r="J42" s="34">
        <f>AVERAGEIF('5.8.2 (Medium excl tax)'!$A:$A,'Annual excl tax'!$B42,'5.8.2 (Medium excl tax)'!K:K)</f>
        <v>2.5343956452328253</v>
      </c>
      <c r="K42" s="34">
        <f>AVERAGEIF('5.8.2 (Medium excl tax)'!$A:$A,'Annual excl tax'!$B42,'5.8.2 (Medium excl tax)'!L:L)</f>
        <v>2.2839166831793314</v>
      </c>
      <c r="L42" s="34">
        <f>AVERAGEIF('5.8.2 (Medium excl tax)'!$A:$A,'Annual excl tax'!$B42,'5.8.2 (Medium excl tax)'!M:M)</f>
        <v>2.7049586393403855</v>
      </c>
      <c r="M42" s="34">
        <f>AVERAGEIF('5.8.2 (Medium excl tax)'!$A:$A,'Annual excl tax'!$B42,'5.8.2 (Medium excl tax)'!N:N)</f>
        <v>1.9134374028933996</v>
      </c>
      <c r="N42" s="34">
        <f>AVERAGEIF('5.8.2 (Medium excl tax)'!$A:$A,'Annual excl tax'!$B42,'5.8.2 (Medium excl tax)'!O:O)</f>
        <v>2.8504614365590744</v>
      </c>
      <c r="O42" s="34">
        <f>AVERAGEIF('5.8.2 (Medium excl tax)'!$A:$A,'Annual excl tax'!$B42,'5.8.2 (Medium excl tax)'!P:P)</f>
        <v>2.3820757860397741</v>
      </c>
      <c r="P42" s="34">
        <f>AVERAGEIF('5.8.2 (Medium excl tax)'!$A:$A,'Annual excl tax'!$B42,'5.8.2 (Medium excl tax)'!Q:Q)</f>
        <v>2.5090827157168807</v>
      </c>
      <c r="Q42" s="34">
        <f>AVERAGEIF('5.8.2 (Medium excl tax)'!$A:$A,'Annual excl tax'!$B42,'5.8.2 (Medium excl tax)'!R:R)</f>
        <v>2.4429272380332083</v>
      </c>
      <c r="R42" s="34">
        <f t="shared" si="0"/>
        <v>2.3972894889077132</v>
      </c>
      <c r="S42" s="31">
        <f t="shared" si="1"/>
        <v>1.9037229060846226</v>
      </c>
      <c r="T42" s="32">
        <f t="shared" si="2"/>
        <v>9</v>
      </c>
      <c r="U42" s="34">
        <f>AVERAGEIF('5.8.2 (Medium excl tax)'!$A:$A,'Annual excl tax'!$B42,'5.8.2 (Medium excl tax)'!V:V)</f>
        <v>2.0705558225225404</v>
      </c>
      <c r="V42" s="34">
        <f>AVERAGEIF('5.8.2 (Medium excl tax)'!$A:$A,'Annual excl tax'!$B42,'5.8.2 (Medium excl tax)'!W:W)</f>
        <v>2.6545223297788008</v>
      </c>
      <c r="W42" s="34"/>
      <c r="X42" s="34">
        <f>AVERAGEIF('5.8.2 (Medium excl tax)'!$A:$A,'Annual excl tax'!$B42,'5.8.2 (Medium excl tax)'!Y:Y)</f>
        <v>2.061716899531584</v>
      </c>
      <c r="Y42" s="34">
        <f>AVERAGEIF('5.8.2 (Medium excl tax)'!$A:$A,'Annual excl tax'!$B42,'5.8.2 (Medium excl tax)'!Z:Z)</f>
        <v>2.151609087290308</v>
      </c>
      <c r="Z42" s="34">
        <f>AVERAGEIF('5.8.2 (Medium excl tax)'!$A:$A,'Annual excl tax'!$B42,'5.8.2 (Medium excl tax)'!AA:AA)</f>
        <v>2.4328280113852019</v>
      </c>
      <c r="AA42" s="34">
        <f>AVERAGEIF('5.8.2 (Medium excl tax)'!$A:$A,'Annual excl tax'!$B42,'5.8.2 (Medium excl tax)'!AB:AB)</f>
        <v>2.2048852794281575</v>
      </c>
      <c r="AB42" s="34">
        <f>AVERAGEIF('5.8.2 (Medium excl tax)'!$A:$A,'Annual excl tax'!$B42,'5.8.2 (Medium excl tax)'!AC:AC)</f>
        <v>1.8095353517236599</v>
      </c>
      <c r="AC42" s="34"/>
      <c r="AD42" s="34">
        <f>AVERAGEIF('5.8.2 (Medium excl tax)'!$A:$A,'Annual excl tax'!$B42,'5.8.2 (Medium excl tax)'!AE:AE)</f>
        <v>2.5455689855458976</v>
      </c>
      <c r="AE42" s="34">
        <f>AVERAGEIF('5.8.2 (Medium excl tax)'!$A:$A,'Annual excl tax'!$B42,'5.8.2 (Medium excl tax)'!AF:AF)</f>
        <v>1.4882919010207103</v>
      </c>
      <c r="AF42" s="34">
        <f>AVERAGEIF('5.8.2 (Medium excl tax)'!$A:$A,'Annual excl tax'!$B42,'5.8.2 (Medium excl tax)'!AG:AG)</f>
        <v>2.4210228395044444</v>
      </c>
      <c r="AG42" s="34">
        <f>AVERAGEIF('5.8.2 (Medium excl tax)'!$A:$A,'Annual excl tax'!$B42,'5.8.2 (Medium excl tax)'!AH:AH)</f>
        <v>2.3482398493167151</v>
      </c>
      <c r="AH42" s="34">
        <f t="shared" si="3"/>
        <v>2.3651578176782446</v>
      </c>
      <c r="AI42" s="31">
        <f t="shared" si="4"/>
        <v>3.2881281652192658</v>
      </c>
      <c r="AJ42" s="32">
        <f>RANK(Q42,(C42:Q42,U42:AG42),1)</f>
        <v>18</v>
      </c>
    </row>
    <row r="43" spans="1:36" ht="12.65" customHeight="1" x14ac:dyDescent="0.25">
      <c r="A43" s="33" t="s">
        <v>44</v>
      </c>
      <c r="B43" s="51">
        <v>2016</v>
      </c>
      <c r="C43" s="34">
        <f>AVERAGEIF('5.8.2 (Medium excl tax)'!$A:$A,'Annual excl tax'!$B43,'5.8.2 (Medium excl tax)'!D:D)</f>
        <v>2.2205395810161597</v>
      </c>
      <c r="D43" s="34">
        <f>AVERAGEIF('5.8.2 (Medium excl tax)'!$A:$A,'Annual excl tax'!$B43,'5.8.2 (Medium excl tax)'!E:E)</f>
        <v>1.9314876451072442</v>
      </c>
      <c r="E43" s="34">
        <f>AVERAGEIF('5.8.2 (Medium excl tax)'!$A:$A,'Annual excl tax'!$B43,'5.8.2 (Medium excl tax)'!F:F)</f>
        <v>1.7023296304930624</v>
      </c>
      <c r="F43" s="34">
        <f>AVERAGEIF('5.8.2 (Medium excl tax)'!$A:$A,'Annual excl tax'!$B43,'5.8.2 (Medium excl tax)'!G:G)</f>
        <v>2.2163882406342634</v>
      </c>
      <c r="G43" s="34">
        <f>AVERAGEIF('5.8.2 (Medium excl tax)'!$A:$A,'Annual excl tax'!$B43,'5.8.2 (Medium excl tax)'!H:H)</f>
        <v>2.5402168190101309</v>
      </c>
      <c r="H43" s="34">
        <f>AVERAGEIF('5.8.2 (Medium excl tax)'!$A:$A,'Annual excl tax'!$B43,'5.8.2 (Medium excl tax)'!I:I)</f>
        <v>2.4142586048232806</v>
      </c>
      <c r="I43" s="34">
        <f>AVERAGEIF('5.8.2 (Medium excl tax)'!$A:$A,'Annual excl tax'!$B43,'5.8.2 (Medium excl tax)'!J:J)</f>
        <v>1.910004622467335</v>
      </c>
      <c r="J43" s="34">
        <f>AVERAGEIF('5.8.2 (Medium excl tax)'!$A:$A,'Annual excl tax'!$B43,'5.8.2 (Medium excl tax)'!K:K)</f>
        <v>2.4354830853661786</v>
      </c>
      <c r="K43" s="34">
        <f>AVERAGEIF('5.8.2 (Medium excl tax)'!$A:$A,'Annual excl tax'!$B43,'5.8.2 (Medium excl tax)'!L:L)</f>
        <v>2.2210566652101833</v>
      </c>
      <c r="L43" s="34">
        <f>AVERAGEIF('5.8.2 (Medium excl tax)'!$A:$A,'Annual excl tax'!$B43,'5.8.2 (Medium excl tax)'!M:M)</f>
        <v>2.6933606488008568</v>
      </c>
      <c r="M43" s="34">
        <f>AVERAGEIF('5.8.2 (Medium excl tax)'!$A:$A,'Annual excl tax'!$B43,'5.8.2 (Medium excl tax)'!N:N)</f>
        <v>1.8465084311798865</v>
      </c>
      <c r="N43" s="34">
        <f>AVERAGEIF('5.8.2 (Medium excl tax)'!$A:$A,'Annual excl tax'!$B43,'5.8.2 (Medium excl tax)'!O:O)</f>
        <v>2.4606816559497284</v>
      </c>
      <c r="O43" s="34">
        <f>AVERAGEIF('5.8.2 (Medium excl tax)'!$A:$A,'Annual excl tax'!$B43,'5.8.2 (Medium excl tax)'!P:P)</f>
        <v>2.1657498767356014</v>
      </c>
      <c r="P43" s="34">
        <f>AVERAGEIF('5.8.2 (Medium excl tax)'!$A:$A,'Annual excl tax'!$B43,'5.8.2 (Medium excl tax)'!Q:Q)</f>
        <v>2.3941322650587482</v>
      </c>
      <c r="Q43" s="34">
        <f>AVERAGEIF('5.8.2 (Medium excl tax)'!$A:$A,'Annual excl tax'!$B43,'5.8.2 (Medium excl tax)'!R:R)</f>
        <v>2.0802215924190617</v>
      </c>
      <c r="R43" s="34">
        <f t="shared" si="0"/>
        <v>2.2205395810161597</v>
      </c>
      <c r="S43" s="31">
        <f t="shared" si="1"/>
        <v>-6.3190942326227715</v>
      </c>
      <c r="T43" s="32">
        <f t="shared" si="2"/>
        <v>5</v>
      </c>
      <c r="U43" s="34">
        <f>AVERAGEIF('5.8.2 (Medium excl tax)'!$A:$A,'Annual excl tax'!$B43,'5.8.2 (Medium excl tax)'!V:V)</f>
        <v>1.6345048484824733</v>
      </c>
      <c r="V43" s="34">
        <f>AVERAGEIF('5.8.2 (Medium excl tax)'!$A:$A,'Annual excl tax'!$B43,'5.8.2 (Medium excl tax)'!W:W)</f>
        <v>2.4217536731008797</v>
      </c>
      <c r="W43" s="34"/>
      <c r="X43" s="34">
        <f>AVERAGEIF('5.8.2 (Medium excl tax)'!$A:$A,'Annual excl tax'!$B43,'5.8.2 (Medium excl tax)'!Y:Y)</f>
        <v>2.0340570833896261</v>
      </c>
      <c r="Y43" s="34">
        <f>AVERAGEIF('5.8.2 (Medium excl tax)'!$A:$A,'Annual excl tax'!$B43,'5.8.2 (Medium excl tax)'!Z:Z)</f>
        <v>1.7220521640144981</v>
      </c>
      <c r="Z43" s="34">
        <f>AVERAGEIF('5.8.2 (Medium excl tax)'!$A:$A,'Annual excl tax'!$B43,'5.8.2 (Medium excl tax)'!AA:AA)</f>
        <v>2.259580841815934</v>
      </c>
      <c r="AA43" s="34">
        <f>AVERAGEIF('5.8.2 (Medium excl tax)'!$A:$A,'Annual excl tax'!$B43,'5.8.2 (Medium excl tax)'!AB:AB)</f>
        <v>1.9696080154698983</v>
      </c>
      <c r="AB43" s="34">
        <f>AVERAGEIF('5.8.2 (Medium excl tax)'!$A:$A,'Annual excl tax'!$B43,'5.8.2 (Medium excl tax)'!AC:AC)</f>
        <v>2.095938049704686</v>
      </c>
      <c r="AC43" s="34"/>
      <c r="AD43" s="34">
        <f>AVERAGEIF('5.8.2 (Medium excl tax)'!$A:$A,'Annual excl tax'!$B43,'5.8.2 (Medium excl tax)'!AE:AE)</f>
        <v>2.1315223046578322</v>
      </c>
      <c r="AE43" s="34">
        <f>AVERAGEIF('5.8.2 (Medium excl tax)'!$A:$A,'Annual excl tax'!$B43,'5.8.2 (Medium excl tax)'!AF:AF)</f>
        <v>1.5204022794915222</v>
      </c>
      <c r="AF43" s="34">
        <f>AVERAGEIF('5.8.2 (Medium excl tax)'!$A:$A,'Annual excl tax'!$B43,'5.8.2 (Medium excl tax)'!AG:AG)</f>
        <v>2.4213818530529418</v>
      </c>
      <c r="AG43" s="34">
        <f>AVERAGEIF('5.8.2 (Medium excl tax)'!$A:$A,'Annual excl tax'!$B43,'5.8.2 (Medium excl tax)'!AH:AH)</f>
        <v>2.3303455454791289</v>
      </c>
      <c r="AH43" s="34">
        <f t="shared" si="3"/>
        <v>2.1910690586849322</v>
      </c>
      <c r="AI43" s="31">
        <f t="shared" si="4"/>
        <v>-5.0590585370412988</v>
      </c>
      <c r="AJ43" s="32">
        <f>RANK(Q43,(C43:Q43,U43:AG43),1)</f>
        <v>10</v>
      </c>
    </row>
    <row r="44" spans="1:36" x14ac:dyDescent="0.25">
      <c r="A44" s="33" t="s">
        <v>44</v>
      </c>
      <c r="B44" s="51">
        <v>2017</v>
      </c>
      <c r="C44" s="34">
        <f>AVERAGEIF('5.8.2 (Medium excl tax)'!$A:$A,'Annual excl tax'!$B44,'5.8.2 (Medium excl tax)'!D:D)</f>
        <v>2.3541147341380229</v>
      </c>
      <c r="D44" s="34">
        <f>AVERAGEIF('5.8.2 (Medium excl tax)'!$A:$A,'Annual excl tax'!$B44,'5.8.2 (Medium excl tax)'!E:E)</f>
        <v>1.9020687079829726</v>
      </c>
      <c r="E44" s="34">
        <f>AVERAGEIF('5.8.2 (Medium excl tax)'!$A:$A,'Annual excl tax'!$B44,'5.8.2 (Medium excl tax)'!F:F)</f>
        <v>2.0954155639934999</v>
      </c>
      <c r="F44" s="34">
        <f>AVERAGEIF('5.8.2 (Medium excl tax)'!$A:$A,'Annual excl tax'!$B44,'5.8.2 (Medium excl tax)'!G:G)</f>
        <v>2.9029129265493641</v>
      </c>
      <c r="G44" s="34">
        <f>AVERAGEIF('5.8.2 (Medium excl tax)'!$A:$A,'Annual excl tax'!$B44,'5.8.2 (Medium excl tax)'!H:H)</f>
        <v>2.4774868527253826</v>
      </c>
      <c r="H44" s="34">
        <f>AVERAGEIF('5.8.2 (Medium excl tax)'!$A:$A,'Annual excl tax'!$B44,'5.8.2 (Medium excl tax)'!I:I)</f>
        <v>2.379299491342767</v>
      </c>
      <c r="I44" s="34">
        <f>AVERAGEIF('5.8.2 (Medium excl tax)'!$A:$A,'Annual excl tax'!$B44,'5.8.2 (Medium excl tax)'!J:J)</f>
        <v>2.0947781183609302</v>
      </c>
      <c r="J44" s="34">
        <f>AVERAGEIF('5.8.2 (Medium excl tax)'!$A:$A,'Annual excl tax'!$B44,'5.8.2 (Medium excl tax)'!K:K)</f>
        <v>2.5767906864180374</v>
      </c>
      <c r="K44" s="34">
        <f>AVERAGEIF('5.8.2 (Medium excl tax)'!$A:$A,'Annual excl tax'!$B44,'5.8.2 (Medium excl tax)'!L:L)</f>
        <v>2.1250633830792722</v>
      </c>
      <c r="L44" s="34">
        <f>AVERAGEIF('5.8.2 (Medium excl tax)'!$A:$A,'Annual excl tax'!$B44,'5.8.2 (Medium excl tax)'!M:M)</f>
        <v>2.7564296339691956</v>
      </c>
      <c r="M44" s="34">
        <f>AVERAGEIF('5.8.2 (Medium excl tax)'!$A:$A,'Annual excl tax'!$B44,'5.8.2 (Medium excl tax)'!N:N)</f>
        <v>1.8674797427917451</v>
      </c>
      <c r="N44" s="34">
        <f>AVERAGEIF('5.8.2 (Medium excl tax)'!$A:$A,'Annual excl tax'!$B44,'5.8.2 (Medium excl tax)'!O:O)</f>
        <v>2.3400881028623699</v>
      </c>
      <c r="O44" s="34">
        <f>AVERAGEIF('5.8.2 (Medium excl tax)'!$A:$A,'Annual excl tax'!$B44,'5.8.2 (Medium excl tax)'!P:P)</f>
        <v>2.313947177208771</v>
      </c>
      <c r="P44" s="34">
        <f>AVERAGEIF('5.8.2 (Medium excl tax)'!$A:$A,'Annual excl tax'!$B44,'5.8.2 (Medium excl tax)'!Q:Q)</f>
        <v>3.1032735694242395</v>
      </c>
      <c r="Q44" s="34">
        <f>AVERAGEIF('5.8.2 (Medium excl tax)'!$A:$A,'Annual excl tax'!$B44,'5.8.2 (Medium excl tax)'!R:R)</f>
        <v>1.9661461308518304</v>
      </c>
      <c r="R44" s="34">
        <f t="shared" si="0"/>
        <v>2.3400881028623699</v>
      </c>
      <c r="S44" s="31">
        <f t="shared" si="1"/>
        <v>-15.979824501185993</v>
      </c>
      <c r="T44" s="32">
        <f t="shared" si="2"/>
        <v>3</v>
      </c>
      <c r="U44" s="34">
        <f>AVERAGEIF('5.8.2 (Medium excl tax)'!$A:$A,'Annual excl tax'!$B44,'5.8.2 (Medium excl tax)'!V:V)</f>
        <v>1.975230673568986</v>
      </c>
      <c r="V44" s="34">
        <f>AVERAGEIF('5.8.2 (Medium excl tax)'!$A:$A,'Annual excl tax'!$B44,'5.8.2 (Medium excl tax)'!W:W)</f>
        <v>2.1260195515281257</v>
      </c>
      <c r="W44" s="34"/>
      <c r="X44" s="34">
        <f>AVERAGEIF('5.8.2 (Medium excl tax)'!$A:$A,'Annual excl tax'!$B44,'5.8.2 (Medium excl tax)'!Y:Y)</f>
        <v>2.0125297251516758</v>
      </c>
      <c r="Y44" s="34">
        <f>AVERAGEIF('5.8.2 (Medium excl tax)'!$A:$A,'Annual excl tax'!$B44,'5.8.2 (Medium excl tax)'!Z:Z)</f>
        <v>2.0909525021124722</v>
      </c>
      <c r="Z44" s="34">
        <f>AVERAGEIF('5.8.2 (Medium excl tax)'!$A:$A,'Annual excl tax'!$B44,'5.8.2 (Medium excl tax)'!AA:AA)</f>
        <v>2.0463218833021921</v>
      </c>
      <c r="AA44" s="34">
        <f>AVERAGEIF('5.8.2 (Medium excl tax)'!$A:$A,'Annual excl tax'!$B44,'5.8.2 (Medium excl tax)'!AB:AB)</f>
        <v>2.3158595141064788</v>
      </c>
      <c r="AB44" s="34">
        <f>AVERAGEIF('5.8.2 (Medium excl tax)'!$A:$A,'Annual excl tax'!$B44,'5.8.2 (Medium excl tax)'!AC:AC)</f>
        <v>2.2957752644153313</v>
      </c>
      <c r="AC44" s="34"/>
      <c r="AD44" s="34">
        <f>AVERAGEIF('5.8.2 (Medium excl tax)'!$A:$A,'Annual excl tax'!$B44,'5.8.2 (Medium excl tax)'!AE:AE)</f>
        <v>2.3496516722569947</v>
      </c>
      <c r="AE44" s="34">
        <f>AVERAGEIF('5.8.2 (Medium excl tax)'!$A:$A,'Annual excl tax'!$B44,'5.8.2 (Medium excl tax)'!AF:AF)</f>
        <v>2.2442911626018889</v>
      </c>
      <c r="AF44" s="34">
        <f>AVERAGEIF('5.8.2 (Medium excl tax)'!$A:$A,'Annual excl tax'!$B44,'5.8.2 (Medium excl tax)'!AG:AG)</f>
        <v>2.3939635682509897</v>
      </c>
      <c r="AG44" s="34">
        <f>AVERAGEIF('5.8.2 (Medium excl tax)'!$A:$A,'Annual excl tax'!$B44,'5.8.2 (Medium excl tax)'!AH:AH)</f>
        <v>2.3107590065928818</v>
      </c>
      <c r="AH44" s="34">
        <f t="shared" si="3"/>
        <v>2.3032671355041066</v>
      </c>
      <c r="AI44" s="31">
        <f t="shared" si="4"/>
        <v>-14.636643724718967</v>
      </c>
      <c r="AJ44" s="32">
        <f>RANK(Q44,(C44:Q44,U44:AG44),1)</f>
        <v>3</v>
      </c>
    </row>
    <row r="45" spans="1:36" x14ac:dyDescent="0.25">
      <c r="A45" s="33" t="s">
        <v>44</v>
      </c>
      <c r="B45" s="51">
        <v>2018</v>
      </c>
      <c r="C45" s="34">
        <f>AVERAGEIF('5.8.2 (Medium excl tax)'!$A:$A,'Annual excl tax'!$B45,'5.8.2 (Medium excl tax)'!D:D)</f>
        <v>2.3843493974636432</v>
      </c>
      <c r="D45" s="34">
        <f>AVERAGEIF('5.8.2 (Medium excl tax)'!$A:$A,'Annual excl tax'!$B45,'5.8.2 (Medium excl tax)'!E:E)</f>
        <v>1.9642388482085986</v>
      </c>
      <c r="E45" s="34">
        <f>AVERAGEIF('5.8.2 (Medium excl tax)'!$A:$A,'Annual excl tax'!$B45,'5.8.2 (Medium excl tax)'!F:F)</f>
        <v>2.4860537502602922</v>
      </c>
      <c r="F45" s="34">
        <f>AVERAGEIF('5.8.2 (Medium excl tax)'!$A:$A,'Annual excl tax'!$B45,'5.8.2 (Medium excl tax)'!G:G)</f>
        <v>3.4903364700836037</v>
      </c>
      <c r="G45" s="34">
        <f>AVERAGEIF('5.8.2 (Medium excl tax)'!$A:$A,'Annual excl tax'!$B45,'5.8.2 (Medium excl tax)'!H:H)</f>
        <v>2.6369190207642053</v>
      </c>
      <c r="H45" s="34">
        <f>AVERAGEIF('5.8.2 (Medium excl tax)'!$A:$A,'Annual excl tax'!$B45,'5.8.2 (Medium excl tax)'!I:I)</f>
        <v>2.4414367970448421</v>
      </c>
      <c r="I45" s="34">
        <f>AVERAGEIF('5.8.2 (Medium excl tax)'!$A:$A,'Annual excl tax'!$B45,'5.8.2 (Medium excl tax)'!J:J)</f>
        <v>2.526804249797916</v>
      </c>
      <c r="J45" s="34">
        <f>AVERAGEIF('5.8.2 (Medium excl tax)'!$A:$A,'Annual excl tax'!$B45,'5.8.2 (Medium excl tax)'!K:K)</f>
        <v>2.9114341684507119</v>
      </c>
      <c r="K45" s="34">
        <f>AVERAGEIF('5.8.2 (Medium excl tax)'!$A:$A,'Annual excl tax'!$B45,'5.8.2 (Medium excl tax)'!L:L)</f>
        <v>2.3887481810667461</v>
      </c>
      <c r="L45" s="34">
        <f>AVERAGEIF('5.8.2 (Medium excl tax)'!$A:$A,'Annual excl tax'!$B45,'5.8.2 (Medium excl tax)'!M:M)</f>
        <v>2.8442909672944694</v>
      </c>
      <c r="M45" s="34">
        <f>AVERAGEIF('5.8.2 (Medium excl tax)'!$A:$A,'Annual excl tax'!$B45,'5.8.2 (Medium excl tax)'!N:N)</f>
        <v>2.0039730815252383</v>
      </c>
      <c r="N45" s="34">
        <f>AVERAGEIF('5.8.2 (Medium excl tax)'!$A:$A,'Annual excl tax'!$B45,'5.8.2 (Medium excl tax)'!O:O)</f>
        <v>2.45526226503857</v>
      </c>
      <c r="O45" s="34">
        <f>AVERAGEIF('5.8.2 (Medium excl tax)'!$A:$A,'Annual excl tax'!$B45,'5.8.2 (Medium excl tax)'!P:P)</f>
        <v>2.5566762560577949</v>
      </c>
      <c r="P45" s="34">
        <f>AVERAGEIF('5.8.2 (Medium excl tax)'!$A:$A,'Annual excl tax'!$B45,'5.8.2 (Medium excl tax)'!Q:Q)</f>
        <v>3.4717734630797783</v>
      </c>
      <c r="Q45" s="34">
        <f>AVERAGEIF('5.8.2 (Medium excl tax)'!$A:$A,'Annual excl tax'!$B45,'5.8.2 (Medium excl tax)'!R:R)</f>
        <v>2.2744313898497874</v>
      </c>
      <c r="R45" s="34">
        <f t="shared" si="0"/>
        <v>2.4860537502602922</v>
      </c>
      <c r="S45" s="31">
        <f t="shared" si="1"/>
        <v>-8.512380731444269</v>
      </c>
      <c r="T45" s="32">
        <f t="shared" si="2"/>
        <v>3</v>
      </c>
      <c r="U45" s="34">
        <f>AVERAGEIF('5.8.2 (Medium excl tax)'!$A:$A,'Annual excl tax'!$B45,'5.8.2 (Medium excl tax)'!V:V)</f>
        <v>2.3228632142793417</v>
      </c>
      <c r="V45" s="34">
        <f>AVERAGEIF('5.8.2 (Medium excl tax)'!$A:$A,'Annual excl tax'!$B45,'5.8.2 (Medium excl tax)'!W:W)</f>
        <v>2.3404099550621833</v>
      </c>
      <c r="W45" s="34"/>
      <c r="X45" s="34">
        <f>AVERAGEIF('5.8.2 (Medium excl tax)'!$A:$A,'Annual excl tax'!$B45,'5.8.2 (Medium excl tax)'!Y:Y)</f>
        <v>2.198487432653188</v>
      </c>
      <c r="Y45" s="34">
        <f>AVERAGEIF('5.8.2 (Medium excl tax)'!$A:$A,'Annual excl tax'!$B45,'5.8.2 (Medium excl tax)'!Z:Z)</f>
        <v>2.3667542630512308</v>
      </c>
      <c r="Z45" s="34">
        <f>AVERAGEIF('5.8.2 (Medium excl tax)'!$A:$A,'Annual excl tax'!$B45,'5.8.2 (Medium excl tax)'!AA:AA)</f>
        <v>2.1948629471232159</v>
      </c>
      <c r="AA45" s="34">
        <f>AVERAGEIF('5.8.2 (Medium excl tax)'!$A:$A,'Annual excl tax'!$B45,'5.8.2 (Medium excl tax)'!AB:AB)</f>
        <v>2.6455714070816994</v>
      </c>
      <c r="AB45" s="34">
        <f>AVERAGEIF('5.8.2 (Medium excl tax)'!$A:$A,'Annual excl tax'!$B45,'5.8.2 (Medium excl tax)'!AC:AC)</f>
        <v>2.7833855076650158</v>
      </c>
      <c r="AC45" s="34"/>
      <c r="AD45" s="34">
        <f>AVERAGEIF('5.8.2 (Medium excl tax)'!$A:$A,'Annual excl tax'!$B45,'5.8.2 (Medium excl tax)'!AE:AE)</f>
        <v>2.6583806088544431</v>
      </c>
      <c r="AE45" s="34">
        <f>AVERAGEIF('5.8.2 (Medium excl tax)'!$A:$A,'Annual excl tax'!$B45,'5.8.2 (Medium excl tax)'!AF:AF)</f>
        <v>2.3889417555850292</v>
      </c>
      <c r="AF45" s="34">
        <f>AVERAGEIF('5.8.2 (Medium excl tax)'!$A:$A,'Annual excl tax'!$B45,'5.8.2 (Medium excl tax)'!AG:AG)</f>
        <v>2.5259815580952143</v>
      </c>
      <c r="AG45" s="34">
        <f>AVERAGEIF('5.8.2 (Medium excl tax)'!$A:$A,'Annual excl tax'!$B45,'5.8.2 (Medium excl tax)'!AH:AH)</f>
        <v>2.5216311681216821</v>
      </c>
      <c r="AH45" s="34">
        <f t="shared" si="3"/>
        <v>2.4706580076494311</v>
      </c>
      <c r="AI45" s="31">
        <f t="shared" si="4"/>
        <v>-7.9422816590602308</v>
      </c>
      <c r="AJ45" s="32">
        <f>RANK(Q45,(C45:Q45,U45:AG45),1)</f>
        <v>5</v>
      </c>
    </row>
    <row r="46" spans="1:36" x14ac:dyDescent="0.25">
      <c r="A46" s="33" t="s">
        <v>44</v>
      </c>
      <c r="B46" s="51">
        <v>2019</v>
      </c>
      <c r="C46" s="34">
        <f>AVERAGEIF('5.8.2 (Medium excl tax)'!$A:$A,'Annual excl tax'!$B46,'5.8.2 (Medium excl tax)'!D:D)</f>
        <v>2.2701633755473729</v>
      </c>
      <c r="D46" s="34">
        <f>AVERAGEIF('5.8.2 (Medium excl tax)'!$A:$A,'Annual excl tax'!$B46,'5.8.2 (Medium excl tax)'!E:E)</f>
        <v>1.9382111680504672</v>
      </c>
      <c r="E46" s="34">
        <f>AVERAGEIF('5.8.2 (Medium excl tax)'!$A:$A,'Annual excl tax'!$B46,'5.8.2 (Medium excl tax)'!F:F)</f>
        <v>1.9918491951203168</v>
      </c>
      <c r="F46" s="34">
        <f>AVERAGEIF('5.8.2 (Medium excl tax)'!$A:$A,'Annual excl tax'!$B46,'5.8.2 (Medium excl tax)'!G:G)</f>
        <v>3.5854916913832291</v>
      </c>
      <c r="G46" s="34">
        <f>AVERAGEIF('5.8.2 (Medium excl tax)'!$A:$A,'Annual excl tax'!$B46,'5.8.2 (Medium excl tax)'!H:H)</f>
        <v>2.6725906680726474</v>
      </c>
      <c r="H46" s="34">
        <f>AVERAGEIF('5.8.2 (Medium excl tax)'!$A:$A,'Annual excl tax'!$B46,'5.8.2 (Medium excl tax)'!I:I)</f>
        <v>2.349985982170697</v>
      </c>
      <c r="I46" s="34">
        <f>AVERAGEIF('5.8.2 (Medium excl tax)'!$A:$A,'Annual excl tax'!$B46,'5.8.2 (Medium excl tax)'!J:J)</f>
        <v>2.716881173547542</v>
      </c>
      <c r="J46" s="34">
        <f>AVERAGEIF('5.8.2 (Medium excl tax)'!$A:$A,'Annual excl tax'!$B46,'5.8.2 (Medium excl tax)'!K:K)</f>
        <v>2.6464060885191731</v>
      </c>
      <c r="K46" s="34">
        <f>AVERAGEIF('5.8.2 (Medium excl tax)'!$A:$A,'Annual excl tax'!$B46,'5.8.2 (Medium excl tax)'!L:L)</f>
        <v>2.4873499925410156</v>
      </c>
      <c r="L46" s="34">
        <f>AVERAGEIF('5.8.2 (Medium excl tax)'!$A:$A,'Annual excl tax'!$B46,'5.8.2 (Medium excl tax)'!M:M)</f>
        <v>2.7088931533414096</v>
      </c>
      <c r="M46" s="34">
        <f>AVERAGEIF('5.8.2 (Medium excl tax)'!$A:$A,'Annual excl tax'!$B46,'5.8.2 (Medium excl tax)'!N:N)</f>
        <v>1.9293168135851197</v>
      </c>
      <c r="N46" s="34">
        <f>AVERAGEIF('5.8.2 (Medium excl tax)'!$A:$A,'Annual excl tax'!$B46,'5.8.2 (Medium excl tax)'!O:O)</f>
        <v>2.6948265542360161</v>
      </c>
      <c r="O46" s="34">
        <f>AVERAGEIF('5.8.2 (Medium excl tax)'!$A:$A,'Annual excl tax'!$B46,'5.8.2 (Medium excl tax)'!P:P)</f>
        <v>2.56181908767245</v>
      </c>
      <c r="P46" s="34">
        <f>AVERAGEIF('5.8.2 (Medium excl tax)'!$A:$A,'Annual excl tax'!$B46,'5.8.2 (Medium excl tax)'!Q:Q)</f>
        <v>2.6157743317330251</v>
      </c>
      <c r="Q46" s="34">
        <f>AVERAGEIF('5.8.2 (Medium excl tax)'!$A:$A,'Annual excl tax'!$B46,'5.8.2 (Medium excl tax)'!R:R)</f>
        <v>2.263349329043681</v>
      </c>
      <c r="R46" s="34">
        <f t="shared" si="0"/>
        <v>2.56181908767245</v>
      </c>
      <c r="S46" s="31">
        <f t="shared" si="1"/>
        <v>-11.650696181670844</v>
      </c>
      <c r="T46" s="32">
        <f t="shared" si="2"/>
        <v>4</v>
      </c>
      <c r="U46" s="34">
        <f>AVERAGEIF('5.8.2 (Medium excl tax)'!$A:$A,'Annual excl tax'!$B46,'5.8.2 (Medium excl tax)'!V:V)</f>
        <v>2.5049121179069065</v>
      </c>
      <c r="V46" s="34">
        <f>AVERAGEIF('5.8.2 (Medium excl tax)'!$A:$A,'Annual excl tax'!$B46,'5.8.2 (Medium excl tax)'!W:W)</f>
        <v>2.5663568983310454</v>
      </c>
      <c r="W46" s="34"/>
      <c r="X46" s="34">
        <f>AVERAGEIF('5.8.2 (Medium excl tax)'!$A:$A,'Annual excl tax'!$B46,'5.8.2 (Medium excl tax)'!Y:Y)</f>
        <v>2.4513194075500175</v>
      </c>
      <c r="Y46" s="34">
        <f>AVERAGEIF('5.8.2 (Medium excl tax)'!$A:$A,'Annual excl tax'!$B46,'5.8.2 (Medium excl tax)'!Z:Z)</f>
        <v>2.5045042674902596</v>
      </c>
      <c r="Z46" s="34">
        <f>AVERAGEIF('5.8.2 (Medium excl tax)'!$A:$A,'Annual excl tax'!$B46,'5.8.2 (Medium excl tax)'!AA:AA)</f>
        <v>2.3321066398140804</v>
      </c>
      <c r="AA46" s="34">
        <f>AVERAGEIF('5.8.2 (Medium excl tax)'!$A:$A,'Annual excl tax'!$B46,'5.8.2 (Medium excl tax)'!AB:AB)</f>
        <v>2.509404611852541</v>
      </c>
      <c r="AB46" s="34">
        <f>AVERAGEIF('5.8.2 (Medium excl tax)'!$A:$A,'Annual excl tax'!$B46,'5.8.2 (Medium excl tax)'!AC:AC)</f>
        <v>2.2356735587970409</v>
      </c>
      <c r="AC46" s="34"/>
      <c r="AD46" s="34">
        <f>AVERAGEIF('5.8.2 (Medium excl tax)'!$A:$A,'Annual excl tax'!$B46,'5.8.2 (Medium excl tax)'!AE:AE)</f>
        <v>2.9381071173572115</v>
      </c>
      <c r="AE46" s="34">
        <f>AVERAGEIF('5.8.2 (Medium excl tax)'!$A:$A,'Annual excl tax'!$B46,'5.8.2 (Medium excl tax)'!AF:AF)</f>
        <v>2.7387998427201854</v>
      </c>
      <c r="AF46" s="34">
        <f>AVERAGEIF('5.8.2 (Medium excl tax)'!$A:$A,'Annual excl tax'!$B46,'5.8.2 (Medium excl tax)'!AG:AG)</f>
        <v>2.9773613283309421</v>
      </c>
      <c r="AG46" s="34">
        <f>AVERAGEIF('5.8.2 (Medium excl tax)'!$A:$A,'Annual excl tax'!$B46,'5.8.2 (Medium excl tax)'!AH:AH)</f>
        <v>2.6109646207966657</v>
      </c>
      <c r="AH46" s="34">
        <f t="shared" si="3"/>
        <v>2.5356118497624953</v>
      </c>
      <c r="AI46" s="31">
        <f t="shared" si="4"/>
        <v>-10.737547260804782</v>
      </c>
      <c r="AJ46" s="32">
        <f>RANK(Q46,(C46:Q46,U46:AG46),1)</f>
        <v>5</v>
      </c>
    </row>
    <row r="47" spans="1:36" x14ac:dyDescent="0.25">
      <c r="A47" s="33" t="s">
        <v>44</v>
      </c>
      <c r="B47" s="51">
        <v>2020</v>
      </c>
      <c r="C47" s="34">
        <f>AVERAGEIF('5.8.2 (Medium excl tax)'!$A:$A,'Annual excl tax'!$B47,'5.8.2 (Medium excl tax)'!D:D)</f>
        <v>2.1468601071656348</v>
      </c>
      <c r="D47" s="34">
        <f>AVERAGEIF('5.8.2 (Medium excl tax)'!$A:$A,'Annual excl tax'!$B47,'5.8.2 (Medium excl tax)'!E:E)</f>
        <v>1.7069666718284386</v>
      </c>
      <c r="E47" s="34">
        <f>AVERAGEIF('5.8.2 (Medium excl tax)'!$A:$A,'Annual excl tax'!$B47,'5.8.2 (Medium excl tax)'!F:F)</f>
        <v>1.6338341569529442</v>
      </c>
      <c r="F47" s="34">
        <f>AVERAGEIF('5.8.2 (Medium excl tax)'!$A:$A,'Annual excl tax'!$B47,'5.8.2 (Medium excl tax)'!G:G)</f>
        <v>2.7991065112339344</v>
      </c>
      <c r="G47" s="34">
        <f>AVERAGEIF('5.8.2 (Medium excl tax)'!$A:$A,'Annual excl tax'!$B47,'5.8.2 (Medium excl tax)'!H:H)</f>
        <v>2.4370832908330962</v>
      </c>
      <c r="H47" s="34">
        <f>AVERAGEIF('5.8.2 (Medium excl tax)'!$A:$A,'Annual excl tax'!$B47,'5.8.2 (Medium excl tax)'!I:I)</f>
        <v>2.1738298809968661</v>
      </c>
      <c r="I47" s="34">
        <f>AVERAGEIF('5.8.2 (Medium excl tax)'!$A:$A,'Annual excl tax'!$B47,'5.8.2 (Medium excl tax)'!J:J)</f>
        <v>1.8372258940506336</v>
      </c>
      <c r="J47" s="34">
        <f>AVERAGEIF('5.8.2 (Medium excl tax)'!$A:$A,'Annual excl tax'!$B47,'5.8.2 (Medium excl tax)'!K:K)</f>
        <v>2.3043071654535678</v>
      </c>
      <c r="K47" s="34">
        <f>AVERAGEIF('5.8.2 (Medium excl tax)'!$A:$A,'Annual excl tax'!$B47,'5.8.2 (Medium excl tax)'!L:L)</f>
        <v>2.1714610309664346</v>
      </c>
      <c r="L47" s="34">
        <f>AVERAGEIF('5.8.2 (Medium excl tax)'!$A:$A,'Annual excl tax'!$B47,'5.8.2 (Medium excl tax)'!M:M)</f>
        <v>2.5726024165161565</v>
      </c>
      <c r="M47" s="34">
        <f>AVERAGEIF('5.8.2 (Medium excl tax)'!$A:$A,'Annual excl tax'!$B47,'5.8.2 (Medium excl tax)'!N:N)</f>
        <v>1.7785406114156173</v>
      </c>
      <c r="N47" s="34">
        <f>AVERAGEIF('5.8.2 (Medium excl tax)'!$A:$A,'Annual excl tax'!$B47,'5.8.2 (Medium excl tax)'!O:O)</f>
        <v>2.1666452868862751</v>
      </c>
      <c r="O47" s="34">
        <f>AVERAGEIF('5.8.2 (Medium excl tax)'!$A:$A,'Annual excl tax'!$B47,'5.8.2 (Medium excl tax)'!P:P)</f>
        <v>2.1567176924721521</v>
      </c>
      <c r="P47" s="34">
        <f>AVERAGEIF('5.8.2 (Medium excl tax)'!$A:$A,'Annual excl tax'!$B47,'5.8.2 (Medium excl tax)'!Q:Q)</f>
        <v>2.7347171657573468</v>
      </c>
      <c r="Q47" s="34">
        <f>AVERAGEIF('5.8.2 (Medium excl tax)'!$A:$A,'Annual excl tax'!$B47,'5.8.2 (Medium excl tax)'!R:R)</f>
        <v>2.129818754074837</v>
      </c>
      <c r="R47" s="34">
        <f t="shared" si="0"/>
        <v>2.1666452868862751</v>
      </c>
      <c r="S47" s="31">
        <f t="shared" si="1"/>
        <v>-1.6997029017316527</v>
      </c>
      <c r="T47" s="32">
        <f t="shared" si="2"/>
        <v>5</v>
      </c>
      <c r="U47" s="34">
        <f>AVERAGEIF('5.8.2 (Medium excl tax)'!$A:$A,'Annual excl tax'!$B47,'5.8.2 (Medium excl tax)'!V:V)</f>
        <v>1.8293710434131383</v>
      </c>
      <c r="V47" s="34">
        <f>AVERAGEIF('5.8.2 (Medium excl tax)'!$A:$A,'Annual excl tax'!$B47,'5.8.2 (Medium excl tax)'!W:W)</f>
        <v>2.3418747902258263</v>
      </c>
      <c r="W47" s="34"/>
      <c r="X47" s="34">
        <f>AVERAGEIF('5.8.2 (Medium excl tax)'!$A:$A,'Annual excl tax'!$B47,'5.8.2 (Medium excl tax)'!Y:Y)</f>
        <v>2.1382649908936298</v>
      </c>
      <c r="Y47" s="34">
        <f>AVERAGEIF('5.8.2 (Medium excl tax)'!$A:$A,'Annual excl tax'!$B47,'5.8.2 (Medium excl tax)'!Z:Z)</f>
        <v>2.0214946730428958</v>
      </c>
      <c r="Z47" s="34">
        <f>AVERAGEIF('5.8.2 (Medium excl tax)'!$A:$A,'Annual excl tax'!$B47,'5.8.2 (Medium excl tax)'!AA:AA)</f>
        <v>2.0106787598673614</v>
      </c>
      <c r="AA47" s="34">
        <f>AVERAGEIF('5.8.2 (Medium excl tax)'!$A:$A,'Annual excl tax'!$B47,'5.8.2 (Medium excl tax)'!AB:AB)</f>
        <v>1.9794854544635789</v>
      </c>
      <c r="AB47" s="34">
        <f>AVERAGEIF('5.8.2 (Medium excl tax)'!$A:$A,'Annual excl tax'!$B47,'5.8.2 (Medium excl tax)'!AC:AC)</f>
        <v>1.6403565294483218</v>
      </c>
      <c r="AC47" s="34"/>
      <c r="AD47" s="34">
        <f>AVERAGEIF('5.8.2 (Medium excl tax)'!$A:$A,'Annual excl tax'!$B47,'5.8.2 (Medium excl tax)'!AE:AE)</f>
        <v>2.5335542604748778</v>
      </c>
      <c r="AE47" s="34">
        <f>AVERAGEIF('5.8.2 (Medium excl tax)'!$A:$A,'Annual excl tax'!$B47,'5.8.2 (Medium excl tax)'!AF:AF)</f>
        <v>2.3609197043119572</v>
      </c>
      <c r="AF47" s="34">
        <f>AVERAGEIF('5.8.2 (Medium excl tax)'!$A:$A,'Annual excl tax'!$B47,'5.8.2 (Medium excl tax)'!AG:AG)</f>
        <v>2.6638834918046781</v>
      </c>
      <c r="AG47" s="34">
        <f>AVERAGEIF('5.8.2 (Medium excl tax)'!$A:$A,'Annual excl tax'!$B47,'5.8.2 (Medium excl tax)'!AH:AH)</f>
        <v>2.2503676177911052</v>
      </c>
      <c r="AH47" s="34">
        <f t="shared" si="3"/>
        <v>2.1616814896792134</v>
      </c>
      <c r="AI47" s="31">
        <f t="shared" si="4"/>
        <v>-1.4739792035275598</v>
      </c>
      <c r="AJ47" s="32">
        <f>RANK(Q47,(C47:Q47,U47:AG47),1)</f>
        <v>10</v>
      </c>
    </row>
    <row r="48" spans="1:36" x14ac:dyDescent="0.25">
      <c r="A48" s="33" t="s">
        <v>44</v>
      </c>
      <c r="B48" s="51">
        <v>2021</v>
      </c>
      <c r="C48" s="34">
        <f>AVERAGEIF('5.8.2 (Medium excl tax)'!$A:$A,'Annual excl tax'!$B48,'5.8.2 (Medium excl tax)'!D:D)</f>
        <v>2.835452908162464</v>
      </c>
      <c r="D48" s="34">
        <f>AVERAGEIF('5.8.2 (Medium excl tax)'!$A:$A,'Annual excl tax'!$B48,'5.8.2 (Medium excl tax)'!E:E)</f>
        <v>2.2651322241551393</v>
      </c>
      <c r="E48" s="34">
        <f>AVERAGEIF('5.8.2 (Medium excl tax)'!$A:$A,'Annual excl tax'!$B48,'5.8.2 (Medium excl tax)'!F:F)</f>
        <v>4.074760216143682</v>
      </c>
      <c r="F48" s="34">
        <f>AVERAGEIF('5.8.2 (Medium excl tax)'!$A:$A,'Annual excl tax'!$B48,'5.8.2 (Medium excl tax)'!G:G)</f>
        <v>5.0868330435696336</v>
      </c>
      <c r="G48" s="34">
        <f>AVERAGEIF('5.8.2 (Medium excl tax)'!$A:$A,'Annual excl tax'!$B48,'5.8.2 (Medium excl tax)'!H:H)</f>
        <v>3.0159440749812023</v>
      </c>
      <c r="H48" s="34">
        <f>AVERAGEIF('5.8.2 (Medium excl tax)'!$A:$A,'Annual excl tax'!$B48,'5.8.2 (Medium excl tax)'!I:I)</f>
        <v>2.2977639629135087</v>
      </c>
      <c r="I48" s="34">
        <f>AVERAGEIF('5.8.2 (Medium excl tax)'!$A:$A,'Annual excl tax'!$B48,'5.8.2 (Medium excl tax)'!J:J)</f>
        <v>2.9868466988712576</v>
      </c>
      <c r="J48" s="34">
        <f>AVERAGEIF('5.8.2 (Medium excl tax)'!$A:$A,'Annual excl tax'!$B48,'5.8.2 (Medium excl tax)'!K:K)</f>
        <v>3.4134059746251664</v>
      </c>
      <c r="K48" s="34">
        <f>AVERAGEIF('5.8.2 (Medium excl tax)'!$A:$A,'Annual excl tax'!$B48,'5.8.2 (Medium excl tax)'!L:L)</f>
        <v>2.5779764867698356</v>
      </c>
      <c r="L48" s="34">
        <f>AVERAGEIF('5.8.2 (Medium excl tax)'!$A:$A,'Annual excl tax'!$B48,'5.8.2 (Medium excl tax)'!M:M)</f>
        <v>2.9908728214321734</v>
      </c>
      <c r="M48" s="34">
        <f>AVERAGEIF('5.8.2 (Medium excl tax)'!$A:$A,'Annual excl tax'!$B48,'5.8.2 (Medium excl tax)'!N:N)</f>
        <v>2.5046866397468071</v>
      </c>
      <c r="N48" s="34">
        <f>AVERAGEIF('5.8.2 (Medium excl tax)'!$A:$A,'Annual excl tax'!$B48,'5.8.2 (Medium excl tax)'!O:O)</f>
        <v>2.3522460571721751</v>
      </c>
      <c r="O48" s="34">
        <f>AVERAGEIF('5.8.2 (Medium excl tax)'!$A:$A,'Annual excl tax'!$B48,'5.8.2 (Medium excl tax)'!P:P)</f>
        <v>2.3348071860785242</v>
      </c>
      <c r="P48" s="34">
        <f>AVERAGEIF('5.8.2 (Medium excl tax)'!$A:$A,'Annual excl tax'!$B48,'5.8.2 (Medium excl tax)'!Q:Q)</f>
        <v>5.3172337753379555</v>
      </c>
      <c r="Q48" s="34">
        <f>AVERAGEIF('5.8.2 (Medium excl tax)'!$A:$A,'Annual excl tax'!$B48,'5.8.2 (Medium excl tax)'!R:R)</f>
        <v>2.8846014441260284</v>
      </c>
      <c r="R48" s="34">
        <f t="shared" ref="R48" si="10">MEDIAN(C48:Q48)</f>
        <v>2.8846014441260284</v>
      </c>
      <c r="S48" s="31">
        <f t="shared" ref="S48" si="11">(Q48-R48)/R48*100</f>
        <v>0</v>
      </c>
      <c r="T48" s="32">
        <f t="shared" ref="T48" si="12">RANK(Q48,(C48:Q48),1)</f>
        <v>8</v>
      </c>
      <c r="U48" s="34">
        <f>AVERAGEIF('5.8.2 (Medium excl tax)'!$A:$A,'Annual excl tax'!$B48,'5.8.2 (Medium excl tax)'!V:V)</f>
        <v>3.1494963823402538</v>
      </c>
      <c r="V48" s="34">
        <f>AVERAGEIF('5.8.2 (Medium excl tax)'!$A:$A,'Annual excl tax'!$B48,'5.8.2 (Medium excl tax)'!W:W)</f>
        <v>2.743686023385127</v>
      </c>
      <c r="W48" s="34"/>
      <c r="X48" s="34">
        <f>AVERAGEIF('5.8.2 (Medium excl tax)'!$A:$A,'Annual excl tax'!$B48,'5.8.2 (Medium excl tax)'!Y:Y)</f>
        <v>2.3786861923919154</v>
      </c>
      <c r="Y48" s="34">
        <f>AVERAGEIF('5.8.2 (Medium excl tax)'!$A:$A,'Annual excl tax'!$B48,'5.8.2 (Medium excl tax)'!Z:Z)</f>
        <v>3.9110723660140283</v>
      </c>
      <c r="Z48" s="34">
        <f>AVERAGEIF('5.8.2 (Medium excl tax)'!$A:$A,'Annual excl tax'!$B48,'5.8.2 (Medium excl tax)'!AA:AA)</f>
        <v>2.7808816662473985</v>
      </c>
      <c r="AA48" s="34">
        <f>AVERAGEIF('5.8.2 (Medium excl tax)'!$A:$A,'Annual excl tax'!$B48,'5.8.2 (Medium excl tax)'!AB:AB)</f>
        <v>2.8243580603046983</v>
      </c>
      <c r="AB48" s="34">
        <f>AVERAGEIF('5.8.2 (Medium excl tax)'!$A:$A,'Annual excl tax'!$B48,'5.8.2 (Medium excl tax)'!AC:AC)</f>
        <v>4.0627882465276963</v>
      </c>
      <c r="AC48" s="34"/>
      <c r="AD48" s="34">
        <f>AVERAGEIF('5.8.2 (Medium excl tax)'!$A:$A,'Annual excl tax'!$B48,'5.8.2 (Medium excl tax)'!AE:AE)</f>
        <v>2.8881721336995074</v>
      </c>
      <c r="AE48" s="34">
        <f>AVERAGEIF('5.8.2 (Medium excl tax)'!$A:$A,'Annual excl tax'!$B48,'5.8.2 (Medium excl tax)'!AF:AF)</f>
        <v>2.8554598724899201</v>
      </c>
      <c r="AF48" s="34">
        <f>AVERAGEIF('5.8.2 (Medium excl tax)'!$A:$A,'Annual excl tax'!$B48,'5.8.2 (Medium excl tax)'!AG:AG)</f>
        <v>2.4742376323765125</v>
      </c>
      <c r="AG48" s="34">
        <f>AVERAGEIF('5.8.2 (Medium excl tax)'!$A:$A,'Annual excl tax'!$B48,'5.8.2 (Medium excl tax)'!AH:AH)</f>
        <v>2.8143991519691696</v>
      </c>
      <c r="AH48" s="34">
        <f t="shared" ref="AH48" si="13">MEDIAN(C48:Q48,U48:AG48)</f>
        <v>2.8454563903261922</v>
      </c>
      <c r="AI48" s="31">
        <f t="shared" ref="AI48" si="14">(Q48-AH48)/AH48*100</f>
        <v>1.3757038741805734</v>
      </c>
      <c r="AJ48" s="32">
        <f>RANK(Q48,(C48:Q48,U48:AG48),1)</f>
        <v>15</v>
      </c>
    </row>
    <row r="49" spans="1:36" x14ac:dyDescent="0.25">
      <c r="A49" s="33" t="s">
        <v>44</v>
      </c>
      <c r="B49" s="51">
        <v>2022</v>
      </c>
      <c r="C49" s="34">
        <f>AVERAGEIF('5.8.2 (Medium excl tax)'!$A:$A,'Annual excl tax'!$B49,'5.8.2 (Medium excl tax)'!D:D)</f>
        <v>5.9976416821920875</v>
      </c>
      <c r="D49" s="34">
        <f>AVERAGEIF('5.8.2 (Medium excl tax)'!$A:$A,'Annual excl tax'!$B49,'5.8.2 (Medium excl tax)'!E:E)</f>
        <v>4.6845201446830531</v>
      </c>
      <c r="E49" s="34">
        <f>AVERAGEIF('5.8.2 (Medium excl tax)'!$A:$A,'Annual excl tax'!$B49,'5.8.2 (Medium excl tax)'!F:F)</f>
        <v>9.650922469245975</v>
      </c>
      <c r="F49" s="34">
        <f>AVERAGEIF('5.8.2 (Medium excl tax)'!$A:$A,'Annual excl tax'!$B49,'5.8.2 (Medium excl tax)'!G:G)</f>
        <v>11.810542322158582</v>
      </c>
      <c r="G49" s="34">
        <f>AVERAGEIF('5.8.2 (Medium excl tax)'!$A:$A,'Annual excl tax'!$B49,'5.8.2 (Medium excl tax)'!H:H)</f>
        <v>5.1559425999432262</v>
      </c>
      <c r="H49" s="34">
        <f>AVERAGEIF('5.8.2 (Medium excl tax)'!$A:$A,'Annual excl tax'!$B49,'5.8.2 (Medium excl tax)'!I:I)</f>
        <v>4.1176680977789513</v>
      </c>
      <c r="I49" s="34">
        <f>AVERAGEIF('5.8.2 (Medium excl tax)'!$A:$A,'Annual excl tax'!$B49,'5.8.2 (Medium excl tax)'!J:J)</f>
        <v>10.377413428635558</v>
      </c>
      <c r="J49" s="34">
        <f>AVERAGEIF('5.8.2 (Medium excl tax)'!$A:$A,'Annual excl tax'!$B49,'5.8.2 (Medium excl tax)'!K:K)</f>
        <v>5.8693867457059348</v>
      </c>
      <c r="K49" s="34">
        <f>AVERAGEIF('5.8.2 (Medium excl tax)'!$A:$A,'Annual excl tax'!$B49,'5.8.2 (Medium excl tax)'!L:L)</f>
        <v>7.7109904483286673</v>
      </c>
      <c r="L49" s="34">
        <f>AVERAGEIF('5.8.2 (Medium excl tax)'!$A:$A,'Annual excl tax'!$B49,'5.8.2 (Medium excl tax)'!M:M)</f>
        <v>7.8977052192496346</v>
      </c>
      <c r="M49" s="34">
        <f>AVERAGEIF('5.8.2 (Medium excl tax)'!$A:$A,'Annual excl tax'!$B49,'5.8.2 (Medium excl tax)'!N:N)</f>
        <v>4.9259109978450422</v>
      </c>
      <c r="N49" s="34">
        <f>AVERAGEIF('5.8.2 (Medium excl tax)'!$A:$A,'Annual excl tax'!$B49,'5.8.2 (Medium excl tax)'!O:O)</f>
        <v>7.1018290567258404</v>
      </c>
      <c r="O49" s="34">
        <f>AVERAGEIF('5.8.2 (Medium excl tax)'!$A:$A,'Annual excl tax'!$B49,'5.8.2 (Medium excl tax)'!P:P)</f>
        <v>7.2041380821903473</v>
      </c>
      <c r="P49" s="34">
        <f>AVERAGEIF('5.8.2 (Medium excl tax)'!$A:$A,'Annual excl tax'!$B49,'5.8.2 (Medium excl tax)'!Q:Q)</f>
        <v>10.802169182889131</v>
      </c>
      <c r="Q49" s="34">
        <f>AVERAGEIF('5.8.2 (Medium excl tax)'!$A:$A,'Annual excl tax'!$B49,'5.8.2 (Medium excl tax)'!R:R)</f>
        <v>4.5912528254317913</v>
      </c>
      <c r="R49" s="34">
        <f>MEDIAN(C49:Q49)</f>
        <v>7.1018290567258404</v>
      </c>
      <c r="S49" s="31">
        <f>(Q49-R49)/R49*100</f>
        <v>-35.351121679229792</v>
      </c>
      <c r="T49" s="32">
        <f>RANK(Q49,(C49:Q49),1)</f>
        <v>2</v>
      </c>
      <c r="U49" s="34">
        <f>AVERAGEIF('5.8.2 (Medium excl tax)'!$A:$A,'Annual excl tax'!$B49,'5.8.2 (Medium excl tax)'!V:V)</f>
        <v>8.1903490626319453</v>
      </c>
      <c r="V49" s="34">
        <f>AVERAGEIF('5.8.2 (Medium excl tax)'!$A:$A,'Annual excl tax'!$B49,'5.8.2 (Medium excl tax)'!W:W)</f>
        <v>5.764727342408106</v>
      </c>
      <c r="W49" s="34"/>
      <c r="X49" s="34">
        <f>AVERAGEIF('5.8.2 (Medium excl tax)'!$A:$A,'Annual excl tax'!$B49,'5.8.2 (Medium excl tax)'!Y:Y)</f>
        <v>6.2952484639260646</v>
      </c>
      <c r="Y49" s="34">
        <f>AVERAGEIF('5.8.2 (Medium excl tax)'!$A:$A,'Annual excl tax'!$B49,'5.8.2 (Medium excl tax)'!Z:Z)</f>
        <v>9.7367123503188733</v>
      </c>
      <c r="Z49" s="34">
        <f>AVERAGEIF('5.8.2 (Medium excl tax)'!$A:$A,'Annual excl tax'!$B49,'5.8.2 (Medium excl tax)'!AA:AA)</f>
        <v>8.5253355004921652</v>
      </c>
      <c r="AA49" s="34">
        <f>AVERAGEIF('5.8.2 (Medium excl tax)'!$A:$A,'Annual excl tax'!$B49,'5.8.2 (Medium excl tax)'!AB:AB)</f>
        <v>9.0843658548060819</v>
      </c>
      <c r="AB49" s="34">
        <f>AVERAGEIF('5.8.2 (Medium excl tax)'!$A:$A,'Annual excl tax'!$B49,'5.8.2 (Medium excl tax)'!AC:AC)</f>
        <v>9.5354601581840974</v>
      </c>
      <c r="AC49" s="34"/>
      <c r="AD49" s="34">
        <f>AVERAGEIF('5.8.2 (Medium excl tax)'!$A:$A,'Annual excl tax'!$B49,'5.8.2 (Medium excl tax)'!AE:AE)</f>
        <v>7.2283884361664965</v>
      </c>
      <c r="AE49" s="34">
        <f>AVERAGEIF('5.8.2 (Medium excl tax)'!$A:$A,'Annual excl tax'!$B49,'5.8.2 (Medium excl tax)'!AF:AF)</f>
        <v>9.8387924428775371</v>
      </c>
      <c r="AF49" s="34">
        <f>AVERAGEIF('5.8.2 (Medium excl tax)'!$A:$A,'Annual excl tax'!$B49,'5.8.2 (Medium excl tax)'!AG:AG)</f>
        <v>5.7519427114662562</v>
      </c>
      <c r="AG49" s="34">
        <f>AVERAGEIF('5.8.2 (Medium excl tax)'!$A:$A,'Annual excl tax'!$B49,'5.8.2 (Medium excl tax)'!AH:AH)</f>
        <v>6.0186406438269202</v>
      </c>
      <c r="AH49" s="34">
        <f>MEDIAN(C49:Q49,U49:AG49)</f>
        <v>7.2162632591784224</v>
      </c>
      <c r="AI49" s="31">
        <f>(Q49-AH49)/AH49*100</f>
        <v>-36.376311942442783</v>
      </c>
      <c r="AJ49" s="32">
        <f>RANK(Q49,(C49:Q49,U49:AG49),1)</f>
        <v>2</v>
      </c>
    </row>
    <row r="50" spans="1:36" x14ac:dyDescent="0.25">
      <c r="A50" s="33" t="s">
        <v>44</v>
      </c>
      <c r="B50" s="51">
        <v>2023</v>
      </c>
      <c r="C50" s="34">
        <f>AVERAGEIF('5.8.2 (Medium excl tax)'!$A:$A,'Annual excl tax'!$B50,'5.8.2 (Medium excl tax)'!D:D)</f>
        <v>5.7824114214714717</v>
      </c>
      <c r="D50" s="34">
        <f>AVERAGEIF('5.8.2 (Medium excl tax)'!$A:$A,'Annual excl tax'!$B50,'5.8.2 (Medium excl tax)'!E:E)</f>
        <v>4.9465626740562723</v>
      </c>
      <c r="E50" s="34">
        <f>AVERAGEIF('5.8.2 (Medium excl tax)'!$A:$A,'Annual excl tax'!$B50,'5.8.2 (Medium excl tax)'!F:F)</f>
        <v>4.6374966701537428</v>
      </c>
      <c r="F50" s="34">
        <f>AVERAGEIF('5.8.2 (Medium excl tax)'!$A:$A,'Annual excl tax'!$B50,'5.8.2 (Medium excl tax)'!G:G)</f>
        <v>7.4862479022715993</v>
      </c>
      <c r="G50" s="34">
        <f>AVERAGEIF('5.8.2 (Medium excl tax)'!$A:$A,'Annual excl tax'!$B50,'5.8.2 (Medium excl tax)'!H:H)</f>
        <v>6.3982150295066518</v>
      </c>
      <c r="H50" s="34">
        <f>AVERAGEIF('5.8.2 (Medium excl tax)'!$A:$A,'Annual excl tax'!$B50,'5.8.2 (Medium excl tax)'!I:I)</f>
        <v>5.6151332868411057</v>
      </c>
      <c r="I50" s="34">
        <f>AVERAGEIF('5.8.2 (Medium excl tax)'!$A:$A,'Annual excl tax'!$B50,'5.8.2 (Medium excl tax)'!J:J)</f>
        <v>5.238287811795173</v>
      </c>
      <c r="J50" s="34">
        <f>AVERAGEIF('5.8.2 (Medium excl tax)'!$A:$A,'Annual excl tax'!$B50,'5.8.2 (Medium excl tax)'!K:K)</f>
        <v>5.7465029399458594</v>
      </c>
      <c r="K50" s="34">
        <f>AVERAGEIF('5.8.2 (Medium excl tax)'!$A:$A,'Annual excl tax'!$B50,'5.8.2 (Medium excl tax)'!L:L)</f>
        <v>6.4716726023496509</v>
      </c>
      <c r="L50" s="34">
        <f>AVERAGEIF('5.8.2 (Medium excl tax)'!$A:$A,'Annual excl tax'!$B50,'5.8.2 (Medium excl tax)'!M:M)</f>
        <v>8.7787030399400141</v>
      </c>
      <c r="M50" s="34">
        <f>AVERAGEIF('5.8.2 (Medium excl tax)'!$A:$A,'Annual excl tax'!$B50,'5.8.2 (Medium excl tax)'!N:N)</f>
        <v>5.3819276709303816</v>
      </c>
      <c r="N50" s="34">
        <f>AVERAGEIF('5.8.2 (Medium excl tax)'!$A:$A,'Annual excl tax'!$B50,'5.8.2 (Medium excl tax)'!O:O)</f>
        <v>5.5616100097671719</v>
      </c>
      <c r="O50" s="34">
        <f>AVERAGEIF('5.8.2 (Medium excl tax)'!$A:$A,'Annual excl tax'!$B50,'5.8.2 (Medium excl tax)'!P:P)</f>
        <v>5.216772489031376</v>
      </c>
      <c r="P50" s="34">
        <f>AVERAGEIF('5.8.2 (Medium excl tax)'!$A:$A,'Annual excl tax'!$B50,'5.8.2 (Medium excl tax)'!Q:Q)</f>
        <v>8.3042168243029195</v>
      </c>
      <c r="Q50" s="34">
        <f>AVERAGEIF('5.8.2 (Medium excl tax)'!$A:$A,'Annual excl tax'!$B50,'5.8.2 (Medium excl tax)'!R:R)</f>
        <v>5.3039284565360703</v>
      </c>
      <c r="R50" s="34">
        <f>MEDIAN(C50:Q50)</f>
        <v>5.6151332868411057</v>
      </c>
      <c r="S50" s="31">
        <f>(Q50-R50)/R50*100</f>
        <v>-5.5422518826816543</v>
      </c>
      <c r="T50" s="32">
        <f>RANK(Q50,(C50:Q50),1)</f>
        <v>5</v>
      </c>
      <c r="U50" s="34">
        <f>AVERAGEIF('5.8.2 (Medium excl tax)'!$A:$A,'Annual excl tax'!$B50,'5.8.2 (Medium excl tax)'!V:V)</f>
        <v>4.7672197804339671</v>
      </c>
      <c r="V50" s="34">
        <f>AVERAGEIF('5.8.2 (Medium excl tax)'!$A:$A,'Annual excl tax'!$B50,'5.8.2 (Medium excl tax)'!W:W)</f>
        <v>5.5098047243803165</v>
      </c>
      <c r="W50" s="34"/>
      <c r="X50" s="34">
        <f>AVERAGEIF('5.8.2 (Medium excl tax)'!$A:$A,'Annual excl tax'!$B50,'5.8.2 (Medium excl tax)'!Y:Y)</f>
        <v>6.2600596910980295</v>
      </c>
      <c r="Y50" s="34">
        <f>AVERAGEIF('5.8.2 (Medium excl tax)'!$A:$A,'Annual excl tax'!$B50,'5.8.2 (Medium excl tax)'!Z:Z)</f>
        <v>5.8965086907587683</v>
      </c>
      <c r="Z50" s="34">
        <f>AVERAGEIF('5.8.2 (Medium excl tax)'!$A:$A,'Annual excl tax'!$B50,'5.8.2 (Medium excl tax)'!AA:AA)</f>
        <v>7.7557014449224244</v>
      </c>
      <c r="AA50" s="34">
        <f>AVERAGEIF('5.8.2 (Medium excl tax)'!$A:$A,'Annual excl tax'!$B50,'5.8.2 (Medium excl tax)'!AB:AB)</f>
        <v>7.0641714470714057</v>
      </c>
      <c r="AB50" s="34">
        <f>AVERAGEIF('5.8.2 (Medium excl tax)'!$A:$A,'Annual excl tax'!$B50,'5.8.2 (Medium excl tax)'!AC:AC)</f>
        <v>5.6039587983494155</v>
      </c>
      <c r="AC50" s="34"/>
      <c r="AD50" s="34">
        <f>AVERAGEIF('5.8.2 (Medium excl tax)'!$A:$A,'Annual excl tax'!$B50,'5.8.2 (Medium excl tax)'!AE:AE)</f>
        <v>8.1654392117459871</v>
      </c>
      <c r="AE50" s="34">
        <f>AVERAGEIF('5.8.2 (Medium excl tax)'!$A:$A,'Annual excl tax'!$B50,'5.8.2 (Medium excl tax)'!AF:AF)</f>
        <v>4.8796794064458702</v>
      </c>
      <c r="AF50" s="34">
        <f>AVERAGEIF('5.8.2 (Medium excl tax)'!$A:$A,'Annual excl tax'!$B50,'5.8.2 (Medium excl tax)'!AG:AG)</f>
        <v>8.3339559616402195</v>
      </c>
      <c r="AG50" s="34">
        <f>AVERAGEIF('5.8.2 (Medium excl tax)'!$A:$A,'Annual excl tax'!$B50,'5.8.2 (Medium excl tax)'!AH:AH)</f>
        <v>6.1280022480151715</v>
      </c>
      <c r="AH50" s="34">
        <f>MEDIAN(C50:Q50,U50:AG50)</f>
        <v>5.764457180708666</v>
      </c>
      <c r="AI50" s="31">
        <f>(Q50-AH50)/AH50*100</f>
        <v>-7.9891082496683516</v>
      </c>
      <c r="AJ50" s="32">
        <f>RANK(Q50,(C50:Q50,U50:AG50),1)</f>
        <v>7</v>
      </c>
    </row>
    <row r="51" spans="1:36" x14ac:dyDescent="0.25">
      <c r="A51" s="33" t="s">
        <v>44</v>
      </c>
      <c r="B51" s="51">
        <v>2024</v>
      </c>
      <c r="C51" s="34">
        <f>AVERAGEIF('5.8.2 (Medium excl tax)'!$A:$A,'Annual excl tax'!$B51,'5.8.2 (Medium excl tax)'!D:D)</f>
        <v>4.4449048075555346</v>
      </c>
      <c r="D51" s="34">
        <f>AVERAGEIF('5.8.2 (Medium excl tax)'!$A:$A,'Annual excl tax'!$B51,'5.8.2 (Medium excl tax)'!E:E)</f>
        <v>3.9949954772576648</v>
      </c>
      <c r="E51" s="34">
        <f>AVERAGEIF('5.8.2 (Medium excl tax)'!$A:$A,'Annual excl tax'!$B51,'5.8.2 (Medium excl tax)'!F:F)</f>
        <v>4.0846427042158542</v>
      </c>
      <c r="F51" s="34">
        <f>AVERAGEIF('5.8.2 (Medium excl tax)'!$A:$A,'Annual excl tax'!$B51,'5.8.2 (Medium excl tax)'!G:G)</f>
        <v>5.6922026900194309</v>
      </c>
      <c r="G51" s="34">
        <f>AVERAGEIF('5.8.2 (Medium excl tax)'!$A:$A,'Annual excl tax'!$B51,'5.8.2 (Medium excl tax)'!H:H)</f>
        <v>4.8818340267586713</v>
      </c>
      <c r="H51" s="34">
        <f>AVERAGEIF('5.8.2 (Medium excl tax)'!$A:$A,'Annual excl tax'!$B51,'5.8.2 (Medium excl tax)'!I:I)</f>
        <v>4.8087837233797188</v>
      </c>
      <c r="I51" s="34">
        <f>AVERAGEIF('5.8.2 (Medium excl tax)'!$A:$A,'Annual excl tax'!$B51,'5.8.2 (Medium excl tax)'!J:J)</f>
        <v>3.5035421556051363</v>
      </c>
      <c r="J51" s="34">
        <f>AVERAGEIF('5.8.2 (Medium excl tax)'!$A:$A,'Annual excl tax'!$B51,'5.8.2 (Medium excl tax)'!K:K)</f>
        <v>4.9396775139239093</v>
      </c>
      <c r="K51" s="34">
        <f>AVERAGEIF('5.8.2 (Medium excl tax)'!$A:$A,'Annual excl tax'!$B51,'5.8.2 (Medium excl tax)'!L:L)</f>
        <v>4.4832089393771657</v>
      </c>
      <c r="L51" s="34">
        <f>AVERAGEIF('5.8.2 (Medium excl tax)'!$A:$A,'Annual excl tax'!$B51,'5.8.2 (Medium excl tax)'!M:M)</f>
        <v>5.633346048440151</v>
      </c>
      <c r="M51" s="34">
        <f>AVERAGEIF('5.8.2 (Medium excl tax)'!$A:$A,'Annual excl tax'!$B51,'5.8.2 (Medium excl tax)'!N:N)</f>
        <v>3.6533597729929936</v>
      </c>
      <c r="N51" s="34">
        <f>AVERAGEIF('5.8.2 (Medium excl tax)'!$A:$A,'Annual excl tax'!$B51,'5.8.2 (Medium excl tax)'!O:O)</f>
        <v>4.0469159216365949</v>
      </c>
      <c r="O51" s="34">
        <f>AVERAGEIF('5.8.2 (Medium excl tax)'!$A:$A,'Annual excl tax'!$B51,'5.8.2 (Medium excl tax)'!P:P)</f>
        <v>3.8249227778808135</v>
      </c>
      <c r="P51" s="34">
        <f>AVERAGEIF('5.8.2 (Medium excl tax)'!$A:$A,'Annual excl tax'!$B51,'5.8.2 (Medium excl tax)'!Q:Q)</f>
        <v>6.1986831045574053</v>
      </c>
      <c r="Q51" s="34">
        <f>AVERAGEIF('5.8.2 (Medium excl tax)'!$A:$A,'Annual excl tax'!$B51,'5.8.2 (Medium excl tax)'!R:R)</f>
        <v>4.5404227383306264</v>
      </c>
      <c r="R51" s="34">
        <f>MEDIAN(C51:Q51)</f>
        <v>4.4832089393771657</v>
      </c>
      <c r="S51" s="31">
        <f>(Q51-R51)/R51*100</f>
        <v>1.2761796232813805</v>
      </c>
      <c r="T51" s="32">
        <f>RANK(Q51,(C51:Q51),1)</f>
        <v>9</v>
      </c>
      <c r="U51" s="34">
        <f>AVERAGEIF('5.8.2 (Medium excl tax)'!$A:$A,'Annual excl tax'!$B51,'5.8.2 (Medium excl tax)'!V:V)</f>
        <v>3.5094063461712492</v>
      </c>
      <c r="V51" s="34">
        <f>AVERAGEIF('5.8.2 (Medium excl tax)'!$A:$A,'Annual excl tax'!$B51,'5.8.2 (Medium excl tax)'!W:W)</f>
        <v>4.3952110682955867</v>
      </c>
      <c r="W51" s="34"/>
      <c r="X51" s="34">
        <f>AVERAGEIF('5.8.2 (Medium excl tax)'!$A:$A,'Annual excl tax'!$B51,'5.8.2 (Medium excl tax)'!Y:Y)</f>
        <v>5.3091025195829236</v>
      </c>
      <c r="Y51" s="34">
        <f>AVERAGEIF('5.8.2 (Medium excl tax)'!$A:$A,'Annual excl tax'!$B51,'5.8.2 (Medium excl tax)'!Z:Z)</f>
        <v>4.3999412333395824</v>
      </c>
      <c r="Z51" s="34">
        <f>AVERAGEIF('5.8.2 (Medium excl tax)'!$A:$A,'Annual excl tax'!$B51,'5.8.2 (Medium excl tax)'!AA:AA)</f>
        <v>4.8835835807807291</v>
      </c>
      <c r="AA51" s="34">
        <f>AVERAGEIF('5.8.2 (Medium excl tax)'!$A:$A,'Annual excl tax'!$B51,'5.8.2 (Medium excl tax)'!AB:AB)</f>
        <v>4.4676251702119725</v>
      </c>
      <c r="AB51" s="34">
        <f>AVERAGEIF('5.8.2 (Medium excl tax)'!$A:$A,'Annual excl tax'!$B51,'5.8.2 (Medium excl tax)'!AC:AC)</f>
        <v>3.6386301078762031</v>
      </c>
      <c r="AC51" s="34"/>
      <c r="AD51" s="34">
        <f>AVERAGEIF('5.8.2 (Medium excl tax)'!$A:$A,'Annual excl tax'!$B51,'5.8.2 (Medium excl tax)'!AE:AE)</f>
        <v>6.1370144023248852</v>
      </c>
      <c r="AE51" s="34">
        <f>AVERAGEIF('5.8.2 (Medium excl tax)'!$A:$A,'Annual excl tax'!$B51,'5.8.2 (Medium excl tax)'!AF:AF)</f>
        <v>4.1057932361785028</v>
      </c>
      <c r="AF51" s="34">
        <f>AVERAGEIF('5.8.2 (Medium excl tax)'!$A:$A,'Annual excl tax'!$B51,'5.8.2 (Medium excl tax)'!AG:AG)</f>
        <v>5.9355642683236978</v>
      </c>
      <c r="AG51" s="34">
        <f>AVERAGEIF('5.8.2 (Medium excl tax)'!$A:$A,'Annual excl tax'!$B51,'5.8.2 (Medium excl tax)'!AH:AH)</f>
        <v>4.4293210383903414</v>
      </c>
      <c r="AH51" s="34">
        <f>MEDIAN(C51:Q51,U51:AG51)</f>
        <v>4.4562649888837536</v>
      </c>
      <c r="AI51" s="31">
        <f>(Q51-AH51)/AH51*100</f>
        <v>1.8885265947336187</v>
      </c>
      <c r="AJ51" s="32">
        <f>RANK(Q51,(C51:Q51,U51:AG51),1)</f>
        <v>16</v>
      </c>
    </row>
    <row r="52" spans="1:36" x14ac:dyDescent="0.25">
      <c r="A52" s="33" t="s">
        <v>44</v>
      </c>
      <c r="B52" s="51">
        <v>2025</v>
      </c>
      <c r="C52" s="34">
        <f>AVERAGEIF('5.8.2 (Medium excl tax)'!$A:$A,'Annual excl tax'!$B52,'5.8.2 (Medium excl tax)'!D:D)</f>
        <v>4.4005192717198067</v>
      </c>
      <c r="D52" s="34">
        <f>AVERAGEIF('5.8.2 (Medium excl tax)'!$A:$A,'Annual excl tax'!$B52,'5.8.2 (Medium excl tax)'!E:E)</f>
        <v>4.0725590708281096</v>
      </c>
      <c r="E52" s="34">
        <f>AVERAGEIF('5.8.2 (Medium excl tax)'!$A:$A,'Annual excl tax'!$B52,'5.8.2 (Medium excl tax)'!F:F)</f>
        <v>4.0167183535058673</v>
      </c>
      <c r="F52" s="34">
        <f>AVERAGEIF('5.8.2 (Medium excl tax)'!$A:$A,'Annual excl tax'!$B52,'5.8.2 (Medium excl tax)'!G:G)</f>
        <v>6.0755254858385754</v>
      </c>
      <c r="G52" s="34">
        <f>AVERAGEIF('5.8.2 (Medium excl tax)'!$A:$A,'Annual excl tax'!$B52,'5.8.2 (Medium excl tax)'!H:H)</f>
        <v>4.7014186846528352</v>
      </c>
      <c r="H52" s="34">
        <f>AVERAGEIF('5.8.2 (Medium excl tax)'!$A:$A,'Annual excl tax'!$B52,'5.8.2 (Medium excl tax)'!I:I)</f>
        <v>4.776180294541966</v>
      </c>
      <c r="I52" s="34">
        <f>AVERAGEIF('5.8.2 (Medium excl tax)'!$A:$A,'Annual excl tax'!$B52,'5.8.2 (Medium excl tax)'!J:J)</f>
        <v>3.6824020514581792</v>
      </c>
      <c r="J52" s="34">
        <f>AVERAGEIF('5.8.2 (Medium excl tax)'!$A:$A,'Annual excl tax'!$B52,'5.8.2 (Medium excl tax)'!K:K)</f>
        <v>5.0267377837612059</v>
      </c>
      <c r="K52" s="34">
        <f>AVERAGEIF('5.8.2 (Medium excl tax)'!$A:$A,'Annual excl tax'!$B52,'5.8.2 (Medium excl tax)'!L:L)</f>
        <v>4.5885249941375879</v>
      </c>
      <c r="L52" s="34">
        <f>AVERAGEIF('5.8.2 (Medium excl tax)'!$A:$A,'Annual excl tax'!$B52,'5.8.2 (Medium excl tax)'!M:M)</f>
        <v>5.1049978029812024</v>
      </c>
      <c r="M52" s="34">
        <f>AVERAGEIF('5.8.2 (Medium excl tax)'!$A:$A,'Annual excl tax'!$B52,'5.8.2 (Medium excl tax)'!N:N)</f>
        <v>3.5770812442795128</v>
      </c>
      <c r="N52" s="34">
        <f>AVERAGEIF('5.8.2 (Medium excl tax)'!$A:$A,'Annual excl tax'!$B52,'5.8.2 (Medium excl tax)'!O:O)</f>
        <v>4.1086170617260978</v>
      </c>
      <c r="O52" s="34">
        <f>AVERAGEIF('5.8.2 (Medium excl tax)'!$A:$A,'Annual excl tax'!$B52,'5.8.2 (Medium excl tax)'!P:P)</f>
        <v>4.1253992117339688</v>
      </c>
      <c r="P52" s="34">
        <f>AVERAGEIF('5.8.2 (Medium excl tax)'!$A:$A,'Annual excl tax'!$B52,'5.8.2 (Medium excl tax)'!Q:Q)</f>
        <v>6.2256939494324026</v>
      </c>
      <c r="Q52" s="34">
        <f>AVERAGEIF('5.8.2 (Medium excl tax)'!$A:$A,'Annual excl tax'!$B52,'5.8.2 (Medium excl tax)'!R:R)</f>
        <v>4.2520543001197115</v>
      </c>
      <c r="R52" s="34">
        <f>MEDIAN(C52:Q52)</f>
        <v>4.4005192717198067</v>
      </c>
      <c r="S52" s="31">
        <f>(Q52-R52)/R52*100</f>
        <v>-3.3738057359324385</v>
      </c>
      <c r="T52" s="32">
        <f>RANK(Q52,(C52:Q52),1)</f>
        <v>7</v>
      </c>
      <c r="U52" s="34">
        <f>AVERAGEIF('5.8.2 (Medium excl tax)'!$A:$A,'Annual excl tax'!$B52,'5.8.2 (Medium excl tax)'!V:V)</f>
        <v>3.7946504981578606</v>
      </c>
      <c r="V52" s="34">
        <f>AVERAGEIF('5.8.2 (Medium excl tax)'!$A:$A,'Annual excl tax'!$B52,'5.8.2 (Medium excl tax)'!W:W)</f>
        <v>4.2051572560072428</v>
      </c>
      <c r="W52" s="34"/>
      <c r="X52" s="34">
        <f>AVERAGEIF('5.8.2 (Medium excl tax)'!$A:$A,'Annual excl tax'!$B52,'5.8.2 (Medium excl tax)'!Y:Y)</f>
        <v>4.8607227094674119</v>
      </c>
      <c r="Y52" s="34">
        <f>AVERAGEIF('5.8.2 (Medium excl tax)'!$A:$A,'Annual excl tax'!$B52,'5.8.2 (Medium excl tax)'!Z:Z)</f>
        <v>4.8276607686759796</v>
      </c>
      <c r="Z52" s="34">
        <f>AVERAGEIF('5.8.2 (Medium excl tax)'!$A:$A,'Annual excl tax'!$B52,'5.8.2 (Medium excl tax)'!AA:AA)</f>
        <v>4.2680639711319301</v>
      </c>
      <c r="AA52" s="34">
        <f>AVERAGEIF('5.8.2 (Medium excl tax)'!$A:$A,'Annual excl tax'!$B52,'5.8.2 (Medium excl tax)'!AB:AB)</f>
        <v>4.4192281005547258</v>
      </c>
      <c r="AB52" s="34">
        <f>AVERAGEIF('5.8.2 (Medium excl tax)'!$A:$A,'Annual excl tax'!$B52,'5.8.2 (Medium excl tax)'!AC:AC)</f>
        <v>4.4658550248958502</v>
      </c>
      <c r="AC52" s="34"/>
      <c r="AD52" s="34">
        <f>AVERAGEIF('5.8.2 (Medium excl tax)'!$A:$A,'Annual excl tax'!$B52,'5.8.2 (Medium excl tax)'!AE:AE)</f>
        <v>5.6012592316267948</v>
      </c>
      <c r="AE52" s="34">
        <f>AVERAGEIF('5.8.2 (Medium excl tax)'!$A:$A,'Annual excl tax'!$B52,'5.8.2 (Medium excl tax)'!AF:AF)</f>
        <v>4.5251204460984162</v>
      </c>
      <c r="AF52" s="34">
        <f>AVERAGEIF('5.8.2 (Medium excl tax)'!$A:$A,'Annual excl tax'!$B52,'5.8.2 (Medium excl tax)'!AG:AG)</f>
        <v>5.4525241402553561</v>
      </c>
      <c r="AG52" s="34">
        <f>AVERAGEIF('5.8.2 (Medium excl tax)'!$A:$A,'Annual excl tax'!$B52,'5.8.2 (Medium excl tax)'!AH:AH)</f>
        <v>4.584528751892238</v>
      </c>
      <c r="AH52" s="34">
        <f>MEDIAN(C52:Q52,U52:AG52)</f>
        <v>4.4954877354971332</v>
      </c>
      <c r="AI52" s="31">
        <f>(Q52-AH52)/AH52*100</f>
        <v>-5.4150617174468074</v>
      </c>
      <c r="AJ52" s="32">
        <f>RANK(Q52,(C52:Q52,U52:AG52),1)</f>
        <v>9</v>
      </c>
    </row>
    <row r="53" spans="1:36" ht="12.65" customHeight="1" x14ac:dyDescent="0.25">
      <c r="A53" s="33" t="s">
        <v>39</v>
      </c>
      <c r="B53" s="51">
        <v>2008</v>
      </c>
      <c r="C53" s="34"/>
      <c r="D53" s="34">
        <f>AVERAGEIF('5.8.3 (Large excl tax)'!$A:$A,'Annual excl tax'!$B53,'5.8.3 (Large excl tax)'!E:E)</f>
        <v>2.5494166816654666</v>
      </c>
      <c r="E53" s="34">
        <f>AVERAGEIF('5.8.3 (Large excl tax)'!$A:$A,'Annual excl tax'!$B53,'5.8.3 (Large excl tax)'!F:F)</f>
        <v>2.0674255244276623</v>
      </c>
      <c r="F53" s="34">
        <f>AVERAGEIF('5.8.3 (Large excl tax)'!$A:$A,'Annual excl tax'!$B53,'5.8.3 (Large excl tax)'!G:G)</f>
        <v>2.2131998440124789</v>
      </c>
      <c r="G53" s="34">
        <f>AVERAGEIF('5.8.3 (Large excl tax)'!$A:$A,'Annual excl tax'!$B53,'5.8.3 (Large excl tax)'!H:H)</f>
        <v>2.496864971802256</v>
      </c>
      <c r="H53" s="34">
        <f>AVERAGEIF('5.8.3 (Large excl tax)'!$A:$A,'Annual excl tax'!$B53,'5.8.3 (Large excl tax)'!I:I)</f>
        <v>2.799316405687545</v>
      </c>
      <c r="I53" s="34"/>
      <c r="J53" s="34">
        <f>AVERAGEIF('5.8.3 (Large excl tax)'!$A:$A,'Annual excl tax'!$B53,'5.8.3 (Large excl tax)'!K:K)</f>
        <v>2.4583346382289415</v>
      </c>
      <c r="K53" s="34">
        <f>AVERAGEIF('5.8.3 (Large excl tax)'!$A:$A,'Annual excl tax'!$B53,'5.8.3 (Large excl tax)'!L:L)</f>
        <v>2.6585710745140387</v>
      </c>
      <c r="L53" s="34">
        <f>AVERAGEIF('5.8.3 (Large excl tax)'!$A:$A,'Annual excl tax'!$B53,'5.8.3 (Large excl tax)'!M:M)</f>
        <v>1.8351129469642429</v>
      </c>
      <c r="M53" s="34">
        <f>AVERAGEIF('5.8.3 (Large excl tax)'!$A:$A,'Annual excl tax'!$B53,'5.8.3 (Large excl tax)'!N:N)</f>
        <v>2.3508482931365489</v>
      </c>
      <c r="N53" s="34">
        <f>AVERAGEIF('5.8.3 (Large excl tax)'!$A:$A,'Annual excl tax'!$B53,'5.8.3 (Large excl tax)'!O:O)</f>
        <v>1.9859485013198945</v>
      </c>
      <c r="O53" s="34">
        <f>AVERAGEIF('5.8.3 (Large excl tax)'!$A:$A,'Annual excl tax'!$B53,'5.8.3 (Large excl tax)'!P:P)</f>
        <v>2.238204240760739</v>
      </c>
      <c r="P53" s="34">
        <f>AVERAGEIF('5.8.3 (Large excl tax)'!$A:$A,'Annual excl tax'!$B53,'5.8.3 (Large excl tax)'!Q:Q)</f>
        <v>3.1214982404907605</v>
      </c>
      <c r="Q53" s="34">
        <f>AVERAGEIF('5.8.3 (Large excl tax)'!$A:$A,'Annual excl tax'!$B53,'5.8.3 (Large excl tax)'!R:R)</f>
        <v>2.150563521238301</v>
      </c>
      <c r="R53" s="34">
        <f t="shared" si="0"/>
        <v>2.3508482931365489</v>
      </c>
      <c r="S53" s="31">
        <f t="shared" si="1"/>
        <v>-8.5196808523541065</v>
      </c>
      <c r="T53" s="32">
        <f t="shared" si="2"/>
        <v>4</v>
      </c>
      <c r="U53" s="34">
        <f>AVERAGEIF('5.8.3 (Large excl tax)'!$A:$A,'Annual excl tax'!$B53,'5.8.3 (Large excl tax)'!V:V)</f>
        <v>1.767126757079434</v>
      </c>
      <c r="V53" s="34">
        <f>AVERAGEIF('5.8.3 (Large excl tax)'!$A:$A,'Annual excl tax'!$B53,'5.8.3 (Large excl tax)'!W:W)</f>
        <v>1.8875726793856491</v>
      </c>
      <c r="W53" s="34"/>
      <c r="X53" s="34">
        <f>AVERAGEIF('5.8.3 (Large excl tax)'!$A:$A,'Annual excl tax'!$B53,'5.8.3 (Large excl tax)'!Y:Y)</f>
        <v>2.5556174073674107</v>
      </c>
      <c r="Y53" s="34">
        <f>AVERAGEIF('5.8.3 (Large excl tax)'!$A:$A,'Annual excl tax'!$B53,'5.8.3 (Large excl tax)'!Z:Z)</f>
        <v>2.0017684691024717</v>
      </c>
      <c r="Z53" s="34">
        <f>AVERAGEIF('5.8.3 (Large excl tax)'!$A:$A,'Annual excl tax'!$B53,'5.8.3 (Large excl tax)'!AA:AA)</f>
        <v>2.5059605257679385</v>
      </c>
      <c r="AA53" s="34">
        <f>AVERAGEIF('5.8.3 (Large excl tax)'!$A:$A,'Annual excl tax'!$B53,'5.8.3 (Large excl tax)'!AB:AB)</f>
        <v>2.6445992731881454</v>
      </c>
      <c r="AB53" s="34">
        <f>AVERAGEIF('5.8.3 (Large excl tax)'!$A:$A,'Annual excl tax'!$B53,'5.8.3 (Large excl tax)'!AC:AC)</f>
        <v>2.6982387571694266</v>
      </c>
      <c r="AC53" s="34"/>
      <c r="AD53" s="34">
        <f>AVERAGEIF('5.8.3 (Large excl tax)'!$A:$A,'Annual excl tax'!$B53,'5.8.3 (Large excl tax)'!AE:AE)</f>
        <v>2.2564899876109914</v>
      </c>
      <c r="AE53" s="34">
        <f>AVERAGEIF('5.8.3 (Large excl tax)'!$A:$A,'Annual excl tax'!$B53,'5.8.3 (Large excl tax)'!AF:AF)</f>
        <v>1.7463535592452601</v>
      </c>
      <c r="AF53" s="34">
        <f>AVERAGEIF('5.8.3 (Large excl tax)'!$A:$A,'Annual excl tax'!$B53,'5.8.3 (Large excl tax)'!AG:AG)</f>
        <v>2.9505850404067679</v>
      </c>
      <c r="AG53" s="34">
        <f>AVERAGEIF('5.8.3 (Large excl tax)'!$A:$A,'Annual excl tax'!$B53,'5.8.3 (Large excl tax)'!AH:AH)</f>
        <v>2.7691035547156231</v>
      </c>
      <c r="AH53" s="34">
        <f t="shared" si="3"/>
        <v>2.4045914656827452</v>
      </c>
      <c r="AI53" s="31">
        <f t="shared" si="4"/>
        <v>-10.564287034609309</v>
      </c>
      <c r="AJ53" s="32">
        <f>RANK(Q53,(C53:Q53,U53:AG53),1)</f>
        <v>8</v>
      </c>
    </row>
    <row r="54" spans="1:36" ht="12.65" customHeight="1" x14ac:dyDescent="0.25">
      <c r="A54" s="33" t="s">
        <v>39</v>
      </c>
      <c r="B54" s="51">
        <v>2009</v>
      </c>
      <c r="C54" s="34">
        <f>AVERAGEIF('5.8.3 (Large excl tax)'!$A:$A,'Annual excl tax'!$B54,'5.8.3 (Large excl tax)'!D:D)</f>
        <v>2.1820552046111907</v>
      </c>
      <c r="D54" s="34">
        <f>AVERAGEIF('5.8.3 (Large excl tax)'!$A:$A,'Annual excl tax'!$B54,'5.8.3 (Large excl tax)'!E:E)</f>
        <v>2.528441578708319</v>
      </c>
      <c r="E54" s="34">
        <f>AVERAGEIF('5.8.3 (Large excl tax)'!$A:$A,'Annual excl tax'!$B54,'5.8.3 (Large excl tax)'!F:F)</f>
        <v>1.7357462493967248</v>
      </c>
      <c r="F54" s="34">
        <f>AVERAGEIF('5.8.3 (Large excl tax)'!$A:$A,'Annual excl tax'!$B54,'5.8.3 (Large excl tax)'!G:G)</f>
        <v>2.4050562976476995</v>
      </c>
      <c r="G54" s="34">
        <f>AVERAGEIF('5.8.3 (Large excl tax)'!$A:$A,'Annual excl tax'!$B54,'5.8.3 (Large excl tax)'!H:H)</f>
        <v>2.4791457870980493</v>
      </c>
      <c r="H54" s="34">
        <f>AVERAGEIF('5.8.3 (Large excl tax)'!$A:$A,'Annual excl tax'!$B54,'5.8.3 (Large excl tax)'!I:I)</f>
        <v>2.7034940420732259</v>
      </c>
      <c r="I54" s="34"/>
      <c r="J54" s="34">
        <f>AVERAGEIF('5.8.3 (Large excl tax)'!$A:$A,'Annual excl tax'!$B54,'5.8.3 (Large excl tax)'!K:K)</f>
        <v>2.4285824957856388</v>
      </c>
      <c r="K54" s="34">
        <f>AVERAGEIF('5.8.3 (Large excl tax)'!$A:$A,'Annual excl tax'!$B54,'5.8.3 (Large excl tax)'!L:L)</f>
        <v>2.5406093887279058</v>
      </c>
      <c r="L54" s="34">
        <f>AVERAGEIF('5.8.3 (Large excl tax)'!$A:$A,'Annual excl tax'!$B54,'5.8.3 (Large excl tax)'!M:M)</f>
        <v>2.2864408428513308</v>
      </c>
      <c r="M54" s="34">
        <f>AVERAGEIF('5.8.3 (Large excl tax)'!$A:$A,'Annual excl tax'!$B54,'5.8.3 (Large excl tax)'!N:N)</f>
        <v>2.506155835396302</v>
      </c>
      <c r="N54" s="34">
        <f>AVERAGEIF('5.8.3 (Large excl tax)'!$A:$A,'Annual excl tax'!$B54,'5.8.3 (Large excl tax)'!O:O)</f>
        <v>2.1613573719028585</v>
      </c>
      <c r="O54" s="34">
        <f>AVERAGEIF('5.8.3 (Large excl tax)'!$A:$A,'Annual excl tax'!$B54,'5.8.3 (Large excl tax)'!P:P)</f>
        <v>2.2428123963734237</v>
      </c>
      <c r="P54" s="34">
        <f>AVERAGEIF('5.8.3 (Large excl tax)'!$A:$A,'Annual excl tax'!$B54,'5.8.3 (Large excl tax)'!Q:Q)</f>
        <v>2.6426781103790349</v>
      </c>
      <c r="Q54" s="34">
        <f>AVERAGEIF('5.8.3 (Large excl tax)'!$A:$A,'Annual excl tax'!$B54,'5.8.3 (Large excl tax)'!R:R)</f>
        <v>1.9469845352845183</v>
      </c>
      <c r="R54" s="34">
        <f t="shared" si="0"/>
        <v>2.4168193967166691</v>
      </c>
      <c r="S54" s="31">
        <f t="shared" si="1"/>
        <v>-19.440213946910447</v>
      </c>
      <c r="T54" s="32">
        <f t="shared" si="2"/>
        <v>2</v>
      </c>
      <c r="U54" s="34">
        <f>AVERAGEIF('5.8.3 (Large excl tax)'!$A:$A,'Annual excl tax'!$B54,'5.8.3 (Large excl tax)'!V:V)</f>
        <v>2.1452395726073004</v>
      </c>
      <c r="V54" s="34">
        <f>AVERAGEIF('5.8.3 (Large excl tax)'!$A:$A,'Annual excl tax'!$B54,'5.8.3 (Large excl tax)'!W:W)</f>
        <v>2.3655166777855401</v>
      </c>
      <c r="W54" s="34"/>
      <c r="X54" s="34">
        <f>AVERAGEIF('5.8.3 (Large excl tax)'!$A:$A,'Annual excl tax'!$B54,'5.8.3 (Large excl tax)'!Y:Y)</f>
        <v>2.3239514965276027</v>
      </c>
      <c r="Y54" s="34">
        <f>AVERAGEIF('5.8.3 (Large excl tax)'!$A:$A,'Annual excl tax'!$B54,'5.8.3 (Large excl tax)'!Z:Z)</f>
        <v>2.0081176015166475</v>
      </c>
      <c r="Z54" s="34">
        <f>AVERAGEIF('5.8.3 (Large excl tax)'!$A:$A,'Annual excl tax'!$B54,'5.8.3 (Large excl tax)'!AA:AA)</f>
        <v>2.7210718278755031</v>
      </c>
      <c r="AA54" s="34">
        <f>AVERAGEIF('5.8.3 (Large excl tax)'!$A:$A,'Annual excl tax'!$B54,'5.8.3 (Large excl tax)'!AB:AB)</f>
        <v>2.7616847069579764</v>
      </c>
      <c r="AB54" s="34">
        <f>AVERAGEIF('5.8.3 (Large excl tax)'!$A:$A,'Annual excl tax'!$B54,'5.8.3 (Large excl tax)'!AC:AC)</f>
        <v>2.1770136953549719</v>
      </c>
      <c r="AC54" s="34"/>
      <c r="AD54" s="34">
        <f>AVERAGEIF('5.8.3 (Large excl tax)'!$A:$A,'Annual excl tax'!$B54,'5.8.3 (Large excl tax)'!AE:AE)</f>
        <v>2.2479275684034588</v>
      </c>
      <c r="AE54" s="34">
        <f>AVERAGEIF('5.8.3 (Large excl tax)'!$A:$A,'Annual excl tax'!$B54,'5.8.3 (Large excl tax)'!AF:AF)</f>
        <v>1.2953447171249945</v>
      </c>
      <c r="AF54" s="34">
        <f>AVERAGEIF('5.8.3 (Large excl tax)'!$A:$A,'Annual excl tax'!$B54,'5.8.3 (Large excl tax)'!AG:AG)</f>
        <v>2.8676938319294725</v>
      </c>
      <c r="AG54" s="34">
        <f>AVERAGEIF('5.8.3 (Large excl tax)'!$A:$A,'Annual excl tax'!$B54,'5.8.3 (Large excl tax)'!AH:AH)</f>
        <v>2.4583782763912545</v>
      </c>
      <c r="AH54" s="34">
        <f t="shared" si="3"/>
        <v>2.3655166777855401</v>
      </c>
      <c r="AI54" s="31">
        <f t="shared" si="4"/>
        <v>-17.693053971313674</v>
      </c>
      <c r="AJ54" s="32">
        <f>RANK(Q54,(C54:Q54,U54:AG54),1)</f>
        <v>3</v>
      </c>
    </row>
    <row r="55" spans="1:36" ht="12.65" customHeight="1" x14ac:dyDescent="0.25">
      <c r="A55" s="33" t="s">
        <v>39</v>
      </c>
      <c r="B55" s="51">
        <v>2010</v>
      </c>
      <c r="C55" s="34">
        <f>AVERAGEIF('5.8.3 (Large excl tax)'!$A:$A,'Annual excl tax'!$B55,'5.8.3 (Large excl tax)'!D:D)</f>
        <v>2.1313167869452205</v>
      </c>
      <c r="D55" s="34">
        <f>AVERAGEIF('5.8.3 (Large excl tax)'!$A:$A,'Annual excl tax'!$B55,'5.8.3 (Large excl tax)'!E:E)</f>
        <v>1.9998632736995248</v>
      </c>
      <c r="E55" s="34">
        <f>AVERAGEIF('5.8.3 (Large excl tax)'!$A:$A,'Annual excl tax'!$B55,'5.8.3 (Large excl tax)'!F:F)</f>
        <v>2.0880965538472527</v>
      </c>
      <c r="F55" s="34">
        <f>AVERAGEIF('5.8.3 (Large excl tax)'!$A:$A,'Annual excl tax'!$B55,'5.8.3 (Large excl tax)'!G:G)</f>
        <v>2.4579317393829974</v>
      </c>
      <c r="G55" s="34">
        <f>AVERAGEIF('5.8.3 (Large excl tax)'!$A:$A,'Annual excl tax'!$B55,'5.8.3 (Large excl tax)'!H:H)</f>
        <v>2.285741722870104</v>
      </c>
      <c r="H55" s="34">
        <f>AVERAGEIF('5.8.3 (Large excl tax)'!$A:$A,'Annual excl tax'!$B55,'5.8.3 (Large excl tax)'!I:I)</f>
        <v>2.5020972306356137</v>
      </c>
      <c r="I55" s="34"/>
      <c r="J55" s="34">
        <f>AVERAGEIF('5.8.3 (Large excl tax)'!$A:$A,'Annual excl tax'!$B55,'5.8.3 (Large excl tax)'!K:K)</f>
        <v>1.97062534747689</v>
      </c>
      <c r="K55" s="34">
        <f>AVERAGEIF('5.8.3 (Large excl tax)'!$A:$A,'Annual excl tax'!$B55,'5.8.3 (Large excl tax)'!L:L)</f>
        <v>2.2131298254548053</v>
      </c>
      <c r="L55" s="34">
        <f>AVERAGEIF('5.8.3 (Large excl tax)'!$A:$A,'Annual excl tax'!$B55,'5.8.3 (Large excl tax)'!M:M)</f>
        <v>2.2282545712939945</v>
      </c>
      <c r="M55" s="34">
        <f>AVERAGEIF('5.8.3 (Large excl tax)'!$A:$A,'Annual excl tax'!$B55,'5.8.3 (Large excl tax)'!N:N)</f>
        <v>2.0345075896458988</v>
      </c>
      <c r="N55" s="34">
        <f>AVERAGEIF('5.8.3 (Large excl tax)'!$A:$A,'Annual excl tax'!$B55,'5.8.3 (Large excl tax)'!O:O)</f>
        <v>2.3541808201894554</v>
      </c>
      <c r="O55" s="34">
        <f>AVERAGEIF('5.8.3 (Large excl tax)'!$A:$A,'Annual excl tax'!$B55,'5.8.3 (Large excl tax)'!P:P)</f>
        <v>2.1302365347568584</v>
      </c>
      <c r="P55" s="34">
        <f>AVERAGEIF('5.8.3 (Large excl tax)'!$A:$A,'Annual excl tax'!$B55,'5.8.3 (Large excl tax)'!Q:Q)</f>
        <v>3.0888729761436791</v>
      </c>
      <c r="Q55" s="34">
        <f>AVERAGEIF('5.8.3 (Large excl tax)'!$A:$A,'Annual excl tax'!$B55,'5.8.3 (Large excl tax)'!R:R)</f>
        <v>1.7188325150569179</v>
      </c>
      <c r="R55" s="34">
        <f t="shared" si="0"/>
        <v>2.1722233062000127</v>
      </c>
      <c r="S55" s="31">
        <f t="shared" si="1"/>
        <v>-20.872199918351662</v>
      </c>
      <c r="T55" s="32">
        <f t="shared" si="2"/>
        <v>1</v>
      </c>
      <c r="U55" s="34">
        <f>AVERAGEIF('5.8.3 (Large excl tax)'!$A:$A,'Annual excl tax'!$B55,'5.8.3 (Large excl tax)'!V:V)</f>
        <v>2.1002406092118369</v>
      </c>
      <c r="V55" s="34">
        <f>AVERAGEIF('5.8.3 (Large excl tax)'!$A:$A,'Annual excl tax'!$B55,'5.8.3 (Large excl tax)'!W:W)</f>
        <v>3.1469133785830437</v>
      </c>
      <c r="W55" s="34"/>
      <c r="X55" s="34">
        <f>AVERAGEIF('5.8.3 (Large excl tax)'!$A:$A,'Annual excl tax'!$B55,'5.8.3 (Large excl tax)'!Y:Y)</f>
        <v>2.4245404395629842</v>
      </c>
      <c r="Y55" s="34">
        <f>AVERAGEIF('5.8.3 (Large excl tax)'!$A:$A,'Annual excl tax'!$B55,'5.8.3 (Large excl tax)'!Z:Z)</f>
        <v>2.2071055606243259</v>
      </c>
      <c r="Z55" s="34">
        <f>AVERAGEIF('5.8.3 (Large excl tax)'!$A:$A,'Annual excl tax'!$B55,'5.8.3 (Large excl tax)'!AA:AA)</f>
        <v>2.5560614746437569</v>
      </c>
      <c r="AA55" s="34">
        <f>AVERAGEIF('5.8.3 (Large excl tax)'!$A:$A,'Annual excl tax'!$B55,'5.8.3 (Large excl tax)'!AB:AB)</f>
        <v>2.3326721755366151</v>
      </c>
      <c r="AB55" s="34">
        <f>AVERAGEIF('5.8.3 (Large excl tax)'!$A:$A,'Annual excl tax'!$B55,'5.8.3 (Large excl tax)'!AC:AC)</f>
        <v>2.5762519251302844</v>
      </c>
      <c r="AC55" s="34"/>
      <c r="AD55" s="34">
        <f>AVERAGEIF('5.8.3 (Large excl tax)'!$A:$A,'Annual excl tax'!$B55,'5.8.3 (Large excl tax)'!AE:AE)</f>
        <v>2.3632235439988212</v>
      </c>
      <c r="AE55" s="34">
        <f>AVERAGEIF('5.8.3 (Large excl tax)'!$A:$A,'Annual excl tax'!$B55,'5.8.3 (Large excl tax)'!AF:AF)</f>
        <v>1.2228214707085796</v>
      </c>
      <c r="AF55" s="34">
        <f>AVERAGEIF('5.8.3 (Large excl tax)'!$A:$A,'Annual excl tax'!$B55,'5.8.3 (Large excl tax)'!AG:AG)</f>
        <v>2.456621284207869</v>
      </c>
      <c r="AG55" s="34">
        <f>AVERAGEIF('5.8.3 (Large excl tax)'!$A:$A,'Annual excl tax'!$B55,'5.8.3 (Large excl tax)'!AH:AH)</f>
        <v>2.957072122623253</v>
      </c>
      <c r="AH55" s="34">
        <f t="shared" si="3"/>
        <v>2.285741722870104</v>
      </c>
      <c r="AI55" s="31">
        <f t="shared" si="4"/>
        <v>-24.801980124917328</v>
      </c>
      <c r="AJ55" s="32">
        <f>RANK(Q55,(C55:Q55,U55:AG55),1)</f>
        <v>2</v>
      </c>
    </row>
    <row r="56" spans="1:36" ht="12.65" customHeight="1" x14ac:dyDescent="0.25">
      <c r="A56" s="33" t="s">
        <v>39</v>
      </c>
      <c r="B56" s="51">
        <v>2011</v>
      </c>
      <c r="C56" s="34">
        <f>AVERAGEIF('5.8.3 (Large excl tax)'!$A:$A,'Annual excl tax'!$B56,'5.8.3 (Large excl tax)'!D:D)</f>
        <v>2.4912908459062595</v>
      </c>
      <c r="D56" s="34">
        <f>AVERAGEIF('5.8.3 (Large excl tax)'!$A:$A,'Annual excl tax'!$B56,'5.8.3 (Large excl tax)'!E:E)</f>
        <v>2.2866801248674342</v>
      </c>
      <c r="E56" s="34">
        <f>AVERAGEIF('5.8.3 (Large excl tax)'!$A:$A,'Annual excl tax'!$B56,'5.8.3 (Large excl tax)'!F:F)</f>
        <v>2.6099964445878134</v>
      </c>
      <c r="F56" s="34">
        <f>AVERAGEIF('5.8.3 (Large excl tax)'!$A:$A,'Annual excl tax'!$B56,'5.8.3 (Large excl tax)'!G:G)</f>
        <v>3.106620598189318</v>
      </c>
      <c r="G56" s="34">
        <f>AVERAGEIF('5.8.3 (Large excl tax)'!$A:$A,'Annual excl tax'!$B56,'5.8.3 (Large excl tax)'!H:H)</f>
        <v>2.3522788242131201</v>
      </c>
      <c r="H56" s="34">
        <f>AVERAGEIF('5.8.3 (Large excl tax)'!$A:$A,'Annual excl tax'!$B56,'5.8.3 (Large excl tax)'!I:I)</f>
        <v>2.7224574392313583</v>
      </c>
      <c r="I56" s="34"/>
      <c r="J56" s="34">
        <f>AVERAGEIF('5.8.3 (Large excl tax)'!$A:$A,'Annual excl tax'!$B56,'5.8.3 (Large excl tax)'!K:K)</f>
        <v>2.3070217260040895</v>
      </c>
      <c r="K56" s="34">
        <f>AVERAGEIF('5.8.3 (Large excl tax)'!$A:$A,'Annual excl tax'!$B56,'5.8.3 (Large excl tax)'!L:L)</f>
        <v>2.4709654704567994</v>
      </c>
      <c r="L56" s="34">
        <f>AVERAGEIF('5.8.3 (Large excl tax)'!$A:$A,'Annual excl tax'!$B56,'5.8.3 (Large excl tax)'!M:M)</f>
        <v>3.0535467135535592</v>
      </c>
      <c r="M56" s="34">
        <f>AVERAGEIF('5.8.3 (Large excl tax)'!$A:$A,'Annual excl tax'!$B56,'5.8.3 (Large excl tax)'!N:N)</f>
        <v>2.2117086374545369</v>
      </c>
      <c r="N56" s="34">
        <f>AVERAGEIF('5.8.3 (Large excl tax)'!$A:$A,'Annual excl tax'!$B56,'5.8.3 (Large excl tax)'!O:O)</f>
        <v>2.7036653494603096</v>
      </c>
      <c r="O56" s="34">
        <f>AVERAGEIF('5.8.3 (Large excl tax)'!$A:$A,'Annual excl tax'!$B56,'5.8.3 (Large excl tax)'!P:P)</f>
        <v>2.5099942352539761</v>
      </c>
      <c r="P56" s="34">
        <f>AVERAGEIF('5.8.3 (Large excl tax)'!$A:$A,'Annual excl tax'!$B56,'5.8.3 (Large excl tax)'!Q:Q)</f>
        <v>3.4739545551455038</v>
      </c>
      <c r="Q56" s="34">
        <f>AVERAGEIF('5.8.3 (Large excl tax)'!$A:$A,'Annual excl tax'!$B56,'5.8.3 (Large excl tax)'!R:R)</f>
        <v>2.0769429101225727</v>
      </c>
      <c r="R56" s="34">
        <f t="shared" si="0"/>
        <v>2.5006425405801176</v>
      </c>
      <c r="S56" s="31">
        <f t="shared" si="1"/>
        <v>-16.943630430251414</v>
      </c>
      <c r="T56" s="32">
        <f t="shared" si="2"/>
        <v>1</v>
      </c>
      <c r="U56" s="34">
        <f>AVERAGEIF('5.8.3 (Large excl tax)'!$A:$A,'Annual excl tax'!$B56,'5.8.3 (Large excl tax)'!V:V)</f>
        <v>2.4213876618941699</v>
      </c>
      <c r="V56" s="34">
        <f>AVERAGEIF('5.8.3 (Large excl tax)'!$A:$A,'Annual excl tax'!$B56,'5.8.3 (Large excl tax)'!W:W)</f>
        <v>3.6316816761415676</v>
      </c>
      <c r="W56" s="34"/>
      <c r="X56" s="34">
        <f>AVERAGEIF('5.8.3 (Large excl tax)'!$A:$A,'Annual excl tax'!$B56,'5.8.3 (Large excl tax)'!Y:Y)</f>
        <v>2.588070381955335</v>
      </c>
      <c r="Y56" s="34">
        <f>AVERAGEIF('5.8.3 (Large excl tax)'!$A:$A,'Annual excl tax'!$B56,'5.8.3 (Large excl tax)'!Z:Z)</f>
        <v>2.3756761795818004</v>
      </c>
      <c r="Z56" s="34">
        <f>AVERAGEIF('5.8.3 (Large excl tax)'!$A:$A,'Annual excl tax'!$B56,'5.8.3 (Large excl tax)'!AA:AA)</f>
        <v>3.1643615599794863</v>
      </c>
      <c r="AA56" s="34">
        <f>AVERAGEIF('5.8.3 (Large excl tax)'!$A:$A,'Annual excl tax'!$B56,'5.8.3 (Large excl tax)'!AB:AB)</f>
        <v>2.556634207876785</v>
      </c>
      <c r="AB56" s="34">
        <f>AVERAGEIF('5.8.3 (Large excl tax)'!$A:$A,'Annual excl tax'!$B56,'5.8.3 (Large excl tax)'!AC:AC)</f>
        <v>3.2592425135809453</v>
      </c>
      <c r="AC56" s="34"/>
      <c r="AD56" s="34">
        <f>AVERAGEIF('5.8.3 (Large excl tax)'!$A:$A,'Annual excl tax'!$B56,'5.8.3 (Large excl tax)'!AE:AE)</f>
        <v>2.4363663685794306</v>
      </c>
      <c r="AE56" s="34">
        <f>AVERAGEIF('5.8.3 (Large excl tax)'!$A:$A,'Annual excl tax'!$B56,'5.8.3 (Large excl tax)'!AF:AF)</f>
        <v>1.4521143677469548</v>
      </c>
      <c r="AF56" s="34">
        <f>AVERAGEIF('5.8.3 (Large excl tax)'!$A:$A,'Annual excl tax'!$B56,'5.8.3 (Large excl tax)'!AG:AG)</f>
        <v>2.6131122113929801</v>
      </c>
      <c r="AG56" s="34">
        <f>AVERAGEIF('5.8.3 (Large excl tax)'!$A:$A,'Annual excl tax'!$B56,'5.8.3 (Large excl tax)'!AH:AH)</f>
        <v>2.8435488871063321</v>
      </c>
      <c r="AH56" s="34">
        <f t="shared" si="3"/>
        <v>2.556634207876785</v>
      </c>
      <c r="AI56" s="31">
        <f t="shared" si="4"/>
        <v>-18.762609695056174</v>
      </c>
      <c r="AJ56" s="32">
        <f>RANK(Q56,(C56:Q56,U56:AG56),1)</f>
        <v>2</v>
      </c>
    </row>
    <row r="57" spans="1:36" ht="12.65" customHeight="1" x14ac:dyDescent="0.25">
      <c r="A57" s="33" t="s">
        <v>39</v>
      </c>
      <c r="B57" s="51">
        <v>2012</v>
      </c>
      <c r="C57" s="34">
        <f>AVERAGEIF('5.8.3 (Large excl tax)'!$A:$A,'Annual excl tax'!$B57,'5.8.3 (Large excl tax)'!D:D)</f>
        <v>2.4758817191240974</v>
      </c>
      <c r="D57" s="34">
        <f>AVERAGEIF('5.8.3 (Large excl tax)'!$A:$A,'Annual excl tax'!$B57,'5.8.3 (Large excl tax)'!E:E)</f>
        <v>2.2602291583553642</v>
      </c>
      <c r="E57" s="34">
        <f>AVERAGEIF('5.8.3 (Large excl tax)'!$A:$A,'Annual excl tax'!$B57,'5.8.3 (Large excl tax)'!F:F)</f>
        <v>2.4815007392336623</v>
      </c>
      <c r="F57" s="34">
        <f>AVERAGEIF('5.8.3 (Large excl tax)'!$A:$A,'Annual excl tax'!$B57,'5.8.3 (Large excl tax)'!G:G)</f>
        <v>3.0933607393049494</v>
      </c>
      <c r="G57" s="34">
        <f>AVERAGEIF('5.8.3 (Large excl tax)'!$A:$A,'Annual excl tax'!$B57,'5.8.3 (Large excl tax)'!H:H)</f>
        <v>2.4207140209622979</v>
      </c>
      <c r="H57" s="34">
        <f>AVERAGEIF('5.8.3 (Large excl tax)'!$A:$A,'Annual excl tax'!$B57,'5.8.3 (Large excl tax)'!I:I)</f>
        <v>2.4879249056706598</v>
      </c>
      <c r="I57" s="34">
        <f>AVERAGEIF('5.8.3 (Large excl tax)'!$A:$A,'Annual excl tax'!$B57,'5.8.3 (Large excl tax)'!J:J)</f>
        <v>3.8043163278091323</v>
      </c>
      <c r="J57" s="34">
        <f>AVERAGEIF('5.8.3 (Large excl tax)'!$A:$A,'Annual excl tax'!$B57,'5.8.3 (Large excl tax)'!K:K)</f>
        <v>2.4901883004519778</v>
      </c>
      <c r="K57" s="34">
        <f>AVERAGEIF('5.8.3 (Large excl tax)'!$A:$A,'Annual excl tax'!$B57,'5.8.3 (Large excl tax)'!L:L)</f>
        <v>2.7903534100951286</v>
      </c>
      <c r="L57" s="34">
        <f>AVERAGEIF('5.8.3 (Large excl tax)'!$A:$A,'Annual excl tax'!$B57,'5.8.3 (Large excl tax)'!M:M)</f>
        <v>3.0793927370213923</v>
      </c>
      <c r="M57" s="34">
        <f>AVERAGEIF('5.8.3 (Large excl tax)'!$A:$A,'Annual excl tax'!$B57,'5.8.3 (Large excl tax)'!N:N)</f>
        <v>2.2679203202783373</v>
      </c>
      <c r="N57" s="34">
        <f>AVERAGEIF('5.8.3 (Large excl tax)'!$A:$A,'Annual excl tax'!$B57,'5.8.3 (Large excl tax)'!O:O)</f>
        <v>2.9295476902324027</v>
      </c>
      <c r="O57" s="34">
        <f>AVERAGEIF('5.8.3 (Large excl tax)'!$A:$A,'Annual excl tax'!$B57,'5.8.3 (Large excl tax)'!P:P)</f>
        <v>2.7807374324351604</v>
      </c>
      <c r="P57" s="34">
        <f>AVERAGEIF('5.8.3 (Large excl tax)'!$A:$A,'Annual excl tax'!$B57,'5.8.3 (Large excl tax)'!Q:Q)</f>
        <v>3.2108257408054355</v>
      </c>
      <c r="Q57" s="34">
        <f>AVERAGEIF('5.8.3 (Large excl tax)'!$A:$A,'Annual excl tax'!$B57,'5.8.3 (Large excl tax)'!R:R)</f>
        <v>2.3540782947519814</v>
      </c>
      <c r="R57" s="34">
        <f t="shared" si="0"/>
        <v>2.4901883004519778</v>
      </c>
      <c r="S57" s="31">
        <f t="shared" si="1"/>
        <v>-5.4658519468303659</v>
      </c>
      <c r="T57" s="32">
        <f t="shared" si="2"/>
        <v>3</v>
      </c>
      <c r="U57" s="34">
        <f>AVERAGEIF('5.8.3 (Large excl tax)'!$A:$A,'Annual excl tax'!$B57,'5.8.3 (Large excl tax)'!V:V)</f>
        <v>2.8356087980549356</v>
      </c>
      <c r="V57" s="34">
        <f>AVERAGEIF('5.8.3 (Large excl tax)'!$A:$A,'Annual excl tax'!$B57,'5.8.3 (Large excl tax)'!W:W)</f>
        <v>3.4182809643299086</v>
      </c>
      <c r="W57" s="34"/>
      <c r="X57" s="34">
        <f>AVERAGEIF('5.8.3 (Large excl tax)'!$A:$A,'Annual excl tax'!$B57,'5.8.3 (Large excl tax)'!Y:Y)</f>
        <v>2.4817319009146699</v>
      </c>
      <c r="Y57" s="34">
        <f>AVERAGEIF('5.8.3 (Large excl tax)'!$A:$A,'Annual excl tax'!$B57,'5.8.3 (Large excl tax)'!Z:Z)</f>
        <v>2.7532709685163326</v>
      </c>
      <c r="Z57" s="34">
        <f>AVERAGEIF('5.8.3 (Large excl tax)'!$A:$A,'Annual excl tax'!$B57,'5.8.3 (Large excl tax)'!AA:AA)</f>
        <v>3.3489689030525973</v>
      </c>
      <c r="AA57" s="34">
        <f>AVERAGEIF('5.8.3 (Large excl tax)'!$A:$A,'Annual excl tax'!$B57,'5.8.3 (Large excl tax)'!AB:AB)</f>
        <v>2.8617152667589369</v>
      </c>
      <c r="AB57" s="34">
        <f>AVERAGEIF('5.8.3 (Large excl tax)'!$A:$A,'Annual excl tax'!$B57,'5.8.3 (Large excl tax)'!AC:AC)</f>
        <v>3.6440408544481673</v>
      </c>
      <c r="AC57" s="34"/>
      <c r="AD57" s="34">
        <f>AVERAGEIF('5.8.3 (Large excl tax)'!$A:$A,'Annual excl tax'!$B57,'5.8.3 (Large excl tax)'!AE:AE)</f>
        <v>2.5935211765686788</v>
      </c>
      <c r="AE57" s="34">
        <f>AVERAGEIF('5.8.3 (Large excl tax)'!$A:$A,'Annual excl tax'!$B57,'5.8.3 (Large excl tax)'!AF:AF)</f>
        <v>1.6530045790677879</v>
      </c>
      <c r="AF57" s="34">
        <f>AVERAGEIF('5.8.3 (Large excl tax)'!$A:$A,'Annual excl tax'!$B57,'5.8.3 (Large excl tax)'!AG:AG)</f>
        <v>2.5442802560957118</v>
      </c>
      <c r="AG57" s="34">
        <f>AVERAGEIF('5.8.3 (Large excl tax)'!$A:$A,'Annual excl tax'!$B57,'5.8.3 (Large excl tax)'!AH:AH)</f>
        <v>3.4771374202434995</v>
      </c>
      <c r="AH57" s="34">
        <f t="shared" si="3"/>
        <v>2.7670042004757462</v>
      </c>
      <c r="AI57" s="31">
        <f t="shared" si="4"/>
        <v>-14.923212102560893</v>
      </c>
      <c r="AJ57" s="32">
        <f>RANK(Q57,(C57:Q57,U57:AG57),1)</f>
        <v>4</v>
      </c>
    </row>
    <row r="58" spans="1:36" ht="12.65" customHeight="1" x14ac:dyDescent="0.25">
      <c r="A58" s="33" t="s">
        <v>39</v>
      </c>
      <c r="B58" s="51">
        <v>2013</v>
      </c>
      <c r="C58" s="34">
        <f>AVERAGEIF('5.8.3 (Large excl tax)'!$A:$A,'Annual excl tax'!$B58,'5.8.3 (Large excl tax)'!D:D)</f>
        <v>2.5254027271740291</v>
      </c>
      <c r="D58" s="34">
        <f>AVERAGEIF('5.8.3 (Large excl tax)'!$A:$A,'Annual excl tax'!$B58,'5.8.3 (Large excl tax)'!E:E)</f>
        <v>2.4823749834389455</v>
      </c>
      <c r="E58" s="34">
        <f>AVERAGEIF('5.8.3 (Large excl tax)'!$A:$A,'Annual excl tax'!$B58,'5.8.3 (Large excl tax)'!F:F)</f>
        <v>2.7498181136827338</v>
      </c>
      <c r="F58" s="34">
        <f>AVERAGEIF('5.8.3 (Large excl tax)'!$A:$A,'Annual excl tax'!$B58,'5.8.3 (Large excl tax)'!G:G)</f>
        <v>3.1533864549180075</v>
      </c>
      <c r="G58" s="34">
        <f>AVERAGEIF('5.8.3 (Large excl tax)'!$A:$A,'Annual excl tax'!$B58,'5.8.3 (Large excl tax)'!H:H)</f>
        <v>2.6870801298131375</v>
      </c>
      <c r="H58" s="34">
        <f>AVERAGEIF('5.8.3 (Large excl tax)'!$A:$A,'Annual excl tax'!$B58,'5.8.3 (Large excl tax)'!I:I)</f>
        <v>2.8491402205248066</v>
      </c>
      <c r="I58" s="34">
        <f>AVERAGEIF('5.8.3 (Large excl tax)'!$A:$A,'Annual excl tax'!$B58,'5.8.3 (Large excl tax)'!J:J)</f>
        <v>3.5358483936178153</v>
      </c>
      <c r="J58" s="34">
        <f>AVERAGEIF('5.8.3 (Large excl tax)'!$A:$A,'Annual excl tax'!$B58,'5.8.3 (Large excl tax)'!K:K)</f>
        <v>2.9102534806334246</v>
      </c>
      <c r="K58" s="34">
        <f>AVERAGEIF('5.8.3 (Large excl tax)'!$A:$A,'Annual excl tax'!$B58,'5.8.3 (Large excl tax)'!L:L)</f>
        <v>2.7789584992991756</v>
      </c>
      <c r="L58" s="34">
        <f>AVERAGEIF('5.8.3 (Large excl tax)'!$A:$A,'Annual excl tax'!$B58,'5.8.3 (Large excl tax)'!M:M)</f>
        <v>3.2364476808272205</v>
      </c>
      <c r="M58" s="34">
        <f>AVERAGEIF('5.8.3 (Large excl tax)'!$A:$A,'Annual excl tax'!$B58,'5.8.3 (Large excl tax)'!N:N)</f>
        <v>2.5098545313792848</v>
      </c>
      <c r="N58" s="34">
        <f>AVERAGEIF('5.8.3 (Large excl tax)'!$A:$A,'Annual excl tax'!$B58,'5.8.3 (Large excl tax)'!O:O)</f>
        <v>3.0632508219903576</v>
      </c>
      <c r="O58" s="34">
        <f>AVERAGEIF('5.8.3 (Large excl tax)'!$A:$A,'Annual excl tax'!$B58,'5.8.3 (Large excl tax)'!P:P)</f>
        <v>2.8706883629660114</v>
      </c>
      <c r="P58" s="34">
        <f>AVERAGEIF('5.8.3 (Large excl tax)'!$A:$A,'Annual excl tax'!$B58,'5.8.3 (Large excl tax)'!Q:Q)</f>
        <v>3.2998766035981908</v>
      </c>
      <c r="Q58" s="34">
        <f>AVERAGEIF('5.8.3 (Large excl tax)'!$A:$A,'Annual excl tax'!$B58,'5.8.3 (Large excl tax)'!R:R)</f>
        <v>2.5630743528083908</v>
      </c>
      <c r="R58" s="34">
        <f t="shared" si="0"/>
        <v>2.8491402205248066</v>
      </c>
      <c r="S58" s="31">
        <f t="shared" si="1"/>
        <v>-10.040427833478937</v>
      </c>
      <c r="T58" s="32">
        <f t="shared" si="2"/>
        <v>4</v>
      </c>
      <c r="U58" s="34">
        <f>AVERAGEIF('5.8.3 (Large excl tax)'!$A:$A,'Annual excl tax'!$B58,'5.8.3 (Large excl tax)'!V:V)</f>
        <v>2.7284422639543608</v>
      </c>
      <c r="V58" s="34">
        <f>AVERAGEIF('5.8.3 (Large excl tax)'!$A:$A,'Annual excl tax'!$B58,'5.8.3 (Large excl tax)'!W:W)</f>
        <v>3.2961013753773551</v>
      </c>
      <c r="W58" s="34"/>
      <c r="X58" s="34">
        <f>AVERAGEIF('5.8.3 (Large excl tax)'!$A:$A,'Annual excl tax'!$B58,'5.8.3 (Large excl tax)'!Y:Y)</f>
        <v>2.5112179731711564</v>
      </c>
      <c r="Y58" s="34">
        <f>AVERAGEIF('5.8.3 (Large excl tax)'!$A:$A,'Annual excl tax'!$B58,'5.8.3 (Large excl tax)'!Z:Z)</f>
        <v>2.8676883896427809</v>
      </c>
      <c r="Z58" s="34">
        <f>AVERAGEIF('5.8.3 (Large excl tax)'!$A:$A,'Annual excl tax'!$B58,'5.8.3 (Large excl tax)'!AA:AA)</f>
        <v>3.3108948176066848</v>
      </c>
      <c r="AA58" s="34">
        <f>AVERAGEIF('5.8.3 (Large excl tax)'!$A:$A,'Annual excl tax'!$B58,'5.8.3 (Large excl tax)'!AB:AB)</f>
        <v>2.8789679583155392</v>
      </c>
      <c r="AB58" s="34">
        <f>AVERAGEIF('5.8.3 (Large excl tax)'!$A:$A,'Annual excl tax'!$B58,'5.8.3 (Large excl tax)'!AC:AC)</f>
        <v>3.5704067245653714</v>
      </c>
      <c r="AC58" s="34"/>
      <c r="AD58" s="34">
        <f>AVERAGEIF('5.8.3 (Large excl tax)'!$A:$A,'Annual excl tax'!$B58,'5.8.3 (Large excl tax)'!AE:AE)</f>
        <v>2.7397818632486506</v>
      </c>
      <c r="AE58" s="34">
        <f>AVERAGEIF('5.8.3 (Large excl tax)'!$A:$A,'Annual excl tax'!$B58,'5.8.3 (Large excl tax)'!AF:AF)</f>
        <v>1.6221861859666411</v>
      </c>
      <c r="AF58" s="34">
        <f>AVERAGEIF('5.8.3 (Large excl tax)'!$A:$A,'Annual excl tax'!$B58,'5.8.3 (Large excl tax)'!AG:AG)</f>
        <v>2.8783282344498726</v>
      </c>
      <c r="AG58" s="34">
        <f>AVERAGEIF('5.8.3 (Large excl tax)'!$A:$A,'Annual excl tax'!$B58,'5.8.3 (Large excl tax)'!AH:AH)</f>
        <v>3.0434054337716034</v>
      </c>
      <c r="AH58" s="34">
        <f t="shared" si="3"/>
        <v>2.8691883763043959</v>
      </c>
      <c r="AI58" s="31">
        <f t="shared" si="4"/>
        <v>-10.66901100060532</v>
      </c>
      <c r="AJ58" s="32">
        <f>RANK(Q58,(C58:Q58,U58:AG58),1)</f>
        <v>6</v>
      </c>
    </row>
    <row r="59" spans="1:36" ht="12.65" customHeight="1" x14ac:dyDescent="0.25">
      <c r="A59" s="33" t="s">
        <v>39</v>
      </c>
      <c r="B59" s="51">
        <v>2014</v>
      </c>
      <c r="C59" s="34">
        <f>AVERAGEIF('5.8.3 (Large excl tax)'!$A:$A,'Annual excl tax'!$B59,'5.8.3 (Large excl tax)'!D:D)</f>
        <v>2.2137729048005492</v>
      </c>
      <c r="D59" s="34">
        <f>AVERAGEIF('5.8.3 (Large excl tax)'!$A:$A,'Annual excl tax'!$B59,'5.8.3 (Large excl tax)'!E:E)</f>
        <v>2.1024053857524736</v>
      </c>
      <c r="E59" s="34">
        <f>AVERAGEIF('5.8.3 (Large excl tax)'!$A:$A,'Annual excl tax'!$B59,'5.8.3 (Large excl tax)'!F:F)</f>
        <v>2.100117112013721</v>
      </c>
      <c r="F59" s="34">
        <f>AVERAGEIF('5.8.3 (Large excl tax)'!$A:$A,'Annual excl tax'!$B59,'5.8.3 (Large excl tax)'!G:G)</f>
        <v>2.7244742423625672</v>
      </c>
      <c r="G59" s="34">
        <f>AVERAGEIF('5.8.3 (Large excl tax)'!$A:$A,'Annual excl tax'!$B59,'5.8.3 (Large excl tax)'!H:H)</f>
        <v>2.4199300940088504</v>
      </c>
      <c r="H59" s="34">
        <f>AVERAGEIF('5.8.3 (Large excl tax)'!$A:$A,'Annual excl tax'!$B59,'5.8.3 (Large excl tax)'!I:I)</f>
        <v>2.3884577632472928</v>
      </c>
      <c r="I59" s="34">
        <f>AVERAGEIF('5.8.3 (Large excl tax)'!$A:$A,'Annual excl tax'!$B59,'5.8.3 (Large excl tax)'!J:J)</f>
        <v>3.0321893109455464</v>
      </c>
      <c r="J59" s="34">
        <f>AVERAGEIF('5.8.3 (Large excl tax)'!$A:$A,'Annual excl tax'!$B59,'5.8.3 (Large excl tax)'!K:K)</f>
        <v>2.4956342353389607</v>
      </c>
      <c r="K59" s="34">
        <f>AVERAGEIF('5.8.3 (Large excl tax)'!$A:$A,'Annual excl tax'!$B59,'5.8.3 (Large excl tax)'!L:L)</f>
        <v>2.4031595896090634</v>
      </c>
      <c r="L59" s="34">
        <f>AVERAGEIF('5.8.3 (Large excl tax)'!$A:$A,'Annual excl tax'!$B59,'5.8.3 (Large excl tax)'!M:M)</f>
        <v>2.5593558354839887</v>
      </c>
      <c r="M59" s="34">
        <f>AVERAGEIF('5.8.3 (Large excl tax)'!$A:$A,'Annual excl tax'!$B59,'5.8.3 (Large excl tax)'!N:N)</f>
        <v>2.1244691792999149</v>
      </c>
      <c r="N59" s="34">
        <f>AVERAGEIF('5.8.3 (Large excl tax)'!$A:$A,'Annual excl tax'!$B59,'5.8.3 (Large excl tax)'!O:O)</f>
        <v>2.9679339602838404</v>
      </c>
      <c r="O59" s="34">
        <f>AVERAGEIF('5.8.3 (Large excl tax)'!$A:$A,'Annual excl tax'!$B59,'5.8.3 (Large excl tax)'!P:P)</f>
        <v>2.7115221070436357</v>
      </c>
      <c r="P59" s="34">
        <f>AVERAGEIF('5.8.3 (Large excl tax)'!$A:$A,'Annual excl tax'!$B59,'5.8.3 (Large excl tax)'!Q:Q)</f>
        <v>2.6401632318280939</v>
      </c>
      <c r="Q59" s="34">
        <f>AVERAGEIF('5.8.3 (Large excl tax)'!$A:$A,'Annual excl tax'!$B59,'5.8.3 (Large excl tax)'!R:R)</f>
        <v>2.31804747955651</v>
      </c>
      <c r="R59" s="34">
        <f t="shared" si="0"/>
        <v>2.4199300940088504</v>
      </c>
      <c r="S59" s="31">
        <f t="shared" si="1"/>
        <v>-4.2101470081543502</v>
      </c>
      <c r="T59" s="32">
        <f t="shared" si="2"/>
        <v>5</v>
      </c>
      <c r="U59" s="34">
        <f>AVERAGEIF('5.8.3 (Large excl tax)'!$A:$A,'Annual excl tax'!$B59,'5.8.3 (Large excl tax)'!V:V)</f>
        <v>2.4598101955571896</v>
      </c>
      <c r="V59" s="34">
        <f>AVERAGEIF('5.8.3 (Large excl tax)'!$A:$A,'Annual excl tax'!$B59,'5.8.3 (Large excl tax)'!W:W)</f>
        <v>2.7661339439324029</v>
      </c>
      <c r="W59" s="34"/>
      <c r="X59" s="34">
        <f>AVERAGEIF('5.8.3 (Large excl tax)'!$A:$A,'Annual excl tax'!$B59,'5.8.3 (Large excl tax)'!Y:Y)</f>
        <v>2.2529640260221808</v>
      </c>
      <c r="Y59" s="34">
        <f>AVERAGEIF('5.8.3 (Large excl tax)'!$A:$A,'Annual excl tax'!$B59,'5.8.3 (Large excl tax)'!Z:Z)</f>
        <v>2.7342586157393165</v>
      </c>
      <c r="Z59" s="34">
        <f>AVERAGEIF('5.8.3 (Large excl tax)'!$A:$A,'Annual excl tax'!$B59,'5.8.3 (Large excl tax)'!AA:AA)</f>
        <v>2.3817063245372392</v>
      </c>
      <c r="AA59" s="34">
        <f>AVERAGEIF('5.8.3 (Large excl tax)'!$A:$A,'Annual excl tax'!$B59,'5.8.3 (Large excl tax)'!AB:AB)</f>
        <v>2.5648670464402272</v>
      </c>
      <c r="AB59" s="34">
        <f>AVERAGEIF('5.8.3 (Large excl tax)'!$A:$A,'Annual excl tax'!$B59,'5.8.3 (Large excl tax)'!AC:AC)</f>
        <v>2.8066173414789422</v>
      </c>
      <c r="AC59" s="34"/>
      <c r="AD59" s="34">
        <f>AVERAGEIF('5.8.3 (Large excl tax)'!$A:$A,'Annual excl tax'!$B59,'5.8.3 (Large excl tax)'!AE:AE)</f>
        <v>2.593423109659859</v>
      </c>
      <c r="AE59" s="34">
        <f>AVERAGEIF('5.8.3 (Large excl tax)'!$A:$A,'Annual excl tax'!$B59,'5.8.3 (Large excl tax)'!AF:AF)</f>
        <v>1.6569035371921383</v>
      </c>
      <c r="AF59" s="34">
        <f>AVERAGEIF('5.8.3 (Large excl tax)'!$A:$A,'Annual excl tax'!$B59,'5.8.3 (Large excl tax)'!AG:AG)</f>
        <v>2.6568047833663657</v>
      </c>
      <c r="AG59" s="34">
        <f>AVERAGEIF('5.8.3 (Large excl tax)'!$A:$A,'Annual excl tax'!$B59,'5.8.3 (Large excl tax)'!AH:AH)</f>
        <v>2.5028382881705831</v>
      </c>
      <c r="AH59" s="34">
        <f t="shared" si="3"/>
        <v>2.4992362617547719</v>
      </c>
      <c r="AI59" s="31">
        <f t="shared" si="4"/>
        <v>-7.2497660573732619</v>
      </c>
      <c r="AJ59" s="32">
        <f>RANK(Q59,(C59:Q59,U59:AG59),1)</f>
        <v>7</v>
      </c>
    </row>
    <row r="60" spans="1:36" ht="12.65" customHeight="1" x14ac:dyDescent="0.25">
      <c r="A60" s="33" t="s">
        <v>39</v>
      </c>
      <c r="B60" s="51">
        <v>2015</v>
      </c>
      <c r="C60" s="34">
        <f>AVERAGEIF('5.8.3 (Large excl tax)'!$A:$A,'Annual excl tax'!$B60,'5.8.3 (Large excl tax)'!D:D)</f>
        <v>1.8623060786073609</v>
      </c>
      <c r="D60" s="34">
        <f>AVERAGEIF('5.8.3 (Large excl tax)'!$A:$A,'Annual excl tax'!$B60,'5.8.3 (Large excl tax)'!E:E)</f>
        <v>1.7608016279165053</v>
      </c>
      <c r="E60" s="34">
        <f>AVERAGEIF('5.8.3 (Large excl tax)'!$A:$A,'Annual excl tax'!$B60,'5.8.3 (Large excl tax)'!F:F)</f>
        <v>1.8700708879332515</v>
      </c>
      <c r="F60" s="34">
        <f>AVERAGEIF('5.8.3 (Large excl tax)'!$A:$A,'Annual excl tax'!$B60,'5.8.3 (Large excl tax)'!G:G)</f>
        <v>1.9903871219495322</v>
      </c>
      <c r="G60" s="34">
        <f>AVERAGEIF('5.8.3 (Large excl tax)'!$A:$A,'Annual excl tax'!$B60,'5.8.3 (Large excl tax)'!H:H)</f>
        <v>2.0329954390284581</v>
      </c>
      <c r="H60" s="34">
        <f>AVERAGEIF('5.8.3 (Large excl tax)'!$A:$A,'Annual excl tax'!$B60,'5.8.3 (Large excl tax)'!I:I)</f>
        <v>1.9388135155661135</v>
      </c>
      <c r="I60" s="34">
        <f>AVERAGEIF('5.8.3 (Large excl tax)'!$A:$A,'Annual excl tax'!$B60,'5.8.3 (Large excl tax)'!J:J)</f>
        <v>2.1288833077235534</v>
      </c>
      <c r="J60" s="34">
        <f>AVERAGEIF('5.8.3 (Large excl tax)'!$A:$A,'Annual excl tax'!$B60,'5.8.3 (Large excl tax)'!K:K)</f>
        <v>2.0797704849757874</v>
      </c>
      <c r="K60" s="34">
        <f>AVERAGEIF('5.8.3 (Large excl tax)'!$A:$A,'Annual excl tax'!$B60,'5.8.3 (Large excl tax)'!L:L)</f>
        <v>2.0185399340417414</v>
      </c>
      <c r="L60" s="34">
        <f>AVERAGEIF('5.8.3 (Large excl tax)'!$A:$A,'Annual excl tax'!$B60,'5.8.3 (Large excl tax)'!M:M)</f>
        <v>2.2074724293773471</v>
      </c>
      <c r="M60" s="34">
        <f>AVERAGEIF('5.8.3 (Large excl tax)'!$A:$A,'Annual excl tax'!$B60,'5.8.3 (Large excl tax)'!N:N)</f>
        <v>1.8046104249740336</v>
      </c>
      <c r="N60" s="34">
        <f>AVERAGEIF('5.8.3 (Large excl tax)'!$A:$A,'Annual excl tax'!$B60,'5.8.3 (Large excl tax)'!O:O)</f>
        <v>2.4545428604436603</v>
      </c>
      <c r="O60" s="34">
        <f>AVERAGEIF('5.8.3 (Large excl tax)'!$A:$A,'Annual excl tax'!$B60,'5.8.3 (Large excl tax)'!P:P)</f>
        <v>2.1713020753321728</v>
      </c>
      <c r="P60" s="34">
        <f>AVERAGEIF('5.8.3 (Large excl tax)'!$A:$A,'Annual excl tax'!$B60,'5.8.3 (Large excl tax)'!Q:Q)</f>
        <v>2.2697139108196898</v>
      </c>
      <c r="Q60" s="34">
        <f>AVERAGEIF('5.8.3 (Large excl tax)'!$A:$A,'Annual excl tax'!$B60,'5.8.3 (Large excl tax)'!R:R)</f>
        <v>1.9895025577547725</v>
      </c>
      <c r="R60" s="34">
        <f t="shared" si="0"/>
        <v>2.0185399340417414</v>
      </c>
      <c r="S60" s="31">
        <f t="shared" si="1"/>
        <v>-1.4385336548099441</v>
      </c>
      <c r="T60" s="32">
        <f t="shared" si="2"/>
        <v>6</v>
      </c>
      <c r="U60" s="34">
        <f>AVERAGEIF('5.8.3 (Large excl tax)'!$A:$A,'Annual excl tax'!$B60,'5.8.3 (Large excl tax)'!V:V)</f>
        <v>1.8093458022533544</v>
      </c>
      <c r="V60" s="34">
        <f>AVERAGEIF('5.8.3 (Large excl tax)'!$A:$A,'Annual excl tax'!$B60,'5.8.3 (Large excl tax)'!W:W)</f>
        <v>2.3179421693726958</v>
      </c>
      <c r="W60" s="34"/>
      <c r="X60" s="34">
        <f>AVERAGEIF('5.8.3 (Large excl tax)'!$A:$A,'Annual excl tax'!$B60,'5.8.3 (Large excl tax)'!Y:Y)</f>
        <v>1.8585816318363366</v>
      </c>
      <c r="Y60" s="34">
        <f>AVERAGEIF('5.8.3 (Large excl tax)'!$A:$A,'Annual excl tax'!$B60,'5.8.3 (Large excl tax)'!Z:Z)</f>
        <v>2.0204986119015671</v>
      </c>
      <c r="Z60" s="34">
        <f>AVERAGEIF('5.8.3 (Large excl tax)'!$A:$A,'Annual excl tax'!$B60,'5.8.3 (Large excl tax)'!AA:AA)</f>
        <v>1.9523844563580699</v>
      </c>
      <c r="AA60" s="34">
        <f>AVERAGEIF('5.8.3 (Large excl tax)'!$A:$A,'Annual excl tax'!$B60,'5.8.3 (Large excl tax)'!AB:AB)</f>
        <v>2.0923338547377672</v>
      </c>
      <c r="AB60" s="34">
        <f>AVERAGEIF('5.8.3 (Large excl tax)'!$A:$A,'Annual excl tax'!$B60,'5.8.3 (Large excl tax)'!AC:AC)</f>
        <v>1.4052201347146696</v>
      </c>
      <c r="AC60" s="34"/>
      <c r="AD60" s="34">
        <f>AVERAGEIF('5.8.3 (Large excl tax)'!$A:$A,'Annual excl tax'!$B60,'5.8.3 (Large excl tax)'!AE:AE)</f>
        <v>2.2079147114747268</v>
      </c>
      <c r="AE60" s="34">
        <f>AVERAGEIF('5.8.3 (Large excl tax)'!$A:$A,'Annual excl tax'!$B60,'5.8.3 (Large excl tax)'!AF:AF)</f>
        <v>1.4085022993883136</v>
      </c>
      <c r="AF60" s="34">
        <f>AVERAGEIF('5.8.3 (Large excl tax)'!$A:$A,'Annual excl tax'!$B60,'5.8.3 (Large excl tax)'!AG:AG)</f>
        <v>2.2432005013251421</v>
      </c>
      <c r="AG60" s="34">
        <f>AVERAGEIF('5.8.3 (Large excl tax)'!$A:$A,'Annual excl tax'!$B60,'5.8.3 (Large excl tax)'!AH:AH)</f>
        <v>2.0696080751710122</v>
      </c>
      <c r="AH60" s="34">
        <f t="shared" si="3"/>
        <v>2.019519272971654</v>
      </c>
      <c r="AI60" s="31">
        <f t="shared" si="4"/>
        <v>-1.4863297230490384</v>
      </c>
      <c r="AJ60" s="32">
        <f>RANK(Q60,(C60:Q60,U60:AG60),1)</f>
        <v>11</v>
      </c>
    </row>
    <row r="61" spans="1:36" ht="12.65" customHeight="1" x14ac:dyDescent="0.25">
      <c r="A61" s="33" t="s">
        <v>39</v>
      </c>
      <c r="B61" s="51">
        <v>2016</v>
      </c>
      <c r="C61" s="34">
        <f>AVERAGEIF('5.8.3 (Large excl tax)'!$A:$A,'Annual excl tax'!$B61,'5.8.3 (Large excl tax)'!D:D)</f>
        <v>1.7576364189676443</v>
      </c>
      <c r="D61" s="34">
        <f>AVERAGEIF('5.8.3 (Large excl tax)'!$A:$A,'Annual excl tax'!$B61,'5.8.3 (Large excl tax)'!E:E)</f>
        <v>1.6319687330729651</v>
      </c>
      <c r="E61" s="34">
        <f>AVERAGEIF('5.8.3 (Large excl tax)'!$A:$A,'Annual excl tax'!$B61,'5.8.3 (Large excl tax)'!F:F)</f>
        <v>1.5989525797244866</v>
      </c>
      <c r="F61" s="34">
        <f>AVERAGEIF('5.8.3 (Large excl tax)'!$A:$A,'Annual excl tax'!$B61,'5.8.3 (Large excl tax)'!G:G)</f>
        <v>2.0149968982082989</v>
      </c>
      <c r="G61" s="34">
        <f>AVERAGEIF('5.8.3 (Large excl tax)'!$A:$A,'Annual excl tax'!$B61,'5.8.3 (Large excl tax)'!H:H)</f>
        <v>1.7865012319342259</v>
      </c>
      <c r="H61" s="34">
        <f>AVERAGEIF('5.8.3 (Large excl tax)'!$A:$A,'Annual excl tax'!$B61,'5.8.3 (Large excl tax)'!I:I)</f>
        <v>1.8383190283670199</v>
      </c>
      <c r="I61" s="34">
        <f>AVERAGEIF('5.8.3 (Large excl tax)'!$A:$A,'Annual excl tax'!$B61,'5.8.3 (Large excl tax)'!J:J)</f>
        <v>1.6012301530369832</v>
      </c>
      <c r="J61" s="34">
        <f>AVERAGEIF('5.8.3 (Large excl tax)'!$A:$A,'Annual excl tax'!$B61,'5.8.3 (Large excl tax)'!K:K)</f>
        <v>1.9523083194070447</v>
      </c>
      <c r="K61" s="34">
        <f>AVERAGEIF('5.8.3 (Large excl tax)'!$A:$A,'Annual excl tax'!$B61,'5.8.3 (Large excl tax)'!L:L)</f>
        <v>1.9290648076486621</v>
      </c>
      <c r="L61" s="34">
        <f>AVERAGEIF('5.8.3 (Large excl tax)'!$A:$A,'Annual excl tax'!$B61,'5.8.3 (Large excl tax)'!M:M)</f>
        <v>2.036334656702123</v>
      </c>
      <c r="M61" s="34">
        <f>AVERAGEIF('5.8.3 (Large excl tax)'!$A:$A,'Annual excl tax'!$B61,'5.8.3 (Large excl tax)'!N:N)</f>
        <v>1.7007144055206744</v>
      </c>
      <c r="N61" s="34">
        <f>AVERAGEIF('5.8.3 (Large excl tax)'!$A:$A,'Annual excl tax'!$B61,'5.8.3 (Large excl tax)'!O:O)</f>
        <v>2.0677355850782133</v>
      </c>
      <c r="O61" s="34">
        <f>AVERAGEIF('5.8.3 (Large excl tax)'!$A:$A,'Annual excl tax'!$B61,'5.8.3 (Large excl tax)'!P:P)</f>
        <v>1.9357842496352262</v>
      </c>
      <c r="P61" s="34">
        <f>AVERAGEIF('5.8.3 (Large excl tax)'!$A:$A,'Annual excl tax'!$B61,'5.8.3 (Large excl tax)'!Q:Q)</f>
        <v>2.1449611886309601</v>
      </c>
      <c r="Q61" s="34">
        <f>AVERAGEIF('5.8.3 (Large excl tax)'!$A:$A,'Annual excl tax'!$B61,'5.8.3 (Large excl tax)'!R:R)</f>
        <v>1.6322272751699765</v>
      </c>
      <c r="R61" s="34">
        <f t="shared" si="0"/>
        <v>1.8383190283670199</v>
      </c>
      <c r="S61" s="31">
        <f t="shared" si="1"/>
        <v>-11.21088070225302</v>
      </c>
      <c r="T61" s="32">
        <f t="shared" si="2"/>
        <v>4</v>
      </c>
      <c r="U61" s="34">
        <f>AVERAGEIF('5.8.3 (Large excl tax)'!$A:$A,'Annual excl tax'!$B61,'5.8.3 (Large excl tax)'!V:V)</f>
        <v>1.3310931381633093</v>
      </c>
      <c r="V61" s="34">
        <f>AVERAGEIF('5.8.3 (Large excl tax)'!$A:$A,'Annual excl tax'!$B61,'5.8.3 (Large excl tax)'!W:W)</f>
        <v>2.0187444323470984</v>
      </c>
      <c r="W61" s="34"/>
      <c r="X61" s="34">
        <f>AVERAGEIF('5.8.3 (Large excl tax)'!$A:$A,'Annual excl tax'!$B61,'5.8.3 (Large excl tax)'!Y:Y)</f>
        <v>1.7646144030512199</v>
      </c>
      <c r="Y61" s="34">
        <f>AVERAGEIF('5.8.3 (Large excl tax)'!$A:$A,'Annual excl tax'!$B61,'5.8.3 (Large excl tax)'!Z:Z)</f>
        <v>1.6833827232626617</v>
      </c>
      <c r="Z61" s="34">
        <f>AVERAGEIF('5.8.3 (Large excl tax)'!$A:$A,'Annual excl tax'!$B61,'5.8.3 (Large excl tax)'!AA:AA)</f>
        <v>2.003173239207559</v>
      </c>
      <c r="AA61" s="34">
        <f>AVERAGEIF('5.8.3 (Large excl tax)'!$A:$A,'Annual excl tax'!$B61,'5.8.3 (Large excl tax)'!AB:AB)</f>
        <v>1.8268991756093769</v>
      </c>
      <c r="AB61" s="34">
        <f>AVERAGEIF('5.8.3 (Large excl tax)'!$A:$A,'Annual excl tax'!$B61,'5.8.3 (Large excl tax)'!AC:AC)</f>
        <v>1.6201450740722252</v>
      </c>
      <c r="AC61" s="34"/>
      <c r="AD61" s="34">
        <f>AVERAGEIF('5.8.3 (Large excl tax)'!$A:$A,'Annual excl tax'!$B61,'5.8.3 (Large excl tax)'!AE:AE)</f>
        <v>1.7914601848023166</v>
      </c>
      <c r="AE61" s="34">
        <f>AVERAGEIF('5.8.3 (Large excl tax)'!$A:$A,'Annual excl tax'!$B61,'5.8.3 (Large excl tax)'!AF:AF)</f>
        <v>1.3971574310554251</v>
      </c>
      <c r="AF61" s="34">
        <f>AVERAGEIF('5.8.3 (Large excl tax)'!$A:$A,'Annual excl tax'!$B61,'5.8.3 (Large excl tax)'!AG:AG)</f>
        <v>2.1775735357363413</v>
      </c>
      <c r="AG61" s="34">
        <f>AVERAGEIF('5.8.3 (Large excl tax)'!$A:$A,'Annual excl tax'!$B61,'5.8.3 (Large excl tax)'!AH:AH)</f>
        <v>1.8950957776679043</v>
      </c>
      <c r="AH61" s="34">
        <f t="shared" si="3"/>
        <v>1.8091796802058466</v>
      </c>
      <c r="AI61" s="31">
        <f t="shared" si="4"/>
        <v>-9.7808087815653941</v>
      </c>
      <c r="AJ61" s="32">
        <f>RANK(Q61,(C61:Q61,U61:AG61),1)</f>
        <v>7</v>
      </c>
    </row>
    <row r="62" spans="1:36" x14ac:dyDescent="0.25">
      <c r="A62" s="33" t="s">
        <v>39</v>
      </c>
      <c r="B62" s="51">
        <v>2017</v>
      </c>
      <c r="C62" s="34">
        <f>AVERAGEIF('5.8.3 (Large excl tax)'!$A:$A,'Annual excl tax'!$B62,'5.8.3 (Large excl tax)'!D:D)</f>
        <v>1.9116322773775978</v>
      </c>
      <c r="D62" s="34">
        <f>AVERAGEIF('5.8.3 (Large excl tax)'!$A:$A,'Annual excl tax'!$B62,'5.8.3 (Large excl tax)'!E:E)</f>
        <v>1.652136300192363</v>
      </c>
      <c r="E62" s="34">
        <f>AVERAGEIF('5.8.3 (Large excl tax)'!$A:$A,'Annual excl tax'!$B62,'5.8.3 (Large excl tax)'!F:F)</f>
        <v>1.9068504926802854</v>
      </c>
      <c r="F62" s="34">
        <f>AVERAGEIF('5.8.3 (Large excl tax)'!$A:$A,'Annual excl tax'!$B62,'5.8.3 (Large excl tax)'!G:G)</f>
        <v>2.4445018685990498</v>
      </c>
      <c r="G62" s="34">
        <f>AVERAGEIF('5.8.3 (Large excl tax)'!$A:$A,'Annual excl tax'!$B62,'5.8.3 (Large excl tax)'!H:H)</f>
        <v>1.9459025197525408</v>
      </c>
      <c r="H62" s="34">
        <f>AVERAGEIF('5.8.3 (Large excl tax)'!$A:$A,'Annual excl tax'!$B62,'5.8.3 (Large excl tax)'!I:I)</f>
        <v>1.9106761089287441</v>
      </c>
      <c r="I62" s="34">
        <f>AVERAGEIF('5.8.3 (Large excl tax)'!$A:$A,'Annual excl tax'!$B62,'5.8.3 (Large excl tax)'!J:J)</f>
        <v>2.0061543263729402</v>
      </c>
      <c r="J62" s="34">
        <f>AVERAGEIF('5.8.3 (Large excl tax)'!$A:$A,'Annual excl tax'!$B62,'5.8.3 (Large excl tax)'!K:K)</f>
        <v>2.0071104948217942</v>
      </c>
      <c r="K62" s="34">
        <f>AVERAGEIF('5.8.3 (Large excl tax)'!$A:$A,'Annual excl tax'!$B62,'5.8.3 (Large excl tax)'!L:L)</f>
        <v>1.924065294571828</v>
      </c>
      <c r="L62" s="34">
        <f>AVERAGEIF('5.8.3 (Large excl tax)'!$A:$A,'Annual excl tax'!$B62,'5.8.3 (Large excl tax)'!M:M)</f>
        <v>1.9315571656606032</v>
      </c>
      <c r="M62" s="34">
        <f>AVERAGEIF('5.8.3 (Large excl tax)'!$A:$A,'Annual excl tax'!$B62,'5.8.3 (Large excl tax)'!N:N)</f>
        <v>1.7755084187797232</v>
      </c>
      <c r="N62" s="34">
        <f>AVERAGEIF('5.8.3 (Large excl tax)'!$A:$A,'Annual excl tax'!$B62,'5.8.3 (Large excl tax)'!O:O)</f>
        <v>2.0110954724783952</v>
      </c>
      <c r="O62" s="34">
        <f>AVERAGEIF('5.8.3 (Large excl tax)'!$A:$A,'Annual excl tax'!$B62,'5.8.3 (Large excl tax)'!P:P)</f>
        <v>2.0640147694181614</v>
      </c>
      <c r="P62" s="34">
        <f>AVERAGEIF('5.8.3 (Large excl tax)'!$A:$A,'Annual excl tax'!$B62,'5.8.3 (Large excl tax)'!Q:Q)</f>
        <v>2.4196254672271187</v>
      </c>
      <c r="Q62" s="34">
        <f>AVERAGEIF('5.8.3 (Large excl tax)'!$A:$A,'Annual excl tax'!$B62,'5.8.3 (Large excl tax)'!R:R)</f>
        <v>1.5421533672480872</v>
      </c>
      <c r="R62" s="34">
        <f t="shared" si="0"/>
        <v>1.9315571656606032</v>
      </c>
      <c r="S62" s="31">
        <f t="shared" si="1"/>
        <v>-20.160097010607387</v>
      </c>
      <c r="T62" s="32">
        <f t="shared" si="2"/>
        <v>1</v>
      </c>
      <c r="U62" s="34">
        <f>AVERAGEIF('5.8.3 (Large excl tax)'!$A:$A,'Annual excl tax'!$B62,'5.8.3 (Large excl tax)'!V:V)</f>
        <v>1.5843926224831892</v>
      </c>
      <c r="V62" s="34">
        <f>AVERAGEIF('5.8.3 (Large excl tax)'!$A:$A,'Annual excl tax'!$B62,'5.8.3 (Large excl tax)'!W:W)</f>
        <v>1.9326726955175992</v>
      </c>
      <c r="W62" s="34"/>
      <c r="X62" s="34">
        <f>AVERAGEIF('5.8.3 (Large excl tax)'!$A:$A,'Annual excl tax'!$B62,'5.8.3 (Large excl tax)'!Y:Y)</f>
        <v>1.9076472997209968</v>
      </c>
      <c r="Y62" s="34">
        <f>AVERAGEIF('5.8.3 (Large excl tax)'!$A:$A,'Annual excl tax'!$B62,'5.8.3 (Large excl tax)'!Z:Z)</f>
        <v>2.0061543263729402</v>
      </c>
      <c r="Z62" s="34">
        <f>AVERAGEIF('5.8.3 (Large excl tax)'!$A:$A,'Annual excl tax'!$B62,'5.8.3 (Large excl tax)'!AA:AA)</f>
        <v>1.9500468588172839</v>
      </c>
      <c r="AA62" s="34">
        <f>AVERAGEIF('5.8.3 (Large excl tax)'!$A:$A,'Annual excl tax'!$B62,'5.8.3 (Large excl tax)'!AB:AB)</f>
        <v>2.1441905218685227</v>
      </c>
      <c r="AB62" s="34">
        <f>AVERAGEIF('5.8.3 (Large excl tax)'!$A:$A,'Annual excl tax'!$B62,'5.8.3 (Large excl tax)'!AC:AC)</f>
        <v>2.1027471312210895</v>
      </c>
      <c r="AC62" s="34"/>
      <c r="AD62" s="34">
        <f>AVERAGEIF('5.8.3 (Large excl tax)'!$A:$A,'Annual excl tax'!$B62,'5.8.3 (Large excl tax)'!AE:AE)</f>
        <v>1.9581761755386284</v>
      </c>
      <c r="AE62" s="34">
        <f>AVERAGEIF('5.8.3 (Large excl tax)'!$A:$A,'Annual excl tax'!$B62,'5.8.3 (Large excl tax)'!AF:AF)</f>
        <v>1.9242246559799703</v>
      </c>
      <c r="AF62" s="34">
        <f>AVERAGEIF('5.8.3 (Large excl tax)'!$A:$A,'Annual excl tax'!$B62,'5.8.3 (Large excl tax)'!AG:AG)</f>
        <v>2.064174130826304</v>
      </c>
      <c r="AG62" s="34">
        <f>AVERAGEIF('5.8.3 (Large excl tax)'!$A:$A,'Annual excl tax'!$B62,'5.8.3 (Large excl tax)'!AH:AH)</f>
        <v>1.9459025197525408</v>
      </c>
      <c r="AH62" s="34">
        <f t="shared" si="3"/>
        <v>1.9459025197525408</v>
      </c>
      <c r="AI62" s="31">
        <f t="shared" si="4"/>
        <v>-20.748683369596446</v>
      </c>
      <c r="AJ62" s="32">
        <f>RANK(Q62,(C62:Q62,U62:AG62),1)</f>
        <v>1</v>
      </c>
    </row>
    <row r="63" spans="1:36" x14ac:dyDescent="0.25">
      <c r="A63" s="33" t="s">
        <v>39</v>
      </c>
      <c r="B63" s="51">
        <v>2018</v>
      </c>
      <c r="C63" s="34">
        <f>AVERAGEIF('5.8.3 (Large excl tax)'!$A:$A,'Annual excl tax'!$B63,'5.8.3 (Large excl tax)'!D:D)</f>
        <v>1.977870741684044</v>
      </c>
      <c r="D63" s="34">
        <f>AVERAGEIF('5.8.3 (Large excl tax)'!$A:$A,'Annual excl tax'!$B63,'5.8.3 (Large excl tax)'!E:E)</f>
        <v>1.7473434300285682</v>
      </c>
      <c r="E63" s="34">
        <f>AVERAGEIF('5.8.3 (Large excl tax)'!$A:$A,'Annual excl tax'!$B63,'5.8.3 (Large excl tax)'!F:F)</f>
        <v>2.3404583486917536</v>
      </c>
      <c r="F63" s="34"/>
      <c r="G63" s="34">
        <f>AVERAGEIF('5.8.3 (Large excl tax)'!$A:$A,'Annual excl tax'!$B63,'5.8.3 (Large excl tax)'!H:H)</f>
        <v>2.1760579719715363</v>
      </c>
      <c r="H63" s="34">
        <f>AVERAGEIF('5.8.3 (Large excl tax)'!$A:$A,'Annual excl tax'!$B63,'5.8.3 (Large excl tax)'!I:I)</f>
        <v>1.9551509192249683</v>
      </c>
      <c r="I63" s="34">
        <f>AVERAGEIF('5.8.3 (Large excl tax)'!$A:$A,'Annual excl tax'!$B63,'5.8.3 (Large excl tax)'!J:J)</f>
        <v>2.3319027496334011</v>
      </c>
      <c r="J63" s="34">
        <f>AVERAGEIF('5.8.3 (Large excl tax)'!$A:$A,'Annual excl tax'!$B63,'5.8.3 (Large excl tax)'!K:K)</f>
        <v>2.3003853599681197</v>
      </c>
      <c r="K63" s="34">
        <f>AVERAGEIF('5.8.3 (Large excl tax)'!$A:$A,'Annual excl tax'!$B63,'5.8.3 (Large excl tax)'!L:L)</f>
        <v>2.2076721488959596</v>
      </c>
      <c r="L63" s="34">
        <f>AVERAGEIF('5.8.3 (Large excl tax)'!$A:$A,'Annual excl tax'!$B63,'5.8.3 (Large excl tax)'!M:M)</f>
        <v>2.0410355918398326</v>
      </c>
      <c r="M63" s="34">
        <f>AVERAGEIF('5.8.3 (Large excl tax)'!$A:$A,'Annual excl tax'!$B63,'5.8.3 (Large excl tax)'!N:N)</f>
        <v>1.8934227678928131</v>
      </c>
      <c r="N63" s="34">
        <f>AVERAGEIF('5.8.3 (Large excl tax)'!$A:$A,'Annual excl tax'!$B63,'5.8.3 (Large excl tax)'!O:O)</f>
        <v>2.2167116842500194</v>
      </c>
      <c r="O63" s="34">
        <f>AVERAGEIF('5.8.3 (Large excl tax)'!$A:$A,'Annual excl tax'!$B63,'5.8.3 (Large excl tax)'!P:P)</f>
        <v>2.2697390556351094</v>
      </c>
      <c r="P63" s="34">
        <f>AVERAGEIF('5.8.3 (Large excl tax)'!$A:$A,'Annual excl tax'!$B63,'5.8.3 (Large excl tax)'!Q:Q)</f>
        <v>2.9234690721503251</v>
      </c>
      <c r="Q63" s="34">
        <f>AVERAGEIF('5.8.3 (Large excl tax)'!$A:$A,'Annual excl tax'!$B63,'5.8.3 (Large excl tax)'!R:R)</f>
        <v>1.8152856010725651</v>
      </c>
      <c r="R63" s="34">
        <f t="shared" si="0"/>
        <v>2.1918650604337477</v>
      </c>
      <c r="S63" s="31">
        <f t="shared" si="1"/>
        <v>-17.180777510393884</v>
      </c>
      <c r="T63" s="32">
        <f t="shared" si="2"/>
        <v>2</v>
      </c>
      <c r="U63" s="34">
        <f>AVERAGEIF('5.8.3 (Large excl tax)'!$A:$A,'Annual excl tax'!$B63,'5.8.3 (Large excl tax)'!V:V)</f>
        <v>1.8983538814211938</v>
      </c>
      <c r="V63" s="34">
        <f>AVERAGEIF('5.8.3 (Large excl tax)'!$A:$A,'Annual excl tax'!$B63,'5.8.3 (Large excl tax)'!W:W)</f>
        <v>2.1812794472773414</v>
      </c>
      <c r="W63" s="34"/>
      <c r="X63" s="34">
        <f>AVERAGEIF('5.8.3 (Large excl tax)'!$A:$A,'Annual excl tax'!$B63,'5.8.3 (Large excl tax)'!Y:Y)</f>
        <v>2.096879867115681</v>
      </c>
      <c r="Y63" s="34">
        <f>AVERAGEIF('5.8.3 (Large excl tax)'!$A:$A,'Annual excl tax'!$B63,'5.8.3 (Large excl tax)'!Z:Z)</f>
        <v>2.3672381993469376</v>
      </c>
      <c r="Z63" s="34">
        <f>AVERAGEIF('5.8.3 (Large excl tax)'!$A:$A,'Annual excl tax'!$B63,'5.8.3 (Large excl tax)'!AA:AA)</f>
        <v>2.2034669398111393</v>
      </c>
      <c r="AA63" s="34">
        <f>AVERAGEIF('5.8.3 (Large excl tax)'!$A:$A,'Annual excl tax'!$B63,'5.8.3 (Large excl tax)'!AB:AB)</f>
        <v>2.4335103151709081</v>
      </c>
      <c r="AB63" s="34">
        <f>AVERAGEIF('5.8.3 (Large excl tax)'!$A:$A,'Annual excl tax'!$B63,'5.8.3 (Large excl tax)'!AC:AC)</f>
        <v>2.5709856603472296</v>
      </c>
      <c r="AC63" s="34"/>
      <c r="AD63" s="34">
        <f>AVERAGEIF('5.8.3 (Large excl tax)'!$A:$A,'Annual excl tax'!$B63,'5.8.3 (Large excl tax)'!AE:AE)</f>
        <v>2.1809890854999168</v>
      </c>
      <c r="AE63" s="34">
        <f>AVERAGEIF('5.8.3 (Large excl tax)'!$A:$A,'Annual excl tax'!$B63,'5.8.3 (Large excl tax)'!AF:AF)</f>
        <v>2.1146201824168052</v>
      </c>
      <c r="AF63" s="34">
        <f>AVERAGEIF('5.8.3 (Large excl tax)'!$A:$A,'Annual excl tax'!$B63,'5.8.3 (Large excl tax)'!AG:AG)</f>
        <v>2.1587531993365481</v>
      </c>
      <c r="AG63" s="34">
        <f>AVERAGEIF('5.8.3 (Large excl tax)'!$A:$A,'Annual excl tax'!$B63,'5.8.3 (Large excl tax)'!AH:AH)</f>
        <v>2.1014722252370666</v>
      </c>
      <c r="AH63" s="34">
        <f t="shared" si="3"/>
        <v>2.1809890854999168</v>
      </c>
      <c r="AI63" s="31">
        <f t="shared" si="4"/>
        <v>-16.767781501461606</v>
      </c>
      <c r="AJ63" s="32">
        <f>RANK(Q63,(C63:Q63,U63:AG63),1)</f>
        <v>2</v>
      </c>
    </row>
    <row r="64" spans="1:36" x14ac:dyDescent="0.25">
      <c r="A64" s="33" t="s">
        <v>39</v>
      </c>
      <c r="B64" s="51">
        <v>2019</v>
      </c>
      <c r="C64" s="34">
        <f>AVERAGEIF('5.8.3 (Large excl tax)'!$A:$A,'Annual excl tax'!$B64,'5.8.3 (Large excl tax)'!D:D)</f>
        <v>1.792360653631448</v>
      </c>
      <c r="D64" s="34">
        <f>AVERAGEIF('5.8.3 (Large excl tax)'!$A:$A,'Annual excl tax'!$B64,'5.8.3 (Large excl tax)'!E:E)</f>
        <v>1.633123290801447</v>
      </c>
      <c r="E64" s="34">
        <f>AVERAGEIF('5.8.3 (Large excl tax)'!$A:$A,'Annual excl tax'!$B64,'5.8.3 (Large excl tax)'!F:F)</f>
        <v>1.7309158732073091</v>
      </c>
      <c r="F64" s="34"/>
      <c r="G64" s="34">
        <f>AVERAGEIF('5.8.3 (Large excl tax)'!$A:$A,'Annual excl tax'!$B64,'5.8.3 (Large excl tax)'!H:H)</f>
        <v>2.0445355712179909</v>
      </c>
      <c r="H64" s="34">
        <f>AVERAGEIF('5.8.3 (Large excl tax)'!$A:$A,'Annual excl tax'!$B64,'5.8.3 (Large excl tax)'!I:I)</f>
        <v>1.9427036619961016</v>
      </c>
      <c r="I64" s="34">
        <f>AVERAGEIF('5.8.3 (Large excl tax)'!$A:$A,'Annual excl tax'!$B64,'5.8.3 (Large excl tax)'!J:J)</f>
        <v>2.4249535611447</v>
      </c>
      <c r="J64" s="34">
        <f>AVERAGEIF('5.8.3 (Large excl tax)'!$A:$A,'Annual excl tax'!$B64,'5.8.3 (Large excl tax)'!K:K)</f>
        <v>2.1198203671827196</v>
      </c>
      <c r="K64" s="34">
        <f>AVERAGEIF('5.8.3 (Large excl tax)'!$A:$A,'Annual excl tax'!$B64,'5.8.3 (Large excl tax)'!L:L)</f>
        <v>2.160162179267509</v>
      </c>
      <c r="L64" s="34">
        <f>AVERAGEIF('5.8.3 (Large excl tax)'!$A:$A,'Annual excl tax'!$B64,'5.8.3 (Large excl tax)'!M:M)</f>
        <v>1.9478636279111112</v>
      </c>
      <c r="M64" s="34">
        <f>AVERAGEIF('5.8.3 (Large excl tax)'!$A:$A,'Annual excl tax'!$B64,'5.8.3 (Large excl tax)'!N:N)</f>
        <v>1.7040515429594234</v>
      </c>
      <c r="N64" s="34">
        <f>AVERAGEIF('5.8.3 (Large excl tax)'!$A:$A,'Annual excl tax'!$B64,'5.8.3 (Large excl tax)'!O:O)</f>
        <v>2.3718140179174187</v>
      </c>
      <c r="O64" s="34">
        <f>AVERAGEIF('5.8.3 (Large excl tax)'!$A:$A,'Annual excl tax'!$B64,'5.8.3 (Large excl tax)'!P:P)</f>
        <v>2.3142272974574638</v>
      </c>
      <c r="P64" s="34">
        <f>AVERAGEIF('5.8.3 (Large excl tax)'!$A:$A,'Annual excl tax'!$B64,'5.8.3 (Large excl tax)'!Q:Q)</f>
        <v>2.1508146576725533</v>
      </c>
      <c r="Q64" s="34">
        <f>AVERAGEIF('5.8.3 (Large excl tax)'!$A:$A,'Annual excl tax'!$B64,'5.8.3 (Large excl tax)'!R:R)</f>
        <v>1.7915470387230119</v>
      </c>
      <c r="R64" s="34">
        <f t="shared" si="0"/>
        <v>1.9961995995645512</v>
      </c>
      <c r="S64" s="31">
        <f t="shared" si="1"/>
        <v>-10.252109102024765</v>
      </c>
      <c r="T64" s="32">
        <f t="shared" si="2"/>
        <v>4</v>
      </c>
      <c r="U64" s="34">
        <f>AVERAGEIF('5.8.3 (Large excl tax)'!$A:$A,'Annual excl tax'!$B64,'5.8.3 (Large excl tax)'!V:V)</f>
        <v>2.0671339910850457</v>
      </c>
      <c r="V64" s="34">
        <f>AVERAGEIF('5.8.3 (Large excl tax)'!$A:$A,'Annual excl tax'!$B64,'5.8.3 (Large excl tax)'!W:W)</f>
        <v>2.2971636559341411</v>
      </c>
      <c r="W64" s="34"/>
      <c r="X64" s="34">
        <f>AVERAGEIF('5.8.3 (Large excl tax)'!$A:$A,'Annual excl tax'!$B64,'5.8.3 (Large excl tax)'!Y:Y)</f>
        <v>2.1240862775635501</v>
      </c>
      <c r="Y64" s="34">
        <f>AVERAGEIF('5.8.3 (Large excl tax)'!$A:$A,'Annual excl tax'!$B64,'5.8.3 (Large excl tax)'!Z:Z)</f>
        <v>2.4028536251202137</v>
      </c>
      <c r="Z64" s="34">
        <f>AVERAGEIF('5.8.3 (Large excl tax)'!$A:$A,'Annual excl tax'!$B64,'5.8.3 (Large excl tax)'!AA:AA)</f>
        <v>2.1025301420945928</v>
      </c>
      <c r="AA64" s="34">
        <f>AVERAGEIF('5.8.3 (Large excl tax)'!$A:$A,'Annual excl tax'!$B64,'5.8.3 (Large excl tax)'!AB:AB)</f>
        <v>2.2354922919451981</v>
      </c>
      <c r="AB64" s="34">
        <f>AVERAGEIF('5.8.3 (Large excl tax)'!$A:$A,'Annual excl tax'!$B64,'5.8.3 (Large excl tax)'!AC:AC)</f>
        <v>1.9483743904787161</v>
      </c>
      <c r="AC64" s="34"/>
      <c r="AD64" s="34">
        <f>AVERAGEIF('5.8.3 (Large excl tax)'!$A:$A,'Annual excl tax'!$B64,'5.8.3 (Large excl tax)'!AE:AE)</f>
        <v>2.3278407294332499</v>
      </c>
      <c r="AE64" s="34">
        <f>AVERAGEIF('5.8.3 (Large excl tax)'!$A:$A,'Annual excl tax'!$B64,'5.8.3 (Large excl tax)'!AF:AF)</f>
        <v>2.3941405375067091</v>
      </c>
      <c r="AF64" s="34">
        <f>AVERAGEIF('5.8.3 (Large excl tax)'!$A:$A,'Annual excl tax'!$B64,'5.8.3 (Large excl tax)'!AG:AG)</f>
        <v>2.3406384605757413</v>
      </c>
      <c r="AG64" s="34">
        <f>AVERAGEIF('5.8.3 (Large excl tax)'!$A:$A,'Annual excl tax'!$B64,'5.8.3 (Large excl tax)'!AH:AH)</f>
        <v>2.1373371758356496</v>
      </c>
      <c r="AH64" s="34">
        <f t="shared" si="3"/>
        <v>2.1240862775635501</v>
      </c>
      <c r="AI64" s="31">
        <f t="shared" si="4"/>
        <v>-15.655637078074811</v>
      </c>
      <c r="AJ64" s="32">
        <f>RANK(Q64,(C64:Q64,U64:AG64),1)</f>
        <v>4</v>
      </c>
    </row>
    <row r="65" spans="1:36" x14ac:dyDescent="0.25">
      <c r="A65" s="33" t="s">
        <v>39</v>
      </c>
      <c r="B65" s="51">
        <v>2020</v>
      </c>
      <c r="C65" s="34">
        <f>AVERAGEIF('5.8.3 (Large excl tax)'!$A:$A,'Annual excl tax'!$B65,'5.8.3 (Large excl tax)'!D:D)</f>
        <v>1.5787101842752662</v>
      </c>
      <c r="D65" s="34">
        <f>AVERAGEIF('5.8.3 (Large excl tax)'!$A:$A,'Annual excl tax'!$B65,'5.8.3 (Large excl tax)'!E:E)</f>
        <v>1.4087405843965801</v>
      </c>
      <c r="E65" s="34">
        <f>AVERAGEIF('5.8.3 (Large excl tax)'!$A:$A,'Annual excl tax'!$B65,'5.8.3 (Large excl tax)'!F:F)</f>
        <v>1.3662091624172603</v>
      </c>
      <c r="F65" s="34"/>
      <c r="G65" s="34">
        <f>AVERAGEIF('5.8.3 (Large excl tax)'!$A:$A,'Annual excl tax'!$B65,'5.8.3 (Large excl tax)'!H:H)</f>
        <v>1.6448761672746772</v>
      </c>
      <c r="H65" s="34">
        <f>AVERAGEIF('5.8.3 (Large excl tax)'!$A:$A,'Annual excl tax'!$B65,'5.8.3 (Large excl tax)'!I:I)</f>
        <v>1.7028911933827893</v>
      </c>
      <c r="I65" s="34">
        <f>AVERAGEIF('5.8.3 (Large excl tax)'!$A:$A,'Annual excl tax'!$B65,'5.8.3 (Large excl tax)'!J:J)</f>
        <v>1.5885677695817839</v>
      </c>
      <c r="J65" s="34">
        <f>AVERAGEIF('5.8.3 (Large excl tax)'!$A:$A,'Annual excl tax'!$B65,'5.8.3 (Large excl tax)'!K:K)</f>
        <v>1.7591295819680777</v>
      </c>
      <c r="K65" s="34">
        <f>AVERAGEIF('5.8.3 (Large excl tax)'!$A:$A,'Annual excl tax'!$B65,'5.8.3 (Large excl tax)'!L:L)</f>
        <v>1.8168485018223854</v>
      </c>
      <c r="L65" s="34">
        <f>AVERAGEIF('5.8.3 (Large excl tax)'!$A:$A,'Annual excl tax'!$B65,'5.8.3 (Large excl tax)'!M:M)</f>
        <v>1.6262295081967213</v>
      </c>
      <c r="M65" s="34">
        <f>AVERAGEIF('5.8.3 (Large excl tax)'!$A:$A,'Annual excl tax'!$B65,'5.8.3 (Large excl tax)'!N:N)</f>
        <v>1.4583085473595889</v>
      </c>
      <c r="N65" s="34">
        <f>AVERAGEIF('5.8.3 (Large excl tax)'!$A:$A,'Annual excl tax'!$B65,'5.8.3 (Large excl tax)'!O:O)</f>
        <v>1.9002047173658068</v>
      </c>
      <c r="O65" s="34">
        <f>AVERAGEIF('5.8.3 (Large excl tax)'!$A:$A,'Annual excl tax'!$B65,'5.8.3 (Large excl tax)'!P:P)</f>
        <v>1.7888423561028408</v>
      </c>
      <c r="P65" s="34">
        <f>AVERAGEIF('5.8.3 (Large excl tax)'!$A:$A,'Annual excl tax'!$B65,'5.8.3 (Large excl tax)'!Q:Q)</f>
        <v>1.7716980279313614</v>
      </c>
      <c r="Q65" s="34">
        <f>AVERAGEIF('5.8.3 (Large excl tax)'!$A:$A,'Annual excl tax'!$B65,'5.8.3 (Large excl tax)'!R:R)</f>
        <v>1.701864031513554</v>
      </c>
      <c r="R65" s="34">
        <f t="shared" si="0"/>
        <v>1.6733700993941156</v>
      </c>
      <c r="S65" s="31">
        <f t="shared" si="1"/>
        <v>1.7027872154375967</v>
      </c>
      <c r="T65" s="32">
        <f t="shared" si="2"/>
        <v>8</v>
      </c>
      <c r="U65" s="34">
        <f>AVERAGEIF('5.8.3 (Large excl tax)'!$A:$A,'Annual excl tax'!$B65,'5.8.3 (Large excl tax)'!V:V)</f>
        <v>1.3982207774748496</v>
      </c>
      <c r="V65" s="34">
        <f>AVERAGEIF('5.8.3 (Large excl tax)'!$A:$A,'Annual excl tax'!$B65,'5.8.3 (Large excl tax)'!W:W)</f>
        <v>2.0777330616281842</v>
      </c>
      <c r="W65" s="34"/>
      <c r="X65" s="34">
        <f>AVERAGEIF('5.8.3 (Large excl tax)'!$A:$A,'Annual excl tax'!$B65,'5.8.3 (Large excl tax)'!Y:Y)</f>
        <v>1.7943983658175098</v>
      </c>
      <c r="Y65" s="34">
        <f>AVERAGEIF('5.8.3 (Large excl tax)'!$A:$A,'Annual excl tax'!$B65,'5.8.3 (Large excl tax)'!Z:Z)</f>
        <v>1.7877279401952302</v>
      </c>
      <c r="Z65" s="34">
        <f>AVERAGEIF('5.8.3 (Large excl tax)'!$A:$A,'Annual excl tax'!$B65,'5.8.3 (Large excl tax)'!AA:AA)</f>
        <v>1.6744408882825386</v>
      </c>
      <c r="AA65" s="34">
        <f>AVERAGEIF('5.8.3 (Large excl tax)'!$A:$A,'Annual excl tax'!$B65,'5.8.3 (Large excl tax)'!AB:AB)</f>
        <v>1.6610300279303742</v>
      </c>
      <c r="AB65" s="34">
        <f>AVERAGEIF('5.8.3 (Large excl tax)'!$A:$A,'Annual excl tax'!$B65,'5.8.3 (Large excl tax)'!AC:AC)</f>
        <v>1.4581604942326871</v>
      </c>
      <c r="AC65" s="34"/>
      <c r="AD65" s="34">
        <f>AVERAGEIF('5.8.3 (Large excl tax)'!$A:$A,'Annual excl tax'!$B65,'5.8.3 (Large excl tax)'!AE:AE)</f>
        <v>1.9863739423203657</v>
      </c>
      <c r="AE65" s="34">
        <f>AVERAGEIF('5.8.3 (Large excl tax)'!$A:$A,'Annual excl tax'!$B65,'5.8.3 (Large excl tax)'!AF:AF)</f>
        <v>1.8764221032188138</v>
      </c>
      <c r="AF65" s="34">
        <f>AVERAGEIF('5.8.3 (Large excl tax)'!$A:$A,'Annual excl tax'!$B65,'5.8.3 (Large excl tax)'!AG:AG)</f>
        <v>2.1432287881006911</v>
      </c>
      <c r="AG65" s="34">
        <f>AVERAGEIF('5.8.3 (Large excl tax)'!$A:$A,'Annual excl tax'!$B65,'5.8.3 (Large excl tax)'!AH:AH)</f>
        <v>1.9371020856111607</v>
      </c>
      <c r="AH65" s="34">
        <f t="shared" si="3"/>
        <v>1.7028911933827893</v>
      </c>
      <c r="AI65" s="31">
        <f t="shared" si="4"/>
        <v>-6.031870228859329E-2</v>
      </c>
      <c r="AJ65" s="32">
        <f>RANK(Q65,(C65:Q65,U65:AG65),1)</f>
        <v>12</v>
      </c>
    </row>
    <row r="66" spans="1:36" x14ac:dyDescent="0.25">
      <c r="A66" s="33" t="s">
        <v>39</v>
      </c>
      <c r="B66" s="51">
        <v>2021</v>
      </c>
      <c r="C66" s="34">
        <f>AVERAGEIF('5.8.3 (Large excl tax)'!$A:$A,'Annual excl tax'!$B66,'5.8.3 (Large excl tax)'!D:D)</f>
        <v>2.7008451837323935</v>
      </c>
      <c r="D66" s="34">
        <f>AVERAGEIF('5.8.3 (Large excl tax)'!$A:$A,'Annual excl tax'!$B66,'5.8.3 (Large excl tax)'!E:E)</f>
        <v>2.2381284317768708</v>
      </c>
      <c r="E66" s="34">
        <f>AVERAGEIF('5.8.3 (Large excl tax)'!$A:$A,'Annual excl tax'!$B66,'5.8.3 (Large excl tax)'!F:F)</f>
        <v>4.1210462707884421</v>
      </c>
      <c r="F66" s="34">
        <f>AVERAGEIF('5.8.3 (Large excl tax)'!$A:$A,'Annual excl tax'!$B66,'5.8.3 (Large excl tax)'!G:G)</f>
        <v>3.9746362468500029</v>
      </c>
      <c r="G66" s="34">
        <f>AVERAGEIF('5.8.3 (Large excl tax)'!$A:$A,'Annual excl tax'!$B66,'5.8.3 (Large excl tax)'!H:H)</f>
        <v>2.7165930833504599</v>
      </c>
      <c r="H66" s="34">
        <f>AVERAGEIF('5.8.3 (Large excl tax)'!$A:$A,'Annual excl tax'!$B66,'5.8.3 (Large excl tax)'!I:I)</f>
        <v>2.2438369006081902</v>
      </c>
      <c r="I66" s="34">
        <f>AVERAGEIF('5.8.3 (Large excl tax)'!$A:$A,'Annual excl tax'!$B66,'5.8.3 (Large excl tax)'!J:J)</f>
        <v>2.7340319544441107</v>
      </c>
      <c r="J66" s="34">
        <f>AVERAGEIF('5.8.3 (Large excl tax)'!$A:$A,'Annual excl tax'!$B66,'5.8.3 (Large excl tax)'!K:K)</f>
        <v>2.9246516997059953</v>
      </c>
      <c r="K66" s="34">
        <f>AVERAGEIF('5.8.3 (Large excl tax)'!$A:$A,'Annual excl tax'!$B66,'5.8.3 (Large excl tax)'!L:L)</f>
        <v>2.4827471365901115</v>
      </c>
      <c r="L66" s="34">
        <f>AVERAGEIF('5.8.3 (Large excl tax)'!$A:$A,'Annual excl tax'!$B66,'5.8.3 (Large excl tax)'!M:M)</f>
        <v>1.8486641304190594</v>
      </c>
      <c r="M66" s="34">
        <f>AVERAGEIF('5.8.3 (Large excl tax)'!$A:$A,'Annual excl tax'!$B66,'5.8.3 (Large excl tax)'!N:N)</f>
        <v>2.4391902200815938</v>
      </c>
      <c r="N66" s="34">
        <f>AVERAGEIF('5.8.3 (Large excl tax)'!$A:$A,'Annual excl tax'!$B66,'5.8.3 (Large excl tax)'!O:O)</f>
        <v>2.2433537659008804</v>
      </c>
      <c r="O66" s="34">
        <f>AVERAGEIF('5.8.3 (Large excl tax)'!$A:$A,'Annual excl tax'!$B66,'5.8.3 (Large excl tax)'!P:P)</f>
        <v>2.4444155542056034</v>
      </c>
      <c r="P66" s="34">
        <f>AVERAGEIF('5.8.3 (Large excl tax)'!$A:$A,'Annual excl tax'!$B66,'5.8.3 (Large excl tax)'!Q:Q)</f>
        <v>4.9708634017963078</v>
      </c>
      <c r="Q66" s="34">
        <f>AVERAGEIF('5.8.3 (Large excl tax)'!$A:$A,'Annual excl tax'!$B66,'5.8.3 (Large excl tax)'!R:R)</f>
        <v>2.3423299779808375</v>
      </c>
      <c r="R66" s="34">
        <f t="shared" ref="R66" si="15">MEDIAN(C66:Q66)</f>
        <v>2.4827471365901115</v>
      </c>
      <c r="S66" s="31">
        <f t="shared" ref="S66" si="16">(Q66-R66)/R66*100</f>
        <v>-5.655717271398311</v>
      </c>
      <c r="T66" s="32">
        <f t="shared" ref="T66" si="17">RANK(Q66,(C66:Q66),1)</f>
        <v>5</v>
      </c>
      <c r="U66" s="34">
        <f>AVERAGEIF('5.8.3 (Large excl tax)'!$A:$A,'Annual excl tax'!$B66,'5.8.3 (Large excl tax)'!V:V)</f>
        <v>2.8352832380548469</v>
      </c>
      <c r="V66" s="34">
        <f>AVERAGEIF('5.8.3 (Large excl tax)'!$A:$A,'Annual excl tax'!$B66,'5.8.3 (Large excl tax)'!W:W)</f>
        <v>2.9915083758367391</v>
      </c>
      <c r="W66" s="34"/>
      <c r="X66" s="34">
        <f>AVERAGEIF('5.8.3 (Large excl tax)'!$A:$A,'Annual excl tax'!$B66,'5.8.3 (Large excl tax)'!Y:Y)</f>
        <v>2.616066501800689</v>
      </c>
      <c r="Y66" s="34">
        <f>AVERAGEIF('5.8.3 (Large excl tax)'!$A:$A,'Annual excl tax'!$B66,'5.8.3 (Large excl tax)'!Z:Z)</f>
        <v>3.2614399015526643</v>
      </c>
      <c r="Z66" s="34">
        <f>AVERAGEIF('5.8.3 (Large excl tax)'!$A:$A,'Annual excl tax'!$B66,'5.8.3 (Large excl tax)'!AA:AA)</f>
        <v>2.8489461791464175</v>
      </c>
      <c r="AA66" s="34">
        <f>AVERAGEIF('5.8.3 (Large excl tax)'!$A:$A,'Annual excl tax'!$B66,'5.8.3 (Large excl tax)'!AB:AB)</f>
        <v>2.1229726397209094</v>
      </c>
      <c r="AB66" s="34">
        <f>AVERAGEIF('5.8.3 (Large excl tax)'!$A:$A,'Annual excl tax'!$B66,'5.8.3 (Large excl tax)'!AC:AC)</f>
        <v>3.6388862116639915</v>
      </c>
      <c r="AC66" s="34"/>
      <c r="AD66" s="34">
        <f>AVERAGEIF('5.8.3 (Large excl tax)'!$A:$A,'Annual excl tax'!$B66,'5.8.3 (Large excl tax)'!AE:AE)</f>
        <v>2.8086906831378502</v>
      </c>
      <c r="AE66" s="34">
        <f>AVERAGEIF('5.8.3 (Large excl tax)'!$A:$A,'Annual excl tax'!$B66,'5.8.3 (Large excl tax)'!AF:AF)</f>
        <v>2.8097288497985082</v>
      </c>
      <c r="AF66" s="34">
        <f>AVERAGEIF('5.8.3 (Large excl tax)'!$A:$A,'Annual excl tax'!$B66,'5.8.3 (Large excl tax)'!AG:AG)</f>
        <v>2.1880664471300313</v>
      </c>
      <c r="AG66" s="34">
        <f>AVERAGEIF('5.8.3 (Large excl tax)'!$A:$A,'Annual excl tax'!$B66,'5.8.3 (Large excl tax)'!AH:AH)</f>
        <v>2.6668531885084934</v>
      </c>
      <c r="AH66" s="34">
        <f t="shared" ref="AH66" si="18">MEDIAN(C66:Q66,U66:AG66)</f>
        <v>2.7087191335414267</v>
      </c>
      <c r="AI66" s="31">
        <f t="shared" ref="AI66" si="19">(Q66-AH66)/AH66*100</f>
        <v>-13.526288164161398</v>
      </c>
      <c r="AJ66" s="32">
        <f>RANK(Q66,(C66:Q66,U66:AG66),1)</f>
        <v>7</v>
      </c>
    </row>
    <row r="67" spans="1:36" x14ac:dyDescent="0.25">
      <c r="A67" s="33" t="s">
        <v>39</v>
      </c>
      <c r="B67" s="51">
        <v>2022</v>
      </c>
      <c r="C67" s="34">
        <f>AVERAGEIF('5.8.3 (Large excl tax)'!$A:$A,'Annual excl tax'!$B67,'5.8.3 (Large excl tax)'!D:D)</f>
        <v>6.1912278924512094</v>
      </c>
      <c r="D67" s="34">
        <f>AVERAGEIF('5.8.3 (Large excl tax)'!$A:$A,'Annual excl tax'!$B67,'5.8.3 (Large excl tax)'!E:E)</f>
        <v>4.6657650889110442</v>
      </c>
      <c r="E67" s="34">
        <f>AVERAGEIF('5.8.3 (Large excl tax)'!$A:$A,'Annual excl tax'!$B67,'5.8.3 (Large excl tax)'!F:F)</f>
        <v>10.022108105225085</v>
      </c>
      <c r="F67" s="34">
        <f>AVERAGEIF('5.8.3 (Large excl tax)'!$A:$A,'Annual excl tax'!$B67,'5.8.3 (Large excl tax)'!G:G)</f>
        <v>9.5236750192383148</v>
      </c>
      <c r="G67" s="34">
        <f>AVERAGEIF('5.8.3 (Large excl tax)'!$A:$A,'Annual excl tax'!$B67,'5.8.3 (Large excl tax)'!H:H)</f>
        <v>5.4477919007880367</v>
      </c>
      <c r="H67" s="34">
        <f>AVERAGEIF('5.8.3 (Large excl tax)'!$A:$A,'Annual excl tax'!$B67,'5.8.3 (Large excl tax)'!I:I)</f>
        <v>4.7606130819584616</v>
      </c>
      <c r="I67" s="34">
        <f>AVERAGEIF('5.8.3 (Large excl tax)'!$A:$A,'Annual excl tax'!$B67,'5.8.3 (Large excl tax)'!J:J)</f>
        <v>10.448657894012221</v>
      </c>
      <c r="J67" s="34">
        <f>AVERAGEIF('5.8.3 (Large excl tax)'!$A:$A,'Annual excl tax'!$B67,'5.8.3 (Large excl tax)'!K:K)</f>
        <v>4.7750027869401661</v>
      </c>
      <c r="K67" s="34">
        <f>AVERAGEIF('5.8.3 (Large excl tax)'!$A:$A,'Annual excl tax'!$B67,'5.8.3 (Large excl tax)'!L:L)</f>
        <v>7.2645144120940746</v>
      </c>
      <c r="L67" s="34">
        <f>AVERAGEIF('5.8.3 (Large excl tax)'!$A:$A,'Annual excl tax'!$B67,'5.8.3 (Large excl tax)'!M:M)</f>
        <v>5.43885497789939</v>
      </c>
      <c r="M67" s="34">
        <f>AVERAGEIF('5.8.3 (Large excl tax)'!$A:$A,'Annual excl tax'!$B67,'5.8.3 (Large excl tax)'!N:N)</f>
        <v>5.3533125623961402</v>
      </c>
      <c r="N67" s="34">
        <f>AVERAGEIF('5.8.3 (Large excl tax)'!$A:$A,'Annual excl tax'!$B67,'5.8.3 (Large excl tax)'!O:O)</f>
        <v>6.6773022353781126</v>
      </c>
      <c r="O67" s="34">
        <f>AVERAGEIF('5.8.3 (Large excl tax)'!$A:$A,'Annual excl tax'!$B67,'5.8.3 (Large excl tax)'!P:P)</f>
        <v>7.7329476576979559</v>
      </c>
      <c r="P67" s="34">
        <f>AVERAGEIF('5.8.3 (Large excl tax)'!$A:$A,'Annual excl tax'!$B67,'5.8.3 (Large excl tax)'!Q:Q)</f>
        <v>10.996648413173819</v>
      </c>
      <c r="Q67" s="34">
        <f>AVERAGEIF('5.8.3 (Large excl tax)'!$A:$A,'Annual excl tax'!$B67,'5.8.3 (Large excl tax)'!R:R)</f>
        <v>4.72693066212587</v>
      </c>
      <c r="R67" s="34">
        <f>MEDIAN(C67:Q67)</f>
        <v>6.1912278924512094</v>
      </c>
      <c r="S67" s="52">
        <f>(Q67-R67)/R67*100</f>
        <v>-23.651160250630024</v>
      </c>
      <c r="T67" s="53">
        <f>RANK(Q67,(C67:Q67),1)</f>
        <v>2</v>
      </c>
      <c r="U67" s="34">
        <f>AVERAGEIF('5.8.3 (Large excl tax)'!$A:$A,'Annual excl tax'!$B67,'5.8.3 (Large excl tax)'!V:V)</f>
        <v>8.2223718704542463</v>
      </c>
      <c r="V67" s="34">
        <f>AVERAGEIF('5.8.3 (Large excl tax)'!$A:$A,'Annual excl tax'!$B67,'5.8.3 (Large excl tax)'!W:W)</f>
        <v>5.5124191150291466</v>
      </c>
      <c r="W67" s="34"/>
      <c r="X67" s="34">
        <f>AVERAGEIF('5.8.3 (Large excl tax)'!$A:$A,'Annual excl tax'!$B67,'5.8.3 (Large excl tax)'!Y:Y)</f>
        <v>6.8638612955845488</v>
      </c>
      <c r="Y67" s="34">
        <f>AVERAGEIF('5.8.3 (Large excl tax)'!$A:$A,'Annual excl tax'!$B67,'5.8.3 (Large excl tax)'!Z:Z)</f>
        <v>9.1403848284019329</v>
      </c>
      <c r="Z67" s="34">
        <f>AVERAGEIF('5.8.3 (Large excl tax)'!$A:$A,'Annual excl tax'!$B67,'5.8.3 (Large excl tax)'!AA:AA)</f>
        <v>8.1014555054498345</v>
      </c>
      <c r="AA67" s="34">
        <f>AVERAGEIF('5.8.3 (Large excl tax)'!$A:$A,'Annual excl tax'!$B67,'5.8.3 (Large excl tax)'!AB:AB)</f>
        <v>9.0595751464950283</v>
      </c>
      <c r="AB67" s="34">
        <f>AVERAGEIF('5.8.3 (Large excl tax)'!$A:$A,'Annual excl tax'!$B67,'5.8.3 (Large excl tax)'!AC:AC)</f>
        <v>8.2378995173322167</v>
      </c>
      <c r="AC67" s="34"/>
      <c r="AD67" s="34">
        <f>AVERAGEIF('5.8.3 (Large excl tax)'!$A:$A,'Annual excl tax'!$B67,'5.8.3 (Large excl tax)'!AE:AE)</f>
        <v>7.2386749730429232</v>
      </c>
      <c r="AE67" s="34">
        <f>AVERAGEIF('5.8.3 (Large excl tax)'!$A:$A,'Annual excl tax'!$B67,'5.8.3 (Large excl tax)'!AF:AF)</f>
        <v>8.6211084914948568</v>
      </c>
      <c r="AF67" s="34">
        <f>AVERAGEIF('5.8.3 (Large excl tax)'!$A:$A,'Annual excl tax'!$B67,'5.8.3 (Large excl tax)'!AG:AG)</f>
        <v>6.4728478896460544</v>
      </c>
      <c r="AG67" s="34">
        <f>AVERAGEIF('5.8.3 (Large excl tax)'!$A:$A,'Annual excl tax'!$B67,'5.8.3 (Large excl tax)'!AH:AH)</f>
        <v>5.1956393841236057</v>
      </c>
      <c r="AH67" s="34">
        <f>MEDIAN(C67:Q67,U67:AG67)</f>
        <v>7.0512681343137356</v>
      </c>
      <c r="AI67" s="52">
        <f>(Q67-AH67)/AH67*100</f>
        <v>-32.963396482923301</v>
      </c>
      <c r="AJ67" s="53">
        <f>RANK(Q67,(C67:Q67,U67:AG67),1)</f>
        <v>2</v>
      </c>
    </row>
    <row r="68" spans="1:36" x14ac:dyDescent="0.25">
      <c r="A68" s="33" t="s">
        <v>39</v>
      </c>
      <c r="B68" s="51">
        <v>2023</v>
      </c>
      <c r="C68" s="34">
        <f>AVERAGEIF('5.8.3 (Large excl tax)'!$A:$A,'Annual excl tax'!$B68,'5.8.3 (Large excl tax)'!D:D)</f>
        <v>4.2681931527359591</v>
      </c>
      <c r="D68" s="34">
        <f>AVERAGEIF('5.8.3 (Large excl tax)'!$A:$A,'Annual excl tax'!$B68,'5.8.3 (Large excl tax)'!E:E)</f>
        <v>4.6301631260804879</v>
      </c>
      <c r="E68" s="34">
        <f>AVERAGEIF('5.8.3 (Large excl tax)'!$A:$A,'Annual excl tax'!$B68,'5.8.3 (Large excl tax)'!F:F)</f>
        <v>4.3066384475863471</v>
      </c>
      <c r="F68" s="34">
        <f>AVERAGEIF('5.8.3 (Large excl tax)'!$A:$A,'Annual excl tax'!$B68,'5.8.3 (Large excl tax)'!G:G)</f>
        <v>6.7573712936253383</v>
      </c>
      <c r="G68" s="34">
        <f>AVERAGEIF('5.8.3 (Large excl tax)'!$A:$A,'Annual excl tax'!$B68,'5.8.3 (Large excl tax)'!H:H)</f>
        <v>5.095749603231484</v>
      </c>
      <c r="H68" s="34">
        <f>AVERAGEIF('5.8.3 (Large excl tax)'!$A:$A,'Annual excl tax'!$B68,'5.8.3 (Large excl tax)'!I:I)</f>
        <v>5.2668686822802879</v>
      </c>
      <c r="I68" s="34">
        <f>AVERAGEIF('5.8.3 (Large excl tax)'!$A:$A,'Annual excl tax'!$B68,'5.8.3 (Large excl tax)'!J:J)</f>
        <v>4.482825220251943</v>
      </c>
      <c r="J68" s="34">
        <f>AVERAGEIF('5.8.3 (Large excl tax)'!$A:$A,'Annual excl tax'!$B68,'5.8.3 (Large excl tax)'!K:K)</f>
        <v>4.9981654789209866</v>
      </c>
      <c r="K68" s="34">
        <f>AVERAGEIF('5.8.3 (Large excl tax)'!$A:$A,'Annual excl tax'!$B68,'5.8.3 (Large excl tax)'!L:L)</f>
        <v>5.7602738245593628</v>
      </c>
      <c r="L68" s="34">
        <f>AVERAGEIF('5.8.3 (Large excl tax)'!$A:$A,'Annual excl tax'!$B68,'5.8.3 (Large excl tax)'!M:M)</f>
        <v>6.4471799070202636</v>
      </c>
      <c r="M68" s="34">
        <f>AVERAGEIF('5.8.3 (Large excl tax)'!$A:$A,'Annual excl tax'!$B68,'5.8.3 (Large excl tax)'!N:N)</f>
        <v>5.4714934277058971</v>
      </c>
      <c r="N68" s="34">
        <f>AVERAGEIF('5.8.3 (Large excl tax)'!$A:$A,'Annual excl tax'!$B68,'5.8.3 (Large excl tax)'!O:O)</f>
        <v>5.0226285090865952</v>
      </c>
      <c r="O68" s="34">
        <f>AVERAGEIF('5.8.3 (Large excl tax)'!$A:$A,'Annual excl tax'!$B68,'5.8.3 (Large excl tax)'!P:P)</f>
        <v>4.8691242255861127</v>
      </c>
      <c r="P68" s="34">
        <f>AVERAGEIF('5.8.3 (Large excl tax)'!$A:$A,'Annual excl tax'!$B68,'5.8.3 (Large excl tax)'!Q:Q)</f>
        <v>9.1234750448460158</v>
      </c>
      <c r="Q68" s="34">
        <f>AVERAGEIF('5.8.3 (Large excl tax)'!$A:$A,'Annual excl tax'!$B68,'5.8.3 (Large excl tax)'!R:R)</f>
        <v>5.2120666833656806</v>
      </c>
      <c r="R68" s="34">
        <f>MEDIAN(C68:Q68)</f>
        <v>5.095749603231484</v>
      </c>
      <c r="S68" s="54">
        <f>(Q68-R68)/R68*100</f>
        <v>2.2826294302301235</v>
      </c>
      <c r="T68" s="55">
        <f>RANK(Q68,(C68:Q68),1)</f>
        <v>9</v>
      </c>
      <c r="U68" s="34">
        <f>AVERAGEIF('5.8.3 (Large excl tax)'!$A:$A,'Annual excl tax'!$B68,'5.8.3 (Large excl tax)'!V:V)</f>
        <v>4.4721330746998404</v>
      </c>
      <c r="V68" s="34">
        <f>AVERAGEIF('5.8.3 (Large excl tax)'!$A:$A,'Annual excl tax'!$B68,'5.8.3 (Large excl tax)'!W:W)</f>
        <v>4.4138874822563547</v>
      </c>
      <c r="W68" s="34"/>
      <c r="X68" s="34">
        <f>AVERAGEIF('5.8.3 (Large excl tax)'!$A:$A,'Annual excl tax'!$B68,'5.8.3 (Large excl tax)'!Y:Y)</f>
        <v>6.0914774253740003</v>
      </c>
      <c r="Y68" s="34">
        <f>AVERAGEIF('5.8.3 (Large excl tax)'!$A:$A,'Annual excl tax'!$B68,'5.8.3 (Large excl tax)'!Z:Z)</f>
        <v>6.3961516595723324</v>
      </c>
      <c r="Z68" s="34">
        <f>AVERAGEIF('5.8.3 (Large excl tax)'!$A:$A,'Annual excl tax'!$B68,'5.8.3 (Large excl tax)'!AA:AA)</f>
        <v>6.7085762649537104</v>
      </c>
      <c r="AA68" s="34">
        <f>AVERAGEIF('5.8.3 (Large excl tax)'!$A:$A,'Annual excl tax'!$B68,'5.8.3 (Large excl tax)'!AB:AB)</f>
        <v>6.5970069094420563</v>
      </c>
      <c r="AB68" s="34">
        <f>AVERAGEIF('5.8.3 (Large excl tax)'!$A:$A,'Annual excl tax'!$B68,'5.8.3 (Large excl tax)'!AC:AC)</f>
        <v>5.8604632445408091</v>
      </c>
      <c r="AC68" s="34"/>
      <c r="AD68" s="34">
        <f>AVERAGEIF('5.8.3 (Large excl tax)'!$A:$A,'Annual excl tax'!$B68,'5.8.3 (Large excl tax)'!AE:AE)</f>
        <v>7.3462435405163085</v>
      </c>
      <c r="AE68" s="34">
        <f>AVERAGEIF('5.8.3 (Large excl tax)'!$A:$A,'Annual excl tax'!$B68,'5.8.3 (Large excl tax)'!AF:AF)</f>
        <v>4.1104399972563801</v>
      </c>
      <c r="AF68" s="34">
        <f>AVERAGEIF('5.8.3 (Large excl tax)'!$A:$A,'Annual excl tax'!$B68,'5.8.3 (Large excl tax)'!AG:AG)</f>
        <v>6.9224609596945488</v>
      </c>
      <c r="AG68" s="34">
        <f>AVERAGEIF('5.8.3 (Large excl tax)'!$A:$A,'Annual excl tax'!$B68,'5.8.3 (Large excl tax)'!AH:AH)</f>
        <v>4.8723458623726161</v>
      </c>
      <c r="AH68" s="34">
        <f>MEDIAN(C68:Q68,U68:AG68)</f>
        <v>5.2394676828229843</v>
      </c>
      <c r="AI68" s="54">
        <f>(Q68-AH68)/AH68*100</f>
        <v>-0.52297296435542162</v>
      </c>
      <c r="AJ68" s="55">
        <f>RANK(Q68,(C68:Q68,U68:AG68),1)</f>
        <v>13</v>
      </c>
    </row>
    <row r="69" spans="1:36" x14ac:dyDescent="0.25">
      <c r="A69" s="33" t="s">
        <v>39</v>
      </c>
      <c r="B69" s="51">
        <v>2024</v>
      </c>
      <c r="C69" s="34">
        <f>AVERAGEIF('5.8.3 (Large excl tax)'!$A:$A,'Annual excl tax'!$B69,'5.8.3 (Large excl tax)'!D:D)</f>
        <v>3.5670907829708458</v>
      </c>
      <c r="D69" s="34">
        <f>AVERAGEIF('5.8.3 (Large excl tax)'!$A:$A,'Annual excl tax'!$B69,'5.8.3 (Large excl tax)'!E:E)</f>
        <v>3.4117477487107855</v>
      </c>
      <c r="E69" s="34">
        <f>AVERAGEIF('5.8.3 (Large excl tax)'!$A:$A,'Annual excl tax'!$B69,'5.8.3 (Large excl tax)'!F:F)</f>
        <v>3.9038165988632532</v>
      </c>
      <c r="F69" s="34">
        <f>AVERAGEIF('5.8.3 (Large excl tax)'!$A:$A,'Annual excl tax'!$B69,'5.8.3 (Large excl tax)'!G:G)</f>
        <v>5.1237641517721642</v>
      </c>
      <c r="G69" s="34">
        <f>AVERAGEIF('5.8.3 (Large excl tax)'!$A:$A,'Annual excl tax'!$B69,'5.8.3 (Large excl tax)'!H:H)</f>
        <v>3.5679655599818743</v>
      </c>
      <c r="H69" s="34">
        <f>AVERAGEIF('5.8.3 (Large excl tax)'!$A:$A,'Annual excl tax'!$B69,'5.8.3 (Large excl tax)'!I:I)</f>
        <v>4.0382890226343804</v>
      </c>
      <c r="I69" s="34">
        <f>AVERAGEIF('5.8.3 (Large excl tax)'!$A:$A,'Annual excl tax'!$B69,'5.8.3 (Large excl tax)'!J:J)</f>
        <v>3.0495181887632108</v>
      </c>
      <c r="J69" s="34">
        <f>AVERAGEIF('5.8.3 (Large excl tax)'!$A:$A,'Annual excl tax'!$B69,'5.8.3 (Large excl tax)'!K:K)</f>
        <v>4.060611759376715</v>
      </c>
      <c r="K69" s="34">
        <f>AVERAGEIF('5.8.3 (Large excl tax)'!$A:$A,'Annual excl tax'!$B69,'5.8.3 (Large excl tax)'!L:L)</f>
        <v>3.9545648384624976</v>
      </c>
      <c r="L69" s="34"/>
      <c r="M69" s="34">
        <f>AVERAGEIF('5.8.3 (Large excl tax)'!$A:$A,'Annual excl tax'!$B69,'5.8.3 (Large excl tax)'!N:N)</f>
        <v>3.5571326288233034</v>
      </c>
      <c r="N69" s="34">
        <f>AVERAGEIF('5.8.3 (Large excl tax)'!$A:$A,'Annual excl tax'!$B69,'5.8.3 (Large excl tax)'!O:O)</f>
        <v>3.6229668135281901</v>
      </c>
      <c r="O69" s="34">
        <f>AVERAGEIF('5.8.3 (Large excl tax)'!$A:$A,'Annual excl tax'!$B69,'5.8.3 (Large excl tax)'!P:P)</f>
        <v>3.4012122453208709</v>
      </c>
      <c r="P69" s="34">
        <f>AVERAGEIF('5.8.3 (Large excl tax)'!$A:$A,'Annual excl tax'!$B69,'5.8.3 (Large excl tax)'!Q:Q)</f>
        <v>5.0820404370892387</v>
      </c>
      <c r="Q69" s="34">
        <f>AVERAGEIF('5.8.3 (Large excl tax)'!$A:$A,'Annual excl tax'!$B69,'5.8.3 (Large excl tax)'!R:R)</f>
        <v>4.2695994866924174</v>
      </c>
      <c r="R69" s="34">
        <f>MEDIAN(C69:Q69)</f>
        <v>3.7633917061957218</v>
      </c>
      <c r="S69" s="54">
        <f>(Q69-R69)/R69*100</f>
        <v>13.450839562177888</v>
      </c>
      <c r="T69" s="55">
        <f>RANK(Q69,(C69:Q69),1)</f>
        <v>12</v>
      </c>
      <c r="U69" s="34">
        <f>AVERAGEIF('5.8.3 (Large excl tax)'!$A:$A,'Annual excl tax'!$B69,'5.8.3 (Large excl tax)'!V:V)</f>
        <v>3.1709309762567846</v>
      </c>
      <c r="V69" s="34">
        <f>AVERAGEIF('5.8.3 (Large excl tax)'!$A:$A,'Annual excl tax'!$B69,'5.8.3 (Large excl tax)'!W:W)</f>
        <v>3.9862890530726287</v>
      </c>
      <c r="W69" s="34"/>
      <c r="X69" s="34">
        <f>AVERAGEIF('5.8.3 (Large excl tax)'!$A:$A,'Annual excl tax'!$B69,'5.8.3 (Large excl tax)'!Y:Y)</f>
        <v>4.5760371736481877</v>
      </c>
      <c r="Y69" s="34">
        <f>AVERAGEIF('5.8.3 (Large excl tax)'!$A:$A,'Annual excl tax'!$B69,'5.8.3 (Large excl tax)'!Z:Z)</f>
        <v>4.2866193415311038</v>
      </c>
      <c r="Z69" s="34">
        <f>AVERAGEIF('5.8.3 (Large excl tax)'!$A:$A,'Annual excl tax'!$B69,'5.8.3 (Large excl tax)'!AA:AA)</f>
        <v>4.4164204524784303</v>
      </c>
      <c r="AA69" s="34">
        <f>AVERAGEIF('5.8.3 (Large excl tax)'!$A:$A,'Annual excl tax'!$B69,'5.8.3 (Large excl tax)'!AB:AB)</f>
        <v>4.0403360044250949</v>
      </c>
      <c r="AB69" s="34">
        <f>AVERAGEIF('5.8.3 (Large excl tax)'!$A:$A,'Annual excl tax'!$B69,'5.8.3 (Large excl tax)'!AC:AC)</f>
        <v>2.6156522724325173</v>
      </c>
      <c r="AC69" s="34"/>
      <c r="AD69" s="34">
        <f>AVERAGEIF('5.8.3 (Large excl tax)'!$A:$A,'Annual excl tax'!$B69,'5.8.3 (Large excl tax)'!AE:AE)</f>
        <v>4.9399956146551922</v>
      </c>
      <c r="AE69" s="34">
        <f>AVERAGEIF('5.8.3 (Large excl tax)'!$A:$A,'Annual excl tax'!$B69,'5.8.3 (Large excl tax)'!AF:AF)</f>
        <v>3.372886940609408</v>
      </c>
      <c r="AF69" s="34">
        <f>AVERAGEIF('5.8.3 (Large excl tax)'!$A:$A,'Annual excl tax'!$B69,'5.8.3 (Large excl tax)'!AG:AG)</f>
        <v>4.9871652210275013</v>
      </c>
      <c r="AG69" s="34">
        <f>AVERAGEIF('5.8.3 (Large excl tax)'!$A:$A,'Annual excl tax'!$B69,'5.8.3 (Large excl tax)'!AH:AH)</f>
        <v>3.8557133632597211</v>
      </c>
      <c r="AH69" s="34">
        <f>MEDIAN(C69:Q69,U69:AG69)</f>
        <v>3.9545648384624976</v>
      </c>
      <c r="AI69" s="54">
        <f>(Q69-AH69)/AH69*100</f>
        <v>7.9663543549940288</v>
      </c>
      <c r="AJ69" s="55">
        <f>RANK(Q69,(C69:Q69,U69:AG69),1)</f>
        <v>18</v>
      </c>
    </row>
    <row r="70" spans="1:36" x14ac:dyDescent="0.25">
      <c r="A70" s="33" t="s">
        <v>39</v>
      </c>
      <c r="B70" s="51">
        <v>2025</v>
      </c>
      <c r="C70" s="34">
        <f>AVERAGEIF('5.8.3 (Large excl tax)'!$A:$A,'Annual excl tax'!$B70,'5.8.3 (Large excl tax)'!D:D)</f>
        <v>3.663624043482546</v>
      </c>
      <c r="D70" s="34">
        <f>AVERAGEIF('5.8.3 (Large excl tax)'!$A:$A,'Annual excl tax'!$B70,'5.8.3 (Large excl tax)'!E:E)</f>
        <v>3.4682620277699812</v>
      </c>
      <c r="E70" s="34">
        <f>AVERAGEIF('5.8.3 (Large excl tax)'!$A:$A,'Annual excl tax'!$B70,'5.8.3 (Large excl tax)'!F:F)</f>
        <v>3.6957549712759006</v>
      </c>
      <c r="F70" s="34">
        <f>AVERAGEIF('5.8.3 (Large excl tax)'!$A:$A,'Annual excl tax'!$B70,'5.8.3 (Large excl tax)'!G:G)</f>
        <v>4.9069209800347684</v>
      </c>
      <c r="G70" s="34">
        <f>AVERAGEIF('5.8.3 (Large excl tax)'!$A:$A,'Annual excl tax'!$B70,'5.8.3 (Large excl tax)'!H:H)</f>
        <v>3.7365281536853447</v>
      </c>
      <c r="H70" s="34">
        <f>AVERAGEIF('5.8.3 (Large excl tax)'!$A:$A,'Annual excl tax'!$B70,'5.8.3 (Large excl tax)'!I:I)</f>
        <v>3.8400651666282206</v>
      </c>
      <c r="I70" s="34">
        <f>AVERAGEIF('5.8.3 (Large excl tax)'!$A:$A,'Annual excl tax'!$B70,'5.8.3 (Large excl tax)'!J:J)</f>
        <v>3.3325203815832101</v>
      </c>
      <c r="J70" s="34">
        <f>AVERAGEIF('5.8.3 (Large excl tax)'!$A:$A,'Annual excl tax'!$B70,'5.8.3 (Large excl tax)'!K:K)</f>
        <v>4.0181471994184301</v>
      </c>
      <c r="K70" s="34">
        <f>AVERAGEIF('5.8.3 (Large excl tax)'!$A:$A,'Annual excl tax'!$B70,'5.8.3 (Large excl tax)'!L:L)</f>
        <v>4.1191122897186929</v>
      </c>
      <c r="L70" s="34"/>
      <c r="M70" s="34">
        <f>AVERAGEIF('5.8.3 (Large excl tax)'!$A:$A,'Annual excl tax'!$B70,'5.8.3 (Large excl tax)'!N:N)</f>
        <v>3.3418033537050409</v>
      </c>
      <c r="N70" s="34">
        <f>AVERAGEIF('5.8.3 (Large excl tax)'!$A:$A,'Annual excl tax'!$B70,'5.8.3 (Large excl tax)'!O:O)</f>
        <v>3.7403123321987231</v>
      </c>
      <c r="O70" s="34">
        <f>AVERAGEIF('5.8.3 (Large excl tax)'!$A:$A,'Annual excl tax'!$B70,'5.8.3 (Large excl tax)'!P:P)</f>
        <v>3.4603341961101721</v>
      </c>
      <c r="P70" s="34">
        <f>AVERAGEIF('5.8.3 (Large excl tax)'!$A:$A,'Annual excl tax'!$B70,'5.8.3 (Large excl tax)'!Q:Q)</f>
        <v>5.0530841487635954</v>
      </c>
      <c r="Q70" s="34">
        <f>AVERAGEIF('5.8.3 (Large excl tax)'!$A:$A,'Annual excl tax'!$B70,'5.8.3 (Large excl tax)'!R:R)</f>
        <v>3.88287299607296</v>
      </c>
      <c r="R70" s="34">
        <f>MEDIAN(C70:Q70)</f>
        <v>3.7384202429420341</v>
      </c>
      <c r="S70" s="54">
        <f>(Q70-R70)/R70*100</f>
        <v>3.8640052145995631</v>
      </c>
      <c r="T70" s="55">
        <f>RANK(Q70,(C70:Q70),1)</f>
        <v>10</v>
      </c>
      <c r="U70" s="34">
        <f>AVERAGEIF('5.8.3 (Large excl tax)'!$A:$A,'Annual excl tax'!$B70,'5.8.3 (Large excl tax)'!V:V)</f>
        <v>3.4421969056402792</v>
      </c>
      <c r="V70" s="34">
        <f>AVERAGEIF('5.8.3 (Large excl tax)'!$A:$A,'Annual excl tax'!$B70,'5.8.3 (Large excl tax)'!W:W)</f>
        <v>4.0607041760636662</v>
      </c>
      <c r="W70" s="34"/>
      <c r="X70" s="34">
        <f>AVERAGEIF('5.8.3 (Large excl tax)'!$A:$A,'Annual excl tax'!$B70,'5.8.3 (Large excl tax)'!Y:Y)</f>
        <v>4.2167955607298886</v>
      </c>
      <c r="Y70" s="34">
        <f>AVERAGEIF('5.8.3 (Large excl tax)'!$A:$A,'Annual excl tax'!$B70,'5.8.3 (Large excl tax)'!Z:Z)</f>
        <v>4.3817367374343483</v>
      </c>
      <c r="Z70" s="34">
        <f>AVERAGEIF('5.8.3 (Large excl tax)'!$A:$A,'Annual excl tax'!$B70,'5.8.3 (Large excl tax)'!AA:AA)</f>
        <v>4.0008672164960757</v>
      </c>
      <c r="AA70" s="34">
        <f>AVERAGEIF('5.8.3 (Large excl tax)'!$A:$A,'Annual excl tax'!$B70,'5.8.3 (Large excl tax)'!AB:AB)</f>
        <v>4.0751309934707214</v>
      </c>
      <c r="AB70" s="34">
        <f>AVERAGEIF('5.8.3 (Large excl tax)'!$A:$A,'Annual excl tax'!$B70,'5.8.3 (Large excl tax)'!AC:AC)</f>
        <v>4.3169770489331558</v>
      </c>
      <c r="AC70" s="34"/>
      <c r="AD70" s="34">
        <f>AVERAGEIF('5.8.3 (Large excl tax)'!$A:$A,'Annual excl tax'!$B70,'5.8.3 (Large excl tax)'!AE:AE)</f>
        <v>4.4745664586526566</v>
      </c>
      <c r="AE70" s="34">
        <f>AVERAGEIF('5.8.3 (Large excl tax)'!$A:$A,'Annual excl tax'!$B70,'5.8.3 (Large excl tax)'!AF:AF)</f>
        <v>3.787367910313618</v>
      </c>
      <c r="AF70" s="34">
        <f>AVERAGEIF('5.8.3 (Large excl tax)'!$A:$A,'Annual excl tax'!$B70,'5.8.3 (Large excl tax)'!AG:AG)</f>
        <v>4.6501502742507945</v>
      </c>
      <c r="AG70" s="34">
        <f>AVERAGEIF('5.8.3 (Large excl tax)'!$A:$A,'Annual excl tax'!$B70,'5.8.3 (Large excl tax)'!AH:AH)</f>
        <v>4.0634189832975345</v>
      </c>
      <c r="AH70" s="34">
        <f>MEDIAN(C70:Q70,U70:AG70)</f>
        <v>4.0008672164960757</v>
      </c>
      <c r="AI70" s="54">
        <f>(Q70-AH70)/AH70*100</f>
        <v>-2.9492161083629762</v>
      </c>
      <c r="AJ70" s="55">
        <f>RANK(Q70,(C70:Q70,U70:AG70),1)</f>
        <v>12</v>
      </c>
    </row>
    <row r="71" spans="1:36" x14ac:dyDescent="0.25">
      <c r="A71" s="33"/>
      <c r="B71" s="51"/>
      <c r="C71" s="34"/>
      <c r="D71" s="34"/>
      <c r="E71" s="34"/>
      <c r="F71" s="34"/>
      <c r="G71" s="34"/>
      <c r="H71" s="34"/>
      <c r="I71" s="34"/>
      <c r="J71" s="34"/>
      <c r="K71" s="34"/>
      <c r="L71" s="34"/>
      <c r="M71" s="34"/>
      <c r="N71" s="34"/>
      <c r="O71" s="34"/>
      <c r="P71" s="34"/>
      <c r="Q71" s="34"/>
    </row>
    <row r="72" spans="1:36" x14ac:dyDescent="0.25">
      <c r="A72" s="33"/>
      <c r="B72" s="51"/>
      <c r="C72" s="34"/>
      <c r="D72" s="34"/>
      <c r="E72" s="34"/>
      <c r="F72" s="34"/>
      <c r="G72" s="34"/>
      <c r="H72" s="34"/>
      <c r="I72" s="34"/>
      <c r="J72" s="34"/>
      <c r="K72" s="34"/>
      <c r="L72" s="34"/>
      <c r="M72" s="34"/>
      <c r="N72" s="34"/>
      <c r="O72" s="34"/>
      <c r="P72" s="34"/>
      <c r="Q72" s="34"/>
    </row>
    <row r="73" spans="1:36" x14ac:dyDescent="0.25">
      <c r="A73" s="33"/>
      <c r="B73" s="51"/>
      <c r="C73" s="34"/>
      <c r="D73" s="34"/>
      <c r="E73" s="34"/>
      <c r="F73" s="34"/>
      <c r="G73" s="34"/>
      <c r="H73" s="34"/>
      <c r="I73" s="34"/>
      <c r="J73" s="34"/>
      <c r="K73" s="34"/>
      <c r="L73" s="34"/>
      <c r="M73" s="34"/>
      <c r="N73" s="34"/>
      <c r="O73" s="34"/>
      <c r="P73" s="34"/>
      <c r="Q73" s="34"/>
    </row>
    <row r="74" spans="1:36" x14ac:dyDescent="0.25">
      <c r="A74" s="33"/>
      <c r="B74" s="51"/>
      <c r="C74" s="34"/>
      <c r="D74" s="34"/>
      <c r="E74" s="34"/>
      <c r="F74" s="34"/>
      <c r="G74" s="34"/>
      <c r="H74" s="34"/>
      <c r="I74" s="34"/>
      <c r="J74" s="34"/>
      <c r="K74" s="34"/>
      <c r="L74" s="34"/>
      <c r="M74" s="34"/>
      <c r="N74" s="34"/>
      <c r="O74" s="34"/>
      <c r="P74" s="34"/>
      <c r="Q74" s="34"/>
    </row>
    <row r="75" spans="1:36" x14ac:dyDescent="0.25">
      <c r="A75" s="33"/>
      <c r="B75" s="51"/>
      <c r="C75" s="34"/>
      <c r="D75" s="34"/>
      <c r="E75" s="34"/>
      <c r="F75" s="34"/>
      <c r="G75" s="34"/>
      <c r="H75" s="34"/>
      <c r="I75" s="34"/>
      <c r="J75" s="34"/>
      <c r="K75" s="34"/>
      <c r="L75" s="34"/>
      <c r="M75" s="34"/>
      <c r="N75" s="34"/>
      <c r="O75" s="34"/>
      <c r="P75" s="34"/>
      <c r="Q75" s="34"/>
    </row>
    <row r="76" spans="1:36" x14ac:dyDescent="0.25">
      <c r="A76" s="33"/>
      <c r="B76" s="51"/>
      <c r="C76" s="34"/>
      <c r="D76" s="34"/>
      <c r="E76" s="34"/>
      <c r="F76" s="34"/>
      <c r="G76" s="34"/>
      <c r="H76" s="34"/>
      <c r="I76" s="34"/>
      <c r="J76" s="34"/>
      <c r="K76" s="34"/>
      <c r="L76" s="34"/>
      <c r="M76" s="34"/>
      <c r="N76" s="34"/>
      <c r="O76" s="34"/>
      <c r="P76" s="34"/>
      <c r="Q76" s="34"/>
    </row>
    <row r="77" spans="1:36" x14ac:dyDescent="0.25">
      <c r="A77" s="33"/>
      <c r="B77" s="51"/>
      <c r="C77" s="34"/>
      <c r="D77" s="34"/>
      <c r="E77" s="34"/>
      <c r="F77" s="34"/>
      <c r="G77" s="34"/>
      <c r="H77" s="34"/>
      <c r="I77" s="34"/>
      <c r="J77" s="34"/>
      <c r="K77" s="34"/>
      <c r="L77" s="34"/>
      <c r="M77" s="34"/>
      <c r="N77" s="34"/>
      <c r="O77" s="34"/>
      <c r="P77" s="34"/>
      <c r="Q77" s="34"/>
    </row>
    <row r="78" spans="1:36" x14ac:dyDescent="0.25">
      <c r="A78" s="33"/>
      <c r="B78" s="51"/>
      <c r="C78" s="34"/>
      <c r="D78" s="34"/>
      <c r="E78" s="34"/>
      <c r="F78" s="34"/>
      <c r="G78" s="34"/>
      <c r="H78" s="34"/>
      <c r="I78" s="34"/>
      <c r="J78" s="34"/>
      <c r="K78" s="34"/>
      <c r="L78" s="34"/>
      <c r="M78" s="34"/>
      <c r="N78" s="34"/>
      <c r="O78" s="34"/>
      <c r="P78" s="34"/>
      <c r="Q78" s="34"/>
    </row>
    <row r="79" spans="1:36" x14ac:dyDescent="0.25">
      <c r="A79" s="33"/>
      <c r="B79" s="51"/>
      <c r="C79" s="34"/>
      <c r="D79" s="34"/>
      <c r="E79" s="34"/>
      <c r="F79" s="34"/>
      <c r="G79" s="34"/>
      <c r="H79" s="34"/>
      <c r="I79" s="34"/>
      <c r="J79" s="34"/>
      <c r="K79" s="34"/>
      <c r="L79" s="34"/>
      <c r="M79" s="34"/>
      <c r="N79" s="34"/>
      <c r="O79" s="34"/>
      <c r="P79" s="34"/>
      <c r="Q79" s="34"/>
    </row>
    <row r="80" spans="1:36" x14ac:dyDescent="0.25">
      <c r="A80" s="33"/>
      <c r="B80" s="51"/>
      <c r="C80" s="34"/>
      <c r="D80" s="34"/>
      <c r="E80" s="34"/>
      <c r="F80" s="34"/>
      <c r="G80" s="34"/>
      <c r="H80" s="34"/>
      <c r="I80" s="34"/>
      <c r="J80" s="34"/>
      <c r="K80" s="34"/>
      <c r="L80" s="34"/>
      <c r="M80" s="34"/>
      <c r="N80" s="34"/>
      <c r="O80" s="34"/>
      <c r="P80" s="34"/>
      <c r="Q80" s="34"/>
    </row>
    <row r="81" spans="1:17" x14ac:dyDescent="0.25">
      <c r="A81" s="33"/>
      <c r="B81" s="51"/>
      <c r="C81" s="34"/>
      <c r="D81" s="34"/>
      <c r="E81" s="34"/>
      <c r="F81" s="34"/>
      <c r="G81" s="34"/>
      <c r="H81" s="34"/>
      <c r="I81" s="34"/>
      <c r="J81" s="34"/>
      <c r="K81" s="34"/>
      <c r="L81" s="34"/>
      <c r="M81" s="34"/>
      <c r="N81" s="34"/>
      <c r="O81" s="34"/>
      <c r="P81" s="34"/>
      <c r="Q81" s="34"/>
    </row>
    <row r="82" spans="1:17" x14ac:dyDescent="0.25">
      <c r="A82" s="33"/>
      <c r="B82" s="51"/>
      <c r="C82" s="34"/>
      <c r="D82" s="34"/>
      <c r="E82" s="34"/>
      <c r="F82" s="34"/>
      <c r="G82" s="34"/>
      <c r="H82" s="34"/>
      <c r="I82" s="34"/>
      <c r="J82" s="34"/>
      <c r="K82" s="34"/>
      <c r="L82" s="34"/>
      <c r="M82" s="34"/>
      <c r="N82" s="34"/>
      <c r="O82" s="34"/>
      <c r="P82" s="34"/>
      <c r="Q82" s="34"/>
    </row>
    <row r="83" spans="1:17" x14ac:dyDescent="0.25">
      <c r="A83" s="33"/>
      <c r="B83" s="51"/>
      <c r="C83" s="34"/>
      <c r="D83" s="34"/>
      <c r="E83" s="34"/>
      <c r="F83" s="34"/>
      <c r="G83" s="34"/>
      <c r="H83" s="34"/>
      <c r="I83" s="34"/>
      <c r="J83" s="34"/>
      <c r="K83" s="34"/>
      <c r="L83" s="34"/>
      <c r="M83" s="34"/>
      <c r="N83" s="34"/>
      <c r="O83" s="34"/>
      <c r="P83" s="34"/>
      <c r="Q83" s="34"/>
    </row>
    <row r="84" spans="1:17" x14ac:dyDescent="0.25">
      <c r="A84" s="33"/>
      <c r="B84" s="51"/>
      <c r="C84" s="34"/>
      <c r="D84" s="34"/>
      <c r="E84" s="34"/>
      <c r="F84" s="34"/>
      <c r="G84" s="34"/>
      <c r="H84" s="34"/>
      <c r="I84" s="34"/>
      <c r="J84" s="34"/>
      <c r="K84" s="34"/>
      <c r="L84" s="34"/>
      <c r="M84" s="34"/>
      <c r="N84" s="34"/>
      <c r="O84" s="34"/>
      <c r="P84" s="34"/>
      <c r="Q84" s="34"/>
    </row>
    <row r="85" spans="1:17" x14ac:dyDescent="0.25">
      <c r="A85" s="33"/>
      <c r="B85" s="51"/>
      <c r="C85" s="34"/>
      <c r="D85" s="34"/>
      <c r="E85" s="34"/>
      <c r="F85" s="34"/>
      <c r="G85" s="34"/>
      <c r="H85" s="34"/>
      <c r="I85" s="34"/>
      <c r="J85" s="34"/>
      <c r="K85" s="34"/>
      <c r="L85" s="34"/>
      <c r="M85" s="34"/>
      <c r="N85" s="34"/>
      <c r="O85" s="34"/>
      <c r="P85" s="34"/>
      <c r="Q85" s="34"/>
    </row>
    <row r="86" spans="1:17" x14ac:dyDescent="0.25">
      <c r="A86" s="33"/>
      <c r="B86" s="51"/>
      <c r="C86" s="34"/>
      <c r="D86" s="34"/>
      <c r="E86" s="34"/>
      <c r="F86" s="34"/>
      <c r="G86" s="34"/>
      <c r="H86" s="34"/>
      <c r="I86" s="34"/>
      <c r="J86" s="34"/>
      <c r="K86" s="34"/>
      <c r="L86" s="34"/>
      <c r="M86" s="34"/>
      <c r="N86" s="34"/>
      <c r="O86" s="34"/>
      <c r="P86" s="34"/>
      <c r="Q86" s="34"/>
    </row>
    <row r="87" spans="1:17" x14ac:dyDescent="0.25">
      <c r="A87" s="33"/>
      <c r="B87" s="51"/>
      <c r="C87" s="34"/>
      <c r="D87" s="34"/>
      <c r="E87" s="34"/>
      <c r="F87" s="34"/>
      <c r="G87" s="34"/>
      <c r="H87" s="34"/>
      <c r="I87" s="34"/>
      <c r="J87" s="34"/>
      <c r="K87" s="34"/>
      <c r="L87" s="34"/>
      <c r="M87" s="34"/>
      <c r="N87" s="34"/>
      <c r="O87" s="34"/>
      <c r="P87" s="34"/>
      <c r="Q87" s="34"/>
    </row>
    <row r="88" spans="1:17" x14ac:dyDescent="0.25">
      <c r="A88" s="33"/>
      <c r="B88" s="51"/>
      <c r="C88" s="34"/>
      <c r="D88" s="34"/>
      <c r="E88" s="34"/>
      <c r="F88" s="34"/>
      <c r="G88" s="34"/>
      <c r="H88" s="34"/>
      <c r="I88" s="34"/>
      <c r="J88" s="34"/>
      <c r="K88" s="34"/>
      <c r="L88" s="34"/>
      <c r="M88" s="34"/>
      <c r="N88" s="34"/>
      <c r="O88" s="34"/>
      <c r="P88" s="34"/>
      <c r="Q88" s="34"/>
    </row>
    <row r="89" spans="1:17" x14ac:dyDescent="0.25">
      <c r="A89" s="33"/>
      <c r="B89" s="51"/>
      <c r="C89" s="34"/>
      <c r="D89" s="34"/>
      <c r="E89" s="34"/>
      <c r="F89" s="34"/>
      <c r="G89" s="34"/>
      <c r="H89" s="34"/>
      <c r="I89" s="34"/>
      <c r="J89" s="34"/>
      <c r="K89" s="34"/>
      <c r="L89" s="34"/>
      <c r="M89" s="34"/>
      <c r="N89" s="34"/>
      <c r="O89" s="34"/>
      <c r="P89" s="34"/>
      <c r="Q89" s="34"/>
    </row>
    <row r="90" spans="1:17" x14ac:dyDescent="0.25">
      <c r="A90" s="33"/>
      <c r="B90" s="51"/>
      <c r="C90" s="34"/>
      <c r="D90" s="34"/>
      <c r="E90" s="34"/>
      <c r="F90" s="34"/>
      <c r="G90" s="34"/>
      <c r="H90" s="34"/>
      <c r="I90" s="34"/>
      <c r="J90" s="34"/>
      <c r="K90" s="34"/>
      <c r="L90" s="34"/>
      <c r="M90" s="34"/>
      <c r="N90" s="34"/>
      <c r="O90" s="34"/>
      <c r="P90" s="34"/>
      <c r="Q90" s="34"/>
    </row>
    <row r="91" spans="1:17" x14ac:dyDescent="0.25">
      <c r="A91" s="33"/>
      <c r="B91" s="51"/>
      <c r="C91" s="34"/>
      <c r="D91" s="34"/>
      <c r="E91" s="34"/>
      <c r="F91" s="34"/>
      <c r="G91" s="34"/>
      <c r="H91" s="34"/>
      <c r="I91" s="34"/>
      <c r="J91" s="34"/>
      <c r="K91" s="34"/>
      <c r="L91" s="34"/>
      <c r="M91" s="34"/>
      <c r="N91" s="34"/>
      <c r="O91" s="34"/>
      <c r="P91" s="34"/>
      <c r="Q91" s="34"/>
    </row>
    <row r="92" spans="1:17" x14ac:dyDescent="0.25">
      <c r="A92" s="33"/>
      <c r="B92" s="51"/>
      <c r="C92" s="34"/>
      <c r="D92" s="34"/>
      <c r="E92" s="34"/>
      <c r="F92" s="34"/>
      <c r="G92" s="34"/>
      <c r="H92" s="34"/>
      <c r="I92" s="34"/>
      <c r="J92" s="34"/>
      <c r="K92" s="34"/>
      <c r="L92" s="34"/>
      <c r="M92" s="34"/>
      <c r="N92" s="34"/>
      <c r="O92" s="34"/>
      <c r="P92" s="34"/>
      <c r="Q92" s="34"/>
    </row>
    <row r="93" spans="1:17" x14ac:dyDescent="0.25">
      <c r="A93" s="33"/>
      <c r="B93" s="51"/>
      <c r="C93" s="34"/>
      <c r="D93" s="34"/>
      <c r="E93" s="34"/>
      <c r="F93" s="34"/>
      <c r="G93" s="34"/>
      <c r="H93" s="34"/>
      <c r="I93" s="34"/>
      <c r="J93" s="34"/>
      <c r="K93" s="34"/>
      <c r="L93" s="34"/>
      <c r="M93" s="34"/>
      <c r="N93" s="34"/>
      <c r="O93" s="34"/>
      <c r="P93" s="34"/>
      <c r="Q93" s="34"/>
    </row>
    <row r="94" spans="1:17" x14ac:dyDescent="0.25">
      <c r="A94" s="33"/>
      <c r="B94" s="51"/>
      <c r="C94" s="34"/>
      <c r="D94" s="34"/>
      <c r="E94" s="34"/>
      <c r="F94" s="34"/>
      <c r="G94" s="34"/>
      <c r="H94" s="34"/>
      <c r="I94" s="34"/>
      <c r="J94" s="34"/>
      <c r="K94" s="34"/>
      <c r="L94" s="34"/>
      <c r="M94" s="34"/>
      <c r="N94" s="34"/>
      <c r="O94" s="34"/>
      <c r="P94" s="34"/>
      <c r="Q94" s="34"/>
    </row>
    <row r="95" spans="1:17" x14ac:dyDescent="0.25">
      <c r="A95" s="33"/>
      <c r="B95" s="51"/>
      <c r="C95" s="34"/>
      <c r="D95" s="34"/>
      <c r="E95" s="34"/>
      <c r="F95" s="34"/>
      <c r="G95" s="34"/>
      <c r="H95" s="34"/>
      <c r="I95" s="34"/>
      <c r="J95" s="34"/>
      <c r="K95" s="34"/>
      <c r="L95" s="34"/>
      <c r="M95" s="34"/>
      <c r="N95" s="34"/>
      <c r="O95" s="34"/>
      <c r="P95" s="34"/>
      <c r="Q95" s="34"/>
    </row>
    <row r="96" spans="1:17" x14ac:dyDescent="0.25">
      <c r="A96" s="33"/>
      <c r="B96" s="51"/>
      <c r="C96" s="34"/>
      <c r="D96" s="34"/>
      <c r="E96" s="34"/>
      <c r="F96" s="34"/>
      <c r="G96" s="34"/>
      <c r="H96" s="34"/>
      <c r="I96" s="34"/>
      <c r="J96" s="34"/>
      <c r="K96" s="34"/>
      <c r="L96" s="34"/>
      <c r="M96" s="34"/>
      <c r="N96" s="34"/>
      <c r="O96" s="34"/>
      <c r="P96" s="34"/>
      <c r="Q96" s="34"/>
    </row>
    <row r="97" spans="1:17" x14ac:dyDescent="0.25">
      <c r="A97" s="33"/>
      <c r="B97" s="51"/>
      <c r="C97" s="34"/>
      <c r="D97" s="34"/>
      <c r="E97" s="34"/>
      <c r="F97" s="34"/>
      <c r="G97" s="34"/>
      <c r="H97" s="34"/>
      <c r="I97" s="34"/>
      <c r="J97" s="34"/>
      <c r="K97" s="34"/>
      <c r="L97" s="34"/>
      <c r="M97" s="34"/>
      <c r="N97" s="34"/>
      <c r="O97" s="34"/>
      <c r="P97" s="34"/>
      <c r="Q97" s="34"/>
    </row>
    <row r="98" spans="1:17" x14ac:dyDescent="0.25">
      <c r="A98" s="33"/>
      <c r="B98" s="51"/>
      <c r="C98" s="34"/>
      <c r="D98" s="34"/>
      <c r="E98" s="34"/>
      <c r="F98" s="34"/>
      <c r="G98" s="34"/>
      <c r="H98" s="34"/>
      <c r="I98" s="34"/>
      <c r="J98" s="34"/>
      <c r="K98" s="34"/>
      <c r="L98" s="34"/>
      <c r="M98" s="34"/>
      <c r="N98" s="34"/>
      <c r="O98" s="34"/>
      <c r="P98" s="34"/>
      <c r="Q98" s="34"/>
    </row>
    <row r="99" spans="1:17" x14ac:dyDescent="0.25">
      <c r="A99" s="33"/>
      <c r="B99" s="51"/>
      <c r="C99" s="34"/>
      <c r="D99" s="34"/>
      <c r="E99" s="34"/>
      <c r="F99" s="34"/>
      <c r="G99" s="34"/>
      <c r="H99" s="34"/>
      <c r="I99" s="34"/>
      <c r="J99" s="34"/>
      <c r="K99" s="34"/>
      <c r="L99" s="34"/>
      <c r="M99" s="34"/>
      <c r="N99" s="34"/>
      <c r="O99" s="34"/>
      <c r="P99" s="34"/>
      <c r="Q99" s="34"/>
    </row>
    <row r="100" spans="1:17" x14ac:dyDescent="0.25">
      <c r="A100" s="33"/>
      <c r="B100" s="51"/>
      <c r="C100" s="34"/>
      <c r="D100" s="34"/>
      <c r="E100" s="34"/>
      <c r="F100" s="34"/>
      <c r="G100" s="34"/>
      <c r="H100" s="34"/>
      <c r="I100" s="34"/>
      <c r="J100" s="34"/>
      <c r="K100" s="34"/>
      <c r="L100" s="34"/>
      <c r="M100" s="34"/>
      <c r="N100" s="34"/>
      <c r="O100" s="34"/>
      <c r="P100" s="34"/>
      <c r="Q100" s="63"/>
    </row>
    <row r="101" spans="1:17" x14ac:dyDescent="0.25">
      <c r="A101" s="33"/>
      <c r="B101" s="51"/>
      <c r="C101" s="34"/>
      <c r="D101" s="34"/>
      <c r="E101" s="34"/>
      <c r="F101" s="34"/>
      <c r="G101" s="34"/>
      <c r="H101" s="34"/>
      <c r="I101" s="34"/>
      <c r="J101" s="34"/>
      <c r="K101" s="34"/>
      <c r="L101" s="34"/>
      <c r="M101" s="34"/>
      <c r="N101" s="34"/>
      <c r="O101" s="34"/>
      <c r="P101" s="34"/>
      <c r="Q101" s="34"/>
    </row>
    <row r="102" spans="1:17" x14ac:dyDescent="0.25">
      <c r="A102" s="33"/>
      <c r="B102" s="51"/>
      <c r="C102" s="34"/>
      <c r="D102" s="34"/>
      <c r="E102" s="34"/>
      <c r="F102" s="34"/>
      <c r="G102" s="34"/>
      <c r="H102" s="34"/>
      <c r="I102" s="34"/>
      <c r="J102" s="34"/>
      <c r="K102" s="34"/>
      <c r="L102" s="34"/>
      <c r="M102" s="34"/>
      <c r="N102" s="34"/>
      <c r="O102" s="34"/>
      <c r="P102" s="34"/>
      <c r="Q102" s="34"/>
    </row>
    <row r="103" spans="1:17" x14ac:dyDescent="0.25">
      <c r="A103" s="33"/>
      <c r="B103" s="51"/>
      <c r="C103" s="34"/>
      <c r="D103" s="34"/>
      <c r="E103" s="34"/>
      <c r="F103" s="34"/>
      <c r="G103" s="34"/>
      <c r="H103" s="34"/>
      <c r="I103" s="34"/>
      <c r="J103" s="34"/>
      <c r="K103" s="34"/>
      <c r="L103" s="34"/>
      <c r="M103" s="34"/>
      <c r="N103" s="34"/>
      <c r="O103" s="34"/>
      <c r="P103" s="34"/>
      <c r="Q103" s="34"/>
    </row>
    <row r="104" spans="1:17" x14ac:dyDescent="0.25">
      <c r="A104" s="33"/>
      <c r="B104" s="51"/>
      <c r="C104" s="34"/>
      <c r="D104" s="34"/>
      <c r="E104" s="34"/>
      <c r="F104" s="34"/>
      <c r="G104" s="34"/>
      <c r="H104" s="34"/>
      <c r="I104" s="34"/>
      <c r="J104" s="34"/>
      <c r="K104" s="34"/>
      <c r="L104" s="34"/>
      <c r="M104" s="34"/>
      <c r="N104" s="34"/>
      <c r="O104" s="34"/>
      <c r="P104" s="34"/>
      <c r="Q104" s="34"/>
    </row>
    <row r="105" spans="1:17" x14ac:dyDescent="0.25">
      <c r="A105" s="33"/>
      <c r="B105" s="51"/>
      <c r="C105" s="34"/>
      <c r="D105" s="34"/>
      <c r="E105" s="34"/>
      <c r="F105" s="34"/>
      <c r="G105" s="34"/>
      <c r="H105" s="34"/>
      <c r="I105" s="34"/>
      <c r="J105" s="34"/>
      <c r="K105" s="34"/>
      <c r="L105" s="34"/>
      <c r="M105" s="34"/>
      <c r="N105" s="34"/>
      <c r="O105" s="34"/>
      <c r="P105" s="34"/>
      <c r="Q105" s="34"/>
    </row>
    <row r="106" spans="1:17" x14ac:dyDescent="0.25">
      <c r="A106" s="33"/>
      <c r="B106" s="51"/>
      <c r="C106" s="34"/>
      <c r="D106" s="34"/>
      <c r="E106" s="34"/>
      <c r="F106" s="34"/>
      <c r="G106" s="34"/>
      <c r="H106" s="34"/>
      <c r="I106" s="34"/>
      <c r="J106" s="34"/>
      <c r="K106" s="34"/>
      <c r="L106" s="34"/>
      <c r="M106" s="34"/>
      <c r="N106" s="34"/>
      <c r="O106" s="34"/>
      <c r="P106" s="34"/>
      <c r="Q106" s="34"/>
    </row>
    <row r="107" spans="1:17" x14ac:dyDescent="0.25">
      <c r="A107" s="33"/>
      <c r="B107" s="51"/>
      <c r="C107" s="34"/>
      <c r="D107" s="34"/>
      <c r="E107" s="34"/>
      <c r="F107" s="34"/>
      <c r="G107" s="34"/>
      <c r="H107" s="34"/>
      <c r="I107" s="34"/>
      <c r="J107" s="34"/>
      <c r="K107" s="34"/>
      <c r="L107" s="34"/>
      <c r="M107" s="34"/>
      <c r="N107" s="34"/>
      <c r="O107" s="34"/>
      <c r="P107" s="34"/>
      <c r="Q107" s="34"/>
    </row>
    <row r="108" spans="1:17" x14ac:dyDescent="0.25">
      <c r="A108" s="33"/>
      <c r="B108" s="51"/>
      <c r="C108" s="34"/>
      <c r="D108" s="34"/>
      <c r="E108" s="34"/>
      <c r="F108" s="34"/>
      <c r="G108" s="34"/>
      <c r="H108" s="34"/>
      <c r="I108" s="34"/>
      <c r="J108" s="34"/>
      <c r="K108" s="34"/>
      <c r="L108" s="34"/>
      <c r="M108" s="34"/>
      <c r="N108" s="34"/>
      <c r="O108" s="34"/>
      <c r="P108" s="34"/>
      <c r="Q108" s="34"/>
    </row>
    <row r="109" spans="1:17" x14ac:dyDescent="0.25">
      <c r="A109" s="33"/>
      <c r="B109" s="51"/>
      <c r="C109" s="34"/>
      <c r="D109" s="34"/>
      <c r="E109" s="34"/>
      <c r="F109" s="34"/>
      <c r="G109" s="34"/>
      <c r="H109" s="34"/>
      <c r="I109" s="34"/>
      <c r="J109" s="34"/>
      <c r="K109" s="34"/>
      <c r="L109" s="34"/>
      <c r="M109" s="34"/>
      <c r="N109" s="34"/>
      <c r="O109" s="34"/>
      <c r="P109" s="34"/>
      <c r="Q109" s="34"/>
    </row>
    <row r="110" spans="1:17" x14ac:dyDescent="0.25">
      <c r="A110" s="33"/>
      <c r="B110" s="51"/>
      <c r="C110" s="34"/>
      <c r="D110" s="34"/>
      <c r="E110" s="34"/>
      <c r="F110" s="34"/>
      <c r="G110" s="34"/>
      <c r="H110" s="34"/>
      <c r="I110" s="34"/>
      <c r="J110" s="34"/>
      <c r="K110" s="34"/>
      <c r="L110" s="34"/>
      <c r="M110" s="34"/>
      <c r="N110" s="34"/>
      <c r="O110" s="34"/>
      <c r="P110" s="34"/>
      <c r="Q110" s="34"/>
    </row>
    <row r="111" spans="1:17" x14ac:dyDescent="0.25">
      <c r="A111" s="33"/>
      <c r="B111" s="51"/>
      <c r="C111" s="34"/>
      <c r="D111" s="34"/>
      <c r="E111" s="34"/>
      <c r="F111" s="34"/>
      <c r="G111" s="34"/>
      <c r="H111" s="34"/>
      <c r="I111" s="34"/>
      <c r="J111" s="34"/>
      <c r="K111" s="34"/>
      <c r="L111" s="34"/>
      <c r="M111" s="34"/>
      <c r="N111" s="34"/>
      <c r="O111" s="34"/>
      <c r="P111" s="34"/>
      <c r="Q111" s="34"/>
    </row>
    <row r="112" spans="1:17" x14ac:dyDescent="0.25">
      <c r="A112" s="33"/>
      <c r="B112" s="51"/>
      <c r="C112" s="34"/>
      <c r="D112" s="34"/>
      <c r="E112" s="34"/>
      <c r="F112" s="34"/>
      <c r="G112" s="34"/>
      <c r="H112" s="34"/>
      <c r="I112" s="34"/>
      <c r="J112" s="34"/>
      <c r="K112" s="34"/>
      <c r="L112" s="34"/>
      <c r="M112" s="34"/>
      <c r="N112" s="34"/>
      <c r="O112" s="34"/>
      <c r="P112" s="34"/>
      <c r="Q112" s="34"/>
    </row>
    <row r="113" spans="1:17" x14ac:dyDescent="0.25">
      <c r="A113" s="33"/>
      <c r="B113" s="51"/>
      <c r="C113" s="34"/>
      <c r="D113" s="34"/>
      <c r="E113" s="34"/>
      <c r="F113" s="34"/>
      <c r="G113" s="34"/>
      <c r="H113" s="34"/>
      <c r="I113" s="34"/>
      <c r="J113" s="34"/>
      <c r="K113" s="34"/>
      <c r="L113" s="34"/>
      <c r="M113" s="34"/>
      <c r="N113" s="34"/>
      <c r="O113" s="34"/>
      <c r="P113" s="34"/>
      <c r="Q113" s="34"/>
    </row>
    <row r="114" spans="1:17" x14ac:dyDescent="0.25">
      <c r="A114" s="33"/>
      <c r="B114" s="51"/>
      <c r="C114" s="34"/>
      <c r="D114" s="34"/>
      <c r="E114" s="34"/>
      <c r="F114" s="34"/>
      <c r="G114" s="34"/>
      <c r="H114" s="34"/>
      <c r="I114" s="34"/>
      <c r="J114" s="34"/>
      <c r="K114" s="34"/>
      <c r="L114" s="34"/>
      <c r="M114" s="34"/>
      <c r="N114" s="34"/>
      <c r="O114" s="34"/>
      <c r="P114" s="34"/>
      <c r="Q114" s="34"/>
    </row>
    <row r="115" spans="1:17" x14ac:dyDescent="0.25">
      <c r="A115" s="33"/>
      <c r="B115" s="51"/>
      <c r="C115" s="34"/>
      <c r="D115" s="34"/>
      <c r="E115" s="34"/>
      <c r="F115" s="34"/>
      <c r="G115" s="34"/>
      <c r="H115" s="34"/>
      <c r="I115" s="34"/>
      <c r="J115" s="34"/>
      <c r="K115" s="34"/>
      <c r="L115" s="34"/>
      <c r="M115" s="34"/>
      <c r="N115" s="34"/>
      <c r="O115" s="34"/>
      <c r="P115" s="34"/>
      <c r="Q115" s="34"/>
    </row>
    <row r="116" spans="1:17" x14ac:dyDescent="0.25">
      <c r="A116" s="33"/>
      <c r="B116" s="51"/>
      <c r="C116" s="34"/>
      <c r="D116" s="34"/>
      <c r="E116" s="34"/>
      <c r="F116" s="34"/>
      <c r="G116" s="34"/>
      <c r="H116" s="34"/>
      <c r="I116" s="34"/>
      <c r="J116" s="34"/>
      <c r="K116" s="34"/>
      <c r="L116" s="34"/>
      <c r="M116" s="34"/>
      <c r="N116" s="34"/>
      <c r="O116" s="34"/>
      <c r="P116" s="34"/>
      <c r="Q116" s="34"/>
    </row>
    <row r="117" spans="1:17" x14ac:dyDescent="0.25">
      <c r="A117" s="33"/>
      <c r="B117" s="51"/>
      <c r="C117" s="34"/>
      <c r="D117" s="34"/>
      <c r="E117" s="34"/>
      <c r="F117" s="34"/>
      <c r="G117" s="34"/>
      <c r="H117" s="34"/>
      <c r="I117" s="34"/>
      <c r="J117" s="34"/>
      <c r="K117" s="34"/>
      <c r="L117" s="34"/>
      <c r="M117" s="34"/>
      <c r="N117" s="34"/>
      <c r="O117" s="34"/>
      <c r="P117" s="34"/>
      <c r="Q117" s="34"/>
    </row>
    <row r="118" spans="1:17" x14ac:dyDescent="0.25">
      <c r="A118" s="33"/>
      <c r="B118" s="51"/>
      <c r="C118" s="34"/>
      <c r="D118" s="34"/>
      <c r="E118" s="34"/>
      <c r="F118" s="34"/>
      <c r="G118" s="34"/>
      <c r="H118" s="34"/>
      <c r="I118" s="34"/>
      <c r="J118" s="34"/>
      <c r="K118" s="34"/>
      <c r="L118" s="34"/>
      <c r="M118" s="34"/>
      <c r="N118" s="34"/>
      <c r="O118" s="34"/>
      <c r="P118" s="34"/>
      <c r="Q118" s="34"/>
    </row>
    <row r="119" spans="1:17" x14ac:dyDescent="0.25">
      <c r="A119" s="33"/>
      <c r="B119" s="51"/>
      <c r="C119" s="34"/>
      <c r="D119" s="34"/>
      <c r="E119" s="34"/>
      <c r="F119" s="34"/>
      <c r="G119" s="34"/>
      <c r="H119" s="34"/>
      <c r="I119" s="34"/>
      <c r="J119" s="34"/>
      <c r="K119" s="34"/>
      <c r="L119" s="34"/>
      <c r="M119" s="34"/>
      <c r="N119" s="34"/>
      <c r="O119" s="34"/>
      <c r="P119" s="34"/>
      <c r="Q119" s="34"/>
    </row>
    <row r="120" spans="1:17" x14ac:dyDescent="0.25">
      <c r="A120" s="33"/>
      <c r="B120" s="51"/>
      <c r="C120" s="34"/>
      <c r="D120" s="34"/>
      <c r="E120" s="34"/>
      <c r="F120" s="34"/>
      <c r="G120" s="34"/>
      <c r="H120" s="34"/>
      <c r="I120" s="34"/>
      <c r="J120" s="34"/>
      <c r="K120" s="34"/>
      <c r="L120" s="34"/>
      <c r="M120" s="34"/>
      <c r="N120" s="34"/>
      <c r="O120" s="34"/>
      <c r="P120" s="34"/>
      <c r="Q120" s="34"/>
    </row>
    <row r="121" spans="1:17" x14ac:dyDescent="0.25">
      <c r="A121" s="33"/>
      <c r="B121" s="51"/>
      <c r="C121" s="34"/>
      <c r="D121" s="34"/>
      <c r="E121" s="34"/>
      <c r="F121" s="34"/>
      <c r="G121" s="34"/>
      <c r="H121" s="34"/>
      <c r="I121" s="34"/>
      <c r="J121" s="34"/>
      <c r="K121" s="34"/>
      <c r="L121" s="34"/>
      <c r="M121" s="34"/>
      <c r="N121" s="34"/>
      <c r="O121" s="34"/>
      <c r="P121" s="34"/>
      <c r="Q121" s="34"/>
    </row>
    <row r="123" spans="1:17" x14ac:dyDescent="0.25">
      <c r="A123" s="33"/>
      <c r="B123" s="51"/>
    </row>
    <row r="124" spans="1:17" x14ac:dyDescent="0.25">
      <c r="A124" s="33"/>
      <c r="B124" s="51"/>
    </row>
    <row r="125" spans="1:17" x14ac:dyDescent="0.25">
      <c r="A125" s="33"/>
      <c r="B125" s="51"/>
    </row>
    <row r="126" spans="1:17" x14ac:dyDescent="0.25">
      <c r="A126" s="33"/>
      <c r="B126" s="51"/>
    </row>
    <row r="127" spans="1:17" x14ac:dyDescent="0.25">
      <c r="A127" s="33"/>
      <c r="B127" s="51"/>
    </row>
    <row r="128" spans="1:17" x14ac:dyDescent="0.25">
      <c r="A128" s="33"/>
      <c r="B128" s="51"/>
    </row>
    <row r="129" spans="1:2" x14ac:dyDescent="0.25">
      <c r="A129" s="33"/>
      <c r="B129" s="51"/>
    </row>
    <row r="130" spans="1:2" x14ac:dyDescent="0.25">
      <c r="A130" s="33"/>
      <c r="B130" s="51"/>
    </row>
    <row r="131" spans="1:2" x14ac:dyDescent="0.25">
      <c r="A131" s="33"/>
      <c r="B131" s="51"/>
    </row>
    <row r="132" spans="1:2" x14ac:dyDescent="0.25">
      <c r="A132" s="33"/>
      <c r="B132" s="51"/>
    </row>
    <row r="133" spans="1:2" x14ac:dyDescent="0.25">
      <c r="A133" s="33"/>
      <c r="B133" s="51"/>
    </row>
    <row r="134" spans="1:2" x14ac:dyDescent="0.25">
      <c r="A134" s="33"/>
      <c r="B134" s="51"/>
    </row>
    <row r="135" spans="1:2" x14ac:dyDescent="0.25">
      <c r="A135" s="33"/>
      <c r="B135" s="51"/>
    </row>
    <row r="136" spans="1:2" x14ac:dyDescent="0.25">
      <c r="A136" s="33"/>
      <c r="B136" s="51"/>
    </row>
    <row r="137" spans="1:2" x14ac:dyDescent="0.25">
      <c r="A137" s="33"/>
      <c r="B137" s="51"/>
    </row>
    <row r="138" spans="1:2" x14ac:dyDescent="0.25">
      <c r="A138" s="33"/>
      <c r="B138" s="51"/>
    </row>
    <row r="139" spans="1:2" x14ac:dyDescent="0.25">
      <c r="A139" s="33"/>
      <c r="B139" s="51"/>
    </row>
    <row r="140" spans="1:2" x14ac:dyDescent="0.25">
      <c r="A140" s="33"/>
      <c r="B140" s="51"/>
    </row>
    <row r="141" spans="1:2" x14ac:dyDescent="0.25">
      <c r="A141" s="33"/>
      <c r="B141" s="51"/>
    </row>
    <row r="142" spans="1:2" x14ac:dyDescent="0.25">
      <c r="A142" s="33"/>
      <c r="B142" s="51"/>
    </row>
    <row r="143" spans="1:2" x14ac:dyDescent="0.25">
      <c r="A143" s="33"/>
      <c r="B143" s="51"/>
    </row>
    <row r="144" spans="1:2" x14ac:dyDescent="0.25">
      <c r="A144" s="33"/>
      <c r="B144" s="51"/>
    </row>
    <row r="145" spans="1:2" x14ac:dyDescent="0.25">
      <c r="A145" s="33"/>
      <c r="B145" s="51"/>
    </row>
    <row r="146" spans="1:2" x14ac:dyDescent="0.25">
      <c r="A146" s="33"/>
      <c r="B146" s="51"/>
    </row>
    <row r="147" spans="1:2" x14ac:dyDescent="0.25">
      <c r="A147" s="33"/>
      <c r="B147" s="51"/>
    </row>
    <row r="148" spans="1:2" x14ac:dyDescent="0.25">
      <c r="A148" s="33"/>
      <c r="B148" s="51"/>
    </row>
    <row r="149" spans="1:2" x14ac:dyDescent="0.25">
      <c r="A149" s="33"/>
      <c r="B149" s="51"/>
    </row>
    <row r="150" spans="1:2" x14ac:dyDescent="0.25">
      <c r="A150" s="33"/>
      <c r="B150" s="51"/>
    </row>
    <row r="151" spans="1:2" x14ac:dyDescent="0.25">
      <c r="A151" s="33"/>
      <c r="B151" s="51"/>
    </row>
    <row r="152" spans="1:2" x14ac:dyDescent="0.25">
      <c r="A152" s="33"/>
      <c r="B152" s="51"/>
    </row>
    <row r="153" spans="1:2" x14ac:dyDescent="0.25">
      <c r="A153" s="33"/>
      <c r="B153" s="51"/>
    </row>
    <row r="154" spans="1:2" x14ac:dyDescent="0.25">
      <c r="A154" s="33"/>
      <c r="B154" s="51"/>
    </row>
    <row r="155" spans="1:2" x14ac:dyDescent="0.25">
      <c r="A155" s="33"/>
      <c r="B155" s="51"/>
    </row>
    <row r="156" spans="1:2" x14ac:dyDescent="0.25">
      <c r="A156" s="33"/>
      <c r="B156" s="51"/>
    </row>
    <row r="157" spans="1:2" x14ac:dyDescent="0.25">
      <c r="A157" s="33"/>
      <c r="B157" s="51"/>
    </row>
    <row r="158" spans="1:2" x14ac:dyDescent="0.25">
      <c r="A158" s="33"/>
      <c r="B158" s="51"/>
    </row>
    <row r="159" spans="1:2" x14ac:dyDescent="0.25">
      <c r="A159" s="33"/>
      <c r="B159" s="51"/>
    </row>
    <row r="160" spans="1:2" x14ac:dyDescent="0.25">
      <c r="A160" s="33"/>
      <c r="B160" s="51"/>
    </row>
    <row r="161" spans="1:2" x14ac:dyDescent="0.25">
      <c r="A161" s="33"/>
      <c r="B161" s="51"/>
    </row>
    <row r="162" spans="1:2" x14ac:dyDescent="0.25">
      <c r="A162" s="33"/>
      <c r="B162" s="51"/>
    </row>
    <row r="163" spans="1:2" x14ac:dyDescent="0.25">
      <c r="A163" s="33"/>
      <c r="B163" s="51"/>
    </row>
    <row r="164" spans="1:2" x14ac:dyDescent="0.25">
      <c r="A164" s="33"/>
      <c r="B164" s="51"/>
    </row>
    <row r="165" spans="1:2" x14ac:dyDescent="0.25">
      <c r="A165" s="33"/>
      <c r="B165" s="51"/>
    </row>
    <row r="166" spans="1:2" x14ac:dyDescent="0.25">
      <c r="A166" s="33"/>
      <c r="B166" s="51"/>
    </row>
    <row r="167" spans="1:2" x14ac:dyDescent="0.25">
      <c r="A167" s="33"/>
      <c r="B167" s="51"/>
    </row>
    <row r="168" spans="1:2" x14ac:dyDescent="0.25">
      <c r="A168" s="33"/>
      <c r="B168" s="51"/>
    </row>
    <row r="169" spans="1:2" x14ac:dyDescent="0.25">
      <c r="A169" s="33"/>
      <c r="B169" s="51"/>
    </row>
    <row r="170" spans="1:2" x14ac:dyDescent="0.25">
      <c r="A170" s="33"/>
      <c r="B170" s="51"/>
    </row>
    <row r="171" spans="1:2" x14ac:dyDescent="0.25">
      <c r="A171" s="33"/>
      <c r="B171" s="51"/>
    </row>
    <row r="172" spans="1:2" x14ac:dyDescent="0.25">
      <c r="A172" s="33"/>
      <c r="B172" s="51"/>
    </row>
    <row r="173" spans="1:2" x14ac:dyDescent="0.25">
      <c r="A173" s="33"/>
      <c r="B173" s="51"/>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68DC-D419-4995-822B-03815C99117A}">
  <sheetPr>
    <tabColor theme="4"/>
  </sheetPr>
  <dimension ref="A1:AJ70"/>
  <sheetViews>
    <sheetView showGridLines="0" zoomScaleNormal="100" workbookViewId="0">
      <pane ySplit="16" topLeftCell="A60" activePane="bottomLeft" state="frozen"/>
      <selection pane="bottomLeft"/>
    </sheetView>
  </sheetViews>
  <sheetFormatPr defaultColWidth="22.81640625" defaultRowHeight="12.5" x14ac:dyDescent="0.25"/>
  <cols>
    <col min="1" max="1" width="14.26953125" customWidth="1"/>
    <col min="2" max="2" width="6.1796875" bestFit="1" customWidth="1"/>
    <col min="3" max="36" width="12.54296875" customWidth="1"/>
  </cols>
  <sheetData>
    <row r="1" spans="1:36" ht="18" customHeight="1" x14ac:dyDescent="0.35">
      <c r="A1" s="97" t="s">
        <v>152</v>
      </c>
    </row>
    <row r="2" spans="1:36" ht="18" customHeight="1" x14ac:dyDescent="0.35">
      <c r="A2" s="24" t="s">
        <v>133</v>
      </c>
    </row>
    <row r="3" spans="1:36" ht="18" customHeight="1" x14ac:dyDescent="0.35">
      <c r="A3" s="92" t="s">
        <v>88</v>
      </c>
    </row>
    <row r="4" spans="1:36" ht="18" customHeight="1" x14ac:dyDescent="0.35">
      <c r="A4" s="98" t="s">
        <v>134</v>
      </c>
    </row>
    <row r="5" spans="1:36" ht="18" customHeight="1" x14ac:dyDescent="0.35">
      <c r="A5" s="98" t="s">
        <v>135</v>
      </c>
    </row>
    <row r="6" spans="1:36" ht="18" customHeight="1" x14ac:dyDescent="0.35">
      <c r="A6" s="98" t="s">
        <v>136</v>
      </c>
    </row>
    <row r="7" spans="1:36" ht="18" customHeight="1" x14ac:dyDescent="0.35">
      <c r="A7" s="92" t="s">
        <v>155</v>
      </c>
    </row>
    <row r="8" spans="1:36" ht="18" customHeight="1" x14ac:dyDescent="0.35">
      <c r="A8" s="92" t="s">
        <v>138</v>
      </c>
    </row>
    <row r="9" spans="1:36" ht="18" customHeight="1" x14ac:dyDescent="0.35">
      <c r="A9" s="92" t="s">
        <v>107</v>
      </c>
    </row>
    <row r="10" spans="1:36" ht="18" customHeight="1" x14ac:dyDescent="0.35">
      <c r="A10" s="92" t="s">
        <v>90</v>
      </c>
    </row>
    <row r="11" spans="1:36" ht="18" customHeight="1" x14ac:dyDescent="0.35">
      <c r="A11" s="92" t="s">
        <v>89</v>
      </c>
    </row>
    <row r="12" spans="1:36" ht="18" customHeight="1" x14ac:dyDescent="0.35">
      <c r="A12" s="92" t="s">
        <v>140</v>
      </c>
    </row>
    <row r="13" spans="1:36" ht="18" customHeight="1" x14ac:dyDescent="0.35">
      <c r="A13" s="26" t="s">
        <v>141</v>
      </c>
    </row>
    <row r="14" spans="1:36" ht="18" customHeight="1" x14ac:dyDescent="0.35">
      <c r="A14" s="26" t="s">
        <v>139</v>
      </c>
    </row>
    <row r="15" spans="1:36" ht="18" customHeight="1" x14ac:dyDescent="0.35">
      <c r="A15" s="24" t="s">
        <v>142</v>
      </c>
    </row>
    <row r="16" spans="1:36" ht="52" x14ac:dyDescent="0.3">
      <c r="A16" s="29" t="s">
        <v>143</v>
      </c>
      <c r="B16" s="30" t="s">
        <v>84</v>
      </c>
      <c r="C16" s="30" t="s">
        <v>0</v>
      </c>
      <c r="D16" s="27" t="s">
        <v>1</v>
      </c>
      <c r="E16" s="30" t="s">
        <v>2</v>
      </c>
      <c r="F16" s="30" t="s">
        <v>3</v>
      </c>
      <c r="G16" s="30" t="s">
        <v>4</v>
      </c>
      <c r="H16" s="30" t="s">
        <v>5</v>
      </c>
      <c r="I16" s="30" t="s">
        <v>6</v>
      </c>
      <c r="J16" s="30" t="s">
        <v>7</v>
      </c>
      <c r="K16" s="27" t="s">
        <v>8</v>
      </c>
      <c r="L16" s="30" t="s">
        <v>9</v>
      </c>
      <c r="M16" s="30" t="s">
        <v>10</v>
      </c>
      <c r="N16" s="30" t="s">
        <v>11</v>
      </c>
      <c r="O16" s="30" t="s">
        <v>12</v>
      </c>
      <c r="P16" s="30" t="s">
        <v>13</v>
      </c>
      <c r="Q16" s="30" t="s">
        <v>14</v>
      </c>
      <c r="R16" s="30" t="s">
        <v>144</v>
      </c>
      <c r="S16" s="30" t="s">
        <v>150</v>
      </c>
      <c r="T16" s="30" t="s">
        <v>146</v>
      </c>
      <c r="U16" s="30" t="s">
        <v>27</v>
      </c>
      <c r="V16" s="30" t="s">
        <v>49</v>
      </c>
      <c r="W16" s="30" t="s">
        <v>17</v>
      </c>
      <c r="X16" s="30" t="s">
        <v>175</v>
      </c>
      <c r="Y16" s="30" t="s">
        <v>19</v>
      </c>
      <c r="Z16" s="30" t="s">
        <v>20</v>
      </c>
      <c r="AA16" s="30" t="s">
        <v>21</v>
      </c>
      <c r="AB16" s="30" t="s">
        <v>22</v>
      </c>
      <c r="AC16" s="30" t="s">
        <v>23</v>
      </c>
      <c r="AD16" s="30" t="s">
        <v>24</v>
      </c>
      <c r="AE16" s="30" t="s">
        <v>28</v>
      </c>
      <c r="AF16" s="30" t="s">
        <v>25</v>
      </c>
      <c r="AG16" s="30" t="s">
        <v>26</v>
      </c>
      <c r="AH16" s="30" t="s">
        <v>145</v>
      </c>
      <c r="AI16" s="30" t="s">
        <v>151</v>
      </c>
      <c r="AJ16" s="30" t="s">
        <v>147</v>
      </c>
    </row>
    <row r="17" spans="1:36" x14ac:dyDescent="0.25">
      <c r="A17" s="33" t="s">
        <v>33</v>
      </c>
      <c r="B17" s="51">
        <v>2008</v>
      </c>
      <c r="C17" s="34">
        <f xml:space="preserve"> AVERAGEIF('5.8.1 (Small incl tax)'!$A:$A,'Annual incl tax'!$B17,'5.8.1 (Small incl tax)'!D:D)</f>
        <v>4.2893040234920328</v>
      </c>
      <c r="D17" s="34">
        <f xml:space="preserve"> AVERAGEIF('5.8.1 (Small incl tax)'!$A:$A,'Annual incl tax'!$B17,'5.8.1 (Small incl tax)'!E:E)</f>
        <v>3.4151275887928967</v>
      </c>
      <c r="E17" s="34">
        <f xml:space="preserve"> AVERAGEIF('5.8.1 (Small incl tax)'!$A:$A,'Annual incl tax'!$B17,'5.8.1 (Small incl tax)'!F:F)</f>
        <v>4.9410181108711306</v>
      </c>
      <c r="F17" s="34"/>
      <c r="G17" s="34">
        <f xml:space="preserve"> AVERAGEIF('5.8.1 (Small incl tax)'!$A:$A,'Annual incl tax'!$B17,'5.8.1 (Small incl tax)'!H:H)</f>
        <v>3.0742035187185026</v>
      </c>
      <c r="H17" s="34">
        <f xml:space="preserve"> AVERAGEIF('5.8.1 (Small incl tax)'!$A:$A,'Annual incl tax'!$B17,'5.8.1 (Small incl tax)'!I:I)</f>
        <v>4.0498354901607874</v>
      </c>
      <c r="I17" s="34"/>
      <c r="J17" s="34">
        <f xml:space="preserve"> AVERAGEIF('5.8.1 (Small incl tax)'!$A:$A,'Annual incl tax'!$B17,'5.8.1 (Small incl tax)'!K:K)</f>
        <v>3.3875434005279574</v>
      </c>
      <c r="K17" s="34">
        <f xml:space="preserve"> AVERAGEIF('5.8.1 (Small incl tax)'!$A:$A,'Annual incl tax'!$B17,'5.8.1 (Small incl tax)'!L:L)</f>
        <v>3.5046619909407246</v>
      </c>
      <c r="L17" s="34">
        <f xml:space="preserve"> AVERAGEIF('5.8.1 (Small incl tax)'!$A:$A,'Annual incl tax'!$B17,'5.8.1 (Small incl tax)'!M:M)</f>
        <v>3.1641388168946483</v>
      </c>
      <c r="M17" s="34">
        <f xml:space="preserve"> AVERAGEIF('5.8.1 (Small incl tax)'!$A:$A,'Annual incl tax'!$B17,'5.8.1 (Small incl tax)'!N:N)</f>
        <v>3.8554532157427408</v>
      </c>
      <c r="N17" s="34">
        <f xml:space="preserve"> AVERAGEIF('5.8.1 (Small incl tax)'!$A:$A,'Annual incl tax'!$B17,'5.8.1 (Small incl tax)'!O:O)</f>
        <v>3.1767078320734345</v>
      </c>
      <c r="O17" s="34">
        <f xml:space="preserve"> AVERAGEIF('5.8.1 (Small incl tax)'!$A:$A,'Annual incl tax'!$B17,'5.8.1 (Small incl tax)'!P:P)</f>
        <v>2.5467743022558196</v>
      </c>
      <c r="P17" s="34">
        <f xml:space="preserve"> AVERAGEIF('5.8.1 (Small incl tax)'!$A:$A,'Annual incl tax'!$B17,'5.8.1 (Small incl tax)'!Q:Q)</f>
        <v>4.6065165039896812</v>
      </c>
      <c r="Q17" s="34">
        <f xml:space="preserve"> AVERAGEIF('5.8.1 (Small incl tax)'!$A:$A,'Annual incl tax'!$B17,'5.8.1 (Small incl tax)'!R:R)</f>
        <v>2.6746726272498198</v>
      </c>
      <c r="R17" s="34">
        <f t="shared" ref="R17:R66" si="0">MEDIAN(C17:Q17)</f>
        <v>3.4151275887928967</v>
      </c>
      <c r="S17" s="31">
        <f t="shared" ref="S17:S66" si="1">(Q17-R17)/R17*100</f>
        <v>-21.681619274575812</v>
      </c>
      <c r="T17" s="32">
        <f t="shared" ref="T17:T66" si="2">RANK(Q17,(C17:Q17),1)</f>
        <v>2</v>
      </c>
      <c r="U17" s="34">
        <f xml:space="preserve"> AVERAGEIF('5.8.1 (Small incl tax)'!$A:$A,'Annual incl tax'!$B17,'5.8.1 (Small incl tax)'!V:V)</f>
        <v>2.0099223923986078</v>
      </c>
      <c r="V17" s="34">
        <f xml:space="preserve"> AVERAGEIF('5.8.1 (Small incl tax)'!$A:$A,'Annual incl tax'!$B17,'5.8.1 (Small incl tax)'!W:W)</f>
        <v>1.8331681436885048</v>
      </c>
      <c r="W17" s="34"/>
      <c r="X17" s="34">
        <f xml:space="preserve"> AVERAGEIF('5.8.1 (Small incl tax)'!$A:$A,'Annual incl tax'!$B17,'5.8.1 (Small incl tax)'!Y:Y)</f>
        <v>2.9822819026877849</v>
      </c>
      <c r="Y17" s="34">
        <f xml:space="preserve"> AVERAGEIF('5.8.1 (Small incl tax)'!$A:$A,'Annual incl tax'!$B17,'5.8.1 (Small incl tax)'!Z:Z)</f>
        <v>2.4765770315874729</v>
      </c>
      <c r="Z17" s="34">
        <f xml:space="preserve"> AVERAGEIF('5.8.1 (Small incl tax)'!$A:$A,'Annual incl tax'!$B17,'5.8.1 (Small incl tax)'!AA:AA)</f>
        <v>3.4408763700503959</v>
      </c>
      <c r="AA17" s="34">
        <f xml:space="preserve"> AVERAGEIF('5.8.1 (Small incl tax)'!$A:$A,'Annual incl tax'!$B17,'5.8.1 (Small incl tax)'!AB:AB)</f>
        <v>2.9256296428185746</v>
      </c>
      <c r="AB17" s="34">
        <f xml:space="preserve"> AVERAGEIF('5.8.1 (Small incl tax)'!$A:$A,'Annual incl tax'!$B17,'5.8.1 (Small incl tax)'!AC:AC)</f>
        <v>3.0956503384029279</v>
      </c>
      <c r="AC17" s="34"/>
      <c r="AD17" s="34">
        <f xml:space="preserve"> AVERAGEIF('5.8.1 (Small incl tax)'!$A:$A,'Annual incl tax'!$B17,'5.8.1 (Small incl tax)'!AE:AE)</f>
        <v>2.8572064911807056</v>
      </c>
      <c r="AE17" s="34">
        <f xml:space="preserve"> AVERAGEIF('5.8.1 (Small incl tax)'!$A:$A,'Annual incl tax'!$B17,'5.8.1 (Small incl tax)'!AF:AF)</f>
        <v>2.1833772801775861</v>
      </c>
      <c r="AF17" s="34">
        <f xml:space="preserve"> AVERAGEIF('5.8.1 (Small incl tax)'!$A:$A,'Annual incl tax'!$B17,'5.8.1 (Small incl tax)'!AG:AG)</f>
        <v>3.2785278110151186</v>
      </c>
      <c r="AG17" s="34">
        <f xml:space="preserve"> AVERAGEIF('5.8.1 (Small incl tax)'!$A:$A,'Annual incl tax'!$B17,'5.8.1 (Small incl tax)'!AH:AH)</f>
        <v>4.0548649148068154</v>
      </c>
      <c r="AH17" s="34">
        <f t="shared" ref="AH17:AH66" si="3">MEDIAN(C17:Q17,U17:AG17)</f>
        <v>3.1704233244840414</v>
      </c>
      <c r="AI17" s="31">
        <f t="shared" ref="AI17:AI66" si="4">(Q17-AH17)/AH17*100</f>
        <v>-15.636735113753325</v>
      </c>
      <c r="AJ17" s="32">
        <f>RANK(Q17,(C17:Q17,U17:AG17),1)</f>
        <v>6</v>
      </c>
    </row>
    <row r="18" spans="1:36" ht="12.65" customHeight="1" x14ac:dyDescent="0.25">
      <c r="A18" s="33" t="s">
        <v>33</v>
      </c>
      <c r="B18" s="51">
        <v>2009</v>
      </c>
      <c r="C18" s="34">
        <f xml:space="preserve"> AVERAGEIF('5.8.1 (Small incl tax)'!$A:$A,'Annual incl tax'!$B18,'5.8.1 (Small incl tax)'!D:D)</f>
        <v>3.5642804595496562</v>
      </c>
      <c r="D18" s="34">
        <f xml:space="preserve"> AVERAGEIF('5.8.1 (Small incl tax)'!$A:$A,'Annual incl tax'!$B18,'5.8.1 (Small incl tax)'!E:E)</f>
        <v>3.3594439617726333</v>
      </c>
      <c r="E18" s="34">
        <f xml:space="preserve"> AVERAGEIF('5.8.1 (Small incl tax)'!$A:$A,'Annual incl tax'!$B18,'5.8.1 (Small incl tax)'!F:F)</f>
        <v>4.6388837529300364</v>
      </c>
      <c r="F18" s="34"/>
      <c r="G18" s="34">
        <f xml:space="preserve"> AVERAGEIF('5.8.1 (Small incl tax)'!$A:$A,'Annual incl tax'!$B18,'5.8.1 (Small incl tax)'!H:H)</f>
        <v>3.3611666742549291</v>
      </c>
      <c r="H18" s="34">
        <f xml:space="preserve"> AVERAGEIF('5.8.1 (Small incl tax)'!$A:$A,'Annual incl tax'!$B18,'5.8.1 (Small incl tax)'!I:I)</f>
        <v>3.7991470745306692</v>
      </c>
      <c r="I18" s="34"/>
      <c r="J18" s="34">
        <f xml:space="preserve"> AVERAGEIF('5.8.1 (Small incl tax)'!$A:$A,'Annual incl tax'!$B18,'5.8.1 (Small incl tax)'!K:K)</f>
        <v>3.213408767175872</v>
      </c>
      <c r="K18" s="34">
        <f xml:space="preserve"> AVERAGEIF('5.8.1 (Small incl tax)'!$A:$A,'Annual incl tax'!$B18,'5.8.1 (Small incl tax)'!L:L)</f>
        <v>4.0487621674527778</v>
      </c>
      <c r="L18" s="34">
        <f xml:space="preserve"> AVERAGEIF('5.8.1 (Small incl tax)'!$A:$A,'Annual incl tax'!$B18,'5.8.1 (Small incl tax)'!M:M)</f>
        <v>3.7445352013199611</v>
      </c>
      <c r="M18" s="34">
        <f xml:space="preserve"> AVERAGEIF('5.8.1 (Small incl tax)'!$A:$A,'Annual incl tax'!$B18,'5.8.1 (Small incl tax)'!N:N)</f>
        <v>4.8824793722634521</v>
      </c>
      <c r="N18" s="34">
        <f xml:space="preserve"> AVERAGEIF('5.8.1 (Small incl tax)'!$A:$A,'Annual incl tax'!$B18,'5.8.1 (Small incl tax)'!O:O)</f>
        <v>3.3504744445391776</v>
      </c>
      <c r="O18" s="34">
        <f xml:space="preserve"> AVERAGEIF('5.8.1 (Small incl tax)'!$A:$A,'Annual incl tax'!$B18,'5.8.1 (Small incl tax)'!P:P)</f>
        <v>3.007903031663024</v>
      </c>
      <c r="P18" s="34">
        <f xml:space="preserve"> AVERAGEIF('5.8.1 (Small incl tax)'!$A:$A,'Annual incl tax'!$B18,'5.8.1 (Small incl tax)'!Q:Q)</f>
        <v>4.3555002728712786</v>
      </c>
      <c r="Q18" s="34">
        <f xml:space="preserve"> AVERAGEIF('5.8.1 (Small incl tax)'!$A:$A,'Annual incl tax'!$B18,'5.8.1 (Small incl tax)'!R:R)</f>
        <v>2.5965651222552331</v>
      </c>
      <c r="R18" s="34">
        <f t="shared" si="0"/>
        <v>3.5642804595496562</v>
      </c>
      <c r="S18" s="31">
        <f t="shared" si="1"/>
        <v>-27.150370131555057</v>
      </c>
      <c r="T18" s="32">
        <f t="shared" si="2"/>
        <v>1</v>
      </c>
      <c r="U18" s="34">
        <f xml:space="preserve"> AVERAGEIF('5.8.1 (Small incl tax)'!$A:$A,'Annual incl tax'!$B18,'5.8.1 (Small incl tax)'!V:V)</f>
        <v>2.5558940095741423</v>
      </c>
      <c r="V18" s="34">
        <f xml:space="preserve"> AVERAGEIF('5.8.1 (Small incl tax)'!$A:$A,'Annual incl tax'!$B18,'5.8.1 (Small incl tax)'!W:W)</f>
        <v>2.3655166777855401</v>
      </c>
      <c r="W18" s="34"/>
      <c r="X18" s="34">
        <f xml:space="preserve"> AVERAGEIF('5.8.1 (Small incl tax)'!$A:$A,'Annual incl tax'!$B18,'5.8.1 (Small incl tax)'!Y:Y)</f>
        <v>3.0049934470481849</v>
      </c>
      <c r="Y18" s="34">
        <f xml:space="preserve"> AVERAGEIF('5.8.1 (Small incl tax)'!$A:$A,'Annual incl tax'!$B18,'5.8.1 (Small incl tax)'!Z:Z)</f>
        <v>2.4266099411184685</v>
      </c>
      <c r="Z18" s="34">
        <f xml:space="preserve"> AVERAGEIF('5.8.1 (Small incl tax)'!$A:$A,'Annual incl tax'!$B18,'5.8.1 (Small incl tax)'!AA:AA)</f>
        <v>3.56761790266486</v>
      </c>
      <c r="AA18" s="34">
        <f xml:space="preserve"> AVERAGEIF('5.8.1 (Small incl tax)'!$A:$A,'Annual incl tax'!$B18,'5.8.1 (Small incl tax)'!AB:AB)</f>
        <v>3.2932788386970442</v>
      </c>
      <c r="AB18" s="34">
        <f xml:space="preserve"> AVERAGEIF('5.8.1 (Small incl tax)'!$A:$A,'Annual incl tax'!$B18,'5.8.1 (Small incl tax)'!AC:AC)</f>
        <v>2.7911727566425011</v>
      </c>
      <c r="AC18" s="34"/>
      <c r="AD18" s="34">
        <f xml:space="preserve"> AVERAGEIF('5.8.1 (Small incl tax)'!$A:$A,'Annual incl tax'!$B18,'5.8.1 (Small incl tax)'!AE:AE)</f>
        <v>2.892078243789638</v>
      </c>
      <c r="AE18" s="34">
        <f xml:space="preserve"> AVERAGEIF('5.8.1 (Small incl tax)'!$A:$A,'Annual incl tax'!$B18,'5.8.1 (Small incl tax)'!AF:AF)</f>
        <v>2.0428478986583061</v>
      </c>
      <c r="AF18" s="34">
        <f xml:space="preserve"> AVERAGEIF('5.8.1 (Small incl tax)'!$A:$A,'Annual incl tax'!$B18,'5.8.1 (Small incl tax)'!AG:AG)</f>
        <v>3.6162442397692729</v>
      </c>
      <c r="AG18" s="34">
        <f xml:space="preserve"> AVERAGEIF('5.8.1 (Small incl tax)'!$A:$A,'Annual incl tax'!$B18,'5.8.1 (Small incl tax)'!AH:AH)</f>
        <v>4.4834769651060054</v>
      </c>
      <c r="AH18" s="34">
        <f t="shared" si="3"/>
        <v>3.3549592031559055</v>
      </c>
      <c r="AI18" s="31">
        <f t="shared" si="4"/>
        <v>-22.605165516983774</v>
      </c>
      <c r="AJ18" s="32">
        <f>RANK(Q18,(C18:Q18,U18:AG18),1)</f>
        <v>5</v>
      </c>
    </row>
    <row r="19" spans="1:36" ht="12.65" customHeight="1" x14ac:dyDescent="0.25">
      <c r="A19" s="33" t="s">
        <v>33</v>
      </c>
      <c r="B19" s="51">
        <v>2010</v>
      </c>
      <c r="C19" s="34">
        <f xml:space="preserve"> AVERAGEIF('5.8.1 (Small incl tax)'!$A:$A,'Annual incl tax'!$B19,'5.8.1 (Small incl tax)'!D:D)</f>
        <v>3.4141765028864022</v>
      </c>
      <c r="D19" s="34">
        <f xml:space="preserve"> AVERAGEIF('5.8.1 (Small incl tax)'!$A:$A,'Annual incl tax'!$B19,'5.8.1 (Small incl tax)'!E:E)</f>
        <v>3.2597944293113361</v>
      </c>
      <c r="E19" s="34">
        <f xml:space="preserve"> AVERAGEIF('5.8.1 (Small incl tax)'!$A:$A,'Annual incl tax'!$B19,'5.8.1 (Small incl tax)'!F:F)</f>
        <v>5.3898373905563943</v>
      </c>
      <c r="F19" s="34"/>
      <c r="G19" s="34">
        <f xml:space="preserve"> AVERAGEIF('5.8.1 (Small incl tax)'!$A:$A,'Annual incl tax'!$B19,'5.8.1 (Small incl tax)'!H:H)</f>
        <v>3.3059573200655059</v>
      </c>
      <c r="H19" s="34">
        <f xml:space="preserve"> AVERAGEIF('5.8.1 (Small incl tax)'!$A:$A,'Annual incl tax'!$B19,'5.8.1 (Small incl tax)'!I:I)</f>
        <v>3.7347421303531743</v>
      </c>
      <c r="I19" s="34"/>
      <c r="J19" s="34">
        <f xml:space="preserve"> AVERAGEIF('5.8.1 (Small incl tax)'!$A:$A,'Annual incl tax'!$B19,'5.8.1 (Small incl tax)'!K:K)</f>
        <v>2.9110881657773109</v>
      </c>
      <c r="K19" s="34">
        <f xml:space="preserve"> AVERAGEIF('5.8.1 (Small incl tax)'!$A:$A,'Annual incl tax'!$B19,'5.8.1 (Small incl tax)'!L:L)</f>
        <v>3.2118284530414698</v>
      </c>
      <c r="L19" s="34">
        <f xml:space="preserve"> AVERAGEIF('5.8.1 (Small incl tax)'!$A:$A,'Annual incl tax'!$B19,'5.8.1 (Small incl tax)'!M:M)</f>
        <v>3.8562429779710969</v>
      </c>
      <c r="M19" s="34">
        <f xml:space="preserve"> AVERAGEIF('5.8.1 (Small incl tax)'!$A:$A,'Annual incl tax'!$B19,'5.8.1 (Small incl tax)'!N:N)</f>
        <v>4.190964648171132</v>
      </c>
      <c r="N19" s="34">
        <f xml:space="preserve"> AVERAGEIF('5.8.1 (Small incl tax)'!$A:$A,'Annual incl tax'!$B19,'5.8.1 (Small incl tax)'!O:O)</f>
        <v>3.1707070626729643</v>
      </c>
      <c r="O19" s="34">
        <f xml:space="preserve"> AVERAGEIF('5.8.1 (Small incl tax)'!$A:$A,'Annual incl tax'!$B19,'5.8.1 (Small incl tax)'!P:P)</f>
        <v>2.9275506923907444</v>
      </c>
      <c r="P19" s="34">
        <f xml:space="preserve"> AVERAGEIF('5.8.1 (Small incl tax)'!$A:$A,'Annual incl tax'!$B19,'5.8.1 (Small incl tax)'!Q:Q)</f>
        <v>4.5112255760671474</v>
      </c>
      <c r="Q19" s="34">
        <f xml:space="preserve"> AVERAGEIF('5.8.1 (Small incl tax)'!$A:$A,'Annual incl tax'!$B19,'5.8.1 (Small incl tax)'!R:R)</f>
        <v>2.4009812971312625</v>
      </c>
      <c r="R19" s="34">
        <f t="shared" si="0"/>
        <v>3.3059573200655059</v>
      </c>
      <c r="S19" s="31">
        <f t="shared" si="1"/>
        <v>-27.374098795574035</v>
      </c>
      <c r="T19" s="32">
        <f t="shared" si="2"/>
        <v>1</v>
      </c>
      <c r="U19" s="34">
        <f xml:space="preserve"> AVERAGEIF('5.8.1 (Small incl tax)'!$A:$A,'Annual incl tax'!$B19,'5.8.1 (Small incl tax)'!V:V)</f>
        <v>2.4990602066051677</v>
      </c>
      <c r="V19" s="34">
        <f xml:space="preserve"> AVERAGEIF('5.8.1 (Small incl tax)'!$A:$A,'Annual incl tax'!$B19,'5.8.1 (Small incl tax)'!W:W)</f>
        <v>3.1469133785830437</v>
      </c>
      <c r="W19" s="34"/>
      <c r="X19" s="34">
        <f xml:space="preserve"> AVERAGEIF('5.8.1 (Small incl tax)'!$A:$A,'Annual incl tax'!$B19,'5.8.1 (Small incl tax)'!Y:Y)</f>
        <v>2.9723536747581285</v>
      </c>
      <c r="Y19" s="34">
        <f xml:space="preserve"> AVERAGEIF('5.8.1 (Small incl tax)'!$A:$A,'Annual incl tax'!$B19,'5.8.1 (Small incl tax)'!Z:Z)</f>
        <v>2.5229837719832027</v>
      </c>
      <c r="Z19" s="34">
        <f xml:space="preserve"> AVERAGEIF('5.8.1 (Small incl tax)'!$A:$A,'Annual incl tax'!$B19,'5.8.1 (Small incl tax)'!AA:AA)</f>
        <v>3.4771703190166097</v>
      </c>
      <c r="AA19" s="34">
        <f xml:space="preserve"> AVERAGEIF('5.8.1 (Small incl tax)'!$A:$A,'Annual incl tax'!$B19,'5.8.1 (Small incl tax)'!AB:AB)</f>
        <v>2.6807969480248071</v>
      </c>
      <c r="AB19" s="34">
        <f xml:space="preserve"> AVERAGEIF('5.8.1 (Small incl tax)'!$A:$A,'Annual incl tax'!$B19,'5.8.1 (Small incl tax)'!AC:AC)</f>
        <v>2.8841321422542627</v>
      </c>
      <c r="AC19" s="34"/>
      <c r="AD19" s="34">
        <f xml:space="preserve"> AVERAGEIF('5.8.1 (Small incl tax)'!$A:$A,'Annual incl tax'!$B19,'5.8.1 (Small incl tax)'!AE:AE)</f>
        <v>2.9998516944286973</v>
      </c>
      <c r="AE19" s="34">
        <f xml:space="preserve"> AVERAGEIF('5.8.1 (Small incl tax)'!$A:$A,'Annual incl tax'!$B19,'5.8.1 (Small incl tax)'!AF:AF)</f>
        <v>1.9036209180424306</v>
      </c>
      <c r="AF19" s="34">
        <f xml:space="preserve"> AVERAGEIF('5.8.1 (Small incl tax)'!$A:$A,'Annual incl tax'!$B19,'5.8.1 (Small incl tax)'!AG:AG)</f>
        <v>3.2678400070545539</v>
      </c>
      <c r="AG19" s="34">
        <f xml:space="preserve"> AVERAGEIF('5.8.1 (Small incl tax)'!$A:$A,'Annual incl tax'!$B19,'5.8.1 (Small incl tax)'!AH:AH)</f>
        <v>4.0774926137435594</v>
      </c>
      <c r="AH19" s="34">
        <f t="shared" si="3"/>
        <v>3.1912677578572168</v>
      </c>
      <c r="AI19" s="31">
        <f t="shared" si="4"/>
        <v>-24.764028614652936</v>
      </c>
      <c r="AJ19" s="32">
        <f>RANK(Q19,(C19:Q19,U19:AG19),1)</f>
        <v>2</v>
      </c>
    </row>
    <row r="20" spans="1:36" ht="12.65" customHeight="1" x14ac:dyDescent="0.25">
      <c r="A20" s="33" t="s">
        <v>33</v>
      </c>
      <c r="B20" s="51">
        <v>2011</v>
      </c>
      <c r="C20" s="34">
        <f xml:space="preserve"> AVERAGEIF('5.8.1 (Small incl tax)'!$A:$A,'Annual incl tax'!$B20,'5.8.1 (Small incl tax)'!D:D)</f>
        <v>3.5877199135110529</v>
      </c>
      <c r="D20" s="34">
        <f xml:space="preserve"> AVERAGEIF('5.8.1 (Small incl tax)'!$A:$A,'Annual incl tax'!$B20,'5.8.1 (Small incl tax)'!E:E)</f>
        <v>3.762697373781986</v>
      </c>
      <c r="E20" s="34">
        <f xml:space="preserve"> AVERAGEIF('5.8.1 (Small incl tax)'!$A:$A,'Annual incl tax'!$B20,'5.8.1 (Small incl tax)'!F:F)</f>
        <v>5.7466029634272093</v>
      </c>
      <c r="F20" s="34"/>
      <c r="G20" s="34">
        <f xml:space="preserve"> AVERAGEIF('5.8.1 (Small incl tax)'!$A:$A,'Annual incl tax'!$B20,'5.8.1 (Small incl tax)'!H:H)</f>
        <v>3.8189222033479808</v>
      </c>
      <c r="H20" s="34">
        <f xml:space="preserve"> AVERAGEIF('5.8.1 (Small incl tax)'!$A:$A,'Annual incl tax'!$B20,'5.8.1 (Small incl tax)'!I:I)</f>
        <v>3.9533354497183675</v>
      </c>
      <c r="I20" s="34"/>
      <c r="J20" s="34">
        <f xml:space="preserve"> AVERAGEIF('5.8.1 (Small incl tax)'!$A:$A,'Annual incl tax'!$B20,'5.8.1 (Small incl tax)'!K:K)</f>
        <v>3.4174818511852285</v>
      </c>
      <c r="K20" s="34">
        <f xml:space="preserve"> AVERAGEIF('5.8.1 (Small incl tax)'!$A:$A,'Annual incl tax'!$B20,'5.8.1 (Small incl tax)'!L:L)</f>
        <v>3.7563944022090352</v>
      </c>
      <c r="L20" s="34">
        <f xml:space="preserve"> AVERAGEIF('5.8.1 (Small incl tax)'!$A:$A,'Annual incl tax'!$B20,'5.8.1 (Small incl tax)'!M:M)</f>
        <v>4.1343735779668069</v>
      </c>
      <c r="M20" s="34">
        <f xml:space="preserve"> AVERAGEIF('5.8.1 (Small incl tax)'!$A:$A,'Annual incl tax'!$B20,'5.8.1 (Small incl tax)'!N:N)</f>
        <v>4.4062114747279395</v>
      </c>
      <c r="N20" s="34">
        <f xml:space="preserve"> AVERAGEIF('5.8.1 (Small incl tax)'!$A:$A,'Annual incl tax'!$B20,'5.8.1 (Small incl tax)'!O:O)</f>
        <v>3.9329386812452487</v>
      </c>
      <c r="O20" s="34">
        <f xml:space="preserve"> AVERAGEIF('5.8.1 (Small incl tax)'!$A:$A,'Annual incl tax'!$B20,'5.8.1 (Small incl tax)'!P:P)</f>
        <v>3.4877658628520409</v>
      </c>
      <c r="P20" s="34">
        <f xml:space="preserve"> AVERAGEIF('5.8.1 (Small incl tax)'!$A:$A,'Annual incl tax'!$B20,'5.8.1 (Small incl tax)'!Q:Q)</f>
        <v>5.1782321466145085</v>
      </c>
      <c r="Q20" s="34">
        <f xml:space="preserve"> AVERAGEIF('5.8.1 (Small incl tax)'!$A:$A,'Annual incl tax'!$B20,'5.8.1 (Small incl tax)'!R:R)</f>
        <v>2.6402668106402141</v>
      </c>
      <c r="R20" s="34">
        <f t="shared" si="0"/>
        <v>3.8189222033479808</v>
      </c>
      <c r="S20" s="31">
        <f t="shared" si="1"/>
        <v>-30.863561233964404</v>
      </c>
      <c r="T20" s="32">
        <f t="shared" si="2"/>
        <v>1</v>
      </c>
      <c r="U20" s="34">
        <f xml:space="preserve"> AVERAGEIF('5.8.1 (Small incl tax)'!$A:$A,'Annual incl tax'!$B20,'5.8.1 (Small incl tax)'!V:V)</f>
        <v>2.8358639553307201</v>
      </c>
      <c r="V20" s="34">
        <f xml:space="preserve"> AVERAGEIF('5.8.1 (Small incl tax)'!$A:$A,'Annual incl tax'!$B20,'5.8.1 (Small incl tax)'!W:W)</f>
        <v>3.6316816761415676</v>
      </c>
      <c r="W20" s="34"/>
      <c r="X20" s="34">
        <f xml:space="preserve"> AVERAGEIF('5.8.1 (Small incl tax)'!$A:$A,'Annual incl tax'!$B20,'5.8.1 (Small incl tax)'!Y:Y)</f>
        <v>3.450250600882482</v>
      </c>
      <c r="Y20" s="34">
        <f xml:space="preserve"> AVERAGEIF('5.8.1 (Small incl tax)'!$A:$A,'Annual incl tax'!$B20,'5.8.1 (Small incl tax)'!Z:Z)</f>
        <v>2.6958810144079717</v>
      </c>
      <c r="Z20" s="34">
        <f xml:space="preserve"> AVERAGEIF('5.8.1 (Small incl tax)'!$A:$A,'Annual incl tax'!$B20,'5.8.1 (Small incl tax)'!AA:AA)</f>
        <v>3.8616195157560957</v>
      </c>
      <c r="AA20" s="34">
        <f xml:space="preserve"> AVERAGEIF('5.8.1 (Small incl tax)'!$A:$A,'Annual incl tax'!$B20,'5.8.1 (Small incl tax)'!AB:AB)</f>
        <v>2.9746429279167277</v>
      </c>
      <c r="AB20" s="34">
        <f xml:space="preserve"> AVERAGEIF('5.8.1 (Small incl tax)'!$A:$A,'Annual incl tax'!$B20,'5.8.1 (Small incl tax)'!AC:AC)</f>
        <v>3.4835719841014776</v>
      </c>
      <c r="AC20" s="34"/>
      <c r="AD20" s="34">
        <f xml:space="preserve"> AVERAGEIF('5.8.1 (Small incl tax)'!$A:$A,'Annual incl tax'!$B20,'5.8.1 (Small incl tax)'!AE:AE)</f>
        <v>3.161575977556434</v>
      </c>
      <c r="AE20" s="34">
        <f xml:space="preserve"> AVERAGEIF('5.8.1 (Small incl tax)'!$A:$A,'Annual incl tax'!$B20,'5.8.1 (Small incl tax)'!AF:AF)</f>
        <v>2.0764897059210665</v>
      </c>
      <c r="AF20" s="34">
        <f xml:space="preserve"> AVERAGEIF('5.8.1 (Small incl tax)'!$A:$A,'Annual incl tax'!$B20,'5.8.1 (Small incl tax)'!AG:AG)</f>
        <v>3.729810405398291</v>
      </c>
      <c r="AG20" s="34">
        <f xml:space="preserve"> AVERAGEIF('5.8.1 (Small incl tax)'!$A:$A,'Annual incl tax'!$B20,'5.8.1 (Small incl tax)'!AH:AH)</f>
        <v>5.1073949904949645</v>
      </c>
      <c r="AH20" s="34">
        <f t="shared" si="3"/>
        <v>3.6807460407699293</v>
      </c>
      <c r="AI20" s="31">
        <f t="shared" si="4"/>
        <v>-28.268161361984927</v>
      </c>
      <c r="AJ20" s="32">
        <f>RANK(Q20,(C20:Q20,U20:AG20),1)</f>
        <v>2</v>
      </c>
    </row>
    <row r="21" spans="1:36" ht="12.65" customHeight="1" x14ac:dyDescent="0.25">
      <c r="A21" s="33" t="s">
        <v>33</v>
      </c>
      <c r="B21" s="51">
        <v>2012</v>
      </c>
      <c r="C21" s="34">
        <f xml:space="preserve"> AVERAGEIF('5.8.1 (Small incl tax)'!$A:$A,'Annual incl tax'!$B21,'5.8.1 (Small incl tax)'!D:D)</f>
        <v>3.9690380070844196</v>
      </c>
      <c r="D21" s="34">
        <f xml:space="preserve"> AVERAGEIF('5.8.1 (Small incl tax)'!$A:$A,'Annual incl tax'!$B21,'5.8.1 (Small incl tax)'!E:E)</f>
        <v>3.4031773047175022</v>
      </c>
      <c r="E21" s="34">
        <f xml:space="preserve"> AVERAGEIF('5.8.1 (Small incl tax)'!$A:$A,'Annual incl tax'!$B21,'5.8.1 (Small incl tax)'!F:F)</f>
        <v>4.8743374709279639</v>
      </c>
      <c r="F21" s="34">
        <f xml:space="preserve"> AVERAGEIF('5.8.1 (Small incl tax)'!$A:$A,'Annual incl tax'!$B21,'5.8.1 (Small incl tax)'!G:G)</f>
        <v>4.6906472120490816</v>
      </c>
      <c r="G21" s="34">
        <f xml:space="preserve"> AVERAGEIF('5.8.1 (Small incl tax)'!$A:$A,'Annual incl tax'!$B21,'5.8.1 (Small incl tax)'!H:H)</f>
        <v>3.9977795057360237</v>
      </c>
      <c r="H21" s="34">
        <f xml:space="preserve"> AVERAGEIF('5.8.1 (Small incl tax)'!$A:$A,'Annual incl tax'!$B21,'5.8.1 (Small incl tax)'!I:I)</f>
        <v>3.4768397947254952</v>
      </c>
      <c r="I21" s="34">
        <f xml:space="preserve"> AVERAGEIF('5.8.1 (Small incl tax)'!$A:$A,'Annual incl tax'!$B21,'5.8.1 (Small incl tax)'!J:J)</f>
        <v>4.8489205842347873</v>
      </c>
      <c r="J21" s="34">
        <f xml:space="preserve"> AVERAGEIF('5.8.1 (Small incl tax)'!$A:$A,'Annual incl tax'!$B21,'5.8.1 (Small incl tax)'!K:K)</f>
        <v>3.4486225908910324</v>
      </c>
      <c r="K21" s="34">
        <f xml:space="preserve"> AVERAGEIF('5.8.1 (Small incl tax)'!$A:$A,'Annual incl tax'!$B21,'5.8.1 (Small incl tax)'!L:L)</f>
        <v>4.3291788037193539</v>
      </c>
      <c r="L21" s="34">
        <f xml:space="preserve"> AVERAGEIF('5.8.1 (Small incl tax)'!$A:$A,'Annual incl tax'!$B21,'5.8.1 (Small incl tax)'!M:M)</f>
        <v>4.2468886960999352</v>
      </c>
      <c r="M21" s="34">
        <f xml:space="preserve"> AVERAGEIF('5.8.1 (Small incl tax)'!$A:$A,'Annual incl tax'!$B21,'5.8.1 (Small incl tax)'!N:N)</f>
        <v>4.253545069031162</v>
      </c>
      <c r="N21" s="34">
        <f xml:space="preserve"> AVERAGEIF('5.8.1 (Small incl tax)'!$A:$A,'Annual incl tax'!$B21,'5.8.1 (Small incl tax)'!O:O)</f>
        <v>4.2148709153428072</v>
      </c>
      <c r="O21" s="34">
        <f xml:space="preserve"> AVERAGEIF('5.8.1 (Small incl tax)'!$A:$A,'Annual incl tax'!$B21,'5.8.1 (Small incl tax)'!P:P)</f>
        <v>3.8480982730523103</v>
      </c>
      <c r="P21" s="34">
        <f xml:space="preserve"> AVERAGEIF('5.8.1 (Small incl tax)'!$A:$A,'Annual incl tax'!$B21,'5.8.1 (Small incl tax)'!Q:Q)</f>
        <v>5.1250152988802444</v>
      </c>
      <c r="Q21" s="34">
        <f xml:space="preserve"> AVERAGEIF('5.8.1 (Small incl tax)'!$A:$A,'Annual incl tax'!$B21,'5.8.1 (Small incl tax)'!R:R)</f>
        <v>3.0181880776009145</v>
      </c>
      <c r="R21" s="34">
        <f t="shared" si="0"/>
        <v>4.2148709153428072</v>
      </c>
      <c r="S21" s="31">
        <f t="shared" si="1"/>
        <v>-28.391921408216202</v>
      </c>
      <c r="T21" s="32">
        <f t="shared" si="2"/>
        <v>1</v>
      </c>
      <c r="U21" s="34">
        <f xml:space="preserve"> AVERAGEIF('5.8.1 (Small incl tax)'!$A:$A,'Annual incl tax'!$B21,'5.8.1 (Small incl tax)'!V:V)</f>
        <v>3.2478728707793105</v>
      </c>
      <c r="V21" s="34">
        <f xml:space="preserve"> AVERAGEIF('5.8.1 (Small incl tax)'!$A:$A,'Annual incl tax'!$B21,'5.8.1 (Small incl tax)'!W:W)</f>
        <v>3.8113536746995678</v>
      </c>
      <c r="W21" s="34"/>
      <c r="X21" s="34">
        <f xml:space="preserve"> AVERAGEIF('5.8.1 (Small incl tax)'!$A:$A,'Annual incl tax'!$B21,'5.8.1 (Small incl tax)'!Y:Y)</f>
        <v>3.2080130257137665</v>
      </c>
      <c r="Y21" s="34">
        <f xml:space="preserve"> AVERAGEIF('5.8.1 (Small incl tax)'!$A:$A,'Annual incl tax'!$B21,'5.8.1 (Small incl tax)'!Z:Z)</f>
        <v>3.1494703685720871</v>
      </c>
      <c r="Z21" s="34">
        <f xml:space="preserve"> AVERAGEIF('5.8.1 (Small incl tax)'!$A:$A,'Annual incl tax'!$B21,'5.8.1 (Small incl tax)'!AA:AA)</f>
        <v>4.3784054346502419</v>
      </c>
      <c r="AA21" s="34">
        <f xml:space="preserve"> AVERAGEIF('5.8.1 (Small incl tax)'!$A:$A,'Annual incl tax'!$B21,'5.8.1 (Small incl tax)'!AB:AB)</f>
        <v>3.3660038906100942</v>
      </c>
      <c r="AB21" s="34">
        <f xml:space="preserve"> AVERAGEIF('5.8.1 (Small incl tax)'!$A:$A,'Annual incl tax'!$B21,'5.8.1 (Small incl tax)'!AC:AC)</f>
        <v>3.6623772634138367</v>
      </c>
      <c r="AC21" s="34"/>
      <c r="AD21" s="34">
        <f xml:space="preserve"> AVERAGEIF('5.8.1 (Small incl tax)'!$A:$A,'Annual incl tax'!$B21,'5.8.1 (Small incl tax)'!AE:AE)</f>
        <v>3.2197967647960688</v>
      </c>
      <c r="AE21" s="34">
        <f xml:space="preserve"> AVERAGEIF('5.8.1 (Small incl tax)'!$A:$A,'Annual incl tax'!$B21,'5.8.1 (Small incl tax)'!AF:AF)</f>
        <v>2.2118000843964873</v>
      </c>
      <c r="AF21" s="34">
        <f xml:space="preserve"> AVERAGEIF('5.8.1 (Small incl tax)'!$A:$A,'Annual incl tax'!$B21,'5.8.1 (Small incl tax)'!AG:AG)</f>
        <v>3.781179538445067</v>
      </c>
      <c r="AG21" s="34">
        <f xml:space="preserve"> AVERAGEIF('5.8.1 (Small incl tax)'!$A:$A,'Annual incl tax'!$B21,'5.8.1 (Small incl tax)'!AH:AH)</f>
        <v>5.0563734419121342</v>
      </c>
      <c r="AH21" s="34">
        <f t="shared" si="3"/>
        <v>3.8297259738759388</v>
      </c>
      <c r="AI21" s="31">
        <f t="shared" si="4"/>
        <v>-21.190495137533137</v>
      </c>
      <c r="AJ21" s="32">
        <f>RANK(Q21,(C21:Q21,U21:AG21),1)</f>
        <v>2</v>
      </c>
    </row>
    <row r="22" spans="1:36" ht="12.65" customHeight="1" x14ac:dyDescent="0.25">
      <c r="A22" s="33" t="s">
        <v>33</v>
      </c>
      <c r="B22" s="51">
        <v>2013</v>
      </c>
      <c r="C22" s="34">
        <f xml:space="preserve"> AVERAGEIF('5.8.1 (Small incl tax)'!$A:$A,'Annual incl tax'!$B22,'5.8.1 (Small incl tax)'!D:D)</f>
        <v>4.2233454389689484</v>
      </c>
      <c r="D22" s="34">
        <f xml:space="preserve"> AVERAGEIF('5.8.1 (Small incl tax)'!$A:$A,'Annual incl tax'!$B22,'5.8.1 (Small incl tax)'!E:E)</f>
        <v>3.8018324412066589</v>
      </c>
      <c r="E22" s="34">
        <f xml:space="preserve"> AVERAGEIF('5.8.1 (Small incl tax)'!$A:$A,'Annual incl tax'!$B22,'5.8.1 (Small incl tax)'!F:F)</f>
        <v>5.0159662228261004</v>
      </c>
      <c r="F22" s="34">
        <f xml:space="preserve"> AVERAGEIF('5.8.1 (Small incl tax)'!$A:$A,'Annual incl tax'!$B22,'5.8.1 (Small incl tax)'!G:G)</f>
        <v>4.6638121409708813</v>
      </c>
      <c r="G22" s="34">
        <f xml:space="preserve"> AVERAGEIF('5.8.1 (Small incl tax)'!$A:$A,'Annual incl tax'!$B22,'5.8.1 (Small incl tax)'!H:H)</f>
        <v>4.2112084633813804</v>
      </c>
      <c r="H22" s="34">
        <f xml:space="preserve"> AVERAGEIF('5.8.1 (Small incl tax)'!$A:$A,'Annual incl tax'!$B22,'5.8.1 (Small incl tax)'!I:I)</f>
        <v>4.4161135214352676</v>
      </c>
      <c r="I22" s="34">
        <f xml:space="preserve"> AVERAGEIF('5.8.1 (Small incl tax)'!$A:$A,'Annual incl tax'!$B22,'5.8.1 (Small incl tax)'!J:J)</f>
        <v>4.6270756437583866</v>
      </c>
      <c r="J22" s="34">
        <f xml:space="preserve"> AVERAGEIF('5.8.1 (Small incl tax)'!$A:$A,'Annual incl tax'!$B22,'5.8.1 (Small incl tax)'!K:K)</f>
        <v>3.9875724598166542</v>
      </c>
      <c r="K22" s="34">
        <f xml:space="preserve"> AVERAGEIF('5.8.1 (Small incl tax)'!$A:$A,'Annual incl tax'!$B22,'5.8.1 (Small incl tax)'!L:L)</f>
        <v>4.5830476925609283</v>
      </c>
      <c r="L22" s="34">
        <f xml:space="preserve"> AVERAGEIF('5.8.1 (Small incl tax)'!$A:$A,'Annual incl tax'!$B22,'5.8.1 (Small incl tax)'!M:M)</f>
        <v>4.6884287978826391</v>
      </c>
      <c r="M22" s="34">
        <f xml:space="preserve"> AVERAGEIF('5.8.1 (Small incl tax)'!$A:$A,'Annual incl tax'!$B22,'5.8.1 (Small incl tax)'!N:N)</f>
        <v>4.8560433177831595</v>
      </c>
      <c r="N22" s="34">
        <f xml:space="preserve"> AVERAGEIF('5.8.1 (Small incl tax)'!$A:$A,'Annual incl tax'!$B22,'5.8.1 (Small incl tax)'!O:O)</f>
        <v>4.791775866769834</v>
      </c>
      <c r="O22" s="34">
        <f xml:space="preserve"> AVERAGEIF('5.8.1 (Small incl tax)'!$A:$A,'Annual incl tax'!$B22,'5.8.1 (Small incl tax)'!P:P)</f>
        <v>3.9881322125198024</v>
      </c>
      <c r="P22" s="34">
        <f xml:space="preserve"> AVERAGEIF('5.8.1 (Small incl tax)'!$A:$A,'Annual incl tax'!$B22,'5.8.1 (Small incl tax)'!Q:Q)</f>
        <v>5.4174606011104132</v>
      </c>
      <c r="Q22" s="34">
        <f xml:space="preserve"> AVERAGEIF('5.8.1 (Small incl tax)'!$A:$A,'Annual incl tax'!$B22,'5.8.1 (Small incl tax)'!R:R)</f>
        <v>3.2632408203321734</v>
      </c>
      <c r="R22" s="34">
        <f t="shared" si="0"/>
        <v>4.5830476925609283</v>
      </c>
      <c r="S22" s="31">
        <f t="shared" si="1"/>
        <v>-28.797581015162194</v>
      </c>
      <c r="T22" s="32">
        <f t="shared" si="2"/>
        <v>1</v>
      </c>
      <c r="U22" s="34">
        <f xml:space="preserve"> AVERAGEIF('5.8.1 (Small incl tax)'!$A:$A,'Annual incl tax'!$B22,'5.8.1 (Small incl tax)'!V:V)</f>
        <v>3.1699814129320671</v>
      </c>
      <c r="V22" s="34">
        <f xml:space="preserve"> AVERAGEIF('5.8.1 (Small incl tax)'!$A:$A,'Annual incl tax'!$B22,'5.8.1 (Small incl tax)'!W:W)</f>
        <v>3.9441288180057521</v>
      </c>
      <c r="W22" s="34"/>
      <c r="X22" s="34">
        <f xml:space="preserve"> AVERAGEIF('5.8.1 (Small incl tax)'!$A:$A,'Annual incl tax'!$B22,'5.8.1 (Small incl tax)'!Y:Y)</f>
        <v>3.0842917313825495</v>
      </c>
      <c r="Y22" s="34">
        <f xml:space="preserve"> AVERAGEIF('5.8.1 (Small incl tax)'!$A:$A,'Annual incl tax'!$B22,'5.8.1 (Small incl tax)'!Z:Z)</f>
        <v>3.3081322445956056</v>
      </c>
      <c r="Z22" s="34">
        <f xml:space="preserve"> AVERAGEIF('5.8.1 (Small incl tax)'!$A:$A,'Annual incl tax'!$B22,'5.8.1 (Small incl tax)'!AA:AA)</f>
        <v>4.6571937844189435</v>
      </c>
      <c r="AA22" s="34">
        <f xml:space="preserve"> AVERAGEIF('5.8.1 (Small incl tax)'!$A:$A,'Annual incl tax'!$B22,'5.8.1 (Small incl tax)'!AB:AB)</f>
        <v>3.4217010118567401</v>
      </c>
      <c r="AB22" s="34">
        <f xml:space="preserve"> AVERAGEIF('5.8.1 (Small incl tax)'!$A:$A,'Annual incl tax'!$B22,'5.8.1 (Small incl tax)'!AC:AC)</f>
        <v>3.6383871780439092</v>
      </c>
      <c r="AC22" s="34"/>
      <c r="AD22" s="34">
        <f xml:space="preserve"> AVERAGEIF('5.8.1 (Small incl tax)'!$A:$A,'Annual incl tax'!$B22,'5.8.1 (Small incl tax)'!AE:AE)</f>
        <v>3.5388849520765575</v>
      </c>
      <c r="AE22" s="34">
        <f xml:space="preserve"> AVERAGEIF('5.8.1 (Small incl tax)'!$A:$A,'Annual incl tax'!$B22,'5.8.1 (Small incl tax)'!AF:AF)</f>
        <v>2.6122542460770832</v>
      </c>
      <c r="AF22" s="34">
        <f xml:space="preserve"> AVERAGEIF('5.8.1 (Small incl tax)'!$A:$A,'Annual incl tax'!$B22,'5.8.1 (Small incl tax)'!AG:AG)</f>
        <v>3.5996303448375953</v>
      </c>
      <c r="AG22" s="34">
        <f xml:space="preserve"> AVERAGEIF('5.8.1 (Small incl tax)'!$A:$A,'Annual incl tax'!$B22,'5.8.1 (Small incl tax)'!AH:AH)</f>
        <v>4.5568310931477072</v>
      </c>
      <c r="AH22" s="34">
        <f t="shared" si="3"/>
        <v>4.0996703379505917</v>
      </c>
      <c r="AI22" s="31">
        <f t="shared" si="4"/>
        <v>-20.402360401410856</v>
      </c>
      <c r="AJ22" s="32">
        <f>RANK(Q22,(C22:Q22,U22:AG22),1)</f>
        <v>4</v>
      </c>
    </row>
    <row r="23" spans="1:36" ht="12.65" customHeight="1" x14ac:dyDescent="0.25">
      <c r="A23" s="33" t="s">
        <v>33</v>
      </c>
      <c r="B23" s="51">
        <v>2014</v>
      </c>
      <c r="C23" s="34">
        <f xml:space="preserve"> AVERAGEIF('5.8.1 (Small incl tax)'!$A:$A,'Annual incl tax'!$B23,'5.8.1 (Small incl tax)'!D:D)</f>
        <v>3.8483728081243207</v>
      </c>
      <c r="D23" s="34">
        <f xml:space="preserve"> AVERAGEIF('5.8.1 (Small incl tax)'!$A:$A,'Annual incl tax'!$B23,'5.8.1 (Small incl tax)'!E:E)</f>
        <v>3.3231907242961967</v>
      </c>
      <c r="E23" s="34">
        <f xml:space="preserve"> AVERAGEIF('5.8.1 (Small incl tax)'!$A:$A,'Annual incl tax'!$B23,'5.8.1 (Small incl tax)'!F:F)</f>
        <v>4.6043585323857528</v>
      </c>
      <c r="F23" s="34">
        <f xml:space="preserve"> AVERAGEIF('5.8.1 (Small incl tax)'!$A:$A,'Annual incl tax'!$B23,'5.8.1 (Small incl tax)'!G:G)</f>
        <v>4.0842242124676114</v>
      </c>
      <c r="G23" s="34">
        <f xml:space="preserve"> AVERAGEIF('5.8.1 (Small incl tax)'!$A:$A,'Annual incl tax'!$B23,'5.8.1 (Small incl tax)'!H:H)</f>
        <v>3.8787681629912787</v>
      </c>
      <c r="H23" s="34">
        <f xml:space="preserve"> AVERAGEIF('5.8.1 (Small incl tax)'!$A:$A,'Annual incl tax'!$B23,'5.8.1 (Small incl tax)'!I:I)</f>
        <v>3.851139467607223</v>
      </c>
      <c r="I23" s="34">
        <f xml:space="preserve"> AVERAGEIF('5.8.1 (Small incl tax)'!$A:$A,'Annual incl tax'!$B23,'5.8.1 (Small incl tax)'!J:J)</f>
        <v>4.1060195516131719</v>
      </c>
      <c r="J23" s="34">
        <f xml:space="preserve"> AVERAGEIF('5.8.1 (Small incl tax)'!$A:$A,'Annual incl tax'!$B23,'5.8.1 (Small incl tax)'!K:K)</f>
        <v>3.6341304039888147</v>
      </c>
      <c r="K23" s="34">
        <f xml:space="preserve"> AVERAGEIF('5.8.1 (Small incl tax)'!$A:$A,'Annual incl tax'!$B23,'5.8.1 (Small incl tax)'!L:L)</f>
        <v>3.9863457375422273</v>
      </c>
      <c r="L23" s="34">
        <f xml:space="preserve"> AVERAGEIF('5.8.1 (Small incl tax)'!$A:$A,'Annual incl tax'!$B23,'5.8.1 (Small incl tax)'!M:M)</f>
        <v>3.8865343909233081</v>
      </c>
      <c r="M23" s="34">
        <f xml:space="preserve"> AVERAGEIF('5.8.1 (Small incl tax)'!$A:$A,'Annual incl tax'!$B23,'5.8.1 (Small incl tax)'!N:N)</f>
        <v>4.6639941302026866</v>
      </c>
      <c r="N23" s="34">
        <f xml:space="preserve"> AVERAGEIF('5.8.1 (Small incl tax)'!$A:$A,'Annual incl tax'!$B23,'5.8.1 (Small incl tax)'!O:O)</f>
        <v>4.7679744157684461</v>
      </c>
      <c r="O23" s="34">
        <f xml:space="preserve"> AVERAGEIF('5.8.1 (Small incl tax)'!$A:$A,'Annual incl tax'!$B23,'5.8.1 (Small incl tax)'!P:P)</f>
        <v>3.6731510408738179</v>
      </c>
      <c r="P23" s="34">
        <f xml:space="preserve"> AVERAGEIF('5.8.1 (Small incl tax)'!$A:$A,'Annual incl tax'!$B23,'5.8.1 (Small incl tax)'!Q:Q)</f>
        <v>4.4897759718378936</v>
      </c>
      <c r="Q23" s="34">
        <f xml:space="preserve"> AVERAGEIF('5.8.1 (Small incl tax)'!$A:$A,'Annual incl tax'!$B23,'5.8.1 (Small incl tax)'!R:R)</f>
        <v>3.2520833750637808</v>
      </c>
      <c r="R23" s="34">
        <f t="shared" si="0"/>
        <v>3.8865343909233081</v>
      </c>
      <c r="S23" s="31">
        <f t="shared" si="1"/>
        <v>-16.324338138914637</v>
      </c>
      <c r="T23" s="32">
        <f t="shared" si="2"/>
        <v>1</v>
      </c>
      <c r="U23" s="34">
        <f xml:space="preserve"> AVERAGEIF('5.8.1 (Small incl tax)'!$A:$A,'Annual incl tax'!$B23,'5.8.1 (Small incl tax)'!V:V)</f>
        <v>2.9873358231479825</v>
      </c>
      <c r="V23" s="34">
        <f xml:space="preserve"> AVERAGEIF('5.8.1 (Small incl tax)'!$A:$A,'Annual incl tax'!$B23,'5.8.1 (Small incl tax)'!W:W)</f>
        <v>3.4797183060687829</v>
      </c>
      <c r="W23" s="34"/>
      <c r="X23" s="34">
        <f xml:space="preserve"> AVERAGEIF('5.8.1 (Small incl tax)'!$A:$A,'Annual incl tax'!$B23,'5.8.1 (Small incl tax)'!Y:Y)</f>
        <v>2.7958096830879695</v>
      </c>
      <c r="Y23" s="34">
        <f xml:space="preserve"> AVERAGEIF('5.8.1 (Small incl tax)'!$A:$A,'Annual incl tax'!$B23,'5.8.1 (Small incl tax)'!Z:Z)</f>
        <v>3.1163355536430082</v>
      </c>
      <c r="Z23" s="34">
        <f xml:space="preserve"> AVERAGEIF('5.8.1 (Small incl tax)'!$A:$A,'Annual incl tax'!$B23,'5.8.1 (Small incl tax)'!AA:AA)</f>
        <v>3.4512520013679917</v>
      </c>
      <c r="AA23" s="34">
        <f xml:space="preserve"> AVERAGEIF('5.8.1 (Small incl tax)'!$A:$A,'Annual incl tax'!$B23,'5.8.1 (Small incl tax)'!AB:AB)</f>
        <v>3.077662328336908</v>
      </c>
      <c r="AB23" s="34">
        <f xml:space="preserve"> AVERAGEIF('5.8.1 (Small incl tax)'!$A:$A,'Annual incl tax'!$B23,'5.8.1 (Small incl tax)'!AC:AC)</f>
        <v>3.3773077839308634</v>
      </c>
      <c r="AC23" s="34"/>
      <c r="AD23" s="34">
        <f xml:space="preserve"> AVERAGEIF('5.8.1 (Small incl tax)'!$A:$A,'Annual incl tax'!$B23,'5.8.1 (Small incl tax)'!AE:AE)</f>
        <v>3.3881103890625077</v>
      </c>
      <c r="AE23" s="34">
        <f xml:space="preserve"> AVERAGEIF('5.8.1 (Small incl tax)'!$A:$A,'Annual incl tax'!$B23,'5.8.1 (Small incl tax)'!AF:AF)</f>
        <v>2.6374247442659531</v>
      </c>
      <c r="AF23" s="34">
        <f xml:space="preserve"> AVERAGEIF('5.8.1 (Small incl tax)'!$A:$A,'Annual incl tax'!$B23,'5.8.1 (Small incl tax)'!AG:AG)</f>
        <v>3.4004013685639154</v>
      </c>
      <c r="AG23" s="34">
        <f xml:space="preserve"> AVERAGEIF('5.8.1 (Small incl tax)'!$A:$A,'Annual incl tax'!$B23,'5.8.1 (Small incl tax)'!AH:AH)</f>
        <v>4.4124207727704814</v>
      </c>
      <c r="AH23" s="34">
        <f t="shared" si="3"/>
        <v>3.6536407224313163</v>
      </c>
      <c r="AI23" s="31">
        <f t="shared" si="4"/>
        <v>-10.990608488190901</v>
      </c>
      <c r="AJ23" s="32">
        <f>RANK(Q23,(C23:Q23,U23:AG23),1)</f>
        <v>6</v>
      </c>
    </row>
    <row r="24" spans="1:36" ht="12.65" customHeight="1" x14ac:dyDescent="0.25">
      <c r="A24" s="33" t="s">
        <v>33</v>
      </c>
      <c r="B24" s="51">
        <v>2015</v>
      </c>
      <c r="C24" s="34">
        <f xml:space="preserve"> AVERAGEIF('5.8.1 (Small incl tax)'!$A:$A,'Annual incl tax'!$B24,'5.8.1 (Small incl tax)'!D:D)</f>
        <v>3.2889883297534142</v>
      </c>
      <c r="D24" s="34">
        <f xml:space="preserve"> AVERAGEIF('5.8.1 (Small incl tax)'!$A:$A,'Annual incl tax'!$B24,'5.8.1 (Small incl tax)'!E:E)</f>
        <v>2.6491551209317943</v>
      </c>
      <c r="E24" s="34">
        <f xml:space="preserve"> AVERAGEIF('5.8.1 (Small incl tax)'!$A:$A,'Annual incl tax'!$B24,'5.8.1 (Small incl tax)'!F:F)</f>
        <v>3.9789419323527762</v>
      </c>
      <c r="F24" s="34">
        <f xml:space="preserve"> AVERAGEIF('5.8.1 (Small incl tax)'!$A:$A,'Annual incl tax'!$B24,'5.8.1 (Small incl tax)'!G:G)</f>
        <v>3.5846627588350239</v>
      </c>
      <c r="G24" s="34">
        <f xml:space="preserve"> AVERAGEIF('5.8.1 (Small incl tax)'!$A:$A,'Annual incl tax'!$B24,'5.8.1 (Small incl tax)'!H:H)</f>
        <v>3.219613870552867</v>
      </c>
      <c r="H24" s="34">
        <f xml:space="preserve"> AVERAGEIF('5.8.1 (Small incl tax)'!$A:$A,'Annual incl tax'!$B24,'5.8.1 (Small incl tax)'!I:I)</f>
        <v>3.1003717502016519</v>
      </c>
      <c r="I24" s="34">
        <f xml:space="preserve"> AVERAGEIF('5.8.1 (Small incl tax)'!$A:$A,'Annual incl tax'!$B24,'5.8.1 (Small incl tax)'!J:J)</f>
        <v>2.937889481203825</v>
      </c>
      <c r="J24" s="34">
        <f xml:space="preserve"> AVERAGEIF('5.8.1 (Small incl tax)'!$A:$A,'Annual incl tax'!$B24,'5.8.1 (Small incl tax)'!K:K)</f>
        <v>3.0342794556747483</v>
      </c>
      <c r="K24" s="34">
        <f xml:space="preserve"> AVERAGEIF('5.8.1 (Small incl tax)'!$A:$A,'Annual incl tax'!$B24,'5.8.1 (Small incl tax)'!L:L)</f>
        <v>3.4346174932856401</v>
      </c>
      <c r="L24" s="34">
        <f xml:space="preserve"> AVERAGEIF('5.8.1 (Small incl tax)'!$A:$A,'Annual incl tax'!$B24,'5.8.1 (Small incl tax)'!M:M)</f>
        <v>3.183506699664461</v>
      </c>
      <c r="M24" s="34">
        <f xml:space="preserve"> AVERAGEIF('5.8.1 (Small incl tax)'!$A:$A,'Annual incl tax'!$B24,'5.8.1 (Small incl tax)'!N:N)</f>
        <v>4.0501453436212911</v>
      </c>
      <c r="N24" s="34">
        <f xml:space="preserve"> AVERAGEIF('5.8.1 (Small incl tax)'!$A:$A,'Annual incl tax'!$B24,'5.8.1 (Small incl tax)'!O:O)</f>
        <v>4.1209098322707467</v>
      </c>
      <c r="O24" s="34">
        <f xml:space="preserve"> AVERAGEIF('5.8.1 (Small incl tax)'!$A:$A,'Annual incl tax'!$B24,'5.8.1 (Small incl tax)'!P:P)</f>
        <v>3.0101670061374053</v>
      </c>
      <c r="P24" s="34">
        <f xml:space="preserve"> AVERAGEIF('5.8.1 (Small incl tax)'!$A:$A,'Annual incl tax'!$B24,'5.8.1 (Small incl tax)'!Q:Q)</f>
        <v>3.9780573681580167</v>
      </c>
      <c r="Q24" s="34">
        <f xml:space="preserve"> AVERAGEIF('5.8.1 (Small incl tax)'!$A:$A,'Annual incl tax'!$B24,'5.8.1 (Small incl tax)'!R:R)</f>
        <v>2.8856208600959521</v>
      </c>
      <c r="R24" s="34">
        <f t="shared" si="0"/>
        <v>3.219613870552867</v>
      </c>
      <c r="S24" s="31">
        <f t="shared" si="1"/>
        <v>-10.373697712998178</v>
      </c>
      <c r="T24" s="32">
        <f t="shared" si="2"/>
        <v>2</v>
      </c>
      <c r="U24" s="34">
        <f xml:space="preserve"> AVERAGEIF('5.8.1 (Small incl tax)'!$A:$A,'Annual incl tax'!$B24,'5.8.1 (Small incl tax)'!V:V)</f>
        <v>2.3067688290596235</v>
      </c>
      <c r="V24" s="34">
        <f xml:space="preserve"> AVERAGEIF('5.8.1 (Small incl tax)'!$A:$A,'Annual incl tax'!$B24,'5.8.1 (Small incl tax)'!W:W)</f>
        <v>2.9190776978783992</v>
      </c>
      <c r="W24" s="34"/>
      <c r="X24" s="34">
        <f xml:space="preserve"> AVERAGEIF('5.8.1 (Small incl tax)'!$A:$A,'Annual incl tax'!$B24,'5.8.1 (Small incl tax)'!Y:Y)</f>
        <v>2.3630744532440433</v>
      </c>
      <c r="Y24" s="34">
        <f xml:space="preserve"> AVERAGEIF('5.8.1 (Small incl tax)'!$A:$A,'Annual incl tax'!$B24,'5.8.1 (Small incl tax)'!Z:Z)</f>
        <v>2.3909147090307306</v>
      </c>
      <c r="Z24" s="34">
        <f xml:space="preserve"> AVERAGEIF('5.8.1 (Small incl tax)'!$A:$A,'Annual incl tax'!$B24,'5.8.1 (Small incl tax)'!AA:AA)</f>
        <v>2.8750793513505655</v>
      </c>
      <c r="AA24" s="34">
        <f xml:space="preserve"> AVERAGEIF('5.8.1 (Small incl tax)'!$A:$A,'Annual incl tax'!$B24,'5.8.1 (Small incl tax)'!AB:AB)</f>
        <v>2.5497988975710699</v>
      </c>
      <c r="AB24" s="34">
        <f xml:space="preserve"> AVERAGEIF('5.8.1 (Small incl tax)'!$A:$A,'Annual incl tax'!$B24,'5.8.1 (Small incl tax)'!AC:AC)</f>
        <v>2.1613923981544723</v>
      </c>
      <c r="AC24" s="34"/>
      <c r="AD24" s="34">
        <f xml:space="preserve"> AVERAGEIF('5.8.1 (Small incl tax)'!$A:$A,'Annual incl tax'!$B24,'5.8.1 (Small incl tax)'!AE:AE)</f>
        <v>3.0057475446419275</v>
      </c>
      <c r="AE24" s="34">
        <f xml:space="preserve"> AVERAGEIF('5.8.1 (Small incl tax)'!$A:$A,'Annual incl tax'!$B24,'5.8.1 (Small incl tax)'!AF:AF)</f>
        <v>2.3414859704991215</v>
      </c>
      <c r="AF24" s="34">
        <f xml:space="preserve"> AVERAGEIF('5.8.1 (Small incl tax)'!$A:$A,'Annual incl tax'!$B24,'5.8.1 (Small incl tax)'!AG:AG)</f>
        <v>2.8888398416128274</v>
      </c>
      <c r="AG24" s="34">
        <f xml:space="preserve"> AVERAGEIF('5.8.1 (Small incl tax)'!$A:$A,'Annual incl tax'!$B24,'5.8.1 (Small incl tax)'!AH:AH)</f>
        <v>3.6727226350474602</v>
      </c>
      <c r="AH24" s="34">
        <f t="shared" si="3"/>
        <v>3.0079572753896664</v>
      </c>
      <c r="AI24" s="31">
        <f t="shared" si="4"/>
        <v>-4.0670928505081978</v>
      </c>
      <c r="AJ24" s="32">
        <f>RANK(Q24,(C24:Q24,U24:AG24),1)</f>
        <v>9</v>
      </c>
    </row>
    <row r="25" spans="1:36" ht="12.65" customHeight="1" x14ac:dyDescent="0.25">
      <c r="A25" s="33" t="s">
        <v>33</v>
      </c>
      <c r="B25" s="51">
        <v>2016</v>
      </c>
      <c r="C25" s="34">
        <f xml:space="preserve"> AVERAGEIF('5.8.1 (Small incl tax)'!$A:$A,'Annual incl tax'!$B25,'5.8.1 (Small incl tax)'!D:D)</f>
        <v>3.4854551483364267</v>
      </c>
      <c r="D25" s="34">
        <f xml:space="preserve"> AVERAGEIF('5.8.1 (Small incl tax)'!$A:$A,'Annual incl tax'!$B25,'5.8.1 (Small incl tax)'!E:E)</f>
        <v>2.6732343090363235</v>
      </c>
      <c r="E25" s="34">
        <f xml:space="preserve"> AVERAGEIF('5.8.1 (Small incl tax)'!$A:$A,'Annual incl tax'!$B25,'5.8.1 (Small incl tax)'!F:F)</f>
        <v>4.1939271168200172</v>
      </c>
      <c r="F25" s="34">
        <f xml:space="preserve"> AVERAGEIF('5.8.1 (Small incl tax)'!$A:$A,'Annual incl tax'!$B25,'5.8.1 (Small incl tax)'!G:G)</f>
        <v>3.8088799204691979</v>
      </c>
      <c r="G25" s="34">
        <f xml:space="preserve"> AVERAGEIF('5.8.1 (Small incl tax)'!$A:$A,'Annual incl tax'!$B25,'5.8.1 (Small incl tax)'!H:H)</f>
        <v>3.3203423953988764</v>
      </c>
      <c r="H25" s="34">
        <f xml:space="preserve"> AVERAGEIF('5.8.1 (Small incl tax)'!$A:$A,'Annual incl tax'!$B25,'5.8.1 (Small incl tax)'!I:I)</f>
        <v>2.8771617668717964</v>
      </c>
      <c r="I25" s="34">
        <f xml:space="preserve"> AVERAGEIF('5.8.1 (Small incl tax)'!$A:$A,'Annual incl tax'!$B25,'5.8.1 (Small incl tax)'!J:J)</f>
        <v>2.6771271073212084</v>
      </c>
      <c r="J25" s="34">
        <f xml:space="preserve"> AVERAGEIF('5.8.1 (Small incl tax)'!$A:$A,'Annual incl tax'!$B25,'5.8.1 (Small incl tax)'!K:K)</f>
        <v>3.4398397096961735</v>
      </c>
      <c r="K25" s="34">
        <f xml:space="preserve"> AVERAGEIF('5.8.1 (Small incl tax)'!$A:$A,'Annual incl tax'!$B25,'5.8.1 (Small incl tax)'!L:L)</f>
        <v>3.4720162643632992</v>
      </c>
      <c r="L25" s="34">
        <f xml:space="preserve"> AVERAGEIF('5.8.1 (Small incl tax)'!$A:$A,'Annual incl tax'!$B25,'5.8.1 (Small incl tax)'!M:M)</f>
        <v>3.1554561983631779</v>
      </c>
      <c r="M25" s="34">
        <f xml:space="preserve"> AVERAGEIF('5.8.1 (Small incl tax)'!$A:$A,'Annual incl tax'!$B25,'5.8.1 (Small incl tax)'!N:N)</f>
        <v>4.6608363551043439</v>
      </c>
      <c r="N25" s="34">
        <f xml:space="preserve"> AVERAGEIF('5.8.1 (Small incl tax)'!$A:$A,'Annual incl tax'!$B25,'5.8.1 (Small incl tax)'!O:O)</f>
        <v>3.2311478686993045</v>
      </c>
      <c r="O25" s="34">
        <f xml:space="preserve"> AVERAGEIF('5.8.1 (Small incl tax)'!$A:$A,'Annual incl tax'!$B25,'5.8.1 (Small incl tax)'!P:P)</f>
        <v>2.9040075486228929</v>
      </c>
      <c r="P25" s="34">
        <f xml:space="preserve"> AVERAGEIF('5.8.1 (Small incl tax)'!$A:$A,'Annual incl tax'!$B25,'5.8.1 (Small incl tax)'!Q:Q)</f>
        <v>4.0659818576128401</v>
      </c>
      <c r="Q25" s="34">
        <f xml:space="preserve"> AVERAGEIF('5.8.1 (Small incl tax)'!$A:$A,'Annual incl tax'!$B25,'5.8.1 (Small incl tax)'!R:R)</f>
        <v>2.4459180752963832</v>
      </c>
      <c r="R25" s="34">
        <f t="shared" si="0"/>
        <v>3.3203423953988764</v>
      </c>
      <c r="S25" s="31">
        <f t="shared" si="1"/>
        <v>-26.335365934375204</v>
      </c>
      <c r="T25" s="32">
        <f t="shared" si="2"/>
        <v>1</v>
      </c>
      <c r="U25" s="34">
        <f xml:space="preserve"> AVERAGEIF('5.8.1 (Small incl tax)'!$A:$A,'Annual incl tax'!$B25,'5.8.1 (Small incl tax)'!V:V)</f>
        <v>1.9090517458350558</v>
      </c>
      <c r="V25" s="34">
        <f xml:space="preserve"> AVERAGEIF('5.8.1 (Small incl tax)'!$A:$A,'Annual incl tax'!$B25,'5.8.1 (Small incl tax)'!W:W)</f>
        <v>2.7894691871936859</v>
      </c>
      <c r="W25" s="34"/>
      <c r="X25" s="34">
        <f xml:space="preserve"> AVERAGEIF('5.8.1 (Small incl tax)'!$A:$A,'Annual incl tax'!$B25,'5.8.1 (Small incl tax)'!Y:Y)</f>
        <v>2.3511662197789294</v>
      </c>
      <c r="Y25" s="34">
        <f xml:space="preserve"> AVERAGEIF('5.8.1 (Small incl tax)'!$A:$A,'Annual incl tax'!$B25,'5.8.1 (Small incl tax)'!Z:Z)</f>
        <v>2.0639880509394137</v>
      </c>
      <c r="Z25" s="34">
        <f xml:space="preserve"> AVERAGEIF('5.8.1 (Small incl tax)'!$A:$A,'Annual incl tax'!$B25,'5.8.1 (Small incl tax)'!AA:AA)</f>
        <v>2.4879632301390808</v>
      </c>
      <c r="AA25" s="34">
        <f xml:space="preserve"> AVERAGEIF('5.8.1 (Small incl tax)'!$A:$A,'Annual incl tax'!$B25,'5.8.1 (Small incl tax)'!AB:AB)</f>
        <v>2.3661883425292864</v>
      </c>
      <c r="AB25" s="34">
        <f xml:space="preserve"> AVERAGEIF('5.8.1 (Small incl tax)'!$A:$A,'Annual incl tax'!$B25,'5.8.1 (Small incl tax)'!AC:AC)</f>
        <v>2.240779198731619</v>
      </c>
      <c r="AC25" s="34"/>
      <c r="AD25" s="34">
        <f xml:space="preserve"> AVERAGEIF('5.8.1 (Small incl tax)'!$A:$A,'Annual incl tax'!$B25,'5.8.1 (Small incl tax)'!AE:AE)</f>
        <v>2.8523350163361849</v>
      </c>
      <c r="AE25" s="34">
        <f xml:space="preserve"> AVERAGEIF('5.8.1 (Small incl tax)'!$A:$A,'Annual incl tax'!$B25,'5.8.1 (Small incl tax)'!AF:AF)</f>
        <v>2.4719882307564447</v>
      </c>
      <c r="AF25" s="34">
        <f xml:space="preserve"> AVERAGEIF('5.8.1 (Small incl tax)'!$A:$A,'Annual incl tax'!$B25,'5.8.1 (Small incl tax)'!AG:AG)</f>
        <v>2.9352951990480571</v>
      </c>
      <c r="AG25" s="34">
        <f xml:space="preserve"> AVERAGEIF('5.8.1 (Small incl tax)'!$A:$A,'Annual incl tax'!$B25,'5.8.1 (Small incl tax)'!AH:AH)</f>
        <v>3.7283105890207486</v>
      </c>
      <c r="AH25" s="34">
        <f t="shared" si="3"/>
        <v>2.8905846577473446</v>
      </c>
      <c r="AI25" s="31">
        <f t="shared" si="4"/>
        <v>-15.38327484231144</v>
      </c>
      <c r="AJ25" s="32">
        <f>RANK(Q25,(C25:Q25,U25:AG25),1)</f>
        <v>6</v>
      </c>
    </row>
    <row r="26" spans="1:36" x14ac:dyDescent="0.25">
      <c r="A26" s="33" t="s">
        <v>33</v>
      </c>
      <c r="B26" s="51">
        <v>2017</v>
      </c>
      <c r="C26" s="34">
        <f xml:space="preserve"> AVERAGEIF('5.8.1 (Small incl tax)'!$A:$A,'Annual incl tax'!$B26,'5.8.1 (Small incl tax)'!D:D)</f>
        <v>3.5167465951845038</v>
      </c>
      <c r="D26" s="34">
        <f xml:space="preserve"> AVERAGEIF('5.8.1 (Small incl tax)'!$A:$A,'Annual incl tax'!$B26,'5.8.1 (Small incl tax)'!E:E)</f>
        <v>2.7132332678321971</v>
      </c>
      <c r="E26" s="34">
        <f xml:space="preserve"> AVERAGEIF('5.8.1 (Small incl tax)'!$A:$A,'Annual incl tax'!$B26,'5.8.1 (Small incl tax)'!F:F)</f>
        <v>4.7036070449868754</v>
      </c>
      <c r="F26" s="34">
        <f xml:space="preserve"> AVERAGEIF('5.8.1 (Small incl tax)'!$A:$A,'Annual incl tax'!$B26,'5.8.1 (Small incl tax)'!G:G)</f>
        <v>4.7071129959660061</v>
      </c>
      <c r="G26" s="34">
        <f xml:space="preserve"> AVERAGEIF('5.8.1 (Small incl tax)'!$A:$A,'Annual incl tax'!$B26,'5.8.1 (Small incl tax)'!H:H)</f>
        <v>3.4950687314119331</v>
      </c>
      <c r="H26" s="34">
        <f xml:space="preserve"> AVERAGEIF('5.8.1 (Small incl tax)'!$A:$A,'Annual incl tax'!$B26,'5.8.1 (Small incl tax)'!I:I)</f>
        <v>3.0588032544751447</v>
      </c>
      <c r="I26" s="34">
        <f xml:space="preserve"> AVERAGEIF('5.8.1 (Small incl tax)'!$A:$A,'Annual incl tax'!$B26,'5.8.1 (Small incl tax)'!J:J)</f>
        <v>2.9355914397489702</v>
      </c>
      <c r="J26" s="34">
        <f xml:space="preserve"> AVERAGEIF('5.8.1 (Small incl tax)'!$A:$A,'Annual incl tax'!$B26,'5.8.1 (Small incl tax)'!K:K)</f>
        <v>3.6310332286016656</v>
      </c>
      <c r="K26" s="34">
        <f xml:space="preserve"> AVERAGEIF('5.8.1 (Small incl tax)'!$A:$A,'Annual incl tax'!$B26,'5.8.1 (Small incl tax)'!L:L)</f>
        <v>3.6697665328576363</v>
      </c>
      <c r="L26" s="34">
        <f xml:space="preserve"> AVERAGEIF('5.8.1 (Small incl tax)'!$A:$A,'Annual incl tax'!$B26,'5.8.1 (Small incl tax)'!M:M)</f>
        <v>3.0999269798532505</v>
      </c>
      <c r="M26" s="34">
        <f xml:space="preserve"> AVERAGEIF('5.8.1 (Small incl tax)'!$A:$A,'Annual incl tax'!$B26,'5.8.1 (Small incl tax)'!N:N)</f>
        <v>4.8166187871388981</v>
      </c>
      <c r="N26" s="34">
        <f xml:space="preserve"> AVERAGEIF('5.8.1 (Small incl tax)'!$A:$A,'Annual incl tax'!$B26,'5.8.1 (Small incl tax)'!O:O)</f>
        <v>3.343483988865124</v>
      </c>
      <c r="O26" s="34">
        <f xml:space="preserve"> AVERAGEIF('5.8.1 (Small incl tax)'!$A:$A,'Annual incl tax'!$B26,'5.8.1 (Small incl tax)'!P:P)</f>
        <v>3.1276624620413149</v>
      </c>
      <c r="P26" s="34">
        <f xml:space="preserve"> AVERAGEIF('5.8.1 (Small incl tax)'!$A:$A,'Annual incl tax'!$B26,'5.8.1 (Small incl tax)'!Q:Q)</f>
        <v>4.7195460131602367</v>
      </c>
      <c r="Q26" s="34">
        <f xml:space="preserve"> AVERAGEIF('5.8.1 (Small incl tax)'!$A:$A,'Annual incl tax'!$B26,'5.8.1 (Small incl tax)'!R:R)</f>
        <v>2.2246859395882117</v>
      </c>
      <c r="R26" s="34">
        <f t="shared" si="0"/>
        <v>3.4950687314119331</v>
      </c>
      <c r="S26" s="31">
        <f t="shared" si="1"/>
        <v>-36.347862930595753</v>
      </c>
      <c r="T26" s="32">
        <f t="shared" si="2"/>
        <v>1</v>
      </c>
      <c r="U26" s="34">
        <f xml:space="preserve"> AVERAGEIF('5.8.1 (Small incl tax)'!$A:$A,'Annual incl tax'!$B26,'5.8.1 (Small incl tax)'!V:V)</f>
        <v>2.3657500018384985</v>
      </c>
      <c r="V26" s="34">
        <f xml:space="preserve"> AVERAGEIF('5.8.1 (Small incl tax)'!$A:$A,'Annual incl tax'!$B26,'5.8.1 (Small incl tax)'!W:W)</f>
        <v>2.5332755974647538</v>
      </c>
      <c r="W26" s="34"/>
      <c r="X26" s="34">
        <f xml:space="preserve"> AVERAGEIF('5.8.1 (Small incl tax)'!$A:$A,'Annual incl tax'!$B26,'5.8.1 (Small incl tax)'!Y:Y)</f>
        <v>2.398904714356445</v>
      </c>
      <c r="Y26" s="34">
        <f xml:space="preserve"> AVERAGEIF('5.8.1 (Small incl tax)'!$A:$A,'Annual incl tax'!$B26,'5.8.1 (Small incl tax)'!Z:Z)</f>
        <v>2.6322607083411236</v>
      </c>
      <c r="Z26" s="34">
        <f xml:space="preserve"> AVERAGEIF('5.8.1 (Small incl tax)'!$A:$A,'Annual incl tax'!$B26,'5.8.1 (Small incl tax)'!AA:AA)</f>
        <v>2.5648357534482349</v>
      </c>
      <c r="AA26" s="34">
        <f xml:space="preserve"> AVERAGEIF('5.8.1 (Small incl tax)'!$A:$A,'Annual incl tax'!$B26,'5.8.1 (Small incl tax)'!AB:AB)</f>
        <v>2.7642392854212128</v>
      </c>
      <c r="AB26" s="34">
        <f xml:space="preserve"> AVERAGEIF('5.8.1 (Small incl tax)'!$A:$A,'Annual incl tax'!$B26,'5.8.1 (Small incl tax)'!AC:AC)</f>
        <v>2.7518053257739399</v>
      </c>
      <c r="AC26" s="34"/>
      <c r="AD26" s="34">
        <f xml:space="preserve"> AVERAGEIF('5.8.1 (Small incl tax)'!$A:$A,'Annual incl tax'!$B26,'5.8.1 (Small incl tax)'!AE:AE)</f>
        <v>2.88538034429458</v>
      </c>
      <c r="AE26" s="34">
        <f xml:space="preserve"> AVERAGEIF('5.8.1 (Small incl tax)'!$A:$A,'Annual incl tax'!$B26,'5.8.1 (Small incl tax)'!AF:AF)</f>
        <v>2.431900065466249</v>
      </c>
      <c r="AF26" s="34">
        <f xml:space="preserve"> AVERAGEIF('5.8.1 (Small incl tax)'!$A:$A,'Annual incl tax'!$B26,'5.8.1 (Small incl tax)'!AG:AG)</f>
        <v>2.9821334530039145</v>
      </c>
      <c r="AG26" s="34">
        <f xml:space="preserve"> AVERAGEIF('5.8.1 (Small incl tax)'!$A:$A,'Annual incl tax'!$B26,'5.8.1 (Small incl tax)'!AH:AH)</f>
        <v>3.5447998577358102</v>
      </c>
      <c r="AH26" s="34">
        <f t="shared" si="3"/>
        <v>3.0204683537395294</v>
      </c>
      <c r="AI26" s="31">
        <f t="shared" si="4"/>
        <v>-26.34632517060108</v>
      </c>
      <c r="AJ26" s="32">
        <f>RANK(Q26,(C26:Q26,U26:AG26),1)</f>
        <v>1</v>
      </c>
    </row>
    <row r="27" spans="1:36" x14ac:dyDescent="0.25">
      <c r="A27" s="33" t="s">
        <v>33</v>
      </c>
      <c r="B27" s="51">
        <v>2018</v>
      </c>
      <c r="C27" s="34">
        <f xml:space="preserve"> AVERAGEIF('5.8.1 (Small incl tax)'!$A:$A,'Annual incl tax'!$B27,'5.8.1 (Small incl tax)'!D:D)</f>
        <v>3.5475206569239441</v>
      </c>
      <c r="D27" s="34">
        <f xml:space="preserve"> AVERAGEIF('5.8.1 (Small incl tax)'!$A:$A,'Annual incl tax'!$B27,'5.8.1 (Small incl tax)'!E:E)</f>
        <v>2.7738136423856785</v>
      </c>
      <c r="E27" s="34">
        <f xml:space="preserve"> AVERAGEIF('5.8.1 (Small incl tax)'!$A:$A,'Annual incl tax'!$B27,'5.8.1 (Small incl tax)'!F:F)</f>
        <v>5.0426332190589456</v>
      </c>
      <c r="F27" s="34">
        <f xml:space="preserve"> AVERAGEIF('5.8.1 (Small incl tax)'!$A:$A,'Annual incl tax'!$B27,'5.8.1 (Small incl tax)'!G:G)</f>
        <v>5.3609426282581998</v>
      </c>
      <c r="G27" s="34">
        <f xml:space="preserve"> AVERAGEIF('5.8.1 (Small incl tax)'!$A:$A,'Annual incl tax'!$B27,'5.8.1 (Small incl tax)'!H:H)</f>
        <v>3.9340863207595671</v>
      </c>
      <c r="H27" s="34">
        <f xml:space="preserve"> AVERAGEIF('5.8.1 (Small incl tax)'!$A:$A,'Annual incl tax'!$B27,'5.8.1 (Small incl tax)'!I:I)</f>
        <v>3.2821902254802096</v>
      </c>
      <c r="I27" s="34">
        <f xml:space="preserve"> AVERAGEIF('5.8.1 (Small incl tax)'!$A:$A,'Annual incl tax'!$B27,'5.8.1 (Small incl tax)'!J:J)</f>
        <v>3.5624591783977984</v>
      </c>
      <c r="J27" s="34">
        <f xml:space="preserve"> AVERAGEIF('5.8.1 (Small incl tax)'!$A:$A,'Annual incl tax'!$B27,'5.8.1 (Small incl tax)'!K:K)</f>
        <v>3.8550050031628529</v>
      </c>
      <c r="K27" s="34">
        <f xml:space="preserve"> AVERAGEIF('5.8.1 (Small incl tax)'!$A:$A,'Annual incl tax'!$B27,'5.8.1 (Small incl tax)'!L:L)</f>
        <v>3.8659752470119111</v>
      </c>
      <c r="L27" s="34">
        <f xml:space="preserve"> AVERAGEIF('5.8.1 (Small incl tax)'!$A:$A,'Annual incl tax'!$B27,'5.8.1 (Small incl tax)'!M:M)</f>
        <v>3.2821418318506383</v>
      </c>
      <c r="M27" s="34">
        <f xml:space="preserve"> AVERAGEIF('5.8.1 (Small incl tax)'!$A:$A,'Annual incl tax'!$B27,'5.8.1 (Small incl tax)'!N:N)</f>
        <v>5.0066202585314183</v>
      </c>
      <c r="N27" s="34">
        <f xml:space="preserve"> AVERAGEIF('5.8.1 (Small incl tax)'!$A:$A,'Annual incl tax'!$B27,'5.8.1 (Small incl tax)'!O:O)</f>
        <v>3.6531882506575597</v>
      </c>
      <c r="O27" s="34">
        <f xml:space="preserve"> AVERAGEIF('5.8.1 (Small incl tax)'!$A:$A,'Annual incl tax'!$B27,'5.8.1 (Small incl tax)'!P:P)</f>
        <v>3.2648854528452205</v>
      </c>
      <c r="P27" s="34">
        <f xml:space="preserve"> AVERAGEIF('5.8.1 (Small incl tax)'!$A:$A,'Annual incl tax'!$B27,'5.8.1 (Small incl tax)'!Q:Q)</f>
        <v>5.6830267405639674</v>
      </c>
      <c r="Q27" s="34">
        <f xml:space="preserve"> AVERAGEIF('5.8.1 (Small incl tax)'!$A:$A,'Annual incl tax'!$B27,'5.8.1 (Small incl tax)'!R:R)</f>
        <v>2.6821534213153408</v>
      </c>
      <c r="R27" s="34">
        <f t="shared" si="0"/>
        <v>3.6531882506575597</v>
      </c>
      <c r="S27" s="31">
        <f t="shared" si="1"/>
        <v>-26.580476085989719</v>
      </c>
      <c r="T27" s="32">
        <f t="shared" si="2"/>
        <v>1</v>
      </c>
      <c r="U27" s="34">
        <f xml:space="preserve"> AVERAGEIF('5.8.1 (Small incl tax)'!$A:$A,'Annual incl tax'!$B27,'5.8.1 (Small incl tax)'!V:V)</f>
        <v>2.7786479686549175</v>
      </c>
      <c r="V27" s="34">
        <f xml:space="preserve"> AVERAGEIF('5.8.1 (Small incl tax)'!$A:$A,'Annual incl tax'!$B27,'5.8.1 (Small incl tax)'!W:W)</f>
        <v>2.6593484814458566</v>
      </c>
      <c r="W27" s="34"/>
      <c r="X27" s="34">
        <f xml:space="preserve"> AVERAGEIF('5.8.1 (Small incl tax)'!$A:$A,'Annual incl tax'!$B27,'5.8.1 (Small incl tax)'!Y:Y)</f>
        <v>2.5166516609637308</v>
      </c>
      <c r="Y27" s="34">
        <f xml:space="preserve"> AVERAGEIF('5.8.1 (Small incl tax)'!$A:$A,'Annual incl tax'!$B27,'5.8.1 (Small incl tax)'!Z:Z)</f>
        <v>2.8358321554952575</v>
      </c>
      <c r="Z27" s="34">
        <f xml:space="preserve"> AVERAGEIF('5.8.1 (Small incl tax)'!$A:$A,'Annual incl tax'!$B27,'5.8.1 (Small incl tax)'!AA:AA)</f>
        <v>2.5886775820187835</v>
      </c>
      <c r="AA27" s="34">
        <f xml:space="preserve"> AVERAGEIF('5.8.1 (Small incl tax)'!$A:$A,'Annual incl tax'!$B27,'5.8.1 (Small incl tax)'!AB:AB)</f>
        <v>3.1142621504891608</v>
      </c>
      <c r="AB27" s="34">
        <f xml:space="preserve"> AVERAGEIF('5.8.1 (Small incl tax)'!$A:$A,'Annual incl tax'!$B27,'5.8.1 (Small incl tax)'!AC:AC)</f>
        <v>3.3104218850225138</v>
      </c>
      <c r="AC27" s="34"/>
      <c r="AD27" s="34">
        <f xml:space="preserve"> AVERAGEIF('5.8.1 (Small incl tax)'!$A:$A,'Annual incl tax'!$B27,'5.8.1 (Small incl tax)'!AE:AE)</f>
        <v>3.1009690124207099</v>
      </c>
      <c r="AE27" s="34">
        <f xml:space="preserve"> AVERAGEIF('5.8.1 (Small incl tax)'!$A:$A,'Annual incl tax'!$B27,'5.8.1 (Small incl tax)'!AF:AF)</f>
        <v>2.570356543162811</v>
      </c>
      <c r="AF27" s="34">
        <f xml:space="preserve"> AVERAGEIF('5.8.1 (Small incl tax)'!$A:$A,'Annual incl tax'!$B27,'5.8.1 (Small incl tax)'!AG:AG)</f>
        <v>3.0879662361296836</v>
      </c>
      <c r="AG27" s="34">
        <f xml:space="preserve"> AVERAGEIF('5.8.1 (Small incl tax)'!$A:$A,'Annual incl tax'!$B27,'5.8.1 (Small incl tax)'!AH:AH)</f>
        <v>3.8354741235676135</v>
      </c>
      <c r="AH27" s="34">
        <f t="shared" si="3"/>
        <v>3.282166028665424</v>
      </c>
      <c r="AI27" s="31">
        <f t="shared" si="4"/>
        <v>-18.2809949926286</v>
      </c>
      <c r="AJ27" s="32">
        <f>RANK(Q27,(C27:Q27,U27:AG27),1)</f>
        <v>5</v>
      </c>
    </row>
    <row r="28" spans="1:36" x14ac:dyDescent="0.25">
      <c r="A28" s="33" t="s">
        <v>33</v>
      </c>
      <c r="B28" s="51">
        <v>2019</v>
      </c>
      <c r="C28" s="34">
        <f xml:space="preserve"> AVERAGEIF('5.8.1 (Small incl tax)'!$A:$A,'Annual incl tax'!$B28,'5.8.1 (Small incl tax)'!D:D)</f>
        <v>3.5925733773301465</v>
      </c>
      <c r="D28" s="34">
        <f xml:space="preserve"> AVERAGEIF('5.8.1 (Small incl tax)'!$A:$A,'Annual incl tax'!$B28,'5.8.1 (Small incl tax)'!E:E)</f>
        <v>2.6148679974738096</v>
      </c>
      <c r="E28" s="34">
        <f xml:space="preserve"> AVERAGEIF('5.8.1 (Small incl tax)'!$A:$A,'Annual incl tax'!$B28,'5.8.1 (Small incl tax)'!F:F)</f>
        <v>4.6727904171027834</v>
      </c>
      <c r="F28" s="34">
        <f xml:space="preserve"> AVERAGEIF('5.8.1 (Small incl tax)'!$A:$A,'Annual incl tax'!$B28,'5.8.1 (Small incl tax)'!G:G)</f>
        <v>5.7216506326818983</v>
      </c>
      <c r="G28" s="34">
        <f xml:space="preserve"> AVERAGEIF('5.8.1 (Small incl tax)'!$A:$A,'Annual incl tax'!$B28,'5.8.1 (Small incl tax)'!H:H)</f>
        <v>4.1451170946552702</v>
      </c>
      <c r="H28" s="34">
        <f xml:space="preserve"> AVERAGEIF('5.8.1 (Small incl tax)'!$A:$A,'Annual incl tax'!$B28,'5.8.1 (Small incl tax)'!I:I)</f>
        <v>3.2473702715611403</v>
      </c>
      <c r="I28" s="34">
        <f xml:space="preserve"> AVERAGEIF('5.8.1 (Small incl tax)'!$A:$A,'Annual incl tax'!$B28,'5.8.1 (Small incl tax)'!J:J)</f>
        <v>3.7573908352168401</v>
      </c>
      <c r="J28" s="34">
        <f xml:space="preserve"> AVERAGEIF('5.8.1 (Small incl tax)'!$A:$A,'Annual incl tax'!$B28,'5.8.1 (Small incl tax)'!K:K)</f>
        <v>3.6281507951915364</v>
      </c>
      <c r="K28" s="34">
        <f xml:space="preserve"> AVERAGEIF('5.8.1 (Small incl tax)'!$A:$A,'Annual incl tax'!$B28,'5.8.1 (Small incl tax)'!L:L)</f>
        <v>4.0272185115951959</v>
      </c>
      <c r="L28" s="34">
        <f xml:space="preserve"> AVERAGEIF('5.8.1 (Small incl tax)'!$A:$A,'Annual incl tax'!$B28,'5.8.1 (Small incl tax)'!M:M)</f>
        <v>3.3146670473197375</v>
      </c>
      <c r="M28" s="34">
        <f xml:space="preserve"> AVERAGEIF('5.8.1 (Small incl tax)'!$A:$A,'Annual incl tax'!$B28,'5.8.1 (Small incl tax)'!N:N)</f>
        <v>5.416744022284723</v>
      </c>
      <c r="N28" s="34">
        <f xml:space="preserve"> AVERAGEIF('5.8.1 (Small incl tax)'!$A:$A,'Annual incl tax'!$B28,'5.8.1 (Small incl tax)'!O:O)</f>
        <v>4.005073258857748</v>
      </c>
      <c r="O28" s="34">
        <f xml:space="preserve"> AVERAGEIF('5.8.1 (Small incl tax)'!$A:$A,'Annual incl tax'!$B28,'5.8.1 (Small incl tax)'!P:P)</f>
        <v>3.5307207464893606</v>
      </c>
      <c r="P28" s="34">
        <f xml:space="preserve"> AVERAGEIF('5.8.1 (Small incl tax)'!$A:$A,'Annual incl tax'!$B28,'5.8.1 (Small incl tax)'!Q:Q)</f>
        <v>5.3547101245920929</v>
      </c>
      <c r="Q28" s="34">
        <f xml:space="preserve"> AVERAGEIF('5.8.1 (Small incl tax)'!$A:$A,'Annual incl tax'!$B28,'5.8.1 (Small incl tax)'!R:R)</f>
        <v>2.7037552084237211</v>
      </c>
      <c r="R28" s="34">
        <f t="shared" si="0"/>
        <v>3.7573908352168401</v>
      </c>
      <c r="S28" s="31">
        <f t="shared" si="1"/>
        <v>-28.041682992296792</v>
      </c>
      <c r="T28" s="32">
        <f t="shared" si="2"/>
        <v>2</v>
      </c>
      <c r="U28" s="34">
        <f xml:space="preserve"> AVERAGEIF('5.8.1 (Small incl tax)'!$A:$A,'Annual incl tax'!$B28,'5.8.1 (Small incl tax)'!V:V)</f>
        <v>3.0002769651887222</v>
      </c>
      <c r="V28" s="34">
        <f xml:space="preserve"> AVERAGEIF('5.8.1 (Small incl tax)'!$A:$A,'Annual incl tax'!$B28,'5.8.1 (Small incl tax)'!W:W)</f>
        <v>2.8498886401111081</v>
      </c>
      <c r="W28" s="34"/>
      <c r="X28" s="34">
        <f xml:space="preserve"> AVERAGEIF('5.8.1 (Small incl tax)'!$A:$A,'Annual incl tax'!$B28,'5.8.1 (Small incl tax)'!Y:Y)</f>
        <v>2.7255942611610462</v>
      </c>
      <c r="Y28" s="34">
        <f xml:space="preserve"> AVERAGEIF('5.8.1 (Small incl tax)'!$A:$A,'Annual incl tax'!$B28,'5.8.1 (Small incl tax)'!Z:Z)</f>
        <v>3.1197163164894635</v>
      </c>
      <c r="Z28" s="34">
        <f xml:space="preserve"> AVERAGEIF('5.8.1 (Small incl tax)'!$A:$A,'Annual incl tax'!$B28,'5.8.1 (Small incl tax)'!AA:AA)</f>
        <v>2.7476035637596112</v>
      </c>
      <c r="AA28" s="34">
        <f xml:space="preserve"> AVERAGEIF('5.8.1 (Small incl tax)'!$A:$A,'Annual incl tax'!$B28,'5.8.1 (Small incl tax)'!AB:AB)</f>
        <v>3.0182469409712605</v>
      </c>
      <c r="AB28" s="34">
        <f xml:space="preserve"> AVERAGEIF('5.8.1 (Small incl tax)'!$A:$A,'Annual incl tax'!$B28,'5.8.1 (Small incl tax)'!AC:AC)</f>
        <v>2.9254000196406404</v>
      </c>
      <c r="AC28" s="34"/>
      <c r="AD28" s="34">
        <f xml:space="preserve"> AVERAGEIF('5.8.1 (Small incl tax)'!$A:$A,'Annual incl tax'!$B28,'5.8.1 (Small incl tax)'!AE:AE)</f>
        <v>3.4066076343911416</v>
      </c>
      <c r="AE28" s="34">
        <f xml:space="preserve"> AVERAGEIF('5.8.1 (Small incl tax)'!$A:$A,'Annual incl tax'!$B28,'5.8.1 (Small incl tax)'!AF:AF)</f>
        <v>3.0039084415881026</v>
      </c>
      <c r="AF28" s="34">
        <f xml:space="preserve"> AVERAGEIF('5.8.1 (Small incl tax)'!$A:$A,'Annual incl tax'!$B28,'5.8.1 (Small incl tax)'!AG:AG)</f>
        <v>3.4858411237459759</v>
      </c>
      <c r="AG28" s="34">
        <f xml:space="preserve"> AVERAGEIF('5.8.1 (Small incl tax)'!$A:$A,'Annual incl tax'!$B28,'5.8.1 (Small incl tax)'!AH:AH)</f>
        <v>3.9556558254557683</v>
      </c>
      <c r="AH28" s="34">
        <f t="shared" si="3"/>
        <v>3.4462243790685587</v>
      </c>
      <c r="AI28" s="31">
        <f t="shared" si="4"/>
        <v>-21.544423374008844</v>
      </c>
      <c r="AJ28" s="32">
        <f>RANK(Q28,(C28:Q28,U28:AG28),1)</f>
        <v>2</v>
      </c>
    </row>
    <row r="29" spans="1:36" x14ac:dyDescent="0.25">
      <c r="A29" s="33" t="s">
        <v>33</v>
      </c>
      <c r="B29" s="51">
        <v>2020</v>
      </c>
      <c r="C29" s="34">
        <f xml:space="preserve"> AVERAGEIF('5.8.1 (Small incl tax)'!$A:$A,'Annual incl tax'!$B29,'5.8.1 (Small incl tax)'!D:D)</f>
        <v>3.4633532534929845</v>
      </c>
      <c r="D29" s="34">
        <f xml:space="preserve"> AVERAGEIF('5.8.1 (Small incl tax)'!$A:$A,'Annual incl tax'!$B29,'5.8.1 (Small incl tax)'!E:E)</f>
        <v>2.3394278961760984</v>
      </c>
      <c r="E29" s="34">
        <f xml:space="preserve"> AVERAGEIF('5.8.1 (Small incl tax)'!$A:$A,'Annual incl tax'!$B29,'5.8.1 (Small incl tax)'!F:F)</f>
        <v>4.4689497176708208</v>
      </c>
      <c r="F29" s="34">
        <f xml:space="preserve"> AVERAGEIF('5.8.1 (Small incl tax)'!$A:$A,'Annual incl tax'!$B29,'5.8.1 (Small incl tax)'!G:G)</f>
        <v>5.4093465616299543</v>
      </c>
      <c r="G29" s="34">
        <f xml:space="preserve"> AVERAGEIF('5.8.1 (Small incl tax)'!$A:$A,'Annual incl tax'!$B29,'5.8.1 (Small incl tax)'!H:H)</f>
        <v>4.0255730163955832</v>
      </c>
      <c r="H29" s="34">
        <f xml:space="preserve"> AVERAGEIF('5.8.1 (Small incl tax)'!$A:$A,'Annual incl tax'!$B29,'5.8.1 (Small incl tax)'!I:I)</f>
        <v>3.2897523345493545</v>
      </c>
      <c r="I29" s="34">
        <f xml:space="preserve"> AVERAGEIF('5.8.1 (Small incl tax)'!$A:$A,'Annual incl tax'!$B29,'5.8.1 (Small incl tax)'!J:J)</f>
        <v>2.9707827395278388</v>
      </c>
      <c r="J29" s="34">
        <f xml:space="preserve"> AVERAGEIF('5.8.1 (Small incl tax)'!$A:$A,'Annual incl tax'!$B29,'5.8.1 (Small incl tax)'!K:K)</f>
        <v>3.4792810170024819</v>
      </c>
      <c r="K29" s="34">
        <f xml:space="preserve"> AVERAGEIF('5.8.1 (Small incl tax)'!$A:$A,'Annual incl tax'!$B29,'5.8.1 (Small incl tax)'!L:L)</f>
        <v>3.7224611757759596</v>
      </c>
      <c r="L29" s="34">
        <f xml:space="preserve"> AVERAGEIF('5.8.1 (Small incl tax)'!$A:$A,'Annual incl tax'!$B29,'5.8.1 (Small incl tax)'!M:M)</f>
        <v>3.1626102629037924</v>
      </c>
      <c r="M29" s="34">
        <f xml:space="preserve"> AVERAGEIF('5.8.1 (Small incl tax)'!$A:$A,'Annual incl tax'!$B29,'5.8.1 (Small incl tax)'!N:N)</f>
        <v>6.5140789517338078</v>
      </c>
      <c r="N29" s="34">
        <f xml:space="preserve"> AVERAGEIF('5.8.1 (Small incl tax)'!$A:$A,'Annual incl tax'!$B29,'5.8.1 (Small incl tax)'!O:O)</f>
        <v>3.5845732000624677</v>
      </c>
      <c r="O29" s="34">
        <f xml:space="preserve"> AVERAGEIF('5.8.1 (Small incl tax)'!$A:$A,'Annual incl tax'!$B29,'5.8.1 (Small incl tax)'!P:P)</f>
        <v>3.0253144996979087</v>
      </c>
      <c r="P29" s="34">
        <f xml:space="preserve"> AVERAGEIF('5.8.1 (Small incl tax)'!$A:$A,'Annual incl tax'!$B29,'5.8.1 (Small incl tax)'!Q:Q)</f>
        <v>7.0111771384370005</v>
      </c>
      <c r="Q29" s="34">
        <f xml:space="preserve"> AVERAGEIF('5.8.1 (Small incl tax)'!$A:$A,'Annual incl tax'!$B29,'5.8.1 (Small incl tax)'!R:R)</f>
        <v>2.7244958406587294</v>
      </c>
      <c r="R29" s="34">
        <f t="shared" si="0"/>
        <v>3.4792810170024819</v>
      </c>
      <c r="S29" s="31">
        <f t="shared" si="1"/>
        <v>-21.693711219510099</v>
      </c>
      <c r="T29" s="32">
        <f t="shared" si="2"/>
        <v>2</v>
      </c>
      <c r="U29" s="34">
        <f xml:space="preserve"> AVERAGEIF('5.8.1 (Small incl tax)'!$A:$A,'Annual incl tax'!$B29,'5.8.1 (Small incl tax)'!V:V)</f>
        <v>2.4819135537352421</v>
      </c>
      <c r="V29" s="34">
        <f xml:space="preserve"> AVERAGEIF('5.8.1 (Small incl tax)'!$A:$A,'Annual incl tax'!$B29,'5.8.1 (Small incl tax)'!W:W)</f>
        <v>2.6712941830614678</v>
      </c>
      <c r="W29" s="34"/>
      <c r="X29" s="34">
        <f xml:space="preserve"> AVERAGEIF('5.8.1 (Small incl tax)'!$A:$A,'Annual incl tax'!$B29,'5.8.1 (Small incl tax)'!Y:Y)</f>
        <v>2.5031012207056049</v>
      </c>
      <c r="Y29" s="34">
        <f xml:space="preserve"> AVERAGEIF('5.8.1 (Small incl tax)'!$A:$A,'Annual incl tax'!$B29,'5.8.1 (Small incl tax)'!Z:Z)</f>
        <v>2.6472154626606703</v>
      </c>
      <c r="Z29" s="34">
        <f xml:space="preserve"> AVERAGEIF('5.8.1 (Small incl tax)'!$A:$A,'Annual incl tax'!$B29,'5.8.1 (Small incl tax)'!AA:AA)</f>
        <v>2.4256751651499542</v>
      </c>
      <c r="AA29" s="34">
        <f xml:space="preserve"> AVERAGEIF('5.8.1 (Small incl tax)'!$A:$A,'Annual incl tax'!$B29,'5.8.1 (Small incl tax)'!AB:AB)</f>
        <v>2.5231825066800493</v>
      </c>
      <c r="AB29" s="34">
        <f xml:space="preserve"> AVERAGEIF('5.8.1 (Small incl tax)'!$A:$A,'Annual incl tax'!$B29,'5.8.1 (Small incl tax)'!AC:AC)</f>
        <v>2.234213757135409</v>
      </c>
      <c r="AC29" s="34"/>
      <c r="AD29" s="34">
        <f xml:space="preserve"> AVERAGEIF('5.8.1 (Small incl tax)'!$A:$A,'Annual incl tax'!$B29,'5.8.1 (Small incl tax)'!AE:AE)</f>
        <v>3.1699429101412848</v>
      </c>
      <c r="AE29" s="34">
        <f xml:space="preserve"> AVERAGEIF('5.8.1 (Small incl tax)'!$A:$A,'Annual incl tax'!$B29,'5.8.1 (Small incl tax)'!AF:AF)</f>
        <v>2.7432422729217469</v>
      </c>
      <c r="AF29" s="34">
        <f xml:space="preserve"> AVERAGEIF('5.8.1 (Small incl tax)'!$A:$A,'Annual incl tax'!$B29,'5.8.1 (Small incl tax)'!AG:AG)</f>
        <v>3.2858249092306071</v>
      </c>
      <c r="AG29" s="34">
        <f xml:space="preserve"> AVERAGEIF('5.8.1 (Small incl tax)'!$A:$A,'Annual incl tax'!$B29,'5.8.1 (Small incl tax)'!AH:AH)</f>
        <v>3.5481900003054259</v>
      </c>
      <c r="AH29" s="34">
        <f t="shared" si="3"/>
        <v>3.1662765865225388</v>
      </c>
      <c r="AI29" s="31">
        <f t="shared" si="4"/>
        <v>-13.952689659023401</v>
      </c>
      <c r="AJ29" s="32">
        <f>RANK(Q29,(C29:Q29,U29:AG29),1)</f>
        <v>9</v>
      </c>
    </row>
    <row r="30" spans="1:36" x14ac:dyDescent="0.25">
      <c r="A30" s="33" t="s">
        <v>33</v>
      </c>
      <c r="B30" s="51">
        <v>2021</v>
      </c>
      <c r="C30" s="34">
        <f xml:space="preserve"> AVERAGEIF('5.8.1 (Small incl tax)'!$A:$A,'Annual incl tax'!$B30,'5.8.1 (Small incl tax)'!D:D)</f>
        <v>3.471520204393836</v>
      </c>
      <c r="D30" s="34">
        <f xml:space="preserve"> AVERAGEIF('5.8.1 (Small incl tax)'!$A:$A,'Annual incl tax'!$B30,'5.8.1 (Small incl tax)'!E:E)</f>
        <v>3.0677775535548446</v>
      </c>
      <c r="E30" s="34">
        <f xml:space="preserve"> AVERAGEIF('5.8.1 (Small incl tax)'!$A:$A,'Annual incl tax'!$B30,'5.8.1 (Small incl tax)'!F:F)</f>
        <v>6.1833624631224167</v>
      </c>
      <c r="F30" s="34">
        <f xml:space="preserve"> AVERAGEIF('5.8.1 (Small incl tax)'!$A:$A,'Annual incl tax'!$B30,'5.8.1 (Small incl tax)'!G:G)</f>
        <v>6.3348540266927902</v>
      </c>
      <c r="G30" s="34">
        <f xml:space="preserve"> AVERAGEIF('5.8.1 (Small incl tax)'!$A:$A,'Annual incl tax'!$B30,'5.8.1 (Small incl tax)'!H:H)</f>
        <v>4.2589726661288241</v>
      </c>
      <c r="H30" s="34">
        <f xml:space="preserve"> AVERAGEIF('5.8.1 (Small incl tax)'!$A:$A,'Annual incl tax'!$B30,'5.8.1 (Small incl tax)'!I:I)</f>
        <v>3.652816595724758</v>
      </c>
      <c r="I30" s="34">
        <f xml:space="preserve"> AVERAGEIF('5.8.1 (Small incl tax)'!$A:$A,'Annual incl tax'!$B30,'5.8.1 (Small incl tax)'!J:J)</f>
        <v>5.1312670818363726</v>
      </c>
      <c r="J30" s="34">
        <f xml:space="preserve"> AVERAGEIF('5.8.1 (Small incl tax)'!$A:$A,'Annual incl tax'!$B30,'5.8.1 (Small incl tax)'!K:K)</f>
        <v>4.5076807655438369</v>
      </c>
      <c r="K30" s="34">
        <f xml:space="preserve"> AVERAGEIF('5.8.1 (Small incl tax)'!$A:$A,'Annual incl tax'!$B30,'5.8.1 (Small incl tax)'!L:L)</f>
        <v>4.1725030127215339</v>
      </c>
      <c r="L30" s="34">
        <f xml:space="preserve"> AVERAGEIF('5.8.1 (Small incl tax)'!$A:$A,'Annual incl tax'!$B30,'5.8.1 (Small incl tax)'!M:M)</f>
        <v>3.9711191346119383</v>
      </c>
      <c r="M30" s="34">
        <f xml:space="preserve"> AVERAGEIF('5.8.1 (Small incl tax)'!$A:$A,'Annual incl tax'!$B30,'5.8.1 (Small incl tax)'!N:N)</f>
        <v>6.6138845893963829</v>
      </c>
      <c r="N30" s="34">
        <f xml:space="preserve"> AVERAGEIF('5.8.1 (Small incl tax)'!$A:$A,'Annual incl tax'!$B30,'5.8.1 (Small incl tax)'!O:O)</f>
        <v>3.5694786927098021</v>
      </c>
      <c r="O30" s="34">
        <f xml:space="preserve"> AVERAGEIF('5.8.1 (Small incl tax)'!$A:$A,'Annual incl tax'!$B30,'5.8.1 (Small incl tax)'!P:P)</f>
        <v>3.1440467312729501</v>
      </c>
      <c r="P30" s="34">
        <f xml:space="preserve"> AVERAGEIF('5.8.1 (Small incl tax)'!$A:$A,'Annual incl tax'!$B30,'5.8.1 (Small incl tax)'!Q:Q)</f>
        <v>8.6854810096354207</v>
      </c>
      <c r="Q30" s="34">
        <f xml:space="preserve"> AVERAGEIF('5.8.1 (Small incl tax)'!$A:$A,'Annual incl tax'!$B30,'5.8.1 (Small incl tax)'!R:R)</f>
        <v>3.1124216542269076</v>
      </c>
      <c r="R30" s="34">
        <f t="shared" si="0"/>
        <v>4.1725030127215339</v>
      </c>
      <c r="S30" s="31">
        <f t="shared" si="1"/>
        <v>-25.406365322266922</v>
      </c>
      <c r="T30" s="32">
        <f t="shared" si="2"/>
        <v>2</v>
      </c>
      <c r="U30" s="34">
        <f xml:space="preserve"> AVERAGEIF('5.8.1 (Small incl tax)'!$A:$A,'Annual incl tax'!$B30,'5.8.1 (Small incl tax)'!V:V)</f>
        <v>3.7205417684085429</v>
      </c>
      <c r="V30" s="34">
        <f xml:space="preserve"> AVERAGEIF('5.8.1 (Small incl tax)'!$A:$A,'Annual incl tax'!$B30,'5.8.1 (Small incl tax)'!W:W)</f>
        <v>3.0897975791627585</v>
      </c>
      <c r="W30" s="34"/>
      <c r="X30" s="34">
        <f xml:space="preserve"> AVERAGEIF('5.8.1 (Small incl tax)'!$A:$A,'Annual incl tax'!$B30,'5.8.1 (Small incl tax)'!Y:Y)</f>
        <v>2.4486832441201734</v>
      </c>
      <c r="Y30" s="34">
        <f xml:space="preserve"> AVERAGEIF('5.8.1 (Small incl tax)'!$A:$A,'Annual incl tax'!$B30,'5.8.1 (Small incl tax)'!Z:Z)</f>
        <v>4.6699192115515622</v>
      </c>
      <c r="Z30" s="34">
        <f xml:space="preserve"> AVERAGEIF('5.8.1 (Small incl tax)'!$A:$A,'Annual incl tax'!$B30,'5.8.1 (Small incl tax)'!AA:AA)</f>
        <v>3.1078720046609751</v>
      </c>
      <c r="AA30" s="34">
        <f xml:space="preserve"> AVERAGEIF('5.8.1 (Small incl tax)'!$A:$A,'Annual incl tax'!$B30,'5.8.1 (Small incl tax)'!AB:AB)</f>
        <v>3.7069593497681903</v>
      </c>
      <c r="AB30" s="34">
        <f xml:space="preserve"> AVERAGEIF('5.8.1 (Small incl tax)'!$A:$A,'Annual incl tax'!$B30,'5.8.1 (Small incl tax)'!AC:AC)</f>
        <v>4.9740756746398604</v>
      </c>
      <c r="AC30" s="34"/>
      <c r="AD30" s="34">
        <f xml:space="preserve"> AVERAGEIF('5.8.1 (Small incl tax)'!$A:$A,'Annual incl tax'!$B30,'5.8.1 (Small incl tax)'!AE:AE)</f>
        <v>3.2924698164918471</v>
      </c>
      <c r="AE30" s="34">
        <f xml:space="preserve"> AVERAGEIF('5.8.1 (Small incl tax)'!$A:$A,'Annual incl tax'!$B30,'5.8.1 (Small incl tax)'!AF:AF)</f>
        <v>3.361008838892996</v>
      </c>
      <c r="AF30" s="34">
        <f xml:space="preserve"> AVERAGEIF('5.8.1 (Small incl tax)'!$A:$A,'Annual incl tax'!$B30,'5.8.1 (Small incl tax)'!AG:AG)</f>
        <v>3.6200238120639523</v>
      </c>
      <c r="AG30" s="34">
        <f xml:space="preserve"> AVERAGEIF('5.8.1 (Small incl tax)'!$A:$A,'Annual incl tax'!$B30,'5.8.1 (Small incl tax)'!AH:AH)</f>
        <v>3.7704599585633067</v>
      </c>
      <c r="AH30" s="34">
        <f t="shared" si="3"/>
        <v>3.7137505590883668</v>
      </c>
      <c r="AI30" s="31">
        <f t="shared" si="4"/>
        <v>-16.191957302837011</v>
      </c>
      <c r="AJ30" s="32">
        <f>RANK(Q30,(C30:Q30,U30:AG30),1)</f>
        <v>5</v>
      </c>
    </row>
    <row r="31" spans="1:36" x14ac:dyDescent="0.25">
      <c r="A31" s="33" t="s">
        <v>33</v>
      </c>
      <c r="B31" s="51">
        <v>2022</v>
      </c>
      <c r="C31" s="34">
        <f xml:space="preserve"> AVERAGEIF('5.8.1 (Small incl tax)'!$A:$A,'Annual incl tax'!$B31,'5.8.1 (Small incl tax)'!D:D)</f>
        <v>5.3869896830023283</v>
      </c>
      <c r="D31" s="34">
        <f xml:space="preserve"> AVERAGEIF('5.8.1 (Small incl tax)'!$A:$A,'Annual incl tax'!$B31,'5.8.1 (Small incl tax)'!E:E)</f>
        <v>5.5150889087739525</v>
      </c>
      <c r="E31" s="34">
        <f xml:space="preserve"> AVERAGEIF('5.8.1 (Small incl tax)'!$A:$A,'Annual incl tax'!$B31,'5.8.1 (Small incl tax)'!F:F)</f>
        <v>11.486514502776942</v>
      </c>
      <c r="F31" s="34">
        <f xml:space="preserve"> AVERAGEIF('5.8.1 (Small incl tax)'!$A:$A,'Annual incl tax'!$B31,'5.8.1 (Small incl tax)'!G:G)</f>
        <v>14.84969078477555</v>
      </c>
      <c r="G31" s="34">
        <f xml:space="preserve"> AVERAGEIF('5.8.1 (Small incl tax)'!$A:$A,'Annual incl tax'!$B31,'5.8.1 (Small incl tax)'!H:H)</f>
        <v>6.3506618554781271</v>
      </c>
      <c r="H31" s="34">
        <f xml:space="preserve"> AVERAGEIF('5.8.1 (Small incl tax)'!$A:$A,'Annual incl tax'!$B31,'5.8.1 (Small incl tax)'!I:I)</f>
        <v>5.1591939922845427</v>
      </c>
      <c r="I31" s="34">
        <f xml:space="preserve"> AVERAGEIF('5.8.1 (Small incl tax)'!$A:$A,'Annual incl tax'!$B31,'5.8.1 (Small incl tax)'!J:J)</f>
        <v>9.7198165567893184</v>
      </c>
      <c r="J31" s="34">
        <f xml:space="preserve"> AVERAGEIF('5.8.1 (Small incl tax)'!$A:$A,'Annual incl tax'!$B31,'5.8.1 (Small incl tax)'!K:K)</f>
        <v>7.6132677120778798</v>
      </c>
      <c r="K31" s="34">
        <f xml:space="preserve"> AVERAGEIF('5.8.1 (Small incl tax)'!$A:$A,'Annual incl tax'!$B31,'5.8.1 (Small incl tax)'!L:L)</f>
        <v>9.2160518777953602</v>
      </c>
      <c r="L31" s="34">
        <f xml:space="preserve"> AVERAGEIF('5.8.1 (Small incl tax)'!$A:$A,'Annual incl tax'!$B31,'5.8.1 (Small incl tax)'!M:M)</f>
        <v>7.6126368747373352</v>
      </c>
      <c r="M31" s="34">
        <f xml:space="preserve"> AVERAGEIF('5.8.1 (Small incl tax)'!$A:$A,'Annual incl tax'!$B31,'5.8.1 (Small incl tax)'!N:N)</f>
        <v>8.703826674388246</v>
      </c>
      <c r="N31" s="34">
        <f xml:space="preserve"> AVERAGEIF('5.8.1 (Small incl tax)'!$A:$A,'Annual incl tax'!$B31,'5.8.1 (Small incl tax)'!O:O)</f>
        <v>8.0291623093330706</v>
      </c>
      <c r="O31" s="34">
        <f xml:space="preserve"> AVERAGEIF('5.8.1 (Small incl tax)'!$A:$A,'Annual incl tax'!$B31,'5.8.1 (Small incl tax)'!P:P)</f>
        <v>7.7985411141559489</v>
      </c>
      <c r="P31" s="34">
        <f xml:space="preserve"> AVERAGEIF('5.8.1 (Small incl tax)'!$A:$A,'Annual incl tax'!$B31,'5.8.1 (Small incl tax)'!Q:Q)</f>
        <v>15.388532708956989</v>
      </c>
      <c r="Q31" s="34">
        <f xml:space="preserve"> AVERAGEIF('5.8.1 (Small incl tax)'!$A:$A,'Annual incl tax'!$B31,'5.8.1 (Small incl tax)'!R:R)</f>
        <v>4.6865192225275258</v>
      </c>
      <c r="R31" s="34">
        <f>MEDIAN(C31:Q31)</f>
        <v>7.7985411141559489</v>
      </c>
      <c r="S31" s="31">
        <f>(Q31-R31)/R31*100</f>
        <v>-39.905180290445173</v>
      </c>
      <c r="T31" s="32">
        <f>RANK(Q31,(C31:Q31),1)</f>
        <v>1</v>
      </c>
      <c r="U31" s="34">
        <f xml:space="preserve"> AVERAGEIF('5.8.1 (Small incl tax)'!$A:$A,'Annual incl tax'!$B31,'5.8.1 (Small incl tax)'!V:V)</f>
        <v>8.1947224079046741</v>
      </c>
      <c r="V31" s="34">
        <f xml:space="preserve"> AVERAGEIF('5.8.1 (Small incl tax)'!$A:$A,'Annual incl tax'!$B31,'5.8.1 (Small incl tax)'!W:W)</f>
        <v>7.1362434866430693</v>
      </c>
      <c r="W31" s="34"/>
      <c r="X31" s="34">
        <f xml:space="preserve"> AVERAGEIF('5.8.1 (Small incl tax)'!$A:$A,'Annual incl tax'!$B31,'5.8.1 (Small incl tax)'!Y:Y)</f>
        <v>6.4231347457566983</v>
      </c>
      <c r="Y31" s="34">
        <f xml:space="preserve"> AVERAGEIF('5.8.1 (Small incl tax)'!$A:$A,'Annual incl tax'!$B31,'5.8.1 (Small incl tax)'!Z:Z)</f>
        <v>11.036664613265687</v>
      </c>
      <c r="Z31" s="34">
        <f xml:space="preserve"> AVERAGEIF('5.8.1 (Small incl tax)'!$A:$A,'Annual incl tax'!$B31,'5.8.1 (Small incl tax)'!AA:AA)</f>
        <v>7.2189376860891805</v>
      </c>
      <c r="AA31" s="34">
        <f xml:space="preserve"> AVERAGEIF('5.8.1 (Small incl tax)'!$A:$A,'Annual incl tax'!$B31,'5.8.1 (Small incl tax)'!AB:AB)</f>
        <v>9.6992927217805018</v>
      </c>
      <c r="AB31" s="34">
        <f xml:space="preserve"> AVERAGEIF('5.8.1 (Small incl tax)'!$A:$A,'Annual incl tax'!$B31,'5.8.1 (Small incl tax)'!AC:AC)</f>
        <v>9.5325281817542677</v>
      </c>
      <c r="AC31" s="34"/>
      <c r="AD31" s="34">
        <f xml:space="preserve"> AVERAGEIF('5.8.1 (Small incl tax)'!$A:$A,'Annual incl tax'!$B31,'5.8.1 (Small incl tax)'!AE:AE)</f>
        <v>5.7874378500532888</v>
      </c>
      <c r="AE31" s="34">
        <f xml:space="preserve"> AVERAGEIF('5.8.1 (Small incl tax)'!$A:$A,'Annual incl tax'!$B31,'5.8.1 (Small incl tax)'!AF:AF)</f>
        <v>10.917189617104173</v>
      </c>
      <c r="AF31" s="34">
        <f xml:space="preserve"> AVERAGEIF('5.8.1 (Small incl tax)'!$A:$A,'Annual incl tax'!$B31,'5.8.1 (Small incl tax)'!AG:AG)</f>
        <v>6.5203251221550094</v>
      </c>
      <c r="AG31" s="34">
        <f xml:space="preserve"> AVERAGEIF('5.8.1 (Small incl tax)'!$A:$A,'Annual incl tax'!$B31,'5.8.1 (Small incl tax)'!AH:AH)</f>
        <v>6.7905938627684774</v>
      </c>
      <c r="AH31" s="34">
        <f>MEDIAN(C31:Q31,U31:AG31)</f>
        <v>7.7059044131169143</v>
      </c>
      <c r="AI31" s="31">
        <f>(Q31-AH31)/AH31*100</f>
        <v>-39.182749080689618</v>
      </c>
      <c r="AJ31" s="32">
        <f>RANK(Q31,(C31:Q31,U31:AG31),1)</f>
        <v>1</v>
      </c>
    </row>
    <row r="32" spans="1:36" x14ac:dyDescent="0.25">
      <c r="A32" s="33" t="s">
        <v>33</v>
      </c>
      <c r="B32" s="51">
        <v>2023</v>
      </c>
      <c r="C32" s="34">
        <f xml:space="preserve"> AVERAGEIF('5.8.1 (Small incl tax)'!$A:$A,'Annual incl tax'!$B32,'5.8.1 (Small incl tax)'!D:D)</f>
        <v>8.1807226410080496</v>
      </c>
      <c r="D32" s="34">
        <f xml:space="preserve"> AVERAGEIF('5.8.1 (Small incl tax)'!$A:$A,'Annual incl tax'!$B32,'5.8.1 (Small incl tax)'!E:E)</f>
        <v>5.6591971005940476</v>
      </c>
      <c r="E32" s="34">
        <f xml:space="preserve"> AVERAGEIF('5.8.1 (Small incl tax)'!$A:$A,'Annual incl tax'!$B32,'5.8.1 (Small incl tax)'!F:F)</f>
        <v>7.3922278264784689</v>
      </c>
      <c r="F32" s="34">
        <f xml:space="preserve"> AVERAGEIF('5.8.1 (Small incl tax)'!$A:$A,'Annual incl tax'!$B32,'5.8.1 (Small incl tax)'!G:G)</f>
        <v>8.6248593112250447</v>
      </c>
      <c r="G32" s="34">
        <f xml:space="preserve"> AVERAGEIF('5.8.1 (Small incl tax)'!$A:$A,'Annual incl tax'!$B32,'5.8.1 (Small incl tax)'!H:H)</f>
        <v>8.5396138752911774</v>
      </c>
      <c r="H32" s="34">
        <f xml:space="preserve"> AVERAGEIF('5.8.1 (Small incl tax)'!$A:$A,'Annual incl tax'!$B32,'5.8.1 (Small incl tax)'!I:I)</f>
        <v>8.0969808501736082</v>
      </c>
      <c r="I32" s="34">
        <f xml:space="preserve"> AVERAGEIF('5.8.1 (Small incl tax)'!$A:$A,'Annual incl tax'!$B32,'5.8.1 (Small incl tax)'!J:J)</f>
        <v>6.7239281765619472</v>
      </c>
      <c r="J32" s="34">
        <f xml:space="preserve"> AVERAGEIF('5.8.1 (Small incl tax)'!$A:$A,'Annual incl tax'!$B32,'5.8.1 (Small incl tax)'!K:K)</f>
        <v>8.3900815678687231</v>
      </c>
      <c r="K32" s="34">
        <f xml:space="preserve"> AVERAGEIF('5.8.1 (Small incl tax)'!$A:$A,'Annual incl tax'!$B32,'5.8.1 (Small incl tax)'!L:L)</f>
        <v>8.0164547630929128</v>
      </c>
      <c r="L32" s="34">
        <f xml:space="preserve"> AVERAGEIF('5.8.1 (Small incl tax)'!$A:$A,'Annual incl tax'!$B32,'5.8.1 (Small incl tax)'!M:M)</f>
        <v>8.9769618936879247</v>
      </c>
      <c r="M32" s="34">
        <f xml:space="preserve"> AVERAGEIF('5.8.1 (Small incl tax)'!$A:$A,'Annual incl tax'!$B32,'5.8.1 (Small incl tax)'!N:N)</f>
        <v>11.735394063222364</v>
      </c>
      <c r="N32" s="34">
        <f xml:space="preserve"> AVERAGEIF('5.8.1 (Small incl tax)'!$A:$A,'Annual incl tax'!$B32,'5.8.1 (Small incl tax)'!O:O)</f>
        <v>7.6415356932889544</v>
      </c>
      <c r="O32" s="34">
        <f xml:space="preserve"> AVERAGEIF('5.8.1 (Small incl tax)'!$A:$A,'Annual incl tax'!$B32,'5.8.1 (Small incl tax)'!P:P)</f>
        <v>6.2473815575069125</v>
      </c>
      <c r="P32" s="34">
        <f xml:space="preserve"> AVERAGEIF('5.8.1 (Small incl tax)'!$A:$A,'Annual incl tax'!$B32,'5.8.1 (Small incl tax)'!Q:Q)</f>
        <v>11.845656321123979</v>
      </c>
      <c r="Q32" s="34">
        <f xml:space="preserve"> AVERAGEIF('5.8.1 (Small incl tax)'!$A:$A,'Annual incl tax'!$B32,'5.8.1 (Small incl tax)'!R:R)</f>
        <v>6.3826879351340828</v>
      </c>
      <c r="R32" s="34">
        <f>MEDIAN(C32:Q32)</f>
        <v>8.0969808501736082</v>
      </c>
      <c r="S32" s="31">
        <f>(Q32-R32)/R32*100</f>
        <v>-21.17200159863005</v>
      </c>
      <c r="T32" s="32">
        <f>RANK(Q32,(C32:Q32),1)</f>
        <v>3</v>
      </c>
      <c r="U32" s="34">
        <f xml:space="preserve"> AVERAGEIF('5.8.1 (Small incl tax)'!$A:$A,'Annual incl tax'!$B32,'5.8.1 (Small incl tax)'!V:V)</f>
        <v>5.5647601976911254</v>
      </c>
      <c r="V32" s="34">
        <f xml:space="preserve"> AVERAGEIF('5.8.1 (Small incl tax)'!$A:$A,'Annual incl tax'!$B32,'5.8.1 (Small incl tax)'!W:W)</f>
        <v>6.063995238944031</v>
      </c>
      <c r="W32" s="34"/>
      <c r="X32" s="34">
        <f xml:space="preserve"> AVERAGEIF('5.8.1 (Small incl tax)'!$A:$A,'Annual incl tax'!$B32,'5.8.1 (Small incl tax)'!Y:Y)</f>
        <v>6.1772081707638344</v>
      </c>
      <c r="Y32" s="34">
        <f xml:space="preserve"> AVERAGEIF('5.8.1 (Small incl tax)'!$A:$A,'Annual incl tax'!$B32,'5.8.1 (Small incl tax)'!Z:Z)</f>
        <v>6.1811116644956892</v>
      </c>
      <c r="Z32" s="34">
        <f xml:space="preserve"> AVERAGEIF('5.8.1 (Small incl tax)'!$A:$A,'Annual incl tax'!$B32,'5.8.1 (Small incl tax)'!AA:AA)</f>
        <v>9.8078710126295423</v>
      </c>
      <c r="AA32" s="34">
        <f xml:space="preserve"> AVERAGEIF('5.8.1 (Small incl tax)'!$A:$A,'Annual incl tax'!$B32,'5.8.1 (Small incl tax)'!AB:AB)</f>
        <v>7.5625847001702358</v>
      </c>
      <c r="AB32" s="34">
        <f xml:space="preserve"> AVERAGEIF('5.8.1 (Small incl tax)'!$A:$A,'Annual incl tax'!$B32,'5.8.1 (Small incl tax)'!AC:AC)</f>
        <v>5.9248811476889873</v>
      </c>
      <c r="AC32" s="34"/>
      <c r="AD32" s="34">
        <f xml:space="preserve"> AVERAGEIF('5.8.1 (Small incl tax)'!$A:$A,'Annual incl tax'!$B32,'5.8.1 (Small incl tax)'!AE:AE)</f>
        <v>6.8213127868666827</v>
      </c>
      <c r="AE32" s="34">
        <f xml:space="preserve"> AVERAGEIF('5.8.1 (Small incl tax)'!$A:$A,'Annual incl tax'!$B32,'5.8.1 (Small incl tax)'!AF:AF)</f>
        <v>5.2798207452560959</v>
      </c>
      <c r="AF32" s="34">
        <f xml:space="preserve"> AVERAGEIF('5.8.1 (Small incl tax)'!$A:$A,'Annual incl tax'!$B32,'5.8.1 (Small incl tax)'!AG:AG)</f>
        <v>9.5358865896867009</v>
      </c>
      <c r="AG32" s="34">
        <f xml:space="preserve"> AVERAGEIF('5.8.1 (Small incl tax)'!$A:$A,'Annual incl tax'!$B32,'5.8.1 (Small incl tax)'!AH:AH)</f>
        <v>7.8665174946261773</v>
      </c>
      <c r="AH32" s="34">
        <f>MEDIAN(C32:Q32,U32:AG32)</f>
        <v>7.6020601967295951</v>
      </c>
      <c r="AI32" s="31">
        <f>(Q32-AH32)/AH32*100</f>
        <v>-16.040023757245255</v>
      </c>
      <c r="AJ32" s="32">
        <f>RANK(Q32,(C32:Q32,U32:AG32),1)</f>
        <v>9</v>
      </c>
    </row>
    <row r="33" spans="1:36" x14ac:dyDescent="0.25">
      <c r="A33" s="33" t="s">
        <v>33</v>
      </c>
      <c r="B33" s="51">
        <v>2024</v>
      </c>
      <c r="C33" s="34">
        <f xml:space="preserve"> AVERAGEIF('5.8.1 (Small incl tax)'!$A:$A,'Annual incl tax'!$B33,'5.8.1 (Small incl tax)'!D:D)</f>
        <v>6.5723022719432969</v>
      </c>
      <c r="D33" s="34">
        <f xml:space="preserve"> AVERAGEIF('5.8.1 (Small incl tax)'!$A:$A,'Annual incl tax'!$B33,'5.8.1 (Small incl tax)'!E:E)</f>
        <v>5.0403373953689385</v>
      </c>
      <c r="E33" s="34">
        <f xml:space="preserve"> AVERAGEIF('5.8.1 (Small incl tax)'!$A:$A,'Annual incl tax'!$B33,'5.8.1 (Small incl tax)'!F:F)</f>
        <v>6.7452967301218916</v>
      </c>
      <c r="F33" s="34">
        <f xml:space="preserve"> AVERAGEIF('5.8.1 (Small incl tax)'!$A:$A,'Annual incl tax'!$B33,'5.8.1 (Small incl tax)'!G:G)</f>
        <v>7.8556187288896488</v>
      </c>
      <c r="G33" s="34">
        <f xml:space="preserve"> AVERAGEIF('5.8.1 (Small incl tax)'!$A:$A,'Annual incl tax'!$B33,'5.8.1 (Small incl tax)'!H:H)</f>
        <v>7.8856140624403483</v>
      </c>
      <c r="H33" s="34">
        <f xml:space="preserve"> AVERAGEIF('5.8.1 (Small incl tax)'!$A:$A,'Annual incl tax'!$B33,'5.8.1 (Small incl tax)'!I:I)</f>
        <v>7.1068900886068995</v>
      </c>
      <c r="I33" s="34">
        <f xml:space="preserve"> AVERAGEIF('5.8.1 (Small incl tax)'!$A:$A,'Annual incl tax'!$B33,'5.8.1 (Small incl tax)'!J:J)</f>
        <v>4.9674461423556266</v>
      </c>
      <c r="J33" s="34">
        <f xml:space="preserve"> AVERAGEIF('5.8.1 (Small incl tax)'!$A:$A,'Annual incl tax'!$B33,'5.8.1 (Small incl tax)'!K:K)</f>
        <v>6.9072992067762726</v>
      </c>
      <c r="K33" s="34">
        <f xml:space="preserve"> AVERAGEIF('5.8.1 (Small incl tax)'!$A:$A,'Annual incl tax'!$B33,'5.8.1 (Small incl tax)'!L:L)</f>
        <v>6.3409076503197195</v>
      </c>
      <c r="L33" s="34">
        <f xml:space="preserve"> AVERAGEIF('5.8.1 (Small incl tax)'!$A:$A,'Annual incl tax'!$B33,'5.8.1 (Small incl tax)'!M:M)</f>
        <v>7.4411124445742924</v>
      </c>
      <c r="M33" s="34">
        <f xml:space="preserve"> AVERAGEIF('5.8.1 (Small incl tax)'!$A:$A,'Annual incl tax'!$B33,'5.8.1 (Small incl tax)'!N:N)</f>
        <v>10.752974890705632</v>
      </c>
      <c r="N33" s="34">
        <f xml:space="preserve"> AVERAGEIF('5.8.1 (Small incl tax)'!$A:$A,'Annual incl tax'!$B33,'5.8.1 (Small incl tax)'!O:O)</f>
        <v>6.3579228727756867</v>
      </c>
      <c r="O33" s="34">
        <f xml:space="preserve"> AVERAGEIF('5.8.1 (Small incl tax)'!$A:$A,'Annual incl tax'!$B33,'5.8.1 (Small incl tax)'!P:P)</f>
        <v>4.8748564836330672</v>
      </c>
      <c r="P33" s="34">
        <f xml:space="preserve"> AVERAGEIF('5.8.1 (Small incl tax)'!$A:$A,'Annual incl tax'!$B33,'5.8.1 (Small incl tax)'!Q:Q)</f>
        <v>10.238860058616858</v>
      </c>
      <c r="Q33" s="34">
        <f xml:space="preserve"> AVERAGEIF('5.8.1 (Small incl tax)'!$A:$A,'Annual incl tax'!$B33,'5.8.1 (Small incl tax)'!R:R)</f>
        <v>5.601136871895168</v>
      </c>
      <c r="R33" s="34">
        <f>MEDIAN(C33:Q33)</f>
        <v>6.7452967301218916</v>
      </c>
      <c r="S33" s="31">
        <f>(Q33-R33)/R33*100</f>
        <v>-16.962335446524499</v>
      </c>
      <c r="T33" s="32">
        <f>RANK(Q33,(C33:Q33),1)</f>
        <v>4</v>
      </c>
      <c r="U33" s="34">
        <f xml:space="preserve"> AVERAGEIF('5.8.1 (Small incl tax)'!$A:$A,'Annual incl tax'!$B33,'5.8.1 (Small incl tax)'!V:V)</f>
        <v>4.0688410324648254</v>
      </c>
      <c r="V33" s="34">
        <f xml:space="preserve"> AVERAGEIF('5.8.1 (Small incl tax)'!$A:$A,'Annual incl tax'!$B33,'5.8.1 (Small incl tax)'!W:W)</f>
        <v>4.8108513781330595</v>
      </c>
      <c r="W33" s="34"/>
      <c r="X33" s="34">
        <f xml:space="preserve"> AVERAGEIF('5.8.1 (Small incl tax)'!$A:$A,'Annual incl tax'!$B33,'5.8.1 (Small incl tax)'!Y:Y)</f>
        <v>6.0128087334295266</v>
      </c>
      <c r="Y33" s="34">
        <f xml:space="preserve"> AVERAGEIF('5.8.1 (Small incl tax)'!$A:$A,'Annual incl tax'!$B33,'5.8.1 (Small incl tax)'!Z:Z)</f>
        <v>4.9132401406375195</v>
      </c>
      <c r="Z33" s="34">
        <f xml:space="preserve"> AVERAGEIF('5.8.1 (Small incl tax)'!$A:$A,'Annual incl tax'!$B33,'5.8.1 (Small incl tax)'!AA:AA)</f>
        <v>6.3032603929232813</v>
      </c>
      <c r="AA33" s="34">
        <f xml:space="preserve"> AVERAGEIF('5.8.1 (Small incl tax)'!$A:$A,'Annual incl tax'!$B33,'5.8.1 (Small incl tax)'!AB:AB)</f>
        <v>4.9184681297410666</v>
      </c>
      <c r="AB33" s="34">
        <f xml:space="preserve"> AVERAGEIF('5.8.1 (Small incl tax)'!$A:$A,'Annual incl tax'!$B33,'5.8.1 (Small incl tax)'!AC:AC)</f>
        <v>4.258352889039835</v>
      </c>
      <c r="AC33" s="34"/>
      <c r="AD33" s="34">
        <f xml:space="preserve"> AVERAGEIF('5.8.1 (Small incl tax)'!$A:$A,'Annual incl tax'!$B33,'5.8.1 (Small incl tax)'!AE:AE)</f>
        <v>6.4361724860036755</v>
      </c>
      <c r="AE33" s="34">
        <f xml:space="preserve"> AVERAGEIF('5.8.1 (Small incl tax)'!$A:$A,'Annual incl tax'!$B33,'5.8.1 (Small incl tax)'!AF:AF)</f>
        <v>4.5045773739256507</v>
      </c>
      <c r="AF33" s="34">
        <f xml:space="preserve"> AVERAGEIF('5.8.1 (Small incl tax)'!$A:$A,'Annual incl tax'!$B33,'5.8.1 (Small incl tax)'!AG:AG)</f>
        <v>6.8288030117079375</v>
      </c>
      <c r="AG33" s="34">
        <f xml:space="preserve"> AVERAGEIF('5.8.1 (Small incl tax)'!$A:$A,'Annual incl tax'!$B33,'5.8.1 (Small incl tax)'!AH:AH)</f>
        <v>5.914275358958033</v>
      </c>
      <c r="AH33" s="34">
        <f>MEDIAN(C33:Q33,U33:AG33)</f>
        <v>6.3220840216215004</v>
      </c>
      <c r="AI33" s="31">
        <f>(Q33-AH33)/AH33*100</f>
        <v>-11.403631259260337</v>
      </c>
      <c r="AJ33" s="32">
        <f>RANK(Q33,(C33:Q33,U33:AG33),1)</f>
        <v>10</v>
      </c>
    </row>
    <row r="34" spans="1:36" x14ac:dyDescent="0.25">
      <c r="A34" s="33" t="s">
        <v>33</v>
      </c>
      <c r="B34" s="51">
        <v>2025</v>
      </c>
      <c r="C34" s="34">
        <f xml:space="preserve"> AVERAGEIF('5.8.1 (Small incl tax)'!$A:$A,'Annual incl tax'!$B34,'5.8.1 (Small incl tax)'!D:D)</f>
        <v>6.8580519725879947</v>
      </c>
      <c r="D34" s="34">
        <f xml:space="preserve"> AVERAGEIF('5.8.1 (Small incl tax)'!$A:$A,'Annual incl tax'!$B34,'5.8.1 (Small incl tax)'!E:E)</f>
        <v>5.5291387235209921</v>
      </c>
      <c r="E34" s="34">
        <f xml:space="preserve"> AVERAGEIF('5.8.1 (Small incl tax)'!$A:$A,'Annual incl tax'!$B34,'5.8.1 (Small incl tax)'!F:F)</f>
        <v>6.8069956259179261</v>
      </c>
      <c r="F34" s="34">
        <f xml:space="preserve"> AVERAGEIF('5.8.1 (Small incl tax)'!$A:$A,'Annual incl tax'!$B34,'5.8.1 (Small incl tax)'!G:G)</f>
        <v>8.4840022243142812</v>
      </c>
      <c r="G34" s="34">
        <f xml:space="preserve"> AVERAGEIF('5.8.1 (Small incl tax)'!$A:$A,'Annual incl tax'!$B34,'5.8.1 (Small incl tax)'!H:H)</f>
        <v>7.6929162410189642</v>
      </c>
      <c r="H34" s="34">
        <f xml:space="preserve"> AVERAGEIF('5.8.1 (Small incl tax)'!$A:$A,'Annual incl tax'!$B34,'5.8.1 (Small incl tax)'!I:I)</f>
        <v>7.3647394500854695</v>
      </c>
      <c r="I34" s="34">
        <f xml:space="preserve"> AVERAGEIF('5.8.1 (Small incl tax)'!$A:$A,'Annual incl tax'!$B34,'5.8.1 (Small incl tax)'!J:J)</f>
        <v>5.7734829961754972</v>
      </c>
      <c r="J34" s="34">
        <f xml:space="preserve"> AVERAGEIF('5.8.1 (Small incl tax)'!$A:$A,'Annual incl tax'!$B34,'5.8.1 (Small incl tax)'!K:K)</f>
        <v>7.0696245999434062</v>
      </c>
      <c r="K34" s="34">
        <f xml:space="preserve"> AVERAGEIF('5.8.1 (Small incl tax)'!$A:$A,'Annual incl tax'!$B34,'5.8.1 (Small incl tax)'!L:L)</f>
        <v>6.5372269486394581</v>
      </c>
      <c r="L34" s="34">
        <f xml:space="preserve"> AVERAGEIF('5.8.1 (Small incl tax)'!$A:$A,'Annual incl tax'!$B34,'5.8.1 (Small incl tax)'!M:M)</f>
        <v>7.0541284112568405</v>
      </c>
      <c r="M34" s="34">
        <f xml:space="preserve"> AVERAGEIF('5.8.1 (Small incl tax)'!$A:$A,'Annual incl tax'!$B34,'5.8.1 (Small incl tax)'!N:N)</f>
        <v>9.8852480452190576</v>
      </c>
      <c r="N34" s="34">
        <f xml:space="preserve"> AVERAGEIF('5.8.1 (Small incl tax)'!$A:$A,'Annual incl tax'!$B34,'5.8.1 (Small incl tax)'!O:O)</f>
        <v>6.7154518660209233</v>
      </c>
      <c r="O34" s="34">
        <f xml:space="preserve"> AVERAGEIF('5.8.1 (Small incl tax)'!$A:$A,'Annual incl tax'!$B34,'5.8.1 (Small incl tax)'!P:P)</f>
        <v>5.0280929242232277</v>
      </c>
      <c r="P34" s="34">
        <f xml:space="preserve"> AVERAGEIF('5.8.1 (Small incl tax)'!$A:$A,'Annual incl tax'!$B34,'5.8.1 (Small incl tax)'!Q:Q)</f>
        <v>11.019799470712289</v>
      </c>
      <c r="Q34" s="34">
        <f xml:space="preserve"> AVERAGEIF('5.8.1 (Small incl tax)'!$A:$A,'Annual incl tax'!$B34,'5.8.1 (Small incl tax)'!R:R)</f>
        <v>5.1006472924096986</v>
      </c>
      <c r="R34" s="34">
        <f>MEDIAN(C34:Q34)</f>
        <v>6.8580519725879947</v>
      </c>
      <c r="S34" s="31">
        <f>(Q34-R34)/R34*100</f>
        <v>-25.625420851325387</v>
      </c>
      <c r="T34" s="32">
        <f>RANK(Q34,(C34:Q34),1)</f>
        <v>2</v>
      </c>
      <c r="U34" s="34">
        <f xml:space="preserve"> AVERAGEIF('5.8.1 (Small incl tax)'!$A:$A,'Annual incl tax'!$B34,'5.8.1 (Small incl tax)'!V:V)</f>
        <v>4.4566412319147357</v>
      </c>
      <c r="V34" s="34">
        <f xml:space="preserve"> AVERAGEIF('5.8.1 (Small incl tax)'!$A:$A,'Annual incl tax'!$B34,'5.8.1 (Small incl tax)'!W:W)</f>
        <v>4.6073075284230463</v>
      </c>
      <c r="W34" s="34"/>
      <c r="X34" s="34">
        <f xml:space="preserve"> AVERAGEIF('5.8.1 (Small incl tax)'!$A:$A,'Annual incl tax'!$B34,'5.8.1 (Small incl tax)'!Y:Y)</f>
        <v>5.9664250264563572</v>
      </c>
      <c r="Y34" s="34">
        <f xml:space="preserve"> AVERAGEIF('5.8.1 (Small incl tax)'!$A:$A,'Annual incl tax'!$B34,'5.8.1 (Small incl tax)'!Z:Z)</f>
        <v>5.0592973653283293</v>
      </c>
      <c r="Z34" s="34">
        <f xml:space="preserve"> AVERAGEIF('5.8.1 (Small incl tax)'!$A:$A,'Annual incl tax'!$B34,'5.8.1 (Small incl tax)'!AA:AA)</f>
        <v>5.4102529327926332</v>
      </c>
      <c r="AA34" s="34">
        <f xml:space="preserve"> AVERAGEIF('5.8.1 (Small incl tax)'!$A:$A,'Annual incl tax'!$B34,'5.8.1 (Small incl tax)'!AB:AB)</f>
        <v>5.3671244177823727</v>
      </c>
      <c r="AB34" s="34">
        <f xml:space="preserve"> AVERAGEIF('5.8.1 (Small incl tax)'!$A:$A,'Annual incl tax'!$B34,'5.8.1 (Small incl tax)'!AC:AC)</f>
        <v>4.8899267662949253</v>
      </c>
      <c r="AC34" s="34"/>
      <c r="AD34" s="34"/>
      <c r="AE34" s="34">
        <f xml:space="preserve"> AVERAGEIF('5.8.1 (Small incl tax)'!$A:$A,'Annual incl tax'!$B34,'5.8.1 (Small incl tax)'!AF:AF)</f>
        <v>4.7952440717001128</v>
      </c>
      <c r="AF34" s="34">
        <f xml:space="preserve"> AVERAGEIF('5.8.1 (Small incl tax)'!$A:$A,'Annual incl tax'!$B34,'5.8.1 (Small incl tax)'!AG:AG)</f>
        <v>6.2593966077295757</v>
      </c>
      <c r="AG34" s="34">
        <f xml:space="preserve"> AVERAGEIF('5.8.1 (Small incl tax)'!$A:$A,'Annual incl tax'!$B34,'5.8.1 (Small incl tax)'!AH:AH)</f>
        <v>5.7897673132688849</v>
      </c>
      <c r="AH34" s="34">
        <f>MEDIAN(C34:Q34,U34:AG34)</f>
        <v>5.9664250264563572</v>
      </c>
      <c r="AI34" s="31">
        <f>(Q34-AH34)/AH34*100</f>
        <v>-14.510829017504149</v>
      </c>
      <c r="AJ34" s="32">
        <f>RANK(Q34,(C34:Q34,U34:AG34),1)</f>
        <v>7</v>
      </c>
    </row>
    <row r="35" spans="1:36" ht="12.65" customHeight="1" x14ac:dyDescent="0.25">
      <c r="A35" s="33" t="s">
        <v>44</v>
      </c>
      <c r="B35" s="51">
        <v>2008</v>
      </c>
      <c r="C35" s="34"/>
      <c r="D35" s="34">
        <f>AVERAGEIF('5.8.2 (Medium incl tax)'!$A$36:$A$63,'Annual incl tax'!$B35,'5.8.2 (Medium incl tax)'!E$36:E$63)</f>
        <v>2.8650012748980083</v>
      </c>
      <c r="E35" s="34">
        <f>AVERAGEIF('5.8.2 (Medium incl tax)'!$A$36:$A$63,'Annual incl tax'!$B35,'5.8.2 (Medium incl tax)'!F$36:F$63)</f>
        <v>2.6053999620530357</v>
      </c>
      <c r="F35" s="34">
        <f>AVERAGEIF('5.8.2 (Medium incl tax)'!$A$36:$A$63,'Annual incl tax'!$B35,'5.8.2 (Medium incl tax)'!G$36:G$63)</f>
        <v>2.4712589692824576</v>
      </c>
      <c r="G35" s="34">
        <f>AVERAGEIF('5.8.2 (Medium incl tax)'!$A$36:$A$63,'Annual incl tax'!$B35,'5.8.2 (Medium incl tax)'!H$36:H$63)</f>
        <v>2.8854375449964005</v>
      </c>
      <c r="H35" s="34">
        <f>AVERAGEIF('5.8.2 (Medium incl tax)'!$A$36:$A$63,'Annual incl tax'!$B35,'5.8.2 (Medium incl tax)'!I$36:I$63)</f>
        <v>3.7630265478761702</v>
      </c>
      <c r="I35" s="34"/>
      <c r="J35" s="34">
        <f>AVERAGEIF('5.8.2 (Medium incl tax)'!$A$36:$A$63,'Annual incl tax'!$B35,'5.8.2 (Medium incl tax)'!K$36:K$63)</f>
        <v>3.1595608801295896</v>
      </c>
      <c r="K35" s="34">
        <f>AVERAGEIF('5.8.2 (Medium incl tax)'!$A$36:$A$63,'Annual incl tax'!$B35,'5.8.2 (Medium incl tax)'!L$36:L$63)</f>
        <v>2.9689609932205423</v>
      </c>
      <c r="L35" s="34">
        <f>AVERAGEIF('5.8.2 (Medium incl tax)'!$A$36:$A$63,'Annual incl tax'!$B35,'5.8.2 (Medium incl tax)'!M$36:M$63)</f>
        <v>3.1314664596832253</v>
      </c>
      <c r="M35" s="34">
        <f>AVERAGEIF('5.8.2 (Medium incl tax)'!$A$36:$A$63,'Annual incl tax'!$B35,'5.8.2 (Medium incl tax)'!N$36:N$63)</f>
        <v>2.9776007019438442</v>
      </c>
      <c r="N35" s="34">
        <f>AVERAGEIF('5.8.2 (Medium incl tax)'!$A$36:$A$63,'Annual incl tax'!$B35,'5.8.2 (Medium incl tax)'!O$36:O$63)</f>
        <v>2.5686873230141583</v>
      </c>
      <c r="O35" s="34">
        <f>AVERAGEIF('5.8.2 (Medium incl tax)'!$A$36:$A$63,'Annual incl tax'!$B35,'5.8.2 (Medium incl tax)'!P$36:P$63)</f>
        <v>2.3959649211063119</v>
      </c>
      <c r="P35" s="34">
        <f>AVERAGEIF('5.8.2 (Medium incl tax)'!$A$36:$A$63,'Annual incl tax'!$B35,'5.8.2 (Medium incl tax)'!Q$36:Q$63)</f>
        <v>4.121845944354452</v>
      </c>
      <c r="Q35" s="34">
        <f>AVERAGEIF('5.8.2 (Medium incl tax)'!$A$36:$A$63,'Annual incl tax'!$B35,'5.8.2 (Medium incl tax)'!R$36:R$63)</f>
        <v>2.3576765031197504</v>
      </c>
      <c r="R35" s="34">
        <f t="shared" si="0"/>
        <v>2.8854375449964005</v>
      </c>
      <c r="S35" s="31">
        <f t="shared" si="1"/>
        <v>-18.29050303971519</v>
      </c>
      <c r="T35" s="32">
        <f t="shared" si="2"/>
        <v>1</v>
      </c>
      <c r="U35" s="34">
        <f>AVERAGEIF('5.8.2 (Medium incl tax)'!$A:$A,'Annual incl tax'!$B35,'5.8.2 (Medium incl tax)'!V:V)</f>
        <v>1.89117889737821</v>
      </c>
      <c r="V35" s="34">
        <f>AVERAGEIF('5.8.2 (Medium incl tax)'!$A:$A,'Annual incl tax'!$B35,'5.8.2 (Medium incl tax)'!W:W)</f>
        <v>1.8331681436885048</v>
      </c>
      <c r="W35" s="34"/>
      <c r="X35" s="34">
        <f>AVERAGEIF('5.8.2 (Medium incl tax)'!$A:$A,'Annual incl tax'!$B35,'5.8.2 (Medium incl tax)'!Y:Y)</f>
        <v>2.8500039296556281</v>
      </c>
      <c r="Y35" s="34">
        <f>AVERAGEIF('5.8.2 (Medium incl tax)'!$A:$A,'Annual incl tax'!$B35,'5.8.2 (Medium incl tax)'!Z:Z)</f>
        <v>2.2624782677885769</v>
      </c>
      <c r="Z35" s="34">
        <f>AVERAGEIF('5.8.2 (Medium incl tax)'!$A:$A,'Annual incl tax'!$B35,'5.8.2 (Medium incl tax)'!AA:AA)</f>
        <v>3.0758690388168946</v>
      </c>
      <c r="AA35" s="34">
        <f>AVERAGEIF('5.8.2 (Medium incl tax)'!$A:$A,'Annual incl tax'!$B35,'5.8.2 (Medium incl tax)'!AB:AB)</f>
        <v>2.7250552633789296</v>
      </c>
      <c r="AB35" s="34">
        <f>AVERAGEIF('5.8.2 (Medium incl tax)'!$A:$A,'Annual incl tax'!$B35,'5.8.2 (Medium incl tax)'!AC:AC)</f>
        <v>3.0133711912347012</v>
      </c>
      <c r="AC35" s="34"/>
      <c r="AD35" s="34">
        <f>AVERAGEIF('5.8.2 (Medium incl tax)'!$A:$A,'Annual incl tax'!$B35,'5.8.2 (Medium incl tax)'!AE:AE)</f>
        <v>2.5403371011219105</v>
      </c>
      <c r="AE35" s="34">
        <f>AVERAGEIF('5.8.2 (Medium incl tax)'!$A:$A,'Annual incl tax'!$B35,'5.8.2 (Medium incl tax)'!AF:AF)</f>
        <v>2.2298776634569237</v>
      </c>
      <c r="AF35" s="34">
        <f>AVERAGEIF('5.8.2 (Medium incl tax)'!$A:$A,'Annual incl tax'!$B35,'5.8.2 (Medium incl tax)'!AG:AG)</f>
        <v>3.2258796528677709</v>
      </c>
      <c r="AG35" s="34">
        <f>AVERAGEIF('5.8.2 (Medium incl tax)'!$A:$A,'Annual incl tax'!$B35,'5.8.2 (Medium incl tax)'!AH:AH)</f>
        <v>3.2756073674106068</v>
      </c>
      <c r="AH35" s="34">
        <f t="shared" si="3"/>
        <v>2.857502602276818</v>
      </c>
      <c r="AI35" s="31">
        <f t="shared" si="4"/>
        <v>-17.49171107521698</v>
      </c>
      <c r="AJ35" s="32">
        <f>RANK(Q35,(C35:Q35,U35:AG35),1)</f>
        <v>5</v>
      </c>
    </row>
    <row r="36" spans="1:36" ht="12.65" customHeight="1" x14ac:dyDescent="0.25">
      <c r="A36" s="33" t="s">
        <v>44</v>
      </c>
      <c r="B36" s="51">
        <v>2009</v>
      </c>
      <c r="C36" s="34">
        <f>AVERAGEIF('5.8.2 (Medium incl tax)'!$A:$A,'Annual incl tax'!$B36,'5.8.2 (Medium incl tax)'!D:D)</f>
        <v>2.9532889573374135</v>
      </c>
      <c r="D36" s="34">
        <f>AVERAGEIF('5.8.2 (Medium incl tax)'!$A:$A,'Annual incl tax'!$B36,'5.8.2 (Medium incl tax)'!E:E)</f>
        <v>2.8123536182705164</v>
      </c>
      <c r="E36" s="34">
        <f>AVERAGEIF('5.8.2 (Medium incl tax)'!$A:$A,'Annual incl tax'!$B36,'5.8.2 (Medium incl tax)'!F:F)</f>
        <v>2.3920063309625523</v>
      </c>
      <c r="F36" s="34">
        <f>AVERAGEIF('5.8.2 (Medium incl tax)'!$A:$A,'Annual incl tax'!$B36,'5.8.2 (Medium incl tax)'!G:G)</f>
        <v>2.6455960683709803</v>
      </c>
      <c r="G36" s="34">
        <f>AVERAGEIF('5.8.2 (Medium incl tax)'!$A:$A,'Annual incl tax'!$B36,'5.8.2 (Medium incl tax)'!H:H)</f>
        <v>3.016343688167042</v>
      </c>
      <c r="H36" s="34">
        <f>AVERAGEIF('5.8.2 (Medium incl tax)'!$A:$A,'Annual incl tax'!$B36,'5.8.2 (Medium incl tax)'!I:I)</f>
        <v>3.4626986641446793</v>
      </c>
      <c r="I36" s="34"/>
      <c r="J36" s="34">
        <f>AVERAGEIF('5.8.2 (Medium incl tax)'!$A:$A,'Annual incl tax'!$B36,'5.8.2 (Medium incl tax)'!K:K)</f>
        <v>2.6640793125765754</v>
      </c>
      <c r="K36" s="34">
        <f>AVERAGEIF('5.8.2 (Medium incl tax)'!$A:$A,'Annual incl tax'!$B36,'5.8.2 (Medium incl tax)'!L:L)</f>
        <v>3.0340159307218144</v>
      </c>
      <c r="L36" s="34">
        <f>AVERAGEIF('5.8.2 (Medium incl tax)'!$A:$A,'Annual incl tax'!$B36,'5.8.2 (Medium incl tax)'!M:M)</f>
        <v>3.4059088656715213</v>
      </c>
      <c r="M36" s="34">
        <f>AVERAGEIF('5.8.2 (Medium incl tax)'!$A:$A,'Annual incl tax'!$B36,'5.8.2 (Medium incl tax)'!N:N)</f>
        <v>3.3177716447770056</v>
      </c>
      <c r="N36" s="34">
        <f>AVERAGEIF('5.8.2 (Medium incl tax)'!$A:$A,'Annual incl tax'!$B36,'5.8.2 (Medium incl tax)'!O:O)</f>
        <v>2.7323789618143284</v>
      </c>
      <c r="O36" s="34">
        <f>AVERAGEIF('5.8.2 (Medium incl tax)'!$A:$A,'Annual incl tax'!$B36,'5.8.2 (Medium incl tax)'!P:P)</f>
        <v>2.6027405945646569</v>
      </c>
      <c r="P36" s="34">
        <f>AVERAGEIF('5.8.2 (Medium incl tax)'!$A:$A,'Annual incl tax'!$B36,'5.8.2 (Medium incl tax)'!Q:Q)</f>
        <v>3.6491806303584755</v>
      </c>
      <c r="Q36" s="34">
        <f>AVERAGEIF('5.8.2 (Medium incl tax)'!$A:$A,'Annual incl tax'!$B36,'5.8.2 (Medium incl tax)'!R:R)</f>
        <v>2.2600921906041922</v>
      </c>
      <c r="R36" s="34">
        <f t="shared" si="0"/>
        <v>2.882821287803965</v>
      </c>
      <c r="S36" s="31">
        <f t="shared" si="1"/>
        <v>-21.601377089668521</v>
      </c>
      <c r="T36" s="32">
        <f t="shared" si="2"/>
        <v>1</v>
      </c>
      <c r="U36" s="34">
        <f>AVERAGEIF('5.8.2 (Medium incl tax)'!$A:$A,'Annual incl tax'!$B36,'5.8.2 (Medium incl tax)'!V:V)</f>
        <v>2.3582856729663941</v>
      </c>
      <c r="V36" s="34">
        <f>AVERAGEIF('5.8.2 (Medium incl tax)'!$A:$A,'Annual incl tax'!$B36,'5.8.2 (Medium incl tax)'!W:W)</f>
        <v>2.3655166777855401</v>
      </c>
      <c r="W36" s="34"/>
      <c r="X36" s="34">
        <f>AVERAGEIF('5.8.2 (Medium incl tax)'!$A:$A,'Annual incl tax'!$B36,'5.8.2 (Medium incl tax)'!Y:Y)</f>
        <v>2.7030850522029652</v>
      </c>
      <c r="Y36" s="34">
        <f>AVERAGEIF('5.8.2 (Medium incl tax)'!$A:$A,'Annual incl tax'!$B36,'5.8.2 (Medium incl tax)'!Z:Z)</f>
        <v>2.2266225140536382</v>
      </c>
      <c r="Z36" s="34">
        <f>AVERAGEIF('5.8.2 (Medium incl tax)'!$A:$A,'Annual incl tax'!$B36,'5.8.2 (Medium incl tax)'!AA:AA)</f>
        <v>3.2643285757798886</v>
      </c>
      <c r="AA36" s="34">
        <f>AVERAGEIF('5.8.2 (Medium incl tax)'!$A:$A,'Annual incl tax'!$B36,'5.8.2 (Medium incl tax)'!AB:AB)</f>
        <v>2.9773722930758906</v>
      </c>
      <c r="AB36" s="34">
        <f>AVERAGEIF('5.8.2 (Medium incl tax)'!$A:$A,'Annual incl tax'!$B36,'5.8.2 (Medium incl tax)'!AC:AC)</f>
        <v>2.611287402660587</v>
      </c>
      <c r="AC36" s="34"/>
      <c r="AD36" s="34">
        <f>AVERAGEIF('5.8.2 (Medium incl tax)'!$A:$A,'Annual incl tax'!$B36,'5.8.2 (Medium incl tax)'!AE:AE)</f>
        <v>2.5794802286251901</v>
      </c>
      <c r="AE36" s="34">
        <f>AVERAGEIF('5.8.2 (Medium incl tax)'!$A:$A,'Annual incl tax'!$B36,'5.8.2 (Medium incl tax)'!AF:AF)</f>
        <v>1.9959909387643342</v>
      </c>
      <c r="AF36" s="34">
        <f>AVERAGEIF('5.8.2 (Medium incl tax)'!$A:$A,'Annual incl tax'!$B36,'5.8.2 (Medium incl tax)'!AG:AG)</f>
        <v>3.2417887247578845</v>
      </c>
      <c r="AG36" s="34">
        <f>AVERAGEIF('5.8.2 (Medium incl tax)'!$A:$A,'Annual incl tax'!$B36,'5.8.2 (Medium incl tax)'!AH:AH)</f>
        <v>3.4868323034535349</v>
      </c>
      <c r="AH36" s="34">
        <f t="shared" si="3"/>
        <v>2.7323789618143284</v>
      </c>
      <c r="AI36" s="31">
        <f t="shared" si="4"/>
        <v>-17.284819485527471</v>
      </c>
      <c r="AJ36" s="32">
        <f>RANK(Q36,(C36:Q36,U36:AG36),1)</f>
        <v>3</v>
      </c>
    </row>
    <row r="37" spans="1:36" ht="12.65" customHeight="1" x14ac:dyDescent="0.25">
      <c r="A37" s="33" t="s">
        <v>44</v>
      </c>
      <c r="B37" s="51">
        <v>2010</v>
      </c>
      <c r="C37" s="34">
        <f>AVERAGEIF('5.8.2 (Medium incl tax)'!$A:$A,'Annual incl tax'!$B37,'5.8.2 (Medium incl tax)'!D:D)</f>
        <v>3.0147353412842373</v>
      </c>
      <c r="D37" s="34">
        <f>AVERAGEIF('5.8.2 (Medium incl tax)'!$A:$A,'Annual incl tax'!$B37,'5.8.2 (Medium incl tax)'!E:E)</f>
        <v>2.4906643805274538</v>
      </c>
      <c r="E37" s="34">
        <f>AVERAGEIF('5.8.2 (Medium incl tax)'!$A:$A,'Annual incl tax'!$B37,'5.8.2 (Medium incl tax)'!F:F)</f>
        <v>3.0721557856358475</v>
      </c>
      <c r="F37" s="34">
        <f>AVERAGEIF('5.8.2 (Medium incl tax)'!$A:$A,'Annual incl tax'!$B37,'5.8.2 (Medium incl tax)'!G:G)</f>
        <v>2.7059054671977023</v>
      </c>
      <c r="G37" s="34">
        <f>AVERAGEIF('5.8.2 (Medium incl tax)'!$A:$A,'Annual incl tax'!$B37,'5.8.2 (Medium incl tax)'!H:H)</f>
        <v>2.9149029149110888</v>
      </c>
      <c r="H37" s="34">
        <f>AVERAGEIF('5.8.2 (Medium incl tax)'!$A:$A,'Annual incl tax'!$B37,'5.8.2 (Medium incl tax)'!I:I)</f>
        <v>3.2706272065220476</v>
      </c>
      <c r="I37" s="34"/>
      <c r="J37" s="34">
        <f>AVERAGEIF('5.8.2 (Medium incl tax)'!$A:$A,'Annual incl tax'!$B37,'5.8.2 (Medium incl tax)'!K:K)</f>
        <v>2.5663880985395675</v>
      </c>
      <c r="K37" s="34">
        <f>AVERAGEIF('5.8.2 (Medium incl tax)'!$A:$A,'Annual incl tax'!$B37,'5.8.2 (Medium incl tax)'!L:L)</f>
        <v>2.5605302207310654</v>
      </c>
      <c r="L37" s="34">
        <f>AVERAGEIF('5.8.2 (Medium incl tax)'!$A:$A,'Annual incl tax'!$B37,'5.8.2 (Medium incl tax)'!M:M)</f>
        <v>3.3916337037053914</v>
      </c>
      <c r="M37" s="34">
        <f>AVERAGEIF('5.8.2 (Medium incl tax)'!$A:$A,'Annual incl tax'!$B37,'5.8.2 (Medium incl tax)'!N:N)</f>
        <v>2.7691619050593257</v>
      </c>
      <c r="N37" s="34">
        <f>AVERAGEIF('5.8.2 (Medium incl tax)'!$A:$A,'Annual incl tax'!$B37,'5.8.2 (Medium incl tax)'!O:O)</f>
        <v>2.606914862974993</v>
      </c>
      <c r="O37" s="34">
        <f>AVERAGEIF('5.8.2 (Medium incl tax)'!$A:$A,'Annual incl tax'!$B37,'5.8.2 (Medium incl tax)'!P:P)</f>
        <v>2.4374022071411381</v>
      </c>
      <c r="P37" s="34">
        <f>AVERAGEIF('5.8.2 (Medium incl tax)'!$A:$A,'Annual incl tax'!$B37,'5.8.2 (Medium incl tax)'!Q:Q)</f>
        <v>3.9329162368728299</v>
      </c>
      <c r="Q37" s="34">
        <f>AVERAGEIF('5.8.2 (Medium incl tax)'!$A:$A,'Annual incl tax'!$B37,'5.8.2 (Medium incl tax)'!R:R)</f>
        <v>1.9474315740750492</v>
      </c>
      <c r="R37" s="34">
        <f t="shared" si="0"/>
        <v>2.737533686128514</v>
      </c>
      <c r="S37" s="31">
        <f t="shared" si="1"/>
        <v>-28.8618224519767</v>
      </c>
      <c r="T37" s="32">
        <f t="shared" si="2"/>
        <v>1</v>
      </c>
      <c r="U37" s="34">
        <f>AVERAGEIF('5.8.2 (Medium incl tax)'!$A:$A,'Annual incl tax'!$B37,'5.8.2 (Medium incl tax)'!V:V)</f>
        <v>2.3245640816991493</v>
      </c>
      <c r="V37" s="34">
        <f>AVERAGEIF('5.8.2 (Medium incl tax)'!$A:$A,'Annual incl tax'!$B37,'5.8.2 (Medium incl tax)'!W:W)</f>
        <v>3.1469133785830437</v>
      </c>
      <c r="W37" s="34"/>
      <c r="X37" s="34">
        <f>AVERAGEIF('5.8.2 (Medium incl tax)'!$A:$A,'Annual incl tax'!$B37,'5.8.2 (Medium incl tax)'!Y:Y)</f>
        <v>2.8732831682553366</v>
      </c>
      <c r="Y37" s="34">
        <f>AVERAGEIF('5.8.2 (Medium incl tax)'!$A:$A,'Annual incl tax'!$B37,'5.8.2 (Medium incl tax)'!Z:Z)</f>
        <v>2.4491462658772063</v>
      </c>
      <c r="Z37" s="34">
        <f>AVERAGEIF('5.8.2 (Medium incl tax)'!$A:$A,'Annual incl tax'!$B37,'5.8.2 (Medium incl tax)'!AA:AA)</f>
        <v>2.8129189964547159</v>
      </c>
      <c r="AA37" s="34">
        <f>AVERAGEIF('5.8.2 (Medium incl tax)'!$A:$A,'Annual incl tax'!$B37,'5.8.2 (Medium incl tax)'!AB:AB)</f>
        <v>2.4696744905803607</v>
      </c>
      <c r="AB37" s="34">
        <f>AVERAGEIF('5.8.2 (Medium incl tax)'!$A:$A,'Annual incl tax'!$B37,'5.8.2 (Medium incl tax)'!AC:AC)</f>
        <v>2.8271396452632649</v>
      </c>
      <c r="AC37" s="34"/>
      <c r="AD37" s="34">
        <f>AVERAGEIF('5.8.2 (Medium incl tax)'!$A:$A,'Annual incl tax'!$B37,'5.8.2 (Medium incl tax)'!AE:AE)</f>
        <v>2.6893381466730482</v>
      </c>
      <c r="AE37" s="34">
        <f>AVERAGEIF('5.8.2 (Medium incl tax)'!$A:$A,'Annual incl tax'!$B37,'5.8.2 (Medium incl tax)'!AF:AF)</f>
        <v>1.8994598005538519</v>
      </c>
      <c r="AF37" s="34">
        <f>AVERAGEIF('5.8.2 (Medium incl tax)'!$A:$A,'Annual incl tax'!$B37,'5.8.2 (Medium incl tax)'!AG:AG)</f>
        <v>2.9818615410677172</v>
      </c>
      <c r="AG37" s="34">
        <f>AVERAGEIF('5.8.2 (Medium incl tax)'!$A:$A,'Annual incl tax'!$B37,'5.8.2 (Medium incl tax)'!AH:AH)</f>
        <v>3.646248108677403</v>
      </c>
      <c r="AH37" s="34">
        <f t="shared" si="3"/>
        <v>2.7691619050593257</v>
      </c>
      <c r="AI37" s="31">
        <f t="shared" si="4"/>
        <v>-29.674333215510273</v>
      </c>
      <c r="AJ37" s="32">
        <f>RANK(Q37,(C37:Q37,U37:AG37),1)</f>
        <v>2</v>
      </c>
    </row>
    <row r="38" spans="1:36" ht="12.65" customHeight="1" x14ac:dyDescent="0.25">
      <c r="A38" s="33" t="s">
        <v>44</v>
      </c>
      <c r="B38" s="51">
        <v>2011</v>
      </c>
      <c r="C38" s="34">
        <f>AVERAGEIF('5.8.2 (Medium incl tax)'!$A:$A,'Annual incl tax'!$B38,'5.8.2 (Medium incl tax)'!D:D)</f>
        <v>3.1082479928534594</v>
      </c>
      <c r="D38" s="34">
        <f>AVERAGEIF('5.8.2 (Medium incl tax)'!$A:$A,'Annual incl tax'!$B38,'5.8.2 (Medium incl tax)'!E:E)</f>
        <v>2.8661742440702582</v>
      </c>
      <c r="E38" s="34">
        <f>AVERAGEIF('5.8.2 (Medium incl tax)'!$A:$A,'Annual incl tax'!$B38,'5.8.2 (Medium incl tax)'!F:F)</f>
        <v>3.6198288594402568</v>
      </c>
      <c r="F38" s="34">
        <f>AVERAGEIF('5.8.2 (Medium incl tax)'!$A:$A,'Annual incl tax'!$B38,'5.8.2 (Medium incl tax)'!G:G)</f>
        <v>3.8079728611031713</v>
      </c>
      <c r="G38" s="34">
        <f>AVERAGEIF('5.8.2 (Medium incl tax)'!$A:$A,'Annual incl tax'!$B38,'5.8.2 (Medium incl tax)'!H:H)</f>
        <v>3.2222861050003218</v>
      </c>
      <c r="H38" s="34">
        <f>AVERAGEIF('5.8.2 (Medium incl tax)'!$A:$A,'Annual incl tax'!$B38,'5.8.2 (Medium incl tax)'!I:I)</f>
        <v>3.5050138498198815</v>
      </c>
      <c r="I38" s="34"/>
      <c r="J38" s="34">
        <f>AVERAGEIF('5.8.2 (Medium incl tax)'!$A:$A,'Annual incl tax'!$B38,'5.8.2 (Medium incl tax)'!K:K)</f>
        <v>3.3378813005001469</v>
      </c>
      <c r="K38" s="34">
        <f>AVERAGEIF('5.8.2 (Medium incl tax)'!$A:$A,'Annual incl tax'!$B38,'5.8.2 (Medium incl tax)'!L:L)</f>
        <v>2.8708141244672385</v>
      </c>
      <c r="L38" s="34">
        <f>AVERAGEIF('5.8.2 (Medium incl tax)'!$A:$A,'Annual incl tax'!$B38,'5.8.2 (Medium incl tax)'!M:M)</f>
        <v>3.9859876864939752</v>
      </c>
      <c r="M38" s="34">
        <f>AVERAGEIF('5.8.2 (Medium incl tax)'!$A:$A,'Annual incl tax'!$B38,'5.8.2 (Medium incl tax)'!N:N)</f>
        <v>2.9630725404972456</v>
      </c>
      <c r="N38" s="34">
        <f>AVERAGEIF('5.8.2 (Medium incl tax)'!$A:$A,'Annual incl tax'!$B38,'5.8.2 (Medium incl tax)'!O:O)</f>
        <v>3.1222758052923671</v>
      </c>
      <c r="O38" s="34">
        <f>AVERAGEIF('5.8.2 (Medium incl tax)'!$A:$A,'Annual incl tax'!$B38,'5.8.2 (Medium incl tax)'!P:P)</f>
        <v>2.7989513951978697</v>
      </c>
      <c r="P38" s="34">
        <f>AVERAGEIF('5.8.2 (Medium incl tax)'!$A:$A,'Annual incl tax'!$B38,'5.8.2 (Medium incl tax)'!Q:Q)</f>
        <v>4.6161496058931091</v>
      </c>
      <c r="Q38" s="34">
        <f>AVERAGEIF('5.8.2 (Medium incl tax)'!$A:$A,'Annual incl tax'!$B38,'5.8.2 (Medium incl tax)'!R:R)</f>
        <v>2.2695158666012354</v>
      </c>
      <c r="R38" s="34">
        <f t="shared" si="0"/>
        <v>3.1722809551463444</v>
      </c>
      <c r="S38" s="31">
        <f t="shared" si="1"/>
        <v>-28.457917230835644</v>
      </c>
      <c r="T38" s="32">
        <f t="shared" si="2"/>
        <v>1</v>
      </c>
      <c r="U38" s="34">
        <f>AVERAGEIF('5.8.2 (Medium incl tax)'!$A:$A,'Annual incl tax'!$B38,'5.8.2 (Medium incl tax)'!V:V)</f>
        <v>2.6274358214095042</v>
      </c>
      <c r="V38" s="34">
        <f>AVERAGEIF('5.8.2 (Medium incl tax)'!$A:$A,'Annual incl tax'!$B38,'5.8.2 (Medium incl tax)'!W:W)</f>
        <v>3.6316816761415676</v>
      </c>
      <c r="W38" s="34"/>
      <c r="X38" s="34">
        <f>AVERAGEIF('5.8.2 (Medium incl tax)'!$A:$A,'Annual incl tax'!$B38,'5.8.2 (Medium incl tax)'!Y:Y)</f>
        <v>2.8569327226272496</v>
      </c>
      <c r="Y38" s="34">
        <f>AVERAGEIF('5.8.2 (Medium incl tax)'!$A:$A,'Annual incl tax'!$B38,'5.8.2 (Medium incl tax)'!Z:Z)</f>
        <v>2.5521825986812257</v>
      </c>
      <c r="Z38" s="34">
        <f>AVERAGEIF('5.8.2 (Medium incl tax)'!$A:$A,'Annual incl tax'!$B38,'5.8.2 (Medium incl tax)'!AA:AA)</f>
        <v>3.2466167493066993</v>
      </c>
      <c r="AA38" s="34">
        <f>AVERAGEIF('5.8.2 (Medium incl tax)'!$A:$A,'Annual incl tax'!$B38,'5.8.2 (Medium incl tax)'!AB:AB)</f>
        <v>2.7158909808325582</v>
      </c>
      <c r="AB38" s="34">
        <f>AVERAGEIF('5.8.2 (Medium incl tax)'!$A:$A,'Annual incl tax'!$B38,'5.8.2 (Medium incl tax)'!AC:AC)</f>
        <v>3.3885954686990778</v>
      </c>
      <c r="AC38" s="34"/>
      <c r="AD38" s="34">
        <f>AVERAGEIF('5.8.2 (Medium incl tax)'!$A:$A,'Annual incl tax'!$B38,'5.8.2 (Medium incl tax)'!AE:AE)</f>
        <v>2.8009999004894759</v>
      </c>
      <c r="AE38" s="34">
        <f>AVERAGEIF('5.8.2 (Medium incl tax)'!$A:$A,'Annual incl tax'!$B38,'5.8.2 (Medium incl tax)'!AF:AF)</f>
        <v>2.0571987021200417</v>
      </c>
      <c r="AF38" s="34">
        <f>AVERAGEIF('5.8.2 (Medium incl tax)'!$A:$A,'Annual incl tax'!$B38,'5.8.2 (Medium incl tax)'!AG:AG)</f>
        <v>3.2737531475090522</v>
      </c>
      <c r="AG38" s="34">
        <f>AVERAGEIF('5.8.2 (Medium incl tax)'!$A:$A,'Annual incl tax'!$B38,'5.8.2 (Medium incl tax)'!AH:AH)</f>
        <v>4.1890456510297565</v>
      </c>
      <c r="AH38" s="34">
        <f t="shared" si="3"/>
        <v>3.1222758052923671</v>
      </c>
      <c r="AI38" s="31">
        <f t="shared" si="4"/>
        <v>-27.312127174853472</v>
      </c>
      <c r="AJ38" s="32">
        <f>RANK(Q38,(C38:Q38,U38:AG38),1)</f>
        <v>2</v>
      </c>
    </row>
    <row r="39" spans="1:36" ht="12.65" customHeight="1" x14ac:dyDescent="0.25">
      <c r="A39" s="33" t="s">
        <v>44</v>
      </c>
      <c r="B39" s="51">
        <v>2012</v>
      </c>
      <c r="C39" s="34">
        <f>AVERAGEIF('5.8.2 (Medium incl tax)'!$A:$A,'Annual incl tax'!$B39,'5.8.2 (Medium incl tax)'!D:D)</f>
        <v>3.519893350121865</v>
      </c>
      <c r="D39" s="34">
        <f>AVERAGEIF('5.8.2 (Medium incl tax)'!$A:$A,'Annual incl tax'!$B39,'5.8.2 (Medium incl tax)'!E:E)</f>
        <v>2.815059561499925</v>
      </c>
      <c r="E39" s="34">
        <f>AVERAGEIF('5.8.2 (Medium incl tax)'!$A:$A,'Annual incl tax'!$B39,'5.8.2 (Medium incl tax)'!F:F)</f>
        <v>3.3837125607855372</v>
      </c>
      <c r="F39" s="34">
        <f>AVERAGEIF('5.8.2 (Medium incl tax)'!$A:$A,'Annual incl tax'!$B39,'5.8.2 (Medium incl tax)'!G:G)</f>
        <v>3.8466184706879396</v>
      </c>
      <c r="G39" s="34">
        <f>AVERAGEIF('5.8.2 (Medium incl tax)'!$A:$A,'Annual incl tax'!$B39,'5.8.2 (Medium incl tax)'!H:H)</f>
        <v>3.2097382056649888</v>
      </c>
      <c r="H39" s="34">
        <f>AVERAGEIF('5.8.2 (Medium incl tax)'!$A:$A,'Annual incl tax'!$B39,'5.8.2 (Medium incl tax)'!I:I)</f>
        <v>3.0727663667827141</v>
      </c>
      <c r="I39" s="34">
        <f>AVERAGEIF('5.8.2 (Medium incl tax)'!$A:$A,'Annual incl tax'!$B39,'5.8.2 (Medium incl tax)'!J:J)</f>
        <v>4.6302155608509032</v>
      </c>
      <c r="J39" s="34">
        <f>AVERAGEIF('5.8.2 (Medium incl tax)'!$A:$A,'Annual incl tax'!$B39,'5.8.2 (Medium incl tax)'!K:K)</f>
        <v>3.2473175649764991</v>
      </c>
      <c r="K39" s="34">
        <f>AVERAGEIF('5.8.2 (Medium incl tax)'!$A:$A,'Annual incl tax'!$B39,'5.8.2 (Medium incl tax)'!L:L)</f>
        <v>3.3141024881710148</v>
      </c>
      <c r="L39" s="34">
        <f>AVERAGEIF('5.8.2 (Medium incl tax)'!$A:$A,'Annual incl tax'!$B39,'5.8.2 (Medium incl tax)'!M:M)</f>
        <v>4.1355649397277947</v>
      </c>
      <c r="M39" s="34">
        <f>AVERAGEIF('5.8.2 (Medium incl tax)'!$A:$A,'Annual incl tax'!$B39,'5.8.2 (Medium incl tax)'!N:N)</f>
        <v>2.9494758554997631</v>
      </c>
      <c r="N39" s="34">
        <f>AVERAGEIF('5.8.2 (Medium incl tax)'!$A:$A,'Annual incl tax'!$B39,'5.8.2 (Medium incl tax)'!O:O)</f>
        <v>3.3232379743489249</v>
      </c>
      <c r="O39" s="34">
        <f>AVERAGEIF('5.8.2 (Medium incl tax)'!$A:$A,'Annual incl tax'!$B39,'5.8.2 (Medium incl tax)'!P:P)</f>
        <v>3.087113901636914</v>
      </c>
      <c r="P39" s="34">
        <f>AVERAGEIF('5.8.2 (Medium incl tax)'!$A:$A,'Annual incl tax'!$B39,'5.8.2 (Medium incl tax)'!Q:Q)</f>
        <v>4.4090522549607183</v>
      </c>
      <c r="Q39" s="34">
        <f>AVERAGEIF('5.8.2 (Medium incl tax)'!$A:$A,'Annual incl tax'!$B39,'5.8.2 (Medium incl tax)'!R:R)</f>
        <v>2.6798440294908814</v>
      </c>
      <c r="R39" s="34">
        <f t="shared" si="0"/>
        <v>3.3141024881710148</v>
      </c>
      <c r="S39" s="31">
        <f t="shared" si="1"/>
        <v>-19.138166696533506</v>
      </c>
      <c r="T39" s="32">
        <f t="shared" si="2"/>
        <v>1</v>
      </c>
      <c r="U39" s="34">
        <f>AVERAGEIF('5.8.2 (Medium incl tax)'!$A:$A,'Annual incl tax'!$B39,'5.8.2 (Medium incl tax)'!V:V)</f>
        <v>3.0824342990729279</v>
      </c>
      <c r="V39" s="34">
        <f>AVERAGEIF('5.8.2 (Medium incl tax)'!$A:$A,'Annual incl tax'!$B39,'5.8.2 (Medium incl tax)'!W:W)</f>
        <v>3.5990921040241606</v>
      </c>
      <c r="W39" s="34"/>
      <c r="X39" s="34">
        <f>AVERAGEIF('5.8.2 (Medium incl tax)'!$A:$A,'Annual incl tax'!$B39,'5.8.2 (Medium incl tax)'!Y:Y)</f>
        <v>2.7285744951473849</v>
      </c>
      <c r="Y39" s="34">
        <f>AVERAGEIF('5.8.2 (Medium incl tax)'!$A:$A,'Annual incl tax'!$B39,'5.8.2 (Medium incl tax)'!Z:Z)</f>
        <v>2.9425328078843034</v>
      </c>
      <c r="Z39" s="34">
        <f>AVERAGEIF('5.8.2 (Medium incl tax)'!$A:$A,'Annual incl tax'!$B39,'5.8.2 (Medium incl tax)'!AA:AA)</f>
        <v>3.6596685552329697</v>
      </c>
      <c r="AA39" s="34">
        <f>AVERAGEIF('5.8.2 (Medium incl tax)'!$A:$A,'Annual incl tax'!$B39,'5.8.2 (Medium incl tax)'!AB:AB)</f>
        <v>3.1105824592484161</v>
      </c>
      <c r="AB39" s="34">
        <f>AVERAGEIF('5.8.2 (Medium incl tax)'!$A:$A,'Annual incl tax'!$B39,'5.8.2 (Medium incl tax)'!AC:AC)</f>
        <v>3.687801722382213</v>
      </c>
      <c r="AC39" s="34"/>
      <c r="AD39" s="34">
        <f>AVERAGEIF('5.8.2 (Medium incl tax)'!$A:$A,'Annual incl tax'!$B39,'5.8.2 (Medium incl tax)'!AE:AE)</f>
        <v>2.8822419106682649</v>
      </c>
      <c r="AE39" s="34">
        <f>AVERAGEIF('5.8.2 (Medium incl tax)'!$A:$A,'Annual incl tax'!$B39,'5.8.2 (Medium incl tax)'!AF:AF)</f>
        <v>2.1311974983661441</v>
      </c>
      <c r="AF39" s="34">
        <f>AVERAGEIF('5.8.2 (Medium incl tax)'!$A:$A,'Annual incl tax'!$B39,'5.8.2 (Medium incl tax)'!AG:AG)</f>
        <v>3.2707841597579534</v>
      </c>
      <c r="AG39" s="34">
        <f>AVERAGEIF('5.8.2 (Medium incl tax)'!$A:$A,'Annual incl tax'!$B39,'5.8.2 (Medium incl tax)'!AH:AH)</f>
        <v>4.5750417146702906</v>
      </c>
      <c r="AH39" s="34">
        <f t="shared" si="3"/>
        <v>3.2590508623672263</v>
      </c>
      <c r="AI39" s="31">
        <f t="shared" si="4"/>
        <v>-17.772255093178735</v>
      </c>
      <c r="AJ39" s="32">
        <f>RANK(Q39,(C39:Q39,U39:AG39),1)</f>
        <v>2</v>
      </c>
    </row>
    <row r="40" spans="1:36" ht="12.65" customHeight="1" x14ac:dyDescent="0.25">
      <c r="A40" s="33" t="s">
        <v>44</v>
      </c>
      <c r="B40" s="51">
        <v>2013</v>
      </c>
      <c r="C40" s="34">
        <f>AVERAGEIF('5.8.2 (Medium incl tax)'!$A:$A,'Annual incl tax'!$B40,'5.8.2 (Medium incl tax)'!D:D)</f>
        <v>3.6746918582394938</v>
      </c>
      <c r="D40" s="34">
        <f>AVERAGEIF('5.8.2 (Medium incl tax)'!$A:$A,'Annual incl tax'!$B40,'5.8.2 (Medium incl tax)'!E:E)</f>
        <v>3.1507691696673383</v>
      </c>
      <c r="E40" s="34">
        <f>AVERAGEIF('5.8.2 (Medium incl tax)'!$A:$A,'Annual incl tax'!$B40,'5.8.2 (Medium incl tax)'!F:F)</f>
        <v>3.8059565205010748</v>
      </c>
      <c r="F40" s="34">
        <f>AVERAGEIF('5.8.2 (Medium incl tax)'!$A:$A,'Annual incl tax'!$B40,'5.8.2 (Medium incl tax)'!G:G)</f>
        <v>4.0477197830365581</v>
      </c>
      <c r="G40" s="34">
        <f>AVERAGEIF('5.8.2 (Medium incl tax)'!$A:$A,'Annual incl tax'!$B40,'5.8.2 (Medium incl tax)'!H:H)</f>
        <v>3.3828282052117746</v>
      </c>
      <c r="H40" s="34">
        <f>AVERAGEIF('5.8.2 (Medium incl tax)'!$A:$A,'Annual incl tax'!$B40,'5.8.2 (Medium incl tax)'!I:I)</f>
        <v>4.0628681554719108</v>
      </c>
      <c r="I40" s="34">
        <f>AVERAGEIF('5.8.2 (Medium incl tax)'!$A:$A,'Annual incl tax'!$B40,'5.8.2 (Medium incl tax)'!J:J)</f>
        <v>4.4253476236583165</v>
      </c>
      <c r="J40" s="34">
        <f>AVERAGEIF('5.8.2 (Medium incl tax)'!$A:$A,'Annual incl tax'!$B40,'5.8.2 (Medium incl tax)'!K:K)</f>
        <v>3.8117982980650611</v>
      </c>
      <c r="K40" s="34">
        <f>AVERAGEIF('5.8.2 (Medium incl tax)'!$A:$A,'Annual incl tax'!$B40,'5.8.2 (Medium incl tax)'!L:L)</f>
        <v>3.3615884979335302</v>
      </c>
      <c r="L40" s="34">
        <f>AVERAGEIF('5.8.2 (Medium incl tax)'!$A:$A,'Annual incl tax'!$B40,'5.8.2 (Medium incl tax)'!M:M)</f>
        <v>4.0709878149870429</v>
      </c>
      <c r="M40" s="34">
        <f>AVERAGEIF('5.8.2 (Medium incl tax)'!$A:$A,'Annual incl tax'!$B40,'5.8.2 (Medium incl tax)'!N:N)</f>
        <v>3.2456418007143291</v>
      </c>
      <c r="N40" s="34">
        <f>AVERAGEIF('5.8.2 (Medium incl tax)'!$A:$A,'Annual incl tax'!$B40,'5.8.2 (Medium incl tax)'!O:O)</f>
        <v>3.5645680430361644</v>
      </c>
      <c r="O40" s="34">
        <f>AVERAGEIF('5.8.2 (Medium incl tax)'!$A:$A,'Annual incl tax'!$B40,'5.8.2 (Medium incl tax)'!P:P)</f>
        <v>3.251310465148721</v>
      </c>
      <c r="P40" s="34">
        <f>AVERAGEIF('5.8.2 (Medium incl tax)'!$A:$A,'Annual incl tax'!$B40,'5.8.2 (Medium incl tax)'!Q:Q)</f>
        <v>4.6690052622518774</v>
      </c>
      <c r="Q40" s="34">
        <f>AVERAGEIF('5.8.2 (Medium incl tax)'!$A:$A,'Annual incl tax'!$B40,'5.8.2 (Medium incl tax)'!R:R)</f>
        <v>3.0112414047698044</v>
      </c>
      <c r="R40" s="34">
        <f t="shared" si="0"/>
        <v>3.6746918582394938</v>
      </c>
      <c r="S40" s="31">
        <f t="shared" si="1"/>
        <v>-18.054587406617042</v>
      </c>
      <c r="T40" s="32">
        <f t="shared" si="2"/>
        <v>1</v>
      </c>
      <c r="U40" s="34">
        <f>AVERAGEIF('5.8.2 (Medium incl tax)'!$A:$A,'Annual incl tax'!$B40,'5.8.2 (Medium incl tax)'!V:V)</f>
        <v>3.0136840619757477</v>
      </c>
      <c r="V40" s="34">
        <f>AVERAGEIF('5.8.2 (Medium incl tax)'!$A:$A,'Annual incl tax'!$B40,'5.8.2 (Medium incl tax)'!W:W)</f>
        <v>3.7447173329099099</v>
      </c>
      <c r="W40" s="34"/>
      <c r="X40" s="34">
        <f>AVERAGEIF('5.8.2 (Medium incl tax)'!$A:$A,'Annual incl tax'!$B40,'5.8.2 (Medium incl tax)'!Y:Y)</f>
        <v>2.834446198008548</v>
      </c>
      <c r="Y40" s="34">
        <f>AVERAGEIF('5.8.2 (Medium incl tax)'!$A:$A,'Annual incl tax'!$B40,'5.8.2 (Medium incl tax)'!Z:Z)</f>
        <v>3.0954902150991463</v>
      </c>
      <c r="Z40" s="34">
        <f>AVERAGEIF('5.8.2 (Medium incl tax)'!$A:$A,'Annual incl tax'!$B40,'5.8.2 (Medium incl tax)'!AA:AA)</f>
        <v>3.7875330443461195</v>
      </c>
      <c r="AA40" s="34">
        <f>AVERAGEIF('5.8.2 (Medium incl tax)'!$A:$A,'Annual incl tax'!$B40,'5.8.2 (Medium incl tax)'!AB:AB)</f>
        <v>3.1688309770349115</v>
      </c>
      <c r="AB40" s="34">
        <f>AVERAGEIF('5.8.2 (Medium incl tax)'!$A:$A,'Annual incl tax'!$B40,'5.8.2 (Medium incl tax)'!AC:AC)</f>
        <v>3.6042431471768612</v>
      </c>
      <c r="AC40" s="34"/>
      <c r="AD40" s="34">
        <f>AVERAGEIF('5.8.2 (Medium incl tax)'!$A:$A,'Annual incl tax'!$B40,'5.8.2 (Medium incl tax)'!AE:AE)</f>
        <v>3.0856110978415594</v>
      </c>
      <c r="AE40" s="34">
        <f>AVERAGEIF('5.8.2 (Medium incl tax)'!$A:$A,'Annual incl tax'!$B40,'5.8.2 (Medium incl tax)'!AF:AF)</f>
        <v>2.4123298083811857</v>
      </c>
      <c r="AF40" s="34">
        <f>AVERAGEIF('5.8.2 (Medium incl tax)'!$A:$A,'Annual incl tax'!$B40,'5.8.2 (Medium incl tax)'!AG:AG)</f>
        <v>3.2082770096513613</v>
      </c>
      <c r="AG40" s="34">
        <f>AVERAGEIF('5.8.2 (Medium incl tax)'!$A:$A,'Annual incl tax'!$B40,'5.8.2 (Medium incl tax)'!AH:AH)</f>
        <v>4.1332954824754538</v>
      </c>
      <c r="AH40" s="34">
        <f t="shared" si="3"/>
        <v>3.4736981241239695</v>
      </c>
      <c r="AI40" s="31">
        <f t="shared" si="4"/>
        <v>-13.31309465674401</v>
      </c>
      <c r="AJ40" s="32">
        <f>RANK(Q40,(C40:Q40,U40:AG40),1)</f>
        <v>3</v>
      </c>
    </row>
    <row r="41" spans="1:36" ht="12.65" customHeight="1" x14ac:dyDescent="0.25">
      <c r="A41" s="33" t="s">
        <v>44</v>
      </c>
      <c r="B41" s="51">
        <v>2014</v>
      </c>
      <c r="C41" s="34">
        <f>AVERAGEIF('5.8.2 (Medium incl tax)'!$A:$A,'Annual incl tax'!$B41,'5.8.2 (Medium incl tax)'!D:D)</f>
        <v>3.3368661073566632</v>
      </c>
      <c r="D41" s="34">
        <f>AVERAGEIF('5.8.2 (Medium incl tax)'!$A:$A,'Annual incl tax'!$B41,'5.8.2 (Medium incl tax)'!E:E)</f>
        <v>2.4498674972490724</v>
      </c>
      <c r="E41" s="34">
        <f>AVERAGEIF('5.8.2 (Medium incl tax)'!$A:$A,'Annual incl tax'!$B41,'5.8.2 (Medium incl tax)'!F:F)</f>
        <v>3.0029245596878233</v>
      </c>
      <c r="F41" s="34">
        <f>AVERAGEIF('5.8.2 (Medium incl tax)'!$A:$A,'Annual incl tax'!$B41,'5.8.2 (Medium incl tax)'!G:G)</f>
        <v>3.7600102521738057</v>
      </c>
      <c r="G41" s="34">
        <f>AVERAGEIF('5.8.2 (Medium incl tax)'!$A:$A,'Annual incl tax'!$B41,'5.8.2 (Medium incl tax)'!H:H)</f>
        <v>3.0859117741923212</v>
      </c>
      <c r="H41" s="34">
        <f>AVERAGEIF('5.8.2 (Medium incl tax)'!$A:$A,'Annual incl tax'!$B41,'5.8.2 (Medium incl tax)'!I:I)</f>
        <v>3.4313557402442001</v>
      </c>
      <c r="I41" s="34">
        <f>AVERAGEIF('5.8.2 (Medium incl tax)'!$A:$A,'Annual incl tax'!$B41,'5.8.2 (Medium incl tax)'!J:J)</f>
        <v>3.8680173537677622</v>
      </c>
      <c r="J41" s="34">
        <f>AVERAGEIF('5.8.2 (Medium incl tax)'!$A:$A,'Annual incl tax'!$B41,'5.8.2 (Medium incl tax)'!K:K)</f>
        <v>3.341894100389518</v>
      </c>
      <c r="K41" s="34">
        <f>AVERAGEIF('5.8.2 (Medium incl tax)'!$A:$A,'Annual incl tax'!$B41,'5.8.2 (Medium incl tax)'!L:L)</f>
        <v>2.9180235495437596</v>
      </c>
      <c r="L41" s="34">
        <f>AVERAGEIF('5.8.2 (Medium incl tax)'!$A:$A,'Annual incl tax'!$B41,'5.8.2 (Medium incl tax)'!M:M)</f>
        <v>3.3083246670062159</v>
      </c>
      <c r="M41" s="34">
        <f>AVERAGEIF('5.8.2 (Medium incl tax)'!$A:$A,'Annual incl tax'!$B41,'5.8.2 (Medium incl tax)'!N:N)</f>
        <v>3.0139091453210716</v>
      </c>
      <c r="N41" s="34">
        <f>AVERAGEIF('5.8.2 (Medium incl tax)'!$A:$A,'Annual incl tax'!$B41,'5.8.2 (Medium incl tax)'!O:O)</f>
        <v>3.5092706825309676</v>
      </c>
      <c r="O41" s="34">
        <f>AVERAGEIF('5.8.2 (Medium incl tax)'!$A:$A,'Annual incl tax'!$B41,'5.8.2 (Medium incl tax)'!P:P)</f>
        <v>3.0141839162971129</v>
      </c>
      <c r="P41" s="34">
        <f>AVERAGEIF('5.8.2 (Medium incl tax)'!$A:$A,'Annual incl tax'!$B41,'5.8.2 (Medium incl tax)'!Q:Q)</f>
        <v>3.7942526533683143</v>
      </c>
      <c r="Q41" s="34">
        <f>AVERAGEIF('5.8.2 (Medium incl tax)'!$A:$A,'Annual incl tax'!$B41,'5.8.2 (Medium incl tax)'!R:R)</f>
        <v>2.8939369362867184</v>
      </c>
      <c r="R41" s="34">
        <f t="shared" si="0"/>
        <v>3.3083246670062159</v>
      </c>
      <c r="S41" s="31">
        <f t="shared" si="1"/>
        <v>-12.525606535905286</v>
      </c>
      <c r="T41" s="32">
        <f t="shared" si="2"/>
        <v>2</v>
      </c>
      <c r="U41" s="34">
        <f>AVERAGEIF('5.8.2 (Medium incl tax)'!$A:$A,'Annual incl tax'!$B41,'5.8.2 (Medium incl tax)'!V:V)</f>
        <v>2.7974663625762757</v>
      </c>
      <c r="V41" s="34">
        <f>AVERAGEIF('5.8.2 (Medium incl tax)'!$A:$A,'Annual incl tax'!$B41,'5.8.2 (Medium incl tax)'!W:W)</f>
        <v>3.2943451093169847</v>
      </c>
      <c r="W41" s="34"/>
      <c r="X41" s="34">
        <f>AVERAGEIF('5.8.2 (Medium incl tax)'!$A:$A,'Annual incl tax'!$B41,'5.8.2 (Medium incl tax)'!Y:Y)</f>
        <v>2.499636258813573</v>
      </c>
      <c r="Y41" s="34">
        <f>AVERAGEIF('5.8.2 (Medium incl tax)'!$A:$A,'Annual incl tax'!$B41,'5.8.2 (Medium incl tax)'!Z:Z)</f>
        <v>2.908567638023428</v>
      </c>
      <c r="Z41" s="34">
        <f>AVERAGEIF('5.8.2 (Medium incl tax)'!$A:$A,'Annual incl tax'!$B41,'5.8.2 (Medium incl tax)'!AA:AA)</f>
        <v>3.1748848902013229</v>
      </c>
      <c r="AA41" s="34">
        <f>AVERAGEIF('5.8.2 (Medium incl tax)'!$A:$A,'Annual incl tax'!$B41,'5.8.2 (Medium incl tax)'!AB:AB)</f>
        <v>2.8439332929120087</v>
      </c>
      <c r="AB41" s="34">
        <f>AVERAGEIF('5.8.2 (Medium incl tax)'!$A:$A,'Annual incl tax'!$B41,'5.8.2 (Medium incl tax)'!AC:AC)</f>
        <v>3.1812984869423282</v>
      </c>
      <c r="AC41" s="34"/>
      <c r="AD41" s="34">
        <f>AVERAGEIF('5.8.2 (Medium incl tax)'!$A:$A,'Annual incl tax'!$B41,'5.8.2 (Medium incl tax)'!AE:AE)</f>
        <v>2.9865796660550643</v>
      </c>
      <c r="AE41" s="34">
        <f>AVERAGEIF('5.8.2 (Medium incl tax)'!$A:$A,'Annual incl tax'!$B41,'5.8.2 (Medium incl tax)'!AF:AF)</f>
        <v>2.4464321336425225</v>
      </c>
      <c r="AF41" s="34">
        <f>AVERAGEIF('5.8.2 (Medium incl tax)'!$A:$A,'Annual incl tax'!$B41,'5.8.2 (Medium incl tax)'!AG:AG)</f>
        <v>3.0079494575993388</v>
      </c>
      <c r="AG41" s="34">
        <f>AVERAGEIF('5.8.2 (Medium incl tax)'!$A:$A,'Annual incl tax'!$B41,'5.8.2 (Medium incl tax)'!AH:AH)</f>
        <v>3.5027930357279615</v>
      </c>
      <c r="AH41" s="34">
        <f t="shared" si="3"/>
        <v>3.0500478452447171</v>
      </c>
      <c r="AI41" s="31">
        <f t="shared" si="4"/>
        <v>-5.11831016688439</v>
      </c>
      <c r="AJ41" s="32">
        <f>RANK(Q41,(C41:Q41,U41:AG41),1)</f>
        <v>6</v>
      </c>
    </row>
    <row r="42" spans="1:36" ht="12.65" customHeight="1" x14ac:dyDescent="0.25">
      <c r="A42" s="33" t="s">
        <v>44</v>
      </c>
      <c r="B42" s="51">
        <v>2015</v>
      </c>
      <c r="C42" s="34">
        <f>AVERAGEIF('5.8.2 (Medium incl tax)'!$A:$A,'Annual incl tax'!$B42,'5.8.2 (Medium incl tax)'!D:D)</f>
        <v>2.8099348041751906</v>
      </c>
      <c r="D42" s="34">
        <f>AVERAGEIF('5.8.2 (Medium incl tax)'!$A:$A,'Annual incl tax'!$B42,'5.8.2 (Medium incl tax)'!E:E)</f>
        <v>2.1054625134323439</v>
      </c>
      <c r="E42" s="34">
        <f>AVERAGEIF('5.8.2 (Medium incl tax)'!$A:$A,'Annual incl tax'!$B42,'5.8.2 (Medium incl tax)'!F:F)</f>
        <v>2.7557108646858133</v>
      </c>
      <c r="F42" s="34">
        <f>AVERAGEIF('5.8.2 (Medium incl tax)'!$A:$A,'Annual incl tax'!$B42,'5.8.2 (Medium incl tax)'!G:G)</f>
        <v>3.1513135250173847</v>
      </c>
      <c r="G42" s="34">
        <f>AVERAGEIF('5.8.2 (Medium incl tax)'!$A:$A,'Annual incl tax'!$B42,'5.8.2 (Medium incl tax)'!H:H)</f>
        <v>2.700791910471982</v>
      </c>
      <c r="H42" s="34">
        <f>AVERAGEIF('5.8.2 (Medium incl tax)'!$A:$A,'Annual incl tax'!$B42,'5.8.2 (Medium incl tax)'!I:I)</f>
        <v>2.8026754601034485</v>
      </c>
      <c r="I42" s="34">
        <f>AVERAGEIF('5.8.2 (Medium incl tax)'!$A:$A,'Annual incl tax'!$B42,'5.8.2 (Medium incl tax)'!J:J)</f>
        <v>2.8147333646112802</v>
      </c>
      <c r="J42" s="34">
        <f>AVERAGEIF('5.8.2 (Medium incl tax)'!$A:$A,'Annual incl tax'!$B42,'5.8.2 (Medium incl tax)'!K:K)</f>
        <v>2.7921339513580614</v>
      </c>
      <c r="K42" s="34">
        <f>AVERAGEIF('5.8.2 (Medium incl tax)'!$A:$A,'Annual incl tax'!$B42,'5.8.2 (Medium incl tax)'!L:L)</f>
        <v>2.4438749853847366</v>
      </c>
      <c r="L42" s="34">
        <f>AVERAGEIF('5.8.2 (Medium incl tax)'!$A:$A,'Annual incl tax'!$B42,'5.8.2 (Medium incl tax)'!M:M)</f>
        <v>2.7846850578160138</v>
      </c>
      <c r="M42" s="34">
        <f>AVERAGEIF('5.8.2 (Medium incl tax)'!$A:$A,'Annual incl tax'!$B42,'5.8.2 (Medium incl tax)'!N:N)</f>
        <v>2.5792153727986502</v>
      </c>
      <c r="N42" s="34">
        <f>AVERAGEIF('5.8.2 (Medium incl tax)'!$A:$A,'Annual incl tax'!$B42,'5.8.2 (Medium incl tax)'!O:O)</f>
        <v>2.8867581569177858</v>
      </c>
      <c r="O42" s="34">
        <f>AVERAGEIF('5.8.2 (Medium incl tax)'!$A:$A,'Annual incl tax'!$B42,'5.8.2 (Medium incl tax)'!P:P)</f>
        <v>2.4220337700127414</v>
      </c>
      <c r="P42" s="34">
        <f>AVERAGEIF('5.8.2 (Medium incl tax)'!$A:$A,'Annual incl tax'!$B42,'5.8.2 (Medium incl tax)'!Q:Q)</f>
        <v>3.1479049940302035</v>
      </c>
      <c r="Q42" s="34">
        <f>AVERAGEIF('5.8.2 (Medium incl tax)'!$A:$A,'Annual incl tax'!$B42,'5.8.2 (Medium incl tax)'!R:R)</f>
        <v>2.5699973508670828</v>
      </c>
      <c r="R42" s="34">
        <f t="shared" si="0"/>
        <v>2.7846850578160138</v>
      </c>
      <c r="S42" s="31">
        <f t="shared" si="1"/>
        <v>-7.7095866315779107</v>
      </c>
      <c r="T42" s="32">
        <f t="shared" si="2"/>
        <v>4</v>
      </c>
      <c r="U42" s="34">
        <f>AVERAGEIF('5.8.2 (Medium incl tax)'!$A:$A,'Annual incl tax'!$B42,'5.8.2 (Medium incl tax)'!V:V)</f>
        <v>2.1431492632399634</v>
      </c>
      <c r="V42" s="34">
        <f>AVERAGEIF('5.8.2 (Medium incl tax)'!$A:$A,'Annual incl tax'!$B42,'5.8.2 (Medium incl tax)'!W:W)</f>
        <v>2.6871577865232568</v>
      </c>
      <c r="W42" s="34"/>
      <c r="X42" s="34">
        <f>AVERAGEIF('5.8.2 (Medium incl tax)'!$A:$A,'Annual incl tax'!$B42,'5.8.2 (Medium incl tax)'!Y:Y)</f>
        <v>2.1452309479350054</v>
      </c>
      <c r="Y42" s="34">
        <f>AVERAGEIF('5.8.2 (Medium incl tax)'!$A:$A,'Annual incl tax'!$B42,'5.8.2 (Medium incl tax)'!Z:Z)</f>
        <v>2.2931347051108988</v>
      </c>
      <c r="Z42" s="34">
        <f>AVERAGEIF('5.8.2 (Medium incl tax)'!$A:$A,'Annual incl tax'!$B42,'5.8.2 (Medium incl tax)'!AA:AA)</f>
        <v>2.559834941062308</v>
      </c>
      <c r="AA42" s="34">
        <f>AVERAGEIF('5.8.2 (Medium incl tax)'!$A:$A,'Annual incl tax'!$B42,'5.8.2 (Medium incl tax)'!AB:AB)</f>
        <v>2.3282941286477765</v>
      </c>
      <c r="AB42" s="34">
        <f>AVERAGEIF('5.8.2 (Medium incl tax)'!$A:$A,'Annual incl tax'!$B42,'5.8.2 (Medium incl tax)'!AC:AC)</f>
        <v>1.8095353517236599</v>
      </c>
      <c r="AC42" s="34"/>
      <c r="AD42" s="34">
        <f>AVERAGEIF('5.8.2 (Medium incl tax)'!$A:$A,'Annual incl tax'!$B42,'5.8.2 (Medium incl tax)'!AE:AE)</f>
        <v>2.5854637863620962</v>
      </c>
      <c r="AE42" s="34">
        <f>AVERAGEIF('5.8.2 (Medium incl tax)'!$A:$A,'Annual incl tax'!$B42,'5.8.2 (Medium incl tax)'!AF:AF)</f>
        <v>2.1418224169478237</v>
      </c>
      <c r="AF42" s="34">
        <f>AVERAGEIF('5.8.2 (Medium incl tax)'!$A:$A,'Annual incl tax'!$B42,'5.8.2 (Medium incl tax)'!AG:AG)</f>
        <v>2.5189923928945812</v>
      </c>
      <c r="AG42" s="34">
        <f>AVERAGEIF('5.8.2 (Medium incl tax)'!$A:$A,'Annual incl tax'!$B42,'5.8.2 (Medium incl tax)'!AH:AH)</f>
        <v>2.7109543202767572</v>
      </c>
      <c r="AH42" s="34">
        <f t="shared" si="3"/>
        <v>2.5823395795803732</v>
      </c>
      <c r="AI42" s="31">
        <f t="shared" si="4"/>
        <v>-0.47794754845123733</v>
      </c>
      <c r="AJ42" s="32">
        <f>RANK(Q42,(C42:Q42,U42:AG42),1)</f>
        <v>12</v>
      </c>
    </row>
    <row r="43" spans="1:36" ht="12.65" customHeight="1" x14ac:dyDescent="0.25">
      <c r="A43" s="33" t="s">
        <v>44</v>
      </c>
      <c r="B43" s="51">
        <v>2016</v>
      </c>
      <c r="C43" s="34">
        <f>AVERAGEIF('5.8.2 (Medium incl tax)'!$A:$A,'Annual incl tax'!$B43,'5.8.2 (Medium incl tax)'!D:D)</f>
        <v>2.858763930030578</v>
      </c>
      <c r="D43" s="34">
        <f>AVERAGEIF('5.8.2 (Medium incl tax)'!$A:$A,'Annual incl tax'!$B43,'5.8.2 (Medium incl tax)'!E:E)</f>
        <v>2.1046765229067352</v>
      </c>
      <c r="E43" s="34">
        <f>AVERAGEIF('5.8.2 (Medium incl tax)'!$A:$A,'Annual incl tax'!$B43,'5.8.2 (Medium incl tax)'!F:F)</f>
        <v>2.5988673353804148</v>
      </c>
      <c r="F43" s="34">
        <f>AVERAGEIF('5.8.2 (Medium incl tax)'!$A:$A,'Annual incl tax'!$B43,'5.8.2 (Medium incl tax)'!G:G)</f>
        <v>3.5021244822543309</v>
      </c>
      <c r="G43" s="34">
        <f>AVERAGEIF('5.8.2 (Medium incl tax)'!$A:$A,'Annual incl tax'!$B43,'5.8.2 (Medium incl tax)'!H:H)</f>
        <v>2.9204183404437858</v>
      </c>
      <c r="H43" s="34">
        <f>AVERAGEIF('5.8.2 (Medium incl tax)'!$A:$A,'Annual incl tax'!$B43,'5.8.2 (Medium incl tax)'!I:I)</f>
        <v>2.7461313218659296</v>
      </c>
      <c r="I43" s="34">
        <f>AVERAGEIF('5.8.2 (Medium incl tax)'!$A:$A,'Annual incl tax'!$B43,'5.8.2 (Medium incl tax)'!J:J)</f>
        <v>2.3682073737447715</v>
      </c>
      <c r="J43" s="34">
        <f>AVERAGEIF('5.8.2 (Medium incl tax)'!$A:$A,'Annual incl tax'!$B43,'5.8.2 (Medium incl tax)'!K:K)</f>
        <v>2.7333867724280694</v>
      </c>
      <c r="K43" s="34">
        <f>AVERAGEIF('5.8.2 (Medium incl tax)'!$A:$A,'Annual incl tax'!$B43,'5.8.2 (Medium incl tax)'!L:L)</f>
        <v>2.3875261010231101</v>
      </c>
      <c r="L43" s="34">
        <f>AVERAGEIF('5.8.2 (Medium incl tax)'!$A:$A,'Annual incl tax'!$B43,'5.8.2 (Medium incl tax)'!M:M)</f>
        <v>2.7881444905134689</v>
      </c>
      <c r="M43" s="34">
        <f>AVERAGEIF('5.8.2 (Medium incl tax)'!$A:$A,'Annual incl tax'!$B43,'5.8.2 (Medium incl tax)'!N:N)</f>
        <v>2.7193668318706004</v>
      </c>
      <c r="N43" s="34">
        <f>AVERAGEIF('5.8.2 (Medium incl tax)'!$A:$A,'Annual incl tax'!$B43,'5.8.2 (Medium incl tax)'!O:O)</f>
        <v>2.509414266583831</v>
      </c>
      <c r="O43" s="34">
        <f>AVERAGEIF('5.8.2 (Medium incl tax)'!$A:$A,'Annual incl tax'!$B43,'5.8.2 (Medium incl tax)'!P:P)</f>
        <v>2.2109934953279167</v>
      </c>
      <c r="P43" s="34">
        <f>AVERAGEIF('5.8.2 (Medium incl tax)'!$A:$A,'Annual incl tax'!$B43,'5.8.2 (Medium incl tax)'!Q:Q)</f>
        <v>3.1019098990070697</v>
      </c>
      <c r="Q43" s="34">
        <f>AVERAGEIF('5.8.2 (Medium incl tax)'!$A:$A,'Annual incl tax'!$B43,'5.8.2 (Medium incl tax)'!R:R)</f>
        <v>2.202658828368965</v>
      </c>
      <c r="R43" s="34">
        <f t="shared" si="0"/>
        <v>2.7193668318706004</v>
      </c>
      <c r="S43" s="31">
        <f t="shared" si="1"/>
        <v>-19.001040883704604</v>
      </c>
      <c r="T43" s="32">
        <f t="shared" si="2"/>
        <v>2</v>
      </c>
      <c r="U43" s="34">
        <f>AVERAGEIF('5.8.2 (Medium incl tax)'!$A:$A,'Annual incl tax'!$B43,'5.8.2 (Medium incl tax)'!V:V)</f>
        <v>1.7202916748960249</v>
      </c>
      <c r="V43" s="34">
        <f>AVERAGEIF('5.8.2 (Medium incl tax)'!$A:$A,'Annual incl tax'!$B43,'5.8.2 (Medium incl tax)'!W:W)</f>
        <v>2.4545112843523467</v>
      </c>
      <c r="W43" s="34"/>
      <c r="X43" s="34">
        <f>AVERAGEIF('5.8.2 (Medium incl tax)'!$A:$A,'Annual incl tax'!$B43,'5.8.2 (Medium incl tax)'!Y:Y)</f>
        <v>2.1284371188591411</v>
      </c>
      <c r="Y43" s="34">
        <f>AVERAGEIF('5.8.2 (Medium incl tax)'!$A:$A,'Annual incl tax'!$B43,'5.8.2 (Medium incl tax)'!Z:Z)</f>
        <v>1.9513554427747652</v>
      </c>
      <c r="Z43" s="34">
        <f>AVERAGEIF('5.8.2 (Medium incl tax)'!$A:$A,'Annual incl tax'!$B43,'5.8.2 (Medium incl tax)'!AA:AA)</f>
        <v>2.4155833015034984</v>
      </c>
      <c r="AA43" s="34">
        <f>AVERAGEIF('5.8.2 (Medium incl tax)'!$A:$A,'Annual incl tax'!$B43,'5.8.2 (Medium incl tax)'!AB:AB)</f>
        <v>2.1049350650037466</v>
      </c>
      <c r="AB43" s="34">
        <f>AVERAGEIF('5.8.2 (Medium incl tax)'!$A:$A,'Annual incl tax'!$B43,'5.8.2 (Medium incl tax)'!AC:AC)</f>
        <v>2.095938049704686</v>
      </c>
      <c r="AC43" s="34"/>
      <c r="AD43" s="34">
        <f>AVERAGEIF('5.8.2 (Medium incl tax)'!$A:$A,'Annual incl tax'!$B43,'5.8.2 (Medium incl tax)'!AE:AE)</f>
        <v>2.1724693187221655</v>
      </c>
      <c r="AE43" s="34">
        <f>AVERAGEIF('5.8.2 (Medium incl tax)'!$A:$A,'Annual incl tax'!$B43,'5.8.2 (Medium incl tax)'!AF:AF)</f>
        <v>2.207908309529226</v>
      </c>
      <c r="AF43" s="34">
        <f>AVERAGEIF('5.8.2 (Medium incl tax)'!$A:$A,'Annual incl tax'!$B43,'5.8.2 (Medium incl tax)'!AG:AG)</f>
        <v>2.5278440896202086</v>
      </c>
      <c r="AG43" s="34">
        <f>AVERAGEIF('5.8.2 (Medium incl tax)'!$A:$A,'Annual incl tax'!$B43,'5.8.2 (Medium incl tax)'!AH:AH)</f>
        <v>2.7437084844073478</v>
      </c>
      <c r="AH43" s="34">
        <f t="shared" si="3"/>
        <v>2.4350472929279228</v>
      </c>
      <c r="AI43" s="31">
        <f t="shared" si="4"/>
        <v>-9.5434887541560549</v>
      </c>
      <c r="AJ43" s="32">
        <f>RANK(Q43,(C43:Q43,U43:AG43),1)</f>
        <v>8</v>
      </c>
    </row>
    <row r="44" spans="1:36" x14ac:dyDescent="0.25">
      <c r="A44" s="33" t="s">
        <v>44</v>
      </c>
      <c r="B44" s="51">
        <v>2017</v>
      </c>
      <c r="C44" s="34">
        <f>AVERAGEIF('5.8.2 (Medium incl tax)'!$A:$A,'Annual incl tax'!$B44,'5.8.2 (Medium incl tax)'!D:D)</f>
        <v>2.9277799033908671</v>
      </c>
      <c r="D44" s="34">
        <f>AVERAGEIF('5.8.2 (Medium incl tax)'!$A:$A,'Annual incl tax'!$B44,'5.8.2 (Medium incl tax)'!E:E)</f>
        <v>2.0334107818835347</v>
      </c>
      <c r="E44" s="34">
        <f>AVERAGEIF('5.8.2 (Medium incl tax)'!$A:$A,'Annual incl tax'!$B44,'5.8.2 (Medium incl tax)'!F:F)</f>
        <v>2.9282579876152948</v>
      </c>
      <c r="F44" s="34">
        <f>AVERAGEIF('5.8.2 (Medium incl tax)'!$A:$A,'Annual incl tax'!$B44,'5.8.2 (Medium incl tax)'!G:G)</f>
        <v>4.3669622396529402</v>
      </c>
      <c r="G44" s="34">
        <f>AVERAGEIF('5.8.2 (Medium incl tax)'!$A:$A,'Annual incl tax'!$B44,'5.8.2 (Medium incl tax)'!H:H)</f>
        <v>2.9685849059526888</v>
      </c>
      <c r="H44" s="34">
        <f>AVERAGEIF('5.8.2 (Medium incl tax)'!$A:$A,'Annual incl tax'!$B44,'5.8.2 (Medium incl tax)'!I:I)</f>
        <v>2.7344330473803407</v>
      </c>
      <c r="I44" s="34">
        <f>AVERAGEIF('5.8.2 (Medium incl tax)'!$A:$A,'Annual incl tax'!$B44,'5.8.2 (Medium incl tax)'!J:J)</f>
        <v>2.4452892511093332</v>
      </c>
      <c r="J44" s="34">
        <f>AVERAGEIF('5.8.2 (Medium incl tax)'!$A:$A,'Annual incl tax'!$B44,'5.8.2 (Medium incl tax)'!K:K)</f>
        <v>2.8703975445700731</v>
      </c>
      <c r="K44" s="34">
        <f>AVERAGEIF('5.8.2 (Medium incl tax)'!$A:$A,'Annual incl tax'!$B44,'5.8.2 (Medium incl tax)'!L:L)</f>
        <v>2.2954574840520898</v>
      </c>
      <c r="L44" s="34">
        <f>AVERAGEIF('5.8.2 (Medium incl tax)'!$A:$A,'Annual incl tax'!$B44,'5.8.2 (Medium incl tax)'!M:M)</f>
        <v>2.7914966833848505</v>
      </c>
      <c r="M44" s="34">
        <f>AVERAGEIF('5.8.2 (Medium incl tax)'!$A:$A,'Annual incl tax'!$B44,'5.8.2 (Medium incl tax)'!N:N)</f>
        <v>2.7714143185997888</v>
      </c>
      <c r="N44" s="34">
        <f>AVERAGEIF('5.8.2 (Medium incl tax)'!$A:$A,'Annual incl tax'!$B44,'5.8.2 (Medium incl tax)'!O:O)</f>
        <v>2.4102222016936787</v>
      </c>
      <c r="O44" s="34">
        <f>AVERAGEIF('5.8.2 (Medium incl tax)'!$A:$A,'Annual incl tax'!$B44,'5.8.2 (Medium incl tax)'!P:P)</f>
        <v>2.366547751332253</v>
      </c>
      <c r="P44" s="34">
        <f>AVERAGEIF('5.8.2 (Medium incl tax)'!$A:$A,'Annual incl tax'!$B44,'5.8.2 (Medium incl tax)'!Q:Q)</f>
        <v>3.8572151318608121</v>
      </c>
      <c r="Q44" s="34">
        <f>AVERAGEIF('5.8.2 (Medium incl tax)'!$A:$A,'Annual incl tax'!$B44,'5.8.2 (Medium incl tax)'!R:R)</f>
        <v>2.0799546800445654</v>
      </c>
      <c r="R44" s="34">
        <f t="shared" si="0"/>
        <v>2.7714143185997888</v>
      </c>
      <c r="S44" s="31">
        <f t="shared" si="1"/>
        <v>-24.949702897709354</v>
      </c>
      <c r="T44" s="32">
        <f t="shared" si="2"/>
        <v>2</v>
      </c>
      <c r="U44" s="34">
        <f>AVERAGEIF('5.8.2 (Medium incl tax)'!$A:$A,'Annual incl tax'!$B44,'5.8.2 (Medium incl tax)'!V:V)</f>
        <v>2.0673613589891504</v>
      </c>
      <c r="V44" s="34">
        <f>AVERAGEIF('5.8.2 (Medium incl tax)'!$A:$A,'Annual incl tax'!$B44,'5.8.2 (Medium incl tax)'!W:W)</f>
        <v>2.1610866009437806</v>
      </c>
      <c r="W44" s="34"/>
      <c r="X44" s="34">
        <f>AVERAGEIF('5.8.2 (Medium incl tax)'!$A:$A,'Annual incl tax'!$B44,'5.8.2 (Medium incl tax)'!Y:Y)</f>
        <v>2.1177308733986395</v>
      </c>
      <c r="Y44" s="34">
        <f>AVERAGEIF('5.8.2 (Medium incl tax)'!$A:$A,'Annual incl tax'!$B44,'5.8.2 (Medium incl tax)'!Z:Z)</f>
        <v>2.4240894715611896</v>
      </c>
      <c r="Z44" s="34">
        <f>AVERAGEIF('5.8.2 (Medium incl tax)'!$A:$A,'Annual incl tax'!$B44,'5.8.2 (Medium incl tax)'!AA:AA)</f>
        <v>2.2211790461560375</v>
      </c>
      <c r="AA44" s="34">
        <f>AVERAGEIF('5.8.2 (Medium incl tax)'!$A:$A,'Annual incl tax'!$B44,'5.8.2 (Medium incl tax)'!AB:AB)</f>
        <v>2.4339717637720995</v>
      </c>
      <c r="AB44" s="34">
        <f>AVERAGEIF('5.8.2 (Medium incl tax)'!$A:$A,'Annual incl tax'!$B44,'5.8.2 (Medium incl tax)'!AC:AC)</f>
        <v>2.5359837989501308</v>
      </c>
      <c r="AC44" s="34"/>
      <c r="AD44" s="34">
        <f>AVERAGEIF('5.8.2 (Medium incl tax)'!$A:$A,'Annual incl tax'!$B44,'5.8.2 (Medium incl tax)'!AE:AE)</f>
        <v>2.4067153082615045</v>
      </c>
      <c r="AE44" s="34">
        <f>AVERAGEIF('5.8.2 (Medium incl tax)'!$A:$A,'Annual incl tax'!$B44,'5.8.2 (Medium incl tax)'!AF:AF)</f>
        <v>2.2442911626018889</v>
      </c>
      <c r="AF44" s="34">
        <f>AVERAGEIF('5.8.2 (Medium incl tax)'!$A:$A,'Annual incl tax'!$B44,'5.8.2 (Medium incl tax)'!AG:AG)</f>
        <v>2.5123945407328954</v>
      </c>
      <c r="AG44" s="34">
        <f>AVERAGEIF('5.8.2 (Medium incl tax)'!$A:$A,'Annual incl tax'!$B44,'5.8.2 (Medium incl tax)'!AH:AH)</f>
        <v>2.7580232480506188</v>
      </c>
      <c r="AH44" s="34">
        <f t="shared" si="3"/>
        <v>2.4396305074407163</v>
      </c>
      <c r="AI44" s="31">
        <f t="shared" si="4"/>
        <v>-14.743045157828726</v>
      </c>
      <c r="AJ44" s="32">
        <f>RANK(Q44,(C44:Q44,U44:AG44),1)</f>
        <v>3</v>
      </c>
    </row>
    <row r="45" spans="1:36" x14ac:dyDescent="0.25">
      <c r="A45" s="33" t="s">
        <v>44</v>
      </c>
      <c r="B45" s="51">
        <v>2018</v>
      </c>
      <c r="C45" s="34">
        <f>AVERAGEIF('5.8.2 (Medium incl tax)'!$A:$A,'Annual incl tax'!$B45,'5.8.2 (Medium incl tax)'!D:D)</f>
        <v>2.9372461465144823</v>
      </c>
      <c r="D45" s="34">
        <f>AVERAGEIF('5.8.2 (Medium incl tax)'!$A:$A,'Annual incl tax'!$B45,'5.8.2 (Medium incl tax)'!E:E)</f>
        <v>2.1368076749506031</v>
      </c>
      <c r="E45" s="34">
        <f>AVERAGEIF('5.8.2 (Medium incl tax)'!$A:$A,'Annual incl tax'!$B45,'5.8.2 (Medium incl tax)'!F:F)</f>
        <v>3.3484623413041792</v>
      </c>
      <c r="F45" s="34">
        <f>AVERAGEIF('5.8.2 (Medium incl tax)'!$A:$A,'Annual incl tax'!$B45,'5.8.2 (Medium incl tax)'!G:G)</f>
        <v>5.0737634596876617</v>
      </c>
      <c r="G45" s="34">
        <f>AVERAGEIF('5.8.2 (Medium incl tax)'!$A:$A,'Annual incl tax'!$B45,'5.8.2 (Medium incl tax)'!H:H)</f>
        <v>3.2871697326381604</v>
      </c>
      <c r="H45" s="34">
        <f>AVERAGEIF('5.8.2 (Medium incl tax)'!$A:$A,'Annual incl tax'!$B45,'5.8.2 (Medium incl tax)'!I:I)</f>
        <v>2.7952752304759163</v>
      </c>
      <c r="I45" s="34">
        <f>AVERAGEIF('5.8.2 (Medium incl tax)'!$A:$A,'Annual incl tax'!$B45,'5.8.2 (Medium incl tax)'!J:J)</f>
        <v>2.7698504014487115</v>
      </c>
      <c r="J45" s="34">
        <f>AVERAGEIF('5.8.2 (Medium incl tax)'!$A:$A,'Annual incl tax'!$B45,'5.8.2 (Medium incl tax)'!K:K)</f>
        <v>3.2298887585386789</v>
      </c>
      <c r="K45" s="34">
        <f>AVERAGEIF('5.8.2 (Medium incl tax)'!$A:$A,'Annual incl tax'!$B45,'5.8.2 (Medium incl tax)'!L:L)</f>
        <v>2.5610750396608979</v>
      </c>
      <c r="L45" s="34">
        <f>AVERAGEIF('5.8.2 (Medium incl tax)'!$A:$A,'Annual incl tax'!$B45,'5.8.2 (Medium incl tax)'!M:M)</f>
        <v>2.8796748106375767</v>
      </c>
      <c r="M45" s="34">
        <f>AVERAGEIF('5.8.2 (Medium incl tax)'!$A:$A,'Annual incl tax'!$B45,'5.8.2 (Medium incl tax)'!N:N)</f>
        <v>3.0099445416956954</v>
      </c>
      <c r="N45" s="34">
        <f>AVERAGEIF('5.8.2 (Medium incl tax)'!$A:$A,'Annual incl tax'!$B45,'5.8.2 (Medium incl tax)'!O:O)</f>
        <v>2.5127852072859049</v>
      </c>
      <c r="O45" s="34">
        <f>AVERAGEIF('5.8.2 (Medium incl tax)'!$A:$A,'Annual incl tax'!$B45,'5.8.2 (Medium incl tax)'!P:P)</f>
        <v>2.6053532374693527</v>
      </c>
      <c r="P45" s="34">
        <f>AVERAGEIF('5.8.2 (Medium incl tax)'!$A:$A,'Annual incl tax'!$B45,'5.8.2 (Medium incl tax)'!Q:Q)</f>
        <v>4.806357138860216</v>
      </c>
      <c r="Q45" s="34">
        <f>AVERAGEIF('5.8.2 (Medium incl tax)'!$A:$A,'Annual incl tax'!$B45,'5.8.2 (Medium incl tax)'!R:R)</f>
        <v>2.3916777390949546</v>
      </c>
      <c r="R45" s="34">
        <f t="shared" si="0"/>
        <v>2.8796748106375767</v>
      </c>
      <c r="S45" s="31">
        <f t="shared" si="1"/>
        <v>-16.946256214068029</v>
      </c>
      <c r="T45" s="32">
        <f t="shared" si="2"/>
        <v>2</v>
      </c>
      <c r="U45" s="34">
        <f>AVERAGEIF('5.8.2 (Medium incl tax)'!$A:$A,'Annual incl tax'!$B45,'5.8.2 (Medium incl tax)'!V:V)</f>
        <v>2.4113228226371097</v>
      </c>
      <c r="V45" s="34">
        <f>AVERAGEIF('5.8.2 (Medium incl tax)'!$A:$A,'Annual incl tax'!$B45,'5.8.2 (Medium incl tax)'!W:W)</f>
        <v>2.3846397592410673</v>
      </c>
      <c r="W45" s="34"/>
      <c r="X45" s="34">
        <f>AVERAGEIF('5.8.2 (Medium incl tax)'!$A:$A,'Annual incl tax'!$B45,'5.8.2 (Medium incl tax)'!Y:Y)</f>
        <v>2.3134849235182875</v>
      </c>
      <c r="Y45" s="34">
        <f>AVERAGEIF('5.8.2 (Medium incl tax)'!$A:$A,'Annual incl tax'!$B45,'5.8.2 (Medium incl tax)'!Z:Z)</f>
        <v>2.7913603831685201</v>
      </c>
      <c r="Z45" s="34">
        <f>AVERAGEIF('5.8.2 (Medium incl tax)'!$A:$A,'Annual incl tax'!$B45,'5.8.2 (Medium incl tax)'!AA:AA)</f>
        <v>2.3363499268660748</v>
      </c>
      <c r="AA45" s="34">
        <f>AVERAGEIF('5.8.2 (Medium incl tax)'!$A:$A,'Annual incl tax'!$B45,'5.8.2 (Medium incl tax)'!AB:AB)</f>
        <v>2.7605205043172276</v>
      </c>
      <c r="AB45" s="34">
        <f>AVERAGEIF('5.8.2 (Medium incl tax)'!$A:$A,'Annual incl tax'!$B45,'5.8.2 (Medium incl tax)'!AC:AC)</f>
        <v>3.1550610436563558</v>
      </c>
      <c r="AC45" s="34"/>
      <c r="AD45" s="34">
        <f>AVERAGEIF('5.8.2 (Medium incl tax)'!$A:$A,'Annual incl tax'!$B45,'5.8.2 (Medium incl tax)'!AE:AE)</f>
        <v>2.7247495119375547</v>
      </c>
      <c r="AE45" s="34">
        <f>AVERAGEIF('5.8.2 (Medium incl tax)'!$A:$A,'Annual incl tax'!$B45,'5.8.2 (Medium incl tax)'!AF:AF)</f>
        <v>2.3889417555850292</v>
      </c>
      <c r="AF45" s="34">
        <f>AVERAGEIF('5.8.2 (Medium incl tax)'!$A:$A,'Annual incl tax'!$B45,'5.8.2 (Medium incl tax)'!AG:AG)</f>
        <v>2.6409790489603138</v>
      </c>
      <c r="AG45" s="34">
        <f>AVERAGEIF('5.8.2 (Medium incl tax)'!$A:$A,'Annual incl tax'!$B45,'5.8.2 (Medium incl tax)'!AH:AH)</f>
        <v>2.9241949765938848</v>
      </c>
      <c r="AH45" s="34">
        <f t="shared" si="3"/>
        <v>2.7651854528829696</v>
      </c>
      <c r="AI45" s="31">
        <f t="shared" si="4"/>
        <v>-13.507510441970449</v>
      </c>
      <c r="AJ45" s="32">
        <f>RANK(Q45,(C45:Q45,U45:AG45),1)</f>
        <v>6</v>
      </c>
    </row>
    <row r="46" spans="1:36" x14ac:dyDescent="0.25">
      <c r="A46" s="33" t="s">
        <v>44</v>
      </c>
      <c r="B46" s="51">
        <v>2019</v>
      </c>
      <c r="C46" s="34">
        <f>AVERAGEIF('5.8.2 (Medium incl tax)'!$A:$A,'Annual incl tax'!$B46,'5.8.2 (Medium incl tax)'!D:D)</f>
        <v>2.8188037161953527</v>
      </c>
      <c r="D46" s="34">
        <f>AVERAGEIF('5.8.2 (Medium incl tax)'!$A:$A,'Annual incl tax'!$B46,'5.8.2 (Medium incl tax)'!E:E)</f>
        <v>2.0709467343362684</v>
      </c>
      <c r="E46" s="34">
        <f>AVERAGEIF('5.8.2 (Medium incl tax)'!$A:$A,'Annual incl tax'!$B46,'5.8.2 (Medium incl tax)'!F:F)</f>
        <v>2.8280606043643868</v>
      </c>
      <c r="F46" s="34">
        <f>AVERAGEIF('5.8.2 (Medium incl tax)'!$A:$A,'Annual incl tax'!$B46,'5.8.2 (Medium incl tax)'!G:G)</f>
        <v>5.2314127133271686</v>
      </c>
      <c r="G46" s="34">
        <f>AVERAGEIF('5.8.2 (Medium incl tax)'!$A:$A,'Annual incl tax'!$B46,'5.8.2 (Medium incl tax)'!H:H)</f>
        <v>3.3053648424377426</v>
      </c>
      <c r="H46" s="34">
        <f>AVERAGEIF('5.8.2 (Medium incl tax)'!$A:$A,'Annual incl tax'!$B46,'5.8.2 (Medium incl tax)'!I:I)</f>
        <v>2.7347605159041586</v>
      </c>
      <c r="I46" s="34">
        <f>AVERAGEIF('5.8.2 (Medium incl tax)'!$A:$A,'Annual incl tax'!$B46,'5.8.2 (Medium incl tax)'!J:J)</f>
        <v>2.9956032043912444</v>
      </c>
      <c r="J46" s="34">
        <f>AVERAGEIF('5.8.2 (Medium incl tax)'!$A:$A,'Annual incl tax'!$B46,'5.8.2 (Medium incl tax)'!K:K)</f>
        <v>2.9383337009220152</v>
      </c>
      <c r="K46" s="34">
        <f>AVERAGEIF('5.8.2 (Medium incl tax)'!$A:$A,'Annual incl tax'!$B46,'5.8.2 (Medium incl tax)'!L:L)</f>
        <v>2.8238853274094771</v>
      </c>
      <c r="L46" s="34">
        <f>AVERAGEIF('5.8.2 (Medium incl tax)'!$A:$A,'Annual incl tax'!$B46,'5.8.2 (Medium incl tax)'!M:M)</f>
        <v>2.7354855833115312</v>
      </c>
      <c r="M46" s="34">
        <f>AVERAGEIF('5.8.2 (Medium incl tax)'!$A:$A,'Annual incl tax'!$B46,'5.8.2 (Medium incl tax)'!N:N)</f>
        <v>2.9711859766432411</v>
      </c>
      <c r="N46" s="34">
        <f>AVERAGEIF('5.8.2 (Medium incl tax)'!$A:$A,'Annual incl tax'!$B46,'5.8.2 (Medium incl tax)'!O:O)</f>
        <v>2.8275621205218178</v>
      </c>
      <c r="O46" s="34">
        <f>AVERAGEIF('5.8.2 (Medium incl tax)'!$A:$A,'Annual incl tax'!$B46,'5.8.2 (Medium incl tax)'!P:P)</f>
        <v>2.7211017672154121</v>
      </c>
      <c r="P46" s="34">
        <f>AVERAGEIF('5.8.2 (Medium incl tax)'!$A:$A,'Annual incl tax'!$B46,'5.8.2 (Medium incl tax)'!Q:Q)</f>
        <v>4.544909878466302</v>
      </c>
      <c r="Q46" s="34">
        <f>AVERAGEIF('5.8.2 (Medium incl tax)'!$A:$A,'Annual incl tax'!$B46,'5.8.2 (Medium incl tax)'!R:R)</f>
        <v>2.4246173104138462</v>
      </c>
      <c r="R46" s="34">
        <f t="shared" si="0"/>
        <v>2.8275621205218178</v>
      </c>
      <c r="S46" s="31">
        <f t="shared" si="1"/>
        <v>-14.250608578445991</v>
      </c>
      <c r="T46" s="32">
        <f t="shared" si="2"/>
        <v>2</v>
      </c>
      <c r="U46" s="34">
        <f>AVERAGEIF('5.8.2 (Medium incl tax)'!$A:$A,'Annual incl tax'!$B46,'5.8.2 (Medium incl tax)'!V:V)</f>
        <v>2.5978496726634477</v>
      </c>
      <c r="V46" s="34">
        <f>AVERAGEIF('5.8.2 (Medium incl tax)'!$A:$A,'Annual incl tax'!$B46,'5.8.2 (Medium incl tax)'!W:W)</f>
        <v>2.6502641484833567</v>
      </c>
      <c r="W46" s="34"/>
      <c r="X46" s="34">
        <f>AVERAGEIF('5.8.2 (Medium incl tax)'!$A:$A,'Annual incl tax'!$B46,'5.8.2 (Medium incl tax)'!Y:Y)</f>
        <v>2.5619550378113325</v>
      </c>
      <c r="Y46" s="34">
        <f>AVERAGEIF('5.8.2 (Medium incl tax)'!$A:$A,'Annual incl tax'!$B46,'5.8.2 (Medium incl tax)'!Z:Z)</f>
        <v>2.9912013438715315</v>
      </c>
      <c r="Z46" s="34">
        <f>AVERAGEIF('5.8.2 (Medium incl tax)'!$A:$A,'Annual incl tax'!$B46,'5.8.2 (Medium incl tax)'!AA:AA)</f>
        <v>2.491389319357042</v>
      </c>
      <c r="AA46" s="34">
        <f>AVERAGEIF('5.8.2 (Medium incl tax)'!$A:$A,'Annual incl tax'!$B46,'5.8.2 (Medium incl tax)'!AB:AB)</f>
        <v>2.6200855588268168</v>
      </c>
      <c r="AB46" s="34">
        <f>AVERAGEIF('5.8.2 (Medium incl tax)'!$A:$A,'Annual incl tax'!$B46,'5.8.2 (Medium incl tax)'!AC:AC)</f>
        <v>2.6647385980053975</v>
      </c>
      <c r="AC46" s="34"/>
      <c r="AD46" s="34">
        <f>AVERAGEIF('5.8.2 (Medium incl tax)'!$A:$A,'Annual incl tax'!$B46,'5.8.2 (Medium incl tax)'!AE:AE)</f>
        <v>3.0221956343613661</v>
      </c>
      <c r="AE46" s="34">
        <f>AVERAGEIF('5.8.2 (Medium incl tax)'!$A:$A,'Annual incl tax'!$B46,'5.8.2 (Medium incl tax)'!AF:AF)</f>
        <v>2.8007431069868929</v>
      </c>
      <c r="AF46" s="34">
        <f>AVERAGEIF('5.8.2 (Medium incl tax)'!$A:$A,'Annual incl tax'!$B46,'5.8.2 (Medium incl tax)'!AG:AG)</f>
        <v>3.0923988191119705</v>
      </c>
      <c r="AG46" s="34">
        <f>AVERAGEIF('5.8.2 (Medium incl tax)'!$A:$A,'Annual incl tax'!$B46,'5.8.2 (Medium incl tax)'!AH:AH)</f>
        <v>3.0888126594255505</v>
      </c>
      <c r="AH46" s="34">
        <f t="shared" si="3"/>
        <v>2.8213445218024149</v>
      </c>
      <c r="AI46" s="31">
        <f t="shared" si="4"/>
        <v>-14.061636511343877</v>
      </c>
      <c r="AJ46" s="32">
        <f>RANK(Q46,(C46:Q46,U46:AG46),1)</f>
        <v>2</v>
      </c>
    </row>
    <row r="47" spans="1:36" x14ac:dyDescent="0.25">
      <c r="A47" s="33" t="s">
        <v>44</v>
      </c>
      <c r="B47" s="51">
        <v>2020</v>
      </c>
      <c r="C47" s="34">
        <f>AVERAGEIF('5.8.2 (Medium incl tax)'!$A:$A,'Annual incl tax'!$B47,'5.8.2 (Medium incl tax)'!D:D)</f>
        <v>2.6803334587141787</v>
      </c>
      <c r="D47" s="34">
        <f>AVERAGEIF('5.8.2 (Medium incl tax)'!$A:$A,'Annual incl tax'!$B47,'5.8.2 (Medium incl tax)'!E:E)</f>
        <v>1.8492262322413837</v>
      </c>
      <c r="E47" s="34">
        <f>AVERAGEIF('5.8.2 (Medium incl tax)'!$A:$A,'Annual incl tax'!$B47,'5.8.2 (Medium incl tax)'!F:F)</f>
        <v>2.4786483500317074</v>
      </c>
      <c r="F47" s="34">
        <f>AVERAGEIF('5.8.2 (Medium incl tax)'!$A:$A,'Annual incl tax'!$B47,'5.8.2 (Medium incl tax)'!G:G)</f>
        <v>4.4572454857338748</v>
      </c>
      <c r="G47" s="34">
        <f>AVERAGEIF('5.8.2 (Medium incl tax)'!$A:$A,'Annual incl tax'!$B47,'5.8.2 (Medium incl tax)'!H:H)</f>
        <v>3.0636923992122824</v>
      </c>
      <c r="H47" s="34">
        <f>AVERAGEIF('5.8.2 (Medium incl tax)'!$A:$A,'Annual incl tax'!$B47,'5.8.2 (Medium incl tax)'!I:I)</f>
        <v>2.56956330995882</v>
      </c>
      <c r="I47" s="34">
        <f>AVERAGEIF('5.8.2 (Medium incl tax)'!$A:$A,'Annual incl tax'!$B47,'5.8.2 (Medium incl tax)'!J:J)</f>
        <v>2.090551709472741</v>
      </c>
      <c r="J47" s="34">
        <f>AVERAGEIF('5.8.2 (Medium incl tax)'!$A:$A,'Annual incl tax'!$B47,'5.8.2 (Medium incl tax)'!K:K)</f>
        <v>2.6475815780220797</v>
      </c>
      <c r="K47" s="34">
        <f>AVERAGEIF('5.8.2 (Medium incl tax)'!$A:$A,'Annual incl tax'!$B47,'5.8.2 (Medium incl tax)'!L:L)</f>
        <v>2.5215539222841281</v>
      </c>
      <c r="L47" s="34">
        <f>AVERAGEIF('5.8.2 (Medium incl tax)'!$A:$A,'Annual incl tax'!$B47,'5.8.2 (Medium incl tax)'!M:M)</f>
        <v>2.6081673066193924</v>
      </c>
      <c r="M47" s="34">
        <f>AVERAGEIF('5.8.2 (Medium incl tax)'!$A:$A,'Annual incl tax'!$B47,'5.8.2 (Medium incl tax)'!N:N)</f>
        <v>3.032655181847093</v>
      </c>
      <c r="N47" s="34">
        <f>AVERAGEIF('5.8.2 (Medium incl tax)'!$A:$A,'Annual incl tax'!$B47,'5.8.2 (Medium incl tax)'!O:O)</f>
        <v>2.3309108239233893</v>
      </c>
      <c r="O47" s="34">
        <f>AVERAGEIF('5.8.2 (Medium incl tax)'!$A:$A,'Annual incl tax'!$B47,'5.8.2 (Medium incl tax)'!P:P)</f>
        <v>2.3123881132372617</v>
      </c>
      <c r="P47" s="34">
        <f>AVERAGEIF('5.8.2 (Medium incl tax)'!$A:$A,'Annual incl tax'!$B47,'5.8.2 (Medium incl tax)'!Q:Q)</f>
        <v>4.7224235862198309</v>
      </c>
      <c r="Q47" s="34">
        <f>AVERAGEIF('5.8.2 (Medium incl tax)'!$A:$A,'Annual incl tax'!$B47,'5.8.2 (Medium incl tax)'!R:R)</f>
        <v>2.3167960123075932</v>
      </c>
      <c r="R47" s="34">
        <f t="shared" si="0"/>
        <v>2.56956330995882</v>
      </c>
      <c r="S47" s="31">
        <f t="shared" si="1"/>
        <v>-9.8369748926434362</v>
      </c>
      <c r="T47" s="32">
        <f t="shared" si="2"/>
        <v>4</v>
      </c>
      <c r="U47" s="34">
        <f>AVERAGEIF('5.8.2 (Medium incl tax)'!$A:$A,'Annual incl tax'!$B47,'5.8.2 (Medium incl tax)'!V:V)</f>
        <v>1.9228029064975845</v>
      </c>
      <c r="V47" s="34">
        <f>AVERAGEIF('5.8.2 (Medium incl tax)'!$A:$A,'Annual incl tax'!$B47,'5.8.2 (Medium incl tax)'!W:W)</f>
        <v>2.43997434426353</v>
      </c>
      <c r="W47" s="34"/>
      <c r="X47" s="34">
        <f>AVERAGEIF('5.8.2 (Medium incl tax)'!$A:$A,'Annual incl tax'!$B47,'5.8.2 (Medium incl tax)'!Y:Y)</f>
        <v>2.2493312459027917</v>
      </c>
      <c r="Y47" s="34">
        <f>AVERAGEIF('5.8.2 (Medium incl tax)'!$A:$A,'Annual incl tax'!$B47,'5.8.2 (Medium incl tax)'!Z:Z)</f>
        <v>2.4017444978760585</v>
      </c>
      <c r="Z47" s="34">
        <f>AVERAGEIF('5.8.2 (Medium incl tax)'!$A:$A,'Annual incl tax'!$B47,'5.8.2 (Medium incl tax)'!AA:AA)</f>
        <v>2.1616814896792138</v>
      </c>
      <c r="AA47" s="34">
        <f>AVERAGEIF('5.8.2 (Medium incl tax)'!$A:$A,'Annual incl tax'!$B47,'5.8.2 (Medium incl tax)'!AB:AB)</f>
        <v>2.081660486946932</v>
      </c>
      <c r="AB47" s="34">
        <f>AVERAGEIF('5.8.2 (Medium incl tax)'!$A:$A,'Annual incl tax'!$B47,'5.8.2 (Medium incl tax)'!AC:AC)</f>
        <v>1.8982019826967846</v>
      </c>
      <c r="AC47" s="34"/>
      <c r="AD47" s="34">
        <f>AVERAGEIF('5.8.2 (Medium incl tax)'!$A:$A,'Annual incl tax'!$B47,'5.8.2 (Medium incl tax)'!AE:AE)</f>
        <v>2.6135752632071596</v>
      </c>
      <c r="AE47" s="34">
        <f>AVERAGEIF('5.8.2 (Medium incl tax)'!$A:$A,'Annual incl tax'!$B47,'5.8.2 (Medium incl tax)'!AF:AF)</f>
        <v>2.4142670394668109</v>
      </c>
      <c r="AF47" s="34">
        <f>AVERAGEIF('5.8.2 (Medium incl tax)'!$A:$A,'Annual incl tax'!$B47,'5.8.2 (Medium incl tax)'!AG:AG)</f>
        <v>2.7839890224665513</v>
      </c>
      <c r="AG47" s="34">
        <f>AVERAGEIF('5.8.2 (Medium incl tax)'!$A:$A,'Annual incl tax'!$B47,'5.8.2 (Medium incl tax)'!AH:AH)</f>
        <v>2.7133034016407849</v>
      </c>
      <c r="AH47" s="34">
        <f t="shared" si="3"/>
        <v>2.4593113471476187</v>
      </c>
      <c r="AI47" s="31">
        <f t="shared" si="4"/>
        <v>-5.7949285276676701</v>
      </c>
      <c r="AJ47" s="32">
        <f>RANK(Q47,(C47:Q47,U47:AG47),1)</f>
        <v>9</v>
      </c>
    </row>
    <row r="48" spans="1:36" x14ac:dyDescent="0.25">
      <c r="A48" s="33" t="s">
        <v>44</v>
      </c>
      <c r="B48" s="51">
        <v>2021</v>
      </c>
      <c r="C48" s="34">
        <f>AVERAGEIF('5.8.2 (Medium incl tax)'!$A:$A,'Annual incl tax'!$B48,'5.8.2 (Medium incl tax)'!D:D)</f>
        <v>3.381265995779287</v>
      </c>
      <c r="D48" s="34">
        <f>AVERAGEIF('5.8.2 (Medium incl tax)'!$A:$A,'Annual incl tax'!$B48,'5.8.2 (Medium incl tax)'!E:E)</f>
        <v>2.4071307636869332</v>
      </c>
      <c r="E48" s="34">
        <f>AVERAGEIF('5.8.2 (Medium incl tax)'!$A:$A,'Annual incl tax'!$B48,'5.8.2 (Medium incl tax)'!F:F)</f>
        <v>4.8442992972828893</v>
      </c>
      <c r="F48" s="34">
        <f>AVERAGEIF('5.8.2 (Medium incl tax)'!$A:$A,'Annual incl tax'!$B48,'5.8.2 (Medium incl tax)'!G:G)</f>
        <v>6.9011485881391987</v>
      </c>
      <c r="G48" s="34">
        <f>AVERAGEIF('5.8.2 (Medium incl tax)'!$A:$A,'Annual incl tax'!$B48,'5.8.2 (Medium incl tax)'!H:H)</f>
        <v>3.6350470096210534</v>
      </c>
      <c r="H48" s="34">
        <f>AVERAGEIF('5.8.2 (Medium incl tax)'!$A:$A,'Annual incl tax'!$B48,'5.8.2 (Medium incl tax)'!I:I)</f>
        <v>2.9985138290927313</v>
      </c>
      <c r="I48" s="34">
        <f>AVERAGEIF('5.8.2 (Medium incl tax)'!$A:$A,'Annual incl tax'!$B48,'5.8.2 (Medium incl tax)'!J:J)</f>
        <v>3.2188492544587661</v>
      </c>
      <c r="J48" s="34">
        <f>AVERAGEIF('5.8.2 (Medium incl tax)'!$A:$A,'Annual incl tax'!$B48,'5.8.2 (Medium incl tax)'!K:K)</f>
        <v>3.8129614580008067</v>
      </c>
      <c r="K48" s="34">
        <f>AVERAGEIF('5.8.2 (Medium incl tax)'!$A:$A,'Annual incl tax'!$B48,'5.8.2 (Medium incl tax)'!L:L)</f>
        <v>2.8925117208601154</v>
      </c>
      <c r="L48" s="34">
        <f>AVERAGEIF('5.8.2 (Medium incl tax)'!$A:$A,'Annual incl tax'!$B48,'5.8.2 (Medium incl tax)'!M:M)</f>
        <v>3.3394805731975721</v>
      </c>
      <c r="M48" s="34">
        <f>AVERAGEIF('5.8.2 (Medium incl tax)'!$A:$A,'Annual incl tax'!$B48,'5.8.2 (Medium incl tax)'!N:N)</f>
        <v>3.7389641593271739</v>
      </c>
      <c r="N48" s="34">
        <f>AVERAGEIF('5.8.2 (Medium incl tax)'!$A:$A,'Annual incl tax'!$B48,'5.8.2 (Medium incl tax)'!O:O)</f>
        <v>2.4985036614133582</v>
      </c>
      <c r="O48" s="34">
        <f>AVERAGEIF('5.8.2 (Medium incl tax)'!$A:$A,'Annual incl tax'!$B48,'5.8.2 (Medium incl tax)'!P:P)</f>
        <v>2.4680460288378829</v>
      </c>
      <c r="P48" s="34">
        <f>AVERAGEIF('5.8.2 (Medium incl tax)'!$A:$A,'Annual incl tax'!$B48,'5.8.2 (Medium incl tax)'!Q:Q)</f>
        <v>7.3164605963380858</v>
      </c>
      <c r="Q48" s="34">
        <f>AVERAGEIF('5.8.2 (Medium incl tax)'!$A:$A,'Annual incl tax'!$B48,'5.8.2 (Medium incl tax)'!R:R)</f>
        <v>3.1235680458628288</v>
      </c>
      <c r="R48" s="34">
        <f t="shared" si="0"/>
        <v>3.3394805731975721</v>
      </c>
      <c r="S48" s="31">
        <f t="shared" si="1"/>
        <v>-6.4654524139964016</v>
      </c>
      <c r="T48" s="32">
        <f t="shared" si="2"/>
        <v>6</v>
      </c>
      <c r="U48" s="34">
        <f>AVERAGEIF('5.8.2 (Medium incl tax)'!$A:$A,'Annual incl tax'!$B48,'5.8.2 (Medium incl tax)'!V:V)</f>
        <v>3.2398224882008417</v>
      </c>
      <c r="V48" s="34">
        <f>AVERAGEIF('5.8.2 (Medium incl tax)'!$A:$A,'Annual incl tax'!$B48,'5.8.2 (Medium incl tax)'!W:W)</f>
        <v>2.9028013442056979</v>
      </c>
      <c r="W48" s="34"/>
      <c r="X48" s="34">
        <f>AVERAGEIF('5.8.2 (Medium incl tax)'!$A:$A,'Annual incl tax'!$B48,'5.8.2 (Medium incl tax)'!Y:Y)</f>
        <v>2.4862096019924991</v>
      </c>
      <c r="Y48" s="34">
        <f>AVERAGEIF('5.8.2 (Medium incl tax)'!$A:$A,'Annual incl tax'!$B48,'5.8.2 (Medium incl tax)'!Z:Z)</f>
        <v>4.2292224852039526</v>
      </c>
      <c r="Z48" s="34">
        <f>AVERAGEIF('5.8.2 (Medium incl tax)'!$A:$A,'Annual incl tax'!$B48,'5.8.2 (Medium incl tax)'!AA:AA)</f>
        <v>2.9397554197143152</v>
      </c>
      <c r="AA48" s="34">
        <f>AVERAGEIF('5.8.2 (Medium incl tax)'!$A:$A,'Annual incl tax'!$B48,'5.8.2 (Medium incl tax)'!AB:AB)</f>
        <v>2.9276224051958919</v>
      </c>
      <c r="AB48" s="34">
        <f>AVERAGEIF('5.8.2 (Medium incl tax)'!$A:$A,'Annual incl tax'!$B48,'5.8.2 (Medium incl tax)'!AC:AC)</f>
        <v>4.2990498668245936</v>
      </c>
      <c r="AC48" s="34"/>
      <c r="AD48" s="34">
        <f>AVERAGEIF('5.8.2 (Medium incl tax)'!$A:$A,'Annual incl tax'!$B48,'5.8.2 (Medium incl tax)'!AE:AE)</f>
        <v>2.9741586523994874</v>
      </c>
      <c r="AE48" s="34">
        <f>AVERAGEIF('5.8.2 (Medium incl tax)'!$A:$A,'Annual incl tax'!$B48,'5.8.2 (Medium incl tax)'!AF:AF)</f>
        <v>2.9113913708705157</v>
      </c>
      <c r="AF48" s="34">
        <f>AVERAGEIF('5.8.2 (Medium incl tax)'!$A:$A,'Annual incl tax'!$B48,'5.8.2 (Medium incl tax)'!AG:AG)</f>
        <v>2.5946187585564835</v>
      </c>
      <c r="AG48" s="34">
        <f>AVERAGEIF('5.8.2 (Medium incl tax)'!$A:$A,'Annual incl tax'!$B48,'5.8.2 (Medium incl tax)'!AH:AH)</f>
        <v>3.3001827213984445</v>
      </c>
      <c r="AH48" s="34">
        <f t="shared" si="3"/>
        <v>3.1712086501607972</v>
      </c>
      <c r="AI48" s="31">
        <f t="shared" si="4"/>
        <v>-1.5022853918979069</v>
      </c>
      <c r="AJ48" s="32">
        <f>RANK(Q48,(C48:Q48,U48:AG48),1)</f>
        <v>13</v>
      </c>
    </row>
    <row r="49" spans="1:36" x14ac:dyDescent="0.25">
      <c r="A49" s="33" t="s">
        <v>44</v>
      </c>
      <c r="B49" s="51">
        <v>2022</v>
      </c>
      <c r="C49" s="34">
        <f>AVERAGEIF('5.8.2 (Medium incl tax)'!$A:$A,'Annual incl tax'!$B49,'5.8.2 (Medium incl tax)'!D:D)</f>
        <v>6.3367552716048632</v>
      </c>
      <c r="D49" s="34">
        <f>AVERAGEIF('5.8.2 (Medium incl tax)'!$A:$A,'Annual incl tax'!$B49,'5.8.2 (Medium incl tax)'!E:E)</f>
        <v>4.7993516184043852</v>
      </c>
      <c r="E49" s="34">
        <f>AVERAGEIF('5.8.2 (Medium incl tax)'!$A:$A,'Annual incl tax'!$B49,'5.8.2 (Medium incl tax)'!F:F)</f>
        <v>10.418240160229777</v>
      </c>
      <c r="F49" s="34">
        <f>AVERAGEIF('5.8.2 (Medium incl tax)'!$A:$A,'Annual incl tax'!$B49,'5.8.2 (Medium incl tax)'!G:G)</f>
        <v>13.600950267787452</v>
      </c>
      <c r="G49" s="34">
        <f>AVERAGEIF('5.8.2 (Medium incl tax)'!$A:$A,'Annual incl tax'!$B49,'5.8.2 (Medium incl tax)'!H:H)</f>
        <v>5.7484291364399152</v>
      </c>
      <c r="H49" s="34">
        <f>AVERAGEIF('5.8.2 (Medium incl tax)'!$A:$A,'Annual incl tax'!$B49,'5.8.2 (Medium incl tax)'!I:I)</f>
        <v>4.8895148447500123</v>
      </c>
      <c r="I49" s="34">
        <f>AVERAGEIF('5.8.2 (Medium incl tax)'!$A:$A,'Annual incl tax'!$B49,'5.8.2 (Medium incl tax)'!J:J)</f>
        <v>8.7378564606851015</v>
      </c>
      <c r="J49" s="34">
        <f>AVERAGEIF('5.8.2 (Medium incl tax)'!$A:$A,'Annual incl tax'!$B49,'5.8.2 (Medium incl tax)'!K:K)</f>
        <v>6.3725125928769213</v>
      </c>
      <c r="K49" s="34">
        <f>AVERAGEIF('5.8.2 (Medium incl tax)'!$A:$A,'Annual incl tax'!$B49,'5.8.2 (Medium incl tax)'!L:L)</f>
        <v>7.9584502038088818</v>
      </c>
      <c r="L49" s="34">
        <f>AVERAGEIF('5.8.2 (Medium incl tax)'!$A:$A,'Annual incl tax'!$B49,'5.8.2 (Medium incl tax)'!M:M)</f>
        <v>8.1778838476015814</v>
      </c>
      <c r="M49" s="34">
        <f>AVERAGEIF('5.8.2 (Medium incl tax)'!$A:$A,'Annual incl tax'!$B49,'5.8.2 (Medium incl tax)'!N:N)</f>
        <v>6.2065918341322224</v>
      </c>
      <c r="N49" s="34">
        <f>AVERAGEIF('5.8.2 (Medium incl tax)'!$A:$A,'Annual incl tax'!$B49,'5.8.2 (Medium incl tax)'!O:O)</f>
        <v>7.2550796509816102</v>
      </c>
      <c r="O49" s="34">
        <f>AVERAGEIF('5.8.2 (Medium incl tax)'!$A:$A,'Annual incl tax'!$B49,'5.8.2 (Medium incl tax)'!P:P)</f>
        <v>7.5877969276822483</v>
      </c>
      <c r="P49" s="34">
        <f>AVERAGEIF('5.8.2 (Medium incl tax)'!$A:$A,'Annual incl tax'!$B49,'5.8.2 (Medium incl tax)'!Q:Q)</f>
        <v>13.188953889178975</v>
      </c>
      <c r="Q49" s="34">
        <f>AVERAGEIF('5.8.2 (Medium incl tax)'!$A:$A,'Annual incl tax'!$B49,'5.8.2 (Medium incl tax)'!R:R)</f>
        <v>4.8774440181242227</v>
      </c>
      <c r="R49" s="34">
        <f>MEDIAN(C49:Q49)</f>
        <v>7.2550796509816102</v>
      </c>
      <c r="S49" s="31">
        <f>(Q49-R49)/R49*100</f>
        <v>-32.772012813611141</v>
      </c>
      <c r="T49" s="32">
        <f>RANK(Q49,(C49:Q49),1)</f>
        <v>2</v>
      </c>
      <c r="U49" s="34">
        <f>AVERAGEIF('5.8.2 (Medium incl tax)'!$A:$A,'Annual incl tax'!$B49,'5.8.2 (Medium incl tax)'!V:V)</f>
        <v>7.6274284841537412</v>
      </c>
      <c r="V49" s="34">
        <f>AVERAGEIF('5.8.2 (Medium incl tax)'!$A:$A,'Annual incl tax'!$B49,'5.8.2 (Medium incl tax)'!W:W)</f>
        <v>5.8965038484030279</v>
      </c>
      <c r="W49" s="34"/>
      <c r="X49" s="34">
        <f>AVERAGEIF('5.8.2 (Medium incl tax)'!$A:$A,'Annual incl tax'!$B49,'5.8.2 (Medium incl tax)'!Y:Y)</f>
        <v>6.4103993535588826</v>
      </c>
      <c r="Y49" s="34">
        <f>AVERAGEIF('5.8.2 (Medium incl tax)'!$A:$A,'Annual incl tax'!$B49,'5.8.2 (Medium incl tax)'!Z:Z)</f>
        <v>10.052165178834436</v>
      </c>
      <c r="Z49" s="34">
        <f>AVERAGEIF('5.8.2 (Medium incl tax)'!$A:$A,'Annual incl tax'!$B49,'5.8.2 (Medium incl tax)'!AA:AA)</f>
        <v>9.1664132279467943</v>
      </c>
      <c r="AA49" s="34">
        <f>AVERAGEIF('5.8.2 (Medium incl tax)'!$A:$A,'Annual incl tax'!$B49,'5.8.2 (Medium incl tax)'!AB:AB)</f>
        <v>9.1953071043631258</v>
      </c>
      <c r="AB49" s="34">
        <f>AVERAGEIF('5.8.2 (Medium incl tax)'!$A:$A,'Annual incl tax'!$B49,'5.8.2 (Medium incl tax)'!AC:AC)</f>
        <v>9.6634529119852282</v>
      </c>
      <c r="AC49" s="34"/>
      <c r="AD49" s="34">
        <f>AVERAGEIF('5.8.2 (Medium incl tax)'!$A:$A,'Annual incl tax'!$B49,'5.8.2 (Medium incl tax)'!AE:AE)</f>
        <v>7.3220652375384665</v>
      </c>
      <c r="AE49" s="34">
        <f>AVERAGEIF('5.8.2 (Medium incl tax)'!$A:$A,'Annual incl tax'!$B49,'5.8.2 (Medium incl tax)'!AF:AF)</f>
        <v>9.898472707731834</v>
      </c>
      <c r="AF49" s="34">
        <f>AVERAGEIF('5.8.2 (Medium incl tax)'!$A:$A,'Annual incl tax'!$B49,'5.8.2 (Medium incl tax)'!AG:AG)</f>
        <v>5.8627774890528048</v>
      </c>
      <c r="AG49" s="34">
        <f>AVERAGEIF('5.8.2 (Medium incl tax)'!$A:$A,'Annual incl tax'!$B49,'5.8.2 (Medium incl tax)'!AH:AH)</f>
        <v>6.3499737849111213</v>
      </c>
      <c r="AH49" s="34">
        <f>MEDIAN(C49:Q49,U49:AG49)</f>
        <v>7.4549310826103579</v>
      </c>
      <c r="AI49" s="31">
        <f>(Q49-AH49)/AH49*100</f>
        <v>-34.574257440132136</v>
      </c>
      <c r="AJ49" s="32">
        <f>RANK(Q49,(C49:Q49,U49:AG49),1)</f>
        <v>2</v>
      </c>
    </row>
    <row r="50" spans="1:36" x14ac:dyDescent="0.25">
      <c r="A50" s="33" t="s">
        <v>44</v>
      </c>
      <c r="B50" s="51">
        <v>2023</v>
      </c>
      <c r="C50" s="34">
        <f>AVERAGEIF('5.8.2 (Medium incl tax)'!$A:$A,'Annual incl tax'!$B50,'5.8.2 (Medium incl tax)'!D:D)</f>
        <v>6.0850341518009943</v>
      </c>
      <c r="D50" s="34">
        <f>AVERAGEIF('5.8.2 (Medium incl tax)'!$A:$A,'Annual incl tax'!$B50,'5.8.2 (Medium incl tax)'!E:E)</f>
        <v>5.0638160643002763</v>
      </c>
      <c r="E50" s="34">
        <f>AVERAGEIF('5.8.2 (Medium incl tax)'!$A:$A,'Annual incl tax'!$B50,'5.8.2 (Medium incl tax)'!F:F)</f>
        <v>5.4555966238446558</v>
      </c>
      <c r="F50" s="34">
        <f>AVERAGEIF('5.8.2 (Medium incl tax)'!$A:$A,'Annual incl tax'!$B50,'5.8.2 (Medium incl tax)'!G:G)</f>
        <v>9.3226212025777961</v>
      </c>
      <c r="G50" s="34">
        <f>AVERAGEIF('5.8.2 (Medium incl tax)'!$A:$A,'Annual incl tax'!$B50,'5.8.2 (Medium incl tax)'!H:H)</f>
        <v>6.9770799543072499</v>
      </c>
      <c r="H50" s="34">
        <f>AVERAGEIF('5.8.2 (Medium incl tax)'!$A:$A,'Annual incl tax'!$B50,'5.8.2 (Medium incl tax)'!I:I)</f>
        <v>6.7472329398753725</v>
      </c>
      <c r="I50" s="34">
        <f>AVERAGEIF('5.8.2 (Medium incl tax)'!$A:$A,'Annual incl tax'!$B50,'5.8.2 (Medium incl tax)'!J:J)</f>
        <v>5.5909382530274332</v>
      </c>
      <c r="J50" s="34">
        <f>AVERAGEIF('5.8.2 (Medium incl tax)'!$A:$A,'Annual incl tax'!$B50,'5.8.2 (Medium incl tax)'!K:K)</f>
        <v>6.3859477899925725</v>
      </c>
      <c r="K50" s="34">
        <f>AVERAGEIF('5.8.2 (Medium incl tax)'!$A:$A,'Annual incl tax'!$B50,'5.8.2 (Medium incl tax)'!L:L)</f>
        <v>6.6810285626939461</v>
      </c>
      <c r="L50" s="34">
        <f>AVERAGEIF('5.8.2 (Medium incl tax)'!$A:$A,'Annual incl tax'!$B50,'5.8.2 (Medium incl tax)'!M:M)</f>
        <v>9.0914700570522573</v>
      </c>
      <c r="M50" s="34">
        <f>AVERAGEIF('5.8.2 (Medium incl tax)'!$A:$A,'Annual incl tax'!$B50,'5.8.2 (Medium incl tax)'!N:N)</f>
        <v>6.6307983712690648</v>
      </c>
      <c r="N50" s="34">
        <f>AVERAGEIF('5.8.2 (Medium incl tax)'!$A:$A,'Annual incl tax'!$B50,'5.8.2 (Medium incl tax)'!O:O)</f>
        <v>5.533377484045678</v>
      </c>
      <c r="O50" s="34">
        <f>AVERAGEIF('5.8.2 (Medium incl tax)'!$A:$A,'Annual incl tax'!$B50,'5.8.2 (Medium incl tax)'!P:P)</f>
        <v>5.3821331179689</v>
      </c>
      <c r="P50" s="34">
        <f>AVERAGEIF('5.8.2 (Medium incl tax)'!$A:$A,'Annual incl tax'!$B50,'5.8.2 (Medium incl tax)'!Q:Q)</f>
        <v>10.75879061476035</v>
      </c>
      <c r="Q50" s="34">
        <f>AVERAGEIF('5.8.2 (Medium incl tax)'!$A:$A,'Annual incl tax'!$B50,'5.8.2 (Medium incl tax)'!R:R)</f>
        <v>5.6364322836342744</v>
      </c>
      <c r="R50" s="34">
        <f>MEDIAN(C50:Q50)</f>
        <v>6.3859477899925725</v>
      </c>
      <c r="S50" s="31">
        <f>(Q50-R50)/R50*100</f>
        <v>-11.736950113072721</v>
      </c>
      <c r="T50" s="32">
        <f>RANK(Q50,(C50:Q50),1)</f>
        <v>6</v>
      </c>
      <c r="U50" s="34">
        <f>AVERAGEIF('5.8.2 (Medium incl tax)'!$A:$A,'Annual incl tax'!$B50,'5.8.2 (Medium incl tax)'!V:V)</f>
        <v>4.8499343360758163</v>
      </c>
      <c r="V50" s="34">
        <f>AVERAGEIF('5.8.2 (Medium incl tax)'!$A:$A,'Annual incl tax'!$B50,'5.8.2 (Medium incl tax)'!W:W)</f>
        <v>5.5751128980287428</v>
      </c>
      <c r="W50" s="34"/>
      <c r="X50" s="34">
        <f>AVERAGEIF('5.8.2 (Medium incl tax)'!$A:$A,'Annual incl tax'!$B50,'5.8.2 (Medium incl tax)'!Y:Y)</f>
        <v>6.3775870107267245</v>
      </c>
      <c r="Y50" s="34">
        <f>AVERAGEIF('5.8.2 (Medium incl tax)'!$A:$A,'Annual incl tax'!$B50,'5.8.2 (Medium incl tax)'!Z:Z)</f>
        <v>6.1100450407359865</v>
      </c>
      <c r="Z50" s="34">
        <f>AVERAGEIF('5.8.2 (Medium incl tax)'!$A:$A,'Annual incl tax'!$B50,'5.8.2 (Medium incl tax)'!AA:AA)</f>
        <v>8.1428907207568404</v>
      </c>
      <c r="AA50" s="34">
        <f>AVERAGEIF('5.8.2 (Medium incl tax)'!$A:$A,'Annual incl tax'!$B50,'5.8.2 (Medium incl tax)'!AB:AB)</f>
        <v>7.1817672490462758</v>
      </c>
      <c r="AB50" s="34">
        <f>AVERAGEIF('5.8.2 (Medium incl tax)'!$A:$A,'Annual incl tax'!$B50,'5.8.2 (Medium incl tax)'!AC:AC)</f>
        <v>5.7385500882406699</v>
      </c>
      <c r="AC50" s="34"/>
      <c r="AD50" s="34">
        <f>AVERAGEIF('5.8.2 (Medium incl tax)'!$A:$A,'Annual incl tax'!$B50,'5.8.2 (Medium incl tax)'!AE:AE)</f>
        <v>8.2611743127098176</v>
      </c>
      <c r="AE50" s="34">
        <f>AVERAGEIF('5.8.2 (Medium incl tax)'!$A:$A,'Annual incl tax'!$B50,'5.8.2 (Medium incl tax)'!AF:AF)</f>
        <v>4.9406017434228531</v>
      </c>
      <c r="AF50" s="34">
        <f>AVERAGEIF('5.8.2 (Medium incl tax)'!$A:$A,'Annual incl tax'!$B50,'5.8.2 (Medium incl tax)'!AG:AG)</f>
        <v>8.4470974445974729</v>
      </c>
      <c r="AG50" s="34">
        <f>AVERAGEIF('5.8.2 (Medium incl tax)'!$A:$A,'Annual incl tax'!$B50,'5.8.2 (Medium incl tax)'!AH:AH)</f>
        <v>6.4886025744362419</v>
      </c>
      <c r="AH50" s="34">
        <f>MEDIAN(C50:Q50,U50:AG50)</f>
        <v>6.3817674003596485</v>
      </c>
      <c r="AI50" s="31">
        <f>(Q50-AH50)/AH50*100</f>
        <v>-11.679133223867893</v>
      </c>
      <c r="AJ50" s="32">
        <f>RANK(Q50,(C50:Q50,U50:AG50),1)</f>
        <v>9</v>
      </c>
    </row>
    <row r="51" spans="1:36" x14ac:dyDescent="0.25">
      <c r="A51" s="33" t="s">
        <v>44</v>
      </c>
      <c r="B51" s="51">
        <v>2024</v>
      </c>
      <c r="C51" s="34">
        <f>AVERAGEIF('5.8.2 (Medium incl tax)'!$A:$A,'Annual incl tax'!$B51,'5.8.2 (Medium incl tax)'!D:D)</f>
        <v>4.847544333335648</v>
      </c>
      <c r="D51" s="34">
        <f>AVERAGEIF('5.8.2 (Medium incl tax)'!$A:$A,'Annual incl tax'!$B51,'5.8.2 (Medium incl tax)'!E:E)</f>
        <v>4.1474167527159818</v>
      </c>
      <c r="E51" s="34">
        <f>AVERAGEIF('5.8.2 (Medium incl tax)'!$A:$A,'Annual incl tax'!$B51,'5.8.2 (Medium incl tax)'!F:F)</f>
        <v>4.8848146377806092</v>
      </c>
      <c r="F51" s="34">
        <f>AVERAGEIF('5.8.2 (Medium incl tax)'!$A:$A,'Annual incl tax'!$B51,'5.8.2 (Medium incl tax)'!G:G)</f>
        <v>7.4747245906094975</v>
      </c>
      <c r="G51" s="34">
        <f>AVERAGEIF('5.8.2 (Medium incl tax)'!$A:$A,'Annual incl tax'!$B51,'5.8.2 (Medium incl tax)'!H:H)</f>
        <v>5.8557956703302301</v>
      </c>
      <c r="H51" s="34">
        <f>AVERAGEIF('5.8.2 (Medium incl tax)'!$A:$A,'Annual incl tax'!$B51,'5.8.2 (Medium incl tax)'!I:I)</f>
        <v>5.8879970360372855</v>
      </c>
      <c r="I51" s="34">
        <f>AVERAGEIF('5.8.2 (Medium incl tax)'!$A:$A,'Annual incl tax'!$B51,'5.8.2 (Medium incl tax)'!J:J)</f>
        <v>3.8335496768830284</v>
      </c>
      <c r="J51" s="34">
        <f>AVERAGEIF('5.8.2 (Medium incl tax)'!$A:$A,'Annual incl tax'!$B51,'5.8.2 (Medium incl tax)'!K:K)</f>
        <v>5.7259945593829036</v>
      </c>
      <c r="K51" s="34">
        <f>AVERAGEIF('5.8.2 (Medium incl tax)'!$A:$A,'Annual incl tax'!$B51,'5.8.2 (Medium incl tax)'!L:L)</f>
        <v>4.7374829740228233</v>
      </c>
      <c r="L51" s="34">
        <f>AVERAGEIF('5.8.2 (Medium incl tax)'!$A:$A,'Annual incl tax'!$B51,'5.8.2 (Medium incl tax)'!M:M)</f>
        <v>6.0652063289053828</v>
      </c>
      <c r="M51" s="34">
        <f>AVERAGEIF('5.8.2 (Medium incl tax)'!$A:$A,'Annual incl tax'!$B51,'5.8.2 (Medium incl tax)'!N:N)</f>
        <v>5.881458464751038</v>
      </c>
      <c r="N51" s="34">
        <f>AVERAGEIF('5.8.2 (Medium incl tax)'!$A:$A,'Annual incl tax'!$B51,'5.8.2 (Medium incl tax)'!O:O)</f>
        <v>4.2963595930928093</v>
      </c>
      <c r="O51" s="34">
        <f>AVERAGEIF('5.8.2 (Medium incl tax)'!$A:$A,'Annual incl tax'!$B51,'5.8.2 (Medium incl tax)'!P:P)</f>
        <v>4.0196832965219969</v>
      </c>
      <c r="P51" s="34">
        <f>AVERAGEIF('5.8.2 (Medium incl tax)'!$A:$A,'Annual incl tax'!$B51,'5.8.2 (Medium incl tax)'!Q:Q)</f>
        <v>8.8153278584413428</v>
      </c>
      <c r="Q51" s="34">
        <f>AVERAGEIF('5.8.2 (Medium incl tax)'!$A:$A,'Annual incl tax'!$B51,'5.8.2 (Medium incl tax)'!R:R)</f>
        <v>4.9208329066625112</v>
      </c>
      <c r="R51" s="34">
        <f>MEDIAN(C51:Q51)</f>
        <v>4.9208329066625112</v>
      </c>
      <c r="S51" s="31">
        <f>(Q51-R51)/R51*100</f>
        <v>0</v>
      </c>
      <c r="T51" s="32">
        <f>RANK(Q51,(C51:Q51),1)</f>
        <v>8</v>
      </c>
      <c r="U51" s="34">
        <f>AVERAGEIF('5.8.2 (Medium incl tax)'!$A:$A,'Annual incl tax'!$B51,'5.8.2 (Medium incl tax)'!V:V)</f>
        <v>3.5940848325369812</v>
      </c>
      <c r="V51" s="34">
        <f>AVERAGEIF('5.8.2 (Medium incl tax)'!$A:$A,'Annual incl tax'!$B51,'5.8.2 (Medium incl tax)'!W:W)</f>
        <v>4.4586801704784751</v>
      </c>
      <c r="W51" s="34"/>
      <c r="X51" s="34">
        <f>AVERAGEIF('5.8.2 (Medium incl tax)'!$A:$A,'Annual incl tax'!$B51,'5.8.2 (Medium incl tax)'!Y:Y)</f>
        <v>5.4234582387680721</v>
      </c>
      <c r="Y51" s="34">
        <f>AVERAGEIF('5.8.2 (Medium incl tax)'!$A:$A,'Annual incl tax'!$B51,'5.8.2 (Medium incl tax)'!Z:Z)</f>
        <v>4.7509990884346749</v>
      </c>
      <c r="Z51" s="34">
        <f>AVERAGEIF('5.8.2 (Medium incl tax)'!$A:$A,'Annual incl tax'!$B51,'5.8.2 (Medium incl tax)'!AA:AA)</f>
        <v>5.2181828896996016</v>
      </c>
      <c r="AA51" s="34">
        <f>AVERAGEIF('5.8.2 (Medium incl tax)'!$A:$A,'Annual incl tax'!$B51,'5.8.2 (Medium incl tax)'!AB:AB)</f>
        <v>4.5906077883993373</v>
      </c>
      <c r="AB51" s="34">
        <f>AVERAGEIF('5.8.2 (Medium incl tax)'!$A:$A,'Annual incl tax'!$B51,'5.8.2 (Medium incl tax)'!AC:AC)</f>
        <v>3.765647837424801</v>
      </c>
      <c r="AC51" s="34"/>
      <c r="AD51" s="34">
        <f>AVERAGEIF('5.8.2 (Medium incl tax)'!$A:$A,'Annual incl tax'!$B51,'5.8.2 (Medium incl tax)'!AE:AE)</f>
        <v>6.2395828881576136</v>
      </c>
      <c r="AE51" s="34">
        <f>AVERAGEIF('5.8.2 (Medium incl tax)'!$A:$A,'Annual incl tax'!$B51,'5.8.2 (Medium incl tax)'!AF:AF)</f>
        <v>4.1735360252710887</v>
      </c>
      <c r="AF51" s="34">
        <f>AVERAGEIF('5.8.2 (Medium incl tax)'!$A:$A,'Annual incl tax'!$B51,'5.8.2 (Medium incl tax)'!AG:AG)</f>
        <v>6.049840462326026</v>
      </c>
      <c r="AG51" s="34">
        <f>AVERAGEIF('5.8.2 (Medium incl tax)'!$A:$A,'Annual incl tax'!$B51,'5.8.2 (Medium incl tax)'!AH:AH)</f>
        <v>4.898690198848997</v>
      </c>
      <c r="AH51" s="34">
        <f>MEDIAN(C51:Q51,U51:AG51)</f>
        <v>4.8917524183148036</v>
      </c>
      <c r="AI51" s="31">
        <f>(Q51-AH51)/AH51*100</f>
        <v>0.59447997079389714</v>
      </c>
      <c r="AJ51" s="32">
        <f>RANK(Q51,(C51:Q51,U51:AG51),1)</f>
        <v>15</v>
      </c>
    </row>
    <row r="52" spans="1:36" x14ac:dyDescent="0.25">
      <c r="A52" s="33" t="s">
        <v>44</v>
      </c>
      <c r="B52" s="51">
        <v>2025</v>
      </c>
      <c r="C52" s="34">
        <f>AVERAGEIF('5.8.2 (Medium incl tax)'!$A:$A,'Annual incl tax'!$B52,'5.8.2 (Medium incl tax)'!D:D)</f>
        <v>5.7199329586231826</v>
      </c>
      <c r="D52" s="34">
        <f>AVERAGEIF('5.8.2 (Medium incl tax)'!$A:$A,'Annual incl tax'!$B52,'5.8.2 (Medium incl tax)'!E:E)</f>
        <v>4.2225801235208547</v>
      </c>
      <c r="E52" s="34">
        <f>AVERAGEIF('5.8.2 (Medium incl tax)'!$A:$A,'Annual incl tax'!$B52,'5.8.2 (Medium incl tax)'!F:F)</f>
        <v>5.7565624878861961</v>
      </c>
      <c r="F52" s="34">
        <f>AVERAGEIF('5.8.2 (Medium incl tax)'!$A:$A,'Annual incl tax'!$B52,'5.8.2 (Medium incl tax)'!G:G)</f>
        <v>7.8791336428911283</v>
      </c>
      <c r="G52" s="34">
        <f>AVERAGEIF('5.8.2 (Medium incl tax)'!$A:$A,'Annual incl tax'!$B52,'5.8.2 (Medium incl tax)'!H:H)</f>
        <v>5.6760900206566403</v>
      </c>
      <c r="H52" s="34">
        <f>AVERAGEIF('5.8.2 (Medium incl tax)'!$A:$A,'Annual incl tax'!$B52,'5.8.2 (Medium incl tax)'!I:I)</f>
        <v>6.151503877908298</v>
      </c>
      <c r="I52" s="34">
        <f>AVERAGEIF('5.8.2 (Medium incl tax)'!$A:$A,'Annual incl tax'!$B52,'5.8.2 (Medium incl tax)'!J:J)</f>
        <v>3.9953684228876218</v>
      </c>
      <c r="J52" s="34">
        <f>AVERAGEIF('5.8.2 (Medium incl tax)'!$A:$A,'Annual incl tax'!$B52,'5.8.2 (Medium incl tax)'!K:K)</f>
        <v>5.8668842557588308</v>
      </c>
      <c r="K52" s="34">
        <f>AVERAGEIF('5.8.2 (Medium incl tax)'!$A:$A,'Annual incl tax'!$B52,'5.8.2 (Medium incl tax)'!L:L)</f>
        <v>4.9096312609588111</v>
      </c>
      <c r="L52" s="34">
        <f>AVERAGEIF('5.8.2 (Medium incl tax)'!$A:$A,'Annual incl tax'!$B52,'5.8.2 (Medium incl tax)'!M:M)</f>
        <v>5.7095806152218422</v>
      </c>
      <c r="M52" s="34">
        <f>AVERAGEIF('5.8.2 (Medium incl tax)'!$A:$A,'Annual incl tax'!$B52,'5.8.2 (Medium incl tax)'!N:N)</f>
        <v>6.5124477878310625</v>
      </c>
      <c r="N52" s="34">
        <f>AVERAGEIF('5.8.2 (Medium incl tax)'!$A:$A,'Annual incl tax'!$B52,'5.8.2 (Medium incl tax)'!O:O)</f>
        <v>4.3953062472938669</v>
      </c>
      <c r="O52" s="34">
        <f>AVERAGEIF('5.8.2 (Medium incl tax)'!$A:$A,'Annual incl tax'!$B52,'5.8.2 (Medium incl tax)'!P:P)</f>
        <v>4.373887137534906</v>
      </c>
      <c r="P52" s="34">
        <f>AVERAGEIF('5.8.2 (Medium incl tax)'!$A:$A,'Annual incl tax'!$B52,'5.8.2 (Medium incl tax)'!Q:Q)</f>
        <v>9.079163706151661</v>
      </c>
      <c r="Q52" s="34">
        <f>AVERAGEIF('5.8.2 (Medium incl tax)'!$A:$A,'Annual incl tax'!$B52,'5.8.2 (Medium incl tax)'!R:R)</f>
        <v>4.6691791889295278</v>
      </c>
      <c r="R52" s="34">
        <f>MEDIAN(C52:Q52)</f>
        <v>5.7095806152218422</v>
      </c>
      <c r="S52" s="31">
        <f>(Q52-R52)/R52*100</f>
        <v>-18.222028839011152</v>
      </c>
      <c r="T52" s="32">
        <f>RANK(Q52,(C52:Q52),1)</f>
        <v>5</v>
      </c>
      <c r="U52" s="34">
        <f>AVERAGEIF('5.8.2 (Medium incl tax)'!$A:$A,'Annual incl tax'!$B52,'5.8.2 (Medium incl tax)'!V:V)</f>
        <v>3.8717674406478064</v>
      </c>
      <c r="V52" s="34">
        <f>AVERAGEIF('5.8.2 (Medium incl tax)'!$A:$A,'Annual incl tax'!$B52,'5.8.2 (Medium incl tax)'!W:W)</f>
        <v>4.2864870307843344</v>
      </c>
      <c r="W52" s="34"/>
      <c r="X52" s="34">
        <f>AVERAGEIF('5.8.2 (Medium incl tax)'!$A:$A,'Annual incl tax'!$B52,'5.8.2 (Medium incl tax)'!Y:Y)</f>
        <v>4.9764695654979594</v>
      </c>
      <c r="Y52" s="34">
        <f>AVERAGEIF('5.8.2 (Medium incl tax)'!$A:$A,'Annual incl tax'!$B52,'5.8.2 (Medium incl tax)'!Z:Z)</f>
        <v>5.1532656369668617</v>
      </c>
      <c r="Z52" s="34">
        <f>AVERAGEIF('5.8.2 (Medium incl tax)'!$A:$A,'Annual incl tax'!$B52,'5.8.2 (Medium incl tax)'!AA:AA)</f>
        <v>4.6154474238148273</v>
      </c>
      <c r="AA52" s="34">
        <f>AVERAGEIF('5.8.2 (Medium incl tax)'!$A:$A,'Annual incl tax'!$B52,'5.8.2 (Medium incl tax)'!AB:AB)</f>
        <v>4.6590045925988566</v>
      </c>
      <c r="AB52" s="34">
        <f>AVERAGEIF('5.8.2 (Medium incl tax)'!$A:$A,'Annual incl tax'!$B52,'5.8.2 (Medium incl tax)'!AC:AC)</f>
        <v>4.5086977707235985</v>
      </c>
      <c r="AC52" s="34"/>
      <c r="AD52" s="34">
        <f>AVERAGEIF('5.8.2 (Medium incl tax)'!$A:$A,'Annual incl tax'!$B52,'5.8.2 (Medium incl tax)'!AE:AE)</f>
        <v>5.6955132724478403</v>
      </c>
      <c r="AE52" s="34">
        <f>AVERAGEIF('5.8.2 (Medium incl tax)'!$A:$A,'Annual incl tax'!$B52,'5.8.2 (Medium incl tax)'!AF:AF)</f>
        <v>4.5980245563012154</v>
      </c>
      <c r="AF52" s="34">
        <f>AVERAGEIF('5.8.2 (Medium incl tax)'!$A:$A,'Annual incl tax'!$B52,'5.8.2 (Medium incl tax)'!AG:AG)</f>
        <v>5.5639152794074995</v>
      </c>
      <c r="AG52" s="34">
        <f>AVERAGEIF('5.8.2 (Medium incl tax)'!$A:$A,'Annual incl tax'!$B52,'5.8.2 (Medium incl tax)'!AH:AH)</f>
        <v>5.196822805750891</v>
      </c>
      <c r="AH52" s="34">
        <f>MEDIAN(C52:Q52,U52:AG52)</f>
        <v>5.064867601232411</v>
      </c>
      <c r="AI52" s="31">
        <f>(Q52-AH52)/AH52*100</f>
        <v>-7.8124137382505747</v>
      </c>
      <c r="AJ52" s="32">
        <f>RANK(Q52,(C52:Q52,U52:AG52),1)</f>
        <v>11</v>
      </c>
    </row>
    <row r="53" spans="1:36" ht="12.65" customHeight="1" x14ac:dyDescent="0.25">
      <c r="A53" s="33" t="s">
        <v>39</v>
      </c>
      <c r="B53" s="51">
        <v>2008</v>
      </c>
      <c r="C53" s="34"/>
      <c r="D53" s="34">
        <f>AVERAGEIF('5.8.3 (Large incl tax)'!$A:$A,'Annual incl tax'!$B53,'5.8.3 (Large incl tax)'!E:E)</f>
        <v>2.6753919276457885</v>
      </c>
      <c r="E53" s="34">
        <f>AVERAGEIF('5.8.3 (Large incl tax)'!$A:$A,'Annual incl tax'!$B53,'5.8.3 (Large incl tax)'!F:F)</f>
        <v>2.2635788696904249</v>
      </c>
      <c r="F53" s="34">
        <f>AVERAGEIF('5.8.3 (Large incl tax)'!$A:$A,'Annual incl tax'!$B53,'5.8.3 (Large incl tax)'!G:G)</f>
        <v>2.3565660247180227</v>
      </c>
      <c r="G53" s="34">
        <f>AVERAGEIF('5.8.3 (Large incl tax)'!$A:$A,'Annual incl tax'!$B53,'5.8.3 (Large incl tax)'!H:H)</f>
        <v>2.5847216372690185</v>
      </c>
      <c r="H53" s="34">
        <f>AVERAGEIF('5.8.3 (Large incl tax)'!$A:$A,'Annual incl tax'!$B53,'5.8.3 (Large incl tax)'!I:I)</f>
        <v>3.1204566504679625</v>
      </c>
      <c r="I53" s="34"/>
      <c r="J53" s="34">
        <f>AVERAGEIF('5.8.3 (Large incl tax)'!$A:$A,'Annual incl tax'!$B53,'5.8.3 (Large incl tax)'!K:K)</f>
        <v>2.4583346382289415</v>
      </c>
      <c r="K53" s="34">
        <f>AVERAGEIF('5.8.3 (Large incl tax)'!$A:$A,'Annual incl tax'!$B53,'5.8.3 (Large incl tax)'!L:L)</f>
        <v>2.6675244255459565</v>
      </c>
      <c r="L53" s="34">
        <f>AVERAGEIF('5.8.3 (Large incl tax)'!$A:$A,'Annual incl tax'!$B53,'5.8.3 (Large incl tax)'!M:M)</f>
        <v>1.8566561645068396</v>
      </c>
      <c r="M53" s="34">
        <f>AVERAGEIF('5.8.3 (Large incl tax)'!$A:$A,'Annual incl tax'!$B53,'5.8.3 (Large incl tax)'!N:N)</f>
        <v>2.5087211693064555</v>
      </c>
      <c r="N53" s="34">
        <f>AVERAGEIF('5.8.3 (Large incl tax)'!$A:$A,'Annual incl tax'!$B53,'5.8.3 (Large incl tax)'!O:O)</f>
        <v>1.9859485013198945</v>
      </c>
      <c r="O53" s="34">
        <f>AVERAGEIF('5.8.3 (Large incl tax)'!$A:$A,'Annual incl tax'!$B53,'5.8.3 (Large incl tax)'!P:P)</f>
        <v>2.238204240760739</v>
      </c>
      <c r="P53" s="34">
        <f>AVERAGEIF('5.8.3 (Large incl tax)'!$A:$A,'Annual incl tax'!$B53,'5.8.3 (Large incl tax)'!Q:Q)</f>
        <v>3.599235342332614</v>
      </c>
      <c r="Q53" s="34">
        <f>AVERAGEIF('5.8.3 (Large incl tax)'!$A:$A,'Annual incl tax'!$B53,'5.8.3 (Large incl tax)'!R:R)</f>
        <v>2.2388199112371012</v>
      </c>
      <c r="R53" s="34">
        <f t="shared" si="0"/>
        <v>2.4583346382289415</v>
      </c>
      <c r="S53" s="31">
        <f t="shared" si="1"/>
        <v>-8.9294078836226021</v>
      </c>
      <c r="T53" s="32">
        <f t="shared" si="2"/>
        <v>4</v>
      </c>
      <c r="U53" s="34">
        <f>AVERAGEIF('5.8.3 (Large incl tax)'!$A:$A,'Annual incl tax'!$B53,'5.8.3 (Large incl tax)'!V:V)</f>
        <v>1.767126757079434</v>
      </c>
      <c r="V53" s="34">
        <f>AVERAGEIF('5.8.3 (Large incl tax)'!$A:$A,'Annual incl tax'!$B53,'5.8.3 (Large incl tax)'!W:W)</f>
        <v>1.8875726793856491</v>
      </c>
      <c r="W53" s="34"/>
      <c r="X53" s="34">
        <f>AVERAGEIF('5.8.3 (Large incl tax)'!$A:$A,'Annual incl tax'!$B53,'5.8.3 (Large incl tax)'!Y:Y)</f>
        <v>2.6533029555435563</v>
      </c>
      <c r="Y53" s="34">
        <f>AVERAGEIF('5.8.3 (Large incl tax)'!$A:$A,'Annual incl tax'!$B53,'5.8.3 (Large incl tax)'!Z:Z)</f>
        <v>2.061168016438685</v>
      </c>
      <c r="Z53" s="34">
        <f>AVERAGEIF('5.8.3 (Large incl tax)'!$A:$A,'Annual incl tax'!$B53,'5.8.3 (Large incl tax)'!AA:AA)</f>
        <v>2.5921133065454764</v>
      </c>
      <c r="AA53" s="34">
        <f>AVERAGEIF('5.8.3 (Large incl tax)'!$A:$A,'Annual incl tax'!$B53,'5.8.3 (Large incl tax)'!AB:AB)</f>
        <v>2.6486701069114469</v>
      </c>
      <c r="AB53" s="34">
        <f>AVERAGEIF('5.8.3 (Large incl tax)'!$A:$A,'Annual incl tax'!$B53,'5.8.3 (Large incl tax)'!AC:AC)</f>
        <v>2.6982387571694266</v>
      </c>
      <c r="AC53" s="34"/>
      <c r="AD53" s="34">
        <f>AVERAGEIF('5.8.3 (Large incl tax)'!$A:$A,'Annual incl tax'!$B53,'5.8.3 (Large incl tax)'!AE:AE)</f>
        <v>2.2564899876109914</v>
      </c>
      <c r="AE53" s="34">
        <f>AVERAGEIF('5.8.3 (Large incl tax)'!$A:$A,'Annual incl tax'!$B53,'5.8.3 (Large incl tax)'!AF:AF)</f>
        <v>2.012230762389009</v>
      </c>
      <c r="AF53" s="34">
        <f>AVERAGEIF('5.8.3 (Large incl tax)'!$A:$A,'Annual incl tax'!$B53,'5.8.3 (Large incl tax)'!AG:AG)</f>
        <v>2.9775217664686826</v>
      </c>
      <c r="AG53" s="34">
        <f>AVERAGEIF('5.8.3 (Large incl tax)'!$A:$A,'Annual incl tax'!$B53,'5.8.3 (Large incl tax)'!AH:AH)</f>
        <v>2.9956221202303821</v>
      </c>
      <c r="AH53" s="34">
        <f t="shared" si="3"/>
        <v>2.4835279037676985</v>
      </c>
      <c r="AI53" s="31">
        <f t="shared" si="4"/>
        <v>-9.8532411155661617</v>
      </c>
      <c r="AJ53" s="32">
        <f>RANK(Q53,(C53:Q53,U53:AG53),1)</f>
        <v>8</v>
      </c>
    </row>
    <row r="54" spans="1:36" ht="12.65" customHeight="1" x14ac:dyDescent="0.25">
      <c r="A54" s="33" t="s">
        <v>39</v>
      </c>
      <c r="B54" s="51">
        <v>2009</v>
      </c>
      <c r="C54" s="34">
        <f>AVERAGEIF('5.8.3 (Large incl tax)'!$A:$A,'Annual incl tax'!$B54,'5.8.3 (Large incl tax)'!D:D)</f>
        <v>2.3103241151311011</v>
      </c>
      <c r="D54" s="34">
        <f>AVERAGEIF('5.8.3 (Large incl tax)'!$A:$A,'Annual incl tax'!$B54,'5.8.3 (Large incl tax)'!E:E)</f>
        <v>2.815286928857434</v>
      </c>
      <c r="E54" s="34">
        <f>AVERAGEIF('5.8.3 (Large incl tax)'!$A:$A,'Annual incl tax'!$B54,'5.8.3 (Large incl tax)'!F:F)</f>
        <v>2.0429860249598484</v>
      </c>
      <c r="F54" s="34">
        <f>AVERAGEIF('5.8.3 (Large incl tax)'!$A:$A,'Annual incl tax'!$B54,'5.8.3 (Large incl tax)'!G:G)</f>
        <v>2.5653782103982072</v>
      </c>
      <c r="G54" s="34">
        <f>AVERAGEIF('5.8.3 (Large incl tax)'!$A:$A,'Annual incl tax'!$B54,'5.8.3 (Large incl tax)'!H:H)</f>
        <v>2.5593408844318146</v>
      </c>
      <c r="H54" s="34">
        <f>AVERAGEIF('5.8.3 (Large incl tax)'!$A:$A,'Annual incl tax'!$B54,'5.8.3 (Large incl tax)'!I:I)</f>
        <v>3.0626151266343644</v>
      </c>
      <c r="I54" s="34"/>
      <c r="J54" s="34">
        <f>AVERAGEIF('5.8.3 (Large incl tax)'!$A:$A,'Annual incl tax'!$B54,'5.8.3 (Large incl tax)'!K:K)</f>
        <v>2.4285824957856388</v>
      </c>
      <c r="K54" s="34">
        <f>AVERAGEIF('5.8.3 (Large incl tax)'!$A:$A,'Annual incl tax'!$B54,'5.8.3 (Large incl tax)'!L:L)</f>
        <v>2.5547655143918666</v>
      </c>
      <c r="L54" s="34">
        <f>AVERAGEIF('5.8.3 (Large incl tax)'!$A:$A,'Annual incl tax'!$B54,'5.8.3 (Large incl tax)'!M:M)</f>
        <v>2.3216775226979314</v>
      </c>
      <c r="M54" s="34">
        <f>AVERAGEIF('5.8.3 (Large incl tax)'!$A:$A,'Annual incl tax'!$B54,'5.8.3 (Large incl tax)'!N:N)</f>
        <v>2.695608820109995</v>
      </c>
      <c r="N54" s="34">
        <f>AVERAGEIF('5.8.3 (Large incl tax)'!$A:$A,'Annual incl tax'!$B54,'5.8.3 (Large incl tax)'!O:O)</f>
        <v>2.1613573719028585</v>
      </c>
      <c r="O54" s="34">
        <f>AVERAGEIF('5.8.3 (Large incl tax)'!$A:$A,'Annual incl tax'!$B54,'5.8.3 (Large incl tax)'!P:P)</f>
        <v>2.2428123963734237</v>
      </c>
      <c r="P54" s="34">
        <f>AVERAGEIF('5.8.3 (Large incl tax)'!$A:$A,'Annual incl tax'!$B54,'5.8.3 (Large incl tax)'!Q:Q)</f>
        <v>3.1472032892659763</v>
      </c>
      <c r="Q54" s="34">
        <f>AVERAGEIF('5.8.3 (Large incl tax)'!$A:$A,'Annual incl tax'!$B54,'5.8.3 (Large incl tax)'!R:R)</f>
        <v>2.011750562081525</v>
      </c>
      <c r="R54" s="34">
        <f t="shared" si="0"/>
        <v>2.4916740050887527</v>
      </c>
      <c r="S54" s="31">
        <f t="shared" si="1"/>
        <v>-19.261084797894053</v>
      </c>
      <c r="T54" s="32">
        <f t="shared" si="2"/>
        <v>1</v>
      </c>
      <c r="U54" s="34">
        <f>AVERAGEIF('5.8.3 (Large incl tax)'!$A:$A,'Annual incl tax'!$B54,'5.8.3 (Large incl tax)'!V:V)</f>
        <v>2.1452395726073004</v>
      </c>
      <c r="V54" s="34">
        <f>AVERAGEIF('5.8.3 (Large incl tax)'!$A:$A,'Annual incl tax'!$B54,'5.8.3 (Large incl tax)'!W:W)</f>
        <v>2.3655166777855401</v>
      </c>
      <c r="W54" s="34"/>
      <c r="X54" s="34">
        <f>AVERAGEIF('5.8.3 (Large incl tax)'!$A:$A,'Annual incl tax'!$B54,'5.8.3 (Large incl tax)'!Y:Y)</f>
        <v>2.4270609913403467</v>
      </c>
      <c r="Y54" s="34">
        <f>AVERAGEIF('5.8.3 (Large incl tax)'!$A:$A,'Annual incl tax'!$B54,'5.8.3 (Large incl tax)'!Z:Z)</f>
        <v>2.1239462733219741</v>
      </c>
      <c r="Z54" s="34">
        <f>AVERAGEIF('5.8.3 (Large incl tax)'!$A:$A,'Annual incl tax'!$B54,'5.8.3 (Large incl tax)'!AA:AA)</f>
        <v>2.8151755275946289</v>
      </c>
      <c r="AA54" s="34">
        <f>AVERAGEIF('5.8.3 (Large incl tax)'!$A:$A,'Annual incl tax'!$B54,'5.8.3 (Large incl tax)'!AB:AB)</f>
        <v>2.7639532690530091</v>
      </c>
      <c r="AB54" s="34">
        <f>AVERAGEIF('5.8.3 (Large incl tax)'!$A:$A,'Annual incl tax'!$B54,'5.8.3 (Large incl tax)'!AC:AC)</f>
        <v>2.1770136953549719</v>
      </c>
      <c r="AC54" s="34"/>
      <c r="AD54" s="34">
        <f>AVERAGEIF('5.8.3 (Large incl tax)'!$A:$A,'Annual incl tax'!$B54,'5.8.3 (Large incl tax)'!AE:AE)</f>
        <v>2.2479275684034588</v>
      </c>
      <c r="AE54" s="34">
        <f>AVERAGEIF('5.8.3 (Large incl tax)'!$A:$A,'Annual incl tax'!$B54,'5.8.3 (Large incl tax)'!AF:AF)</f>
        <v>1.7818116880277135</v>
      </c>
      <c r="AF54" s="34">
        <f>AVERAGEIF('5.8.3 (Large incl tax)'!$A:$A,'Annual incl tax'!$B54,'5.8.3 (Large incl tax)'!AG:AG)</f>
        <v>2.926371651996158</v>
      </c>
      <c r="AG54" s="34">
        <f>AVERAGEIF('5.8.3 (Large incl tax)'!$A:$A,'Annual incl tax'!$B54,'5.8.3 (Large incl tax)'!AH:AH)</f>
        <v>2.6413606759244104</v>
      </c>
      <c r="AH54" s="34">
        <f t="shared" si="3"/>
        <v>2.4270609913403467</v>
      </c>
      <c r="AI54" s="31">
        <f t="shared" si="4"/>
        <v>-17.111660182444204</v>
      </c>
      <c r="AJ54" s="32">
        <f>RANK(Q54,(C54:Q54,U54:AG54),1)</f>
        <v>2</v>
      </c>
    </row>
    <row r="55" spans="1:36" ht="12.65" customHeight="1" x14ac:dyDescent="0.25">
      <c r="A55" s="33" t="s">
        <v>39</v>
      </c>
      <c r="B55" s="51">
        <v>2010</v>
      </c>
      <c r="C55" s="34">
        <f>AVERAGEIF('5.8.3 (Large incl tax)'!$A:$A,'Annual incl tax'!$B55,'5.8.3 (Large incl tax)'!D:D)</f>
        <v>2.2454795722742538</v>
      </c>
      <c r="D55" s="34">
        <f>AVERAGEIF('5.8.3 (Large incl tax)'!$A:$A,'Annual incl tax'!$B55,'5.8.3 (Large incl tax)'!E:E)</f>
        <v>2.0934549279391632</v>
      </c>
      <c r="E55" s="34">
        <f>AVERAGEIF('5.8.3 (Large incl tax)'!$A:$A,'Annual incl tax'!$B55,'5.8.3 (Large incl tax)'!F:F)</f>
        <v>2.5937691109951566</v>
      </c>
      <c r="F55" s="34">
        <f>AVERAGEIF('5.8.3 (Large incl tax)'!$A:$A,'Annual incl tax'!$B55,'5.8.3 (Large incl tax)'!G:G)</f>
        <v>2.6169486803850837</v>
      </c>
      <c r="G55" s="34">
        <f>AVERAGEIF('5.8.3 (Large incl tax)'!$A:$A,'Annual incl tax'!$B55,'5.8.3 (Large incl tax)'!H:H)</f>
        <v>2.3612711268963622</v>
      </c>
      <c r="H55" s="34">
        <f>AVERAGEIF('5.8.3 (Large incl tax)'!$A:$A,'Annual incl tax'!$B55,'5.8.3 (Large incl tax)'!I:I)</f>
        <v>2.9196435048009777</v>
      </c>
      <c r="I55" s="34"/>
      <c r="J55" s="34">
        <f>AVERAGEIF('5.8.3 (Large incl tax)'!$A:$A,'Annual incl tax'!$B55,'5.8.3 (Large incl tax)'!K:K)</f>
        <v>2.0638741029179868</v>
      </c>
      <c r="K55" s="34">
        <f>AVERAGEIF('5.8.3 (Large incl tax)'!$A:$A,'Annual incl tax'!$B55,'5.8.3 (Large incl tax)'!L:L)</f>
        <v>2.2656849399785219</v>
      </c>
      <c r="L55" s="34">
        <f>AVERAGEIF('5.8.3 (Large incl tax)'!$A:$A,'Annual incl tax'!$B55,'5.8.3 (Large incl tax)'!M:M)</f>
        <v>2.2436993513451418</v>
      </c>
      <c r="M55" s="34">
        <f>AVERAGEIF('5.8.3 (Large incl tax)'!$A:$A,'Annual incl tax'!$B55,'5.8.3 (Large incl tax)'!N:N)</f>
        <v>2.2052574172048693</v>
      </c>
      <c r="N55" s="34">
        <f>AVERAGEIF('5.8.3 (Large incl tax)'!$A:$A,'Annual incl tax'!$B55,'5.8.3 (Large incl tax)'!O:O)</f>
        <v>2.3553992576536205</v>
      </c>
      <c r="O55" s="34">
        <f>AVERAGEIF('5.8.3 (Large incl tax)'!$A:$A,'Annual incl tax'!$B55,'5.8.3 (Large incl tax)'!P:P)</f>
        <v>2.1302365347568584</v>
      </c>
      <c r="P55" s="34">
        <f>AVERAGEIF('5.8.3 (Large incl tax)'!$A:$A,'Annual incl tax'!$B55,'5.8.3 (Large incl tax)'!Q:Q)</f>
        <v>3.6289537322269196</v>
      </c>
      <c r="Q55" s="34">
        <f>AVERAGEIF('5.8.3 (Large incl tax)'!$A:$A,'Annual incl tax'!$B55,'5.8.3 (Large incl tax)'!R:R)</f>
        <v>1.7818327871078241</v>
      </c>
      <c r="R55" s="34">
        <f t="shared" si="0"/>
        <v>2.2555822561263881</v>
      </c>
      <c r="S55" s="31">
        <f t="shared" si="1"/>
        <v>-21.003422408196943</v>
      </c>
      <c r="T55" s="32">
        <f t="shared" si="2"/>
        <v>1</v>
      </c>
      <c r="U55" s="34">
        <f>AVERAGEIF('5.8.3 (Large incl tax)'!$A:$A,'Annual incl tax'!$B55,'5.8.3 (Large incl tax)'!V:V)</f>
        <v>2.1002406092118369</v>
      </c>
      <c r="V55" s="34">
        <f>AVERAGEIF('5.8.3 (Large incl tax)'!$A:$A,'Annual incl tax'!$B55,'5.8.3 (Large incl tax)'!W:W)</f>
        <v>3.1469133785830437</v>
      </c>
      <c r="W55" s="34"/>
      <c r="X55" s="34">
        <f>AVERAGEIF('5.8.3 (Large incl tax)'!$A:$A,'Annual incl tax'!$B55,'5.8.3 (Large incl tax)'!Y:Y)</f>
        <v>2.5283510499956998</v>
      </c>
      <c r="Y55" s="34">
        <f>AVERAGEIF('5.8.3 (Large incl tax)'!$A:$A,'Annual incl tax'!$B55,'5.8.3 (Large incl tax)'!Z:Z)</f>
        <v>2.3582734383230086</v>
      </c>
      <c r="Z55" s="34">
        <f>AVERAGEIF('5.8.3 (Large incl tax)'!$A:$A,'Annual incl tax'!$B55,'5.8.3 (Large incl tax)'!AA:AA)</f>
        <v>2.6553746107147509</v>
      </c>
      <c r="AA55" s="34">
        <f>AVERAGEIF('5.8.3 (Large incl tax)'!$A:$A,'Annual incl tax'!$B55,'5.8.3 (Large incl tax)'!AB:AB)</f>
        <v>2.3370276035110384</v>
      </c>
      <c r="AB55" s="34">
        <f>AVERAGEIF('5.8.3 (Large incl tax)'!$A:$A,'Annual incl tax'!$B55,'5.8.3 (Large incl tax)'!AC:AC)</f>
        <v>2.5762519251302844</v>
      </c>
      <c r="AC55" s="34"/>
      <c r="AD55" s="34">
        <f>AVERAGEIF('5.8.3 (Large incl tax)'!$A:$A,'Annual incl tax'!$B55,'5.8.3 (Large incl tax)'!AE:AE)</f>
        <v>2.3632235439988212</v>
      </c>
      <c r="AE55" s="34">
        <f>AVERAGEIF('5.8.3 (Large incl tax)'!$A:$A,'Annual incl tax'!$B55,'5.8.3 (Large incl tax)'!AF:AF)</f>
        <v>1.7029735644335791</v>
      </c>
      <c r="AF55" s="34">
        <f>AVERAGEIF('5.8.3 (Large incl tax)'!$A:$A,'Annual incl tax'!$B55,'5.8.3 (Large incl tax)'!AG:AG)</f>
        <v>2.569985969783287</v>
      </c>
      <c r="AG55" s="34">
        <f>AVERAGEIF('5.8.3 (Large incl tax)'!$A:$A,'Annual incl tax'!$B55,'5.8.3 (Large incl tax)'!AH:AH)</f>
        <v>3.2895362314583818</v>
      </c>
      <c r="AH55" s="34">
        <f t="shared" si="3"/>
        <v>2.3582734383230086</v>
      </c>
      <c r="AI55" s="31">
        <f t="shared" si="4"/>
        <v>-24.443333917422958</v>
      </c>
      <c r="AJ55" s="32">
        <f>RANK(Q55,(C55:Q55,U55:AG55),1)</f>
        <v>2</v>
      </c>
    </row>
    <row r="56" spans="1:36" ht="12.65" customHeight="1" x14ac:dyDescent="0.25">
      <c r="A56" s="33" t="s">
        <v>39</v>
      </c>
      <c r="B56" s="51">
        <v>2011</v>
      </c>
      <c r="C56" s="34">
        <f>AVERAGEIF('5.8.3 (Large incl tax)'!$A:$A,'Annual incl tax'!$B56,'5.8.3 (Large incl tax)'!D:D)</f>
        <v>2.603750240450565</v>
      </c>
      <c r="D56" s="34">
        <f>AVERAGEIF('5.8.3 (Large incl tax)'!$A:$A,'Annual incl tax'!$B56,'5.8.3 (Large incl tax)'!E:E)</f>
        <v>2.3585287918745674</v>
      </c>
      <c r="E56" s="34">
        <f>AVERAGEIF('5.8.3 (Large incl tax)'!$A:$A,'Annual incl tax'!$B56,'5.8.3 (Large incl tax)'!F:F)</f>
        <v>3.1250808452376715</v>
      </c>
      <c r="F56" s="34">
        <f>AVERAGEIF('5.8.3 (Large incl tax)'!$A:$A,'Annual incl tax'!$B56,'5.8.3 (Large incl tax)'!G:G)</f>
        <v>3.8126224769124688</v>
      </c>
      <c r="G56" s="34">
        <f>AVERAGEIF('5.8.3 (Large incl tax)'!$A:$A,'Annual incl tax'!$B56,'5.8.3 (Large incl tax)'!H:H)</f>
        <v>2.4210035891020087</v>
      </c>
      <c r="H56" s="34">
        <f>AVERAGEIF('5.8.3 (Large incl tax)'!$A:$A,'Annual incl tax'!$B56,'5.8.3 (Large incl tax)'!I:I)</f>
        <v>3.1363966450045253</v>
      </c>
      <c r="I56" s="34"/>
      <c r="J56" s="34">
        <f>AVERAGEIF('5.8.3 (Large incl tax)'!$A:$A,'Annual incl tax'!$B56,'5.8.3 (Large incl tax)'!K:K)</f>
        <v>2.4116773146714228</v>
      </c>
      <c r="K56" s="34">
        <f>AVERAGEIF('5.8.3 (Large incl tax)'!$A:$A,'Annual incl tax'!$B56,'5.8.3 (Large incl tax)'!L:L)</f>
        <v>2.5412527272610506</v>
      </c>
      <c r="L56" s="34">
        <f>AVERAGEIF('5.8.3 (Large incl tax)'!$A:$A,'Annual incl tax'!$B56,'5.8.3 (Large incl tax)'!M:M)</f>
        <v>3.0722901262630238</v>
      </c>
      <c r="M56" s="34">
        <f>AVERAGEIF('5.8.3 (Large incl tax)'!$A:$A,'Annual incl tax'!$B56,'5.8.3 (Large incl tax)'!N:N)</f>
        <v>2.3851073801229137</v>
      </c>
      <c r="N56" s="34">
        <f>AVERAGEIF('5.8.3 (Large incl tax)'!$A:$A,'Annual incl tax'!$B56,'5.8.3 (Large incl tax)'!O:O)</f>
        <v>2.7052278413756712</v>
      </c>
      <c r="O56" s="34">
        <f>AVERAGEIF('5.8.3 (Large incl tax)'!$A:$A,'Annual incl tax'!$B56,'5.8.3 (Large incl tax)'!P:P)</f>
        <v>2.5099942352539761</v>
      </c>
      <c r="P56" s="34">
        <f>AVERAGEIF('5.8.3 (Large incl tax)'!$A:$A,'Annual incl tax'!$B56,'5.8.3 (Large incl tax)'!Q:Q)</f>
        <v>4.2189452743286671</v>
      </c>
      <c r="Q56" s="34">
        <f>AVERAGEIF('5.8.3 (Large incl tax)'!$A:$A,'Annual incl tax'!$B56,'5.8.3 (Large incl tax)'!R:R)</f>
        <v>2.1435282509711442</v>
      </c>
      <c r="R56" s="34">
        <f t="shared" si="0"/>
        <v>2.5725014838558078</v>
      </c>
      <c r="S56" s="31">
        <f t="shared" si="1"/>
        <v>-16.675334711243579</v>
      </c>
      <c r="T56" s="32">
        <f t="shared" si="2"/>
        <v>1</v>
      </c>
      <c r="U56" s="34">
        <f>AVERAGEIF('5.8.3 (Large incl tax)'!$A:$A,'Annual incl tax'!$B56,'5.8.3 (Large incl tax)'!V:V)</f>
        <v>2.4213876618941699</v>
      </c>
      <c r="V56" s="34">
        <f>AVERAGEIF('5.8.3 (Large incl tax)'!$A:$A,'Annual incl tax'!$B56,'5.8.3 (Large incl tax)'!W:W)</f>
        <v>3.6316816761415676</v>
      </c>
      <c r="W56" s="34"/>
      <c r="X56" s="34">
        <f>AVERAGEIF('5.8.3 (Large incl tax)'!$A:$A,'Annual incl tax'!$B56,'5.8.3 (Large incl tax)'!Y:Y)</f>
        <v>2.696064045965274</v>
      </c>
      <c r="Y56" s="34">
        <f>AVERAGEIF('5.8.3 (Large incl tax)'!$A:$A,'Annual incl tax'!$B56,'5.8.3 (Large incl tax)'!Z:Z)</f>
        <v>2.4803317682491333</v>
      </c>
      <c r="Z56" s="34">
        <f>AVERAGEIF('5.8.3 (Large incl tax)'!$A:$A,'Annual incl tax'!$B56,'5.8.3 (Large incl tax)'!AA:AA)</f>
        <v>3.2634529575052889</v>
      </c>
      <c r="AA56" s="34">
        <f>AVERAGEIF('5.8.3 (Large incl tax)'!$A:$A,'Annual incl tax'!$B56,'5.8.3 (Large incl tax)'!AB:AB)</f>
        <v>2.631880090768274</v>
      </c>
      <c r="AB56" s="34">
        <f>AVERAGEIF('5.8.3 (Large incl tax)'!$A:$A,'Annual incl tax'!$B56,'5.8.3 (Large incl tax)'!AC:AC)</f>
        <v>3.2592425135809453</v>
      </c>
      <c r="AC56" s="34"/>
      <c r="AD56" s="34">
        <f>AVERAGEIF('5.8.3 (Large incl tax)'!$A:$A,'Annual incl tax'!$B56,'5.8.3 (Large incl tax)'!AE:AE)</f>
        <v>2.4363663685794306</v>
      </c>
      <c r="AE56" s="34">
        <f>AVERAGEIF('5.8.3 (Large incl tax)'!$A:$A,'Annual incl tax'!$B56,'5.8.3 (Large incl tax)'!AF:AF)</f>
        <v>1.9227792275914632</v>
      </c>
      <c r="AF56" s="34">
        <f>AVERAGEIF('5.8.3 (Large incl tax)'!$A:$A,'Annual incl tax'!$B56,'5.8.3 (Large incl tax)'!AG:AG)</f>
        <v>2.7286965897680089</v>
      </c>
      <c r="AG56" s="34">
        <f>AVERAGEIF('5.8.3 (Large incl tax)'!$A:$A,'Annual incl tax'!$B56,'5.8.3 (Large incl tax)'!AH:AH)</f>
        <v>3.2414927199370558</v>
      </c>
      <c r="AH56" s="34">
        <f t="shared" si="3"/>
        <v>2.631880090768274</v>
      </c>
      <c r="AI56" s="31">
        <f t="shared" si="4"/>
        <v>-18.555246552078845</v>
      </c>
      <c r="AJ56" s="32">
        <f>RANK(Q56,(C56:Q56,U56:AG56),1)</f>
        <v>2</v>
      </c>
    </row>
    <row r="57" spans="1:36" ht="12.65" customHeight="1" x14ac:dyDescent="0.25">
      <c r="A57" s="33" t="s">
        <v>39</v>
      </c>
      <c r="B57" s="51">
        <v>2012</v>
      </c>
      <c r="C57" s="34">
        <f>AVERAGEIF('5.8.3 (Large incl tax)'!$A:$A,'Annual incl tax'!$B57,'5.8.3 (Large incl tax)'!D:D)</f>
        <v>3.0259041334386731</v>
      </c>
      <c r="D57" s="34">
        <f>AVERAGEIF('5.8.3 (Large incl tax)'!$A:$A,'Annual incl tax'!$B57,'5.8.3 (Large incl tax)'!E:E)</f>
        <v>2.3376348455090463</v>
      </c>
      <c r="E57" s="34">
        <f>AVERAGEIF('5.8.3 (Large incl tax)'!$A:$A,'Annual incl tax'!$B57,'5.8.3 (Large incl tax)'!F:F)</f>
        <v>2.9379123974148929</v>
      </c>
      <c r="F57" s="34">
        <f>AVERAGEIF('5.8.3 (Large incl tax)'!$A:$A,'Annual incl tax'!$B57,'5.8.3 (Large incl tax)'!G:G)</f>
        <v>3.7529759110524958</v>
      </c>
      <c r="G57" s="34">
        <f>AVERAGEIF('5.8.3 (Large incl tax)'!$A:$A,'Annual incl tax'!$B57,'5.8.3 (Large incl tax)'!H:H)</f>
        <v>2.4776481961727015</v>
      </c>
      <c r="H57" s="34">
        <f>AVERAGEIF('5.8.3 (Large incl tax)'!$A:$A,'Annual incl tax'!$B57,'5.8.3 (Large incl tax)'!I:I)</f>
        <v>2.8148138403420102</v>
      </c>
      <c r="I57" s="34">
        <f>AVERAGEIF('5.8.3 (Large incl tax)'!$A:$A,'Annual incl tax'!$B57,'5.8.3 (Large incl tax)'!J:J)</f>
        <v>4.2561148629574177</v>
      </c>
      <c r="J57" s="34">
        <f>AVERAGEIF('5.8.3 (Large incl tax)'!$A:$A,'Annual incl tax'!$B57,'5.8.3 (Large incl tax)'!K:K)</f>
        <v>2.5836260924558259</v>
      </c>
      <c r="K57" s="34">
        <f>AVERAGEIF('5.8.3 (Large incl tax)'!$A:$A,'Annual incl tax'!$B57,'5.8.3 (Large incl tax)'!L:L)</f>
        <v>2.8722394578682424</v>
      </c>
      <c r="L57" s="34">
        <f>AVERAGEIF('5.8.3 (Large incl tax)'!$A:$A,'Annual incl tax'!$B57,'5.8.3 (Large incl tax)'!M:M)</f>
        <v>3.0983844466002992</v>
      </c>
      <c r="M57" s="34">
        <f>AVERAGEIF('5.8.3 (Large incl tax)'!$A:$A,'Annual incl tax'!$B57,'5.8.3 (Large incl tax)'!N:N)</f>
        <v>2.4366642187598253</v>
      </c>
      <c r="N57" s="34">
        <f>AVERAGEIF('5.8.3 (Large incl tax)'!$A:$A,'Annual incl tax'!$B57,'5.8.3 (Large incl tax)'!O:O)</f>
        <v>2.9354259461635674</v>
      </c>
      <c r="O57" s="34">
        <f>AVERAGEIF('5.8.3 (Large incl tax)'!$A:$A,'Annual incl tax'!$B57,'5.8.3 (Large incl tax)'!P:P)</f>
        <v>2.7807374324351604</v>
      </c>
      <c r="P57" s="34">
        <f>AVERAGEIF('5.8.3 (Large incl tax)'!$A:$A,'Annual incl tax'!$B57,'5.8.3 (Large incl tax)'!Q:Q)</f>
        <v>3.9917717354733826</v>
      </c>
      <c r="Q57" s="34">
        <f>AVERAGEIF('5.8.3 (Large incl tax)'!$A:$A,'Annual incl tax'!$B57,'5.8.3 (Large incl tax)'!R:R)</f>
        <v>2.4332681282087663</v>
      </c>
      <c r="R57" s="34">
        <f t="shared" si="0"/>
        <v>2.8722394578682424</v>
      </c>
      <c r="S57" s="31">
        <f t="shared" si="1"/>
        <v>-15.283242783151438</v>
      </c>
      <c r="T57" s="32">
        <f t="shared" si="2"/>
        <v>2</v>
      </c>
      <c r="U57" s="34">
        <f>AVERAGEIF('5.8.3 (Large incl tax)'!$A:$A,'Annual incl tax'!$B57,'5.8.3 (Large incl tax)'!V:V)</f>
        <v>2.8430030882142261</v>
      </c>
      <c r="V57" s="34">
        <f>AVERAGEIF('5.8.3 (Large incl tax)'!$A:$A,'Annual incl tax'!$B57,'5.8.3 (Large incl tax)'!W:W)</f>
        <v>3.4182809643299086</v>
      </c>
      <c r="W57" s="34"/>
      <c r="X57" s="34">
        <f>AVERAGEIF('5.8.3 (Large incl tax)'!$A:$A,'Annual incl tax'!$B57,'5.8.3 (Large incl tax)'!Y:Y)</f>
        <v>2.5803810829507698</v>
      </c>
      <c r="Y57" s="34">
        <f>AVERAGEIF('5.8.3 (Large incl tax)'!$A:$A,'Annual incl tax'!$B57,'5.8.3 (Large incl tax)'!Z:Z)</f>
        <v>2.8451880046294904</v>
      </c>
      <c r="Z57" s="34">
        <f>AVERAGEIF('5.8.3 (Large incl tax)'!$A:$A,'Annual incl tax'!$B57,'5.8.3 (Large incl tax)'!AA:AA)</f>
        <v>3.5160413171364793</v>
      </c>
      <c r="AA57" s="34">
        <f>AVERAGEIF('5.8.3 (Large incl tax)'!$A:$A,'Annual incl tax'!$B57,'5.8.3 (Large incl tax)'!AB:AB)</f>
        <v>2.9765308856955421</v>
      </c>
      <c r="AB57" s="34">
        <f>AVERAGEIF('5.8.3 (Large incl tax)'!$A:$A,'Annual incl tax'!$B57,'5.8.3 (Large incl tax)'!AC:AC)</f>
        <v>3.6440408544481673</v>
      </c>
      <c r="AC57" s="34"/>
      <c r="AD57" s="34">
        <f>AVERAGEIF('5.8.3 (Large incl tax)'!$A:$A,'Annual incl tax'!$B57,'5.8.3 (Large incl tax)'!AE:AE)</f>
        <v>2.5935211765686788</v>
      </c>
      <c r="AE57" s="34">
        <f>AVERAGEIF('5.8.3 (Large incl tax)'!$A:$A,'Annual incl tax'!$B57,'5.8.3 (Large incl tax)'!AF:AF)</f>
        <v>2.0710327501672152</v>
      </c>
      <c r="AF57" s="34">
        <f>AVERAGEIF('5.8.3 (Large incl tax)'!$A:$A,'Annual incl tax'!$B57,'5.8.3 (Large incl tax)'!AG:AG)</f>
        <v>2.6493516993829314</v>
      </c>
      <c r="AG57" s="34">
        <f>AVERAGEIF('5.8.3 (Large incl tax)'!$A:$A,'Annual incl tax'!$B57,'5.8.3 (Large incl tax)'!AH:AH)</f>
        <v>3.8376113205058715</v>
      </c>
      <c r="AH57" s="34">
        <f t="shared" si="3"/>
        <v>2.8587137312488666</v>
      </c>
      <c r="AI57" s="31">
        <f t="shared" si="4"/>
        <v>-14.882413667010963</v>
      </c>
      <c r="AJ57" s="32">
        <f>RANK(Q57,(C57:Q57,U57:AG57),1)</f>
        <v>3</v>
      </c>
    </row>
    <row r="58" spans="1:36" ht="12.65" customHeight="1" x14ac:dyDescent="0.25">
      <c r="A58" s="33" t="s">
        <v>39</v>
      </c>
      <c r="B58" s="51">
        <v>2013</v>
      </c>
      <c r="C58" s="34">
        <f>AVERAGEIF('5.8.3 (Large incl tax)'!$A:$A,'Annual incl tax'!$B58,'5.8.3 (Large incl tax)'!D:D)</f>
        <v>3.222425174624338</v>
      </c>
      <c r="D58" s="34">
        <f>AVERAGEIF('5.8.3 (Large incl tax)'!$A:$A,'Annual incl tax'!$B58,'5.8.3 (Large incl tax)'!E:E)</f>
        <v>2.5541794942151483</v>
      </c>
      <c r="E58" s="34">
        <f>AVERAGEIF('5.8.3 (Large incl tax)'!$A:$A,'Annual incl tax'!$B58,'5.8.3 (Large incl tax)'!F:F)</f>
        <v>3.2876216671383238</v>
      </c>
      <c r="F58" s="34">
        <f>AVERAGEIF('5.8.3 (Large incl tax)'!$A:$A,'Annual incl tax'!$B58,'5.8.3 (Large incl tax)'!G:G)</f>
        <v>4.0307715564200475</v>
      </c>
      <c r="G58" s="34">
        <f>AVERAGEIF('5.8.3 (Large incl tax)'!$A:$A,'Annual incl tax'!$B58,'5.8.3 (Large incl tax)'!H:H)</f>
        <v>2.7604617360416945</v>
      </c>
      <c r="H58" s="34">
        <f>AVERAGEIF('5.8.3 (Large incl tax)'!$A:$A,'Annual incl tax'!$B58,'5.8.3 (Large incl tax)'!I:I)</f>
        <v>3.1915344064768232</v>
      </c>
      <c r="I58" s="34">
        <f>AVERAGEIF('5.8.3 (Large incl tax)'!$A:$A,'Annual incl tax'!$B58,'5.8.3 (Large incl tax)'!J:J)</f>
        <v>4.0142859825479764</v>
      </c>
      <c r="J58" s="34">
        <f>AVERAGEIF('5.8.3 (Large incl tax)'!$A:$A,'Annual incl tax'!$B58,'5.8.3 (Large incl tax)'!K:K)</f>
        <v>3.0035090338921218</v>
      </c>
      <c r="K58" s="34">
        <f>AVERAGEIF('5.8.3 (Large incl tax)'!$A:$A,'Annual incl tax'!$B58,'5.8.3 (Large incl tax)'!L:L)</f>
        <v>2.8553971964737332</v>
      </c>
      <c r="L58" s="34">
        <f>AVERAGEIF('5.8.3 (Large incl tax)'!$A:$A,'Annual incl tax'!$B58,'5.8.3 (Large incl tax)'!M:M)</f>
        <v>3.2532588251490822</v>
      </c>
      <c r="M58" s="34">
        <f>AVERAGEIF('5.8.3 (Large incl tax)'!$A:$A,'Annual incl tax'!$B58,'5.8.3 (Large incl tax)'!N:N)</f>
        <v>2.711748192585389</v>
      </c>
      <c r="N58" s="34">
        <f>AVERAGEIF('5.8.3 (Large incl tax)'!$A:$A,'Annual incl tax'!$B58,'5.8.3 (Large incl tax)'!O:O)</f>
        <v>3.0892332391502202</v>
      </c>
      <c r="O58" s="34">
        <f>AVERAGEIF('5.8.3 (Large incl tax)'!$A:$A,'Annual incl tax'!$B58,'5.8.3 (Large incl tax)'!P:P)</f>
        <v>2.9165447271560132</v>
      </c>
      <c r="P58" s="34">
        <f>AVERAGEIF('5.8.3 (Large incl tax)'!$A:$A,'Annual incl tax'!$B58,'5.8.3 (Large incl tax)'!Q:Q)</f>
        <v>4.0804178553206203</v>
      </c>
      <c r="Q58" s="34">
        <f>AVERAGEIF('5.8.3 (Large incl tax)'!$A:$A,'Annual incl tax'!$B58,'5.8.3 (Large incl tax)'!R:R)</f>
        <v>2.6530595106569801</v>
      </c>
      <c r="R58" s="34">
        <f t="shared" si="0"/>
        <v>3.0892332391502202</v>
      </c>
      <c r="S58" s="31">
        <f t="shared" si="1"/>
        <v>-14.119158209408036</v>
      </c>
      <c r="T58" s="32">
        <f t="shared" si="2"/>
        <v>2</v>
      </c>
      <c r="U58" s="34">
        <f>AVERAGEIF('5.8.3 (Large incl tax)'!$A:$A,'Annual incl tax'!$B58,'5.8.3 (Large incl tax)'!V:V)</f>
        <v>2.7401676642316524</v>
      </c>
      <c r="V58" s="34">
        <f>AVERAGEIF('5.8.3 (Large incl tax)'!$A:$A,'Annual incl tax'!$B58,'5.8.3 (Large incl tax)'!W:W)</f>
        <v>3.3065676059775253</v>
      </c>
      <c r="W58" s="34"/>
      <c r="X58" s="34">
        <f>AVERAGEIF('5.8.3 (Large incl tax)'!$A:$A,'Annual incl tax'!$B58,'5.8.3 (Large incl tax)'!Y:Y)</f>
        <v>2.6112633020546197</v>
      </c>
      <c r="Y58" s="34">
        <f>AVERAGEIF('5.8.3 (Large incl tax)'!$A:$A,'Annual incl tax'!$B58,'5.8.3 (Large incl tax)'!Z:Z)</f>
        <v>2.9654981646279546</v>
      </c>
      <c r="Z58" s="34">
        <f>AVERAGEIF('5.8.3 (Large incl tax)'!$A:$A,'Annual incl tax'!$B58,'5.8.3 (Large incl tax)'!AA:AA)</f>
        <v>3.4517455447772072</v>
      </c>
      <c r="AA58" s="34">
        <f>AVERAGEIF('5.8.3 (Large incl tax)'!$A:$A,'Annual incl tax'!$B58,'5.8.3 (Large incl tax)'!AB:AB)</f>
        <v>3.0228198011617464</v>
      </c>
      <c r="AB58" s="34">
        <f>AVERAGEIF('5.8.3 (Large incl tax)'!$A:$A,'Annual incl tax'!$B58,'5.8.3 (Large incl tax)'!AC:AC)</f>
        <v>3.5704067245653714</v>
      </c>
      <c r="AC58" s="34"/>
      <c r="AD58" s="34">
        <f>AVERAGEIF('5.8.3 (Large incl tax)'!$A:$A,'Annual incl tax'!$B58,'5.8.3 (Large incl tax)'!AE:AE)</f>
        <v>2.7455642268018057</v>
      </c>
      <c r="AE58" s="34">
        <f>AVERAGEIF('5.8.3 (Large incl tax)'!$A:$A,'Annual incl tax'!$B58,'5.8.3 (Large incl tax)'!AF:AF)</f>
        <v>2.0824466184900432</v>
      </c>
      <c r="AF58" s="34">
        <f>AVERAGEIF('5.8.3 (Large incl tax)'!$A:$A,'Annual incl tax'!$B58,'5.8.3 (Large incl tax)'!AG:AG)</f>
        <v>2.9883835085058781</v>
      </c>
      <c r="AG58" s="34">
        <f>AVERAGEIF('5.8.3 (Large incl tax)'!$A:$A,'Annual incl tax'!$B58,'5.8.3 (Large incl tax)'!AH:AH)</f>
        <v>3.4499985295896218</v>
      </c>
      <c r="AH58" s="34">
        <f t="shared" si="3"/>
        <v>3.0131644175269341</v>
      </c>
      <c r="AI58" s="31">
        <f t="shared" si="4"/>
        <v>-11.951054007385082</v>
      </c>
      <c r="AJ58" s="32">
        <f>RANK(Q58,(C58:Q58,U58:AG58),1)</f>
        <v>4</v>
      </c>
    </row>
    <row r="59" spans="1:36" ht="12.65" customHeight="1" x14ac:dyDescent="0.25">
      <c r="A59" s="33" t="s">
        <v>39</v>
      </c>
      <c r="B59" s="51">
        <v>2014</v>
      </c>
      <c r="C59" s="34">
        <f>AVERAGEIF('5.8.3 (Large incl tax)'!$A:$A,'Annual incl tax'!$B59,'5.8.3 (Large incl tax)'!D:D)</f>
        <v>2.8538471560590768</v>
      </c>
      <c r="D59" s="34">
        <f>AVERAGEIF('5.8.3 (Large incl tax)'!$A:$A,'Annual incl tax'!$B59,'5.8.3 (Large incl tax)'!E:E)</f>
        <v>2.169054718021532</v>
      </c>
      <c r="E59" s="34">
        <f>AVERAGEIF('5.8.3 (Large incl tax)'!$A:$A,'Annual incl tax'!$B59,'5.8.3 (Large incl tax)'!F:F)</f>
        <v>2.5565304634442514</v>
      </c>
      <c r="F59" s="34">
        <f>AVERAGEIF('5.8.3 (Large incl tax)'!$A:$A,'Annual incl tax'!$B59,'5.8.3 (Large incl tax)'!G:G)</f>
        <v>3.5574819348215034</v>
      </c>
      <c r="G59" s="34">
        <f>AVERAGEIF('5.8.3 (Large incl tax)'!$A:$A,'Annual incl tax'!$B59,'5.8.3 (Large incl tax)'!H:H)</f>
        <v>2.4996136770609443</v>
      </c>
      <c r="H59" s="34">
        <f>AVERAGEIF('5.8.3 (Large incl tax)'!$A:$A,'Annual incl tax'!$B59,'5.8.3 (Large incl tax)'!I:I)</f>
        <v>2.7135339359141941</v>
      </c>
      <c r="I59" s="34">
        <f>AVERAGEIF('5.8.3 (Large incl tax)'!$A:$A,'Annual incl tax'!$B59,'5.8.3 (Large incl tax)'!J:J)</f>
        <v>3.4864520583711824</v>
      </c>
      <c r="J59" s="34">
        <f>AVERAGEIF('5.8.3 (Large incl tax)'!$A:$A,'Annual incl tax'!$B59,'5.8.3 (Large incl tax)'!K:K)</f>
        <v>2.5810690591654457</v>
      </c>
      <c r="K59" s="34">
        <f>AVERAGEIF('5.8.3 (Large incl tax)'!$A:$A,'Annual incl tax'!$B59,'5.8.3 (Large incl tax)'!L:L)</f>
        <v>2.4686529888064985</v>
      </c>
      <c r="L59" s="34">
        <f>AVERAGEIF('5.8.3 (Large incl tax)'!$A:$A,'Annual incl tax'!$B59,'5.8.3 (Large incl tax)'!M:M)</f>
        <v>2.5871708698058198</v>
      </c>
      <c r="M59" s="34">
        <f>AVERAGEIF('5.8.3 (Large incl tax)'!$A:$A,'Annual incl tax'!$B59,'5.8.3 (Large incl tax)'!N:N)</f>
        <v>2.3347353000005175</v>
      </c>
      <c r="N59" s="34">
        <f>AVERAGEIF('5.8.3 (Large incl tax)'!$A:$A,'Annual incl tax'!$B59,'5.8.3 (Large incl tax)'!O:O)</f>
        <v>3.0012854718585573</v>
      </c>
      <c r="O59" s="34">
        <f>AVERAGEIF('5.8.3 (Large incl tax)'!$A:$A,'Annual incl tax'!$B59,'5.8.3 (Large incl tax)'!P:P)</f>
        <v>2.7550590944543818</v>
      </c>
      <c r="P59" s="34">
        <f>AVERAGEIF('5.8.3 (Large incl tax)'!$A:$A,'Annual incl tax'!$B59,'5.8.3 (Large incl tax)'!Q:Q)</f>
        <v>3.342716928922715</v>
      </c>
      <c r="Q59" s="34">
        <f>AVERAGEIF('5.8.3 (Large incl tax)'!$A:$A,'Annual incl tax'!$B59,'5.8.3 (Large incl tax)'!R:R)</f>
        <v>2.4008291843206511</v>
      </c>
      <c r="R59" s="34">
        <f t="shared" si="0"/>
        <v>2.5871708698058198</v>
      </c>
      <c r="S59" s="31">
        <f t="shared" si="1"/>
        <v>-7.202527195242987</v>
      </c>
      <c r="T59" s="32">
        <f t="shared" si="2"/>
        <v>3</v>
      </c>
      <c r="U59" s="34">
        <f>AVERAGEIF('5.8.3 (Large incl tax)'!$A:$A,'Annual incl tax'!$B59,'5.8.3 (Large incl tax)'!V:V)</f>
        <v>2.5133124946115517</v>
      </c>
      <c r="V59" s="34">
        <f>AVERAGEIF('5.8.3 (Large incl tax)'!$A:$A,'Annual incl tax'!$B59,'5.8.3 (Large incl tax)'!W:W)</f>
        <v>2.7818564970958635</v>
      </c>
      <c r="W59" s="34"/>
      <c r="X59" s="34">
        <f>AVERAGEIF('5.8.3 (Large incl tax)'!$A:$A,'Annual incl tax'!$B59,'5.8.3 (Large incl tax)'!Y:Y)</f>
        <v>2.3425685152015339</v>
      </c>
      <c r="Y59" s="34">
        <f>AVERAGEIF('5.8.3 (Large incl tax)'!$A:$A,'Annual incl tax'!$B59,'5.8.3 (Large incl tax)'!Z:Z)</f>
        <v>2.8430742388259933</v>
      </c>
      <c r="Z59" s="34">
        <f>AVERAGEIF('5.8.3 (Large incl tax)'!$A:$A,'Annual incl tax'!$B59,'5.8.3 (Large incl tax)'!AA:AA)</f>
        <v>2.4963293111597342</v>
      </c>
      <c r="AA59" s="34">
        <f>AVERAGEIF('5.8.3 (Large incl tax)'!$A:$A,'Annual incl tax'!$B59,'5.8.3 (Large incl tax)'!AB:AB)</f>
        <v>2.6898878405392033</v>
      </c>
      <c r="AB59" s="34">
        <f>AVERAGEIF('5.8.3 (Large incl tax)'!$A:$A,'Annual incl tax'!$B59,'5.8.3 (Large incl tax)'!AC:AC)</f>
        <v>2.8066173414789422</v>
      </c>
      <c r="AC59" s="34"/>
      <c r="AD59" s="34">
        <f>AVERAGEIF('5.8.3 (Large incl tax)'!$A:$A,'Annual incl tax'!$B59,'5.8.3 (Large incl tax)'!AE:AE)</f>
        <v>2.5941325872697214</v>
      </c>
      <c r="AE59" s="34">
        <f>AVERAGEIF('5.8.3 (Large incl tax)'!$A:$A,'Annual incl tax'!$B59,'5.8.3 (Large incl tax)'!AF:AF)</f>
        <v>2.1851232299518388</v>
      </c>
      <c r="AF59" s="34">
        <f>AVERAGEIF('5.8.3 (Large incl tax)'!$A:$A,'Annual incl tax'!$B59,'5.8.3 (Large incl tax)'!AG:AG)</f>
        <v>2.7627716315060349</v>
      </c>
      <c r="AG59" s="34">
        <f>AVERAGEIF('5.8.3 (Large incl tax)'!$A:$A,'Annual incl tax'!$B59,'5.8.3 (Large incl tax)'!AH:AH)</f>
        <v>2.9088613587219552</v>
      </c>
      <c r="AH59" s="34">
        <f t="shared" si="3"/>
        <v>2.6420102139044621</v>
      </c>
      <c r="AI59" s="31">
        <f t="shared" si="4"/>
        <v>-9.1286940646374202</v>
      </c>
      <c r="AJ59" s="32">
        <f>RANK(Q59,(C59:Q59,U59:AG59),1)</f>
        <v>5</v>
      </c>
    </row>
    <row r="60" spans="1:36" ht="12.65" customHeight="1" x14ac:dyDescent="0.25">
      <c r="A60" s="33" t="s">
        <v>39</v>
      </c>
      <c r="B60" s="51">
        <v>2015</v>
      </c>
      <c r="C60" s="34">
        <f>AVERAGEIF('5.8.3 (Large incl tax)'!$A:$A,'Annual incl tax'!$B60,'5.8.3 (Large incl tax)'!D:D)</f>
        <v>2.4215914879153608</v>
      </c>
      <c r="D60" s="34">
        <f>AVERAGEIF('5.8.3 (Large incl tax)'!$A:$A,'Annual incl tax'!$B60,'5.8.3 (Large incl tax)'!E:E)</f>
        <v>1.8515118372349</v>
      </c>
      <c r="E60" s="34">
        <f>AVERAGEIF('5.8.3 (Large incl tax)'!$A:$A,'Annual incl tax'!$B60,'5.8.3 (Large incl tax)'!F:F)</f>
        <v>2.3201502203812749</v>
      </c>
      <c r="F60" s="34">
        <f>AVERAGEIF('5.8.3 (Large incl tax)'!$A:$A,'Annual incl tax'!$B60,'5.8.3 (Large incl tax)'!G:G)</f>
        <v>2.9994359479217128</v>
      </c>
      <c r="G60" s="34">
        <f>AVERAGEIF('5.8.3 (Large incl tax)'!$A:$A,'Annual incl tax'!$B60,'5.8.3 (Large incl tax)'!H:H)</f>
        <v>2.1600655518623326</v>
      </c>
      <c r="H60" s="34">
        <f>AVERAGEIF('5.8.3 (Large incl tax)'!$A:$A,'Annual incl tax'!$B60,'5.8.3 (Large incl tax)'!I:I)</f>
        <v>2.2327853588932927</v>
      </c>
      <c r="I60" s="34">
        <f>AVERAGEIF('5.8.3 (Large incl tax)'!$A:$A,'Annual incl tax'!$B60,'5.8.3 (Large incl tax)'!J:J)</f>
        <v>2.5390046561986095</v>
      </c>
      <c r="J60" s="34">
        <f>AVERAGEIF('5.8.3 (Large incl tax)'!$A:$A,'Annual incl tax'!$B60,'5.8.3 (Large incl tax)'!K:K)</f>
        <v>2.1778664046794614</v>
      </c>
      <c r="K60" s="34">
        <f>AVERAGEIF('5.8.3 (Large incl tax)'!$A:$A,'Annual incl tax'!$B60,'5.8.3 (Large incl tax)'!L:L)</f>
        <v>2.0657572620864508</v>
      </c>
      <c r="L60" s="34">
        <f>AVERAGEIF('5.8.3 (Large incl tax)'!$A:$A,'Annual incl tax'!$B60,'5.8.3 (Large incl tax)'!M:M)</f>
        <v>2.2183298539065763</v>
      </c>
      <c r="M60" s="34">
        <f>AVERAGEIF('5.8.3 (Large incl tax)'!$A:$A,'Annual incl tax'!$B60,'5.8.3 (Large incl tax)'!N:N)</f>
        <v>2.0629173795101869</v>
      </c>
      <c r="N60" s="34">
        <f>AVERAGEIF('5.8.3 (Large incl tax)'!$A:$A,'Annual incl tax'!$B60,'5.8.3 (Large incl tax)'!O:O)</f>
        <v>2.4763208926588867</v>
      </c>
      <c r="O60" s="34">
        <f>AVERAGEIF('5.8.3 (Large incl tax)'!$A:$A,'Annual incl tax'!$B60,'5.8.3 (Large incl tax)'!P:P)</f>
        <v>2.2112600593051401</v>
      </c>
      <c r="P60" s="34">
        <f>AVERAGEIF('5.8.3 (Large incl tax)'!$A:$A,'Annual incl tax'!$B60,'5.8.3 (Large incl tax)'!Q:Q)</f>
        <v>2.9049381086755259</v>
      </c>
      <c r="Q60" s="34">
        <f>AVERAGEIF('5.8.3 (Large incl tax)'!$A:$A,'Annual incl tax'!$B60,'5.8.3 (Large incl tax)'!R:R)</f>
        <v>2.0730166061581929</v>
      </c>
      <c r="R60" s="34">
        <f t="shared" si="0"/>
        <v>2.2183298539065763</v>
      </c>
      <c r="S60" s="31">
        <f t="shared" si="1"/>
        <v>-6.5505699025093307</v>
      </c>
      <c r="T60" s="32">
        <f t="shared" si="2"/>
        <v>4</v>
      </c>
      <c r="U60" s="34">
        <f>AVERAGEIF('5.8.3 (Large incl tax)'!$A:$A,'Annual incl tax'!$B60,'5.8.3 (Large incl tax)'!V:V)</f>
        <v>1.8637592912130376</v>
      </c>
      <c r="V60" s="34">
        <f>AVERAGEIF('5.8.3 (Large incl tax)'!$A:$A,'Annual incl tax'!$B60,'5.8.3 (Large incl tax)'!W:W)</f>
        <v>2.343381465202178</v>
      </c>
      <c r="W60" s="34"/>
      <c r="X60" s="34">
        <f>AVERAGEIF('5.8.3 (Large incl tax)'!$A:$A,'Annual incl tax'!$B60,'5.8.3 (Large incl tax)'!Y:Y)</f>
        <v>1.9420956802397575</v>
      </c>
      <c r="Y60" s="34">
        <f>AVERAGEIF('5.8.3 (Large incl tax)'!$A:$A,'Annual incl tax'!$B60,'5.8.3 (Large incl tax)'!Z:Z)</f>
        <v>2.1656223101796446</v>
      </c>
      <c r="Z60" s="34">
        <f>AVERAGEIF('5.8.3 (Large incl tax)'!$A:$A,'Annual incl tax'!$B60,'5.8.3 (Large incl tax)'!AA:AA)</f>
        <v>2.0720688588066647</v>
      </c>
      <c r="AA60" s="34">
        <f>AVERAGEIF('5.8.3 (Large incl tax)'!$A:$A,'Annual incl tax'!$B60,'5.8.3 (Large incl tax)'!AB:AB)</f>
        <v>2.2157427039573863</v>
      </c>
      <c r="AB60" s="34">
        <f>AVERAGEIF('5.8.3 (Large incl tax)'!$A:$A,'Annual incl tax'!$B60,'5.8.3 (Large incl tax)'!AC:AC)</f>
        <v>1.4052201347146696</v>
      </c>
      <c r="AC60" s="34"/>
      <c r="AD60" s="34">
        <f>AVERAGEIF('5.8.3 (Large incl tax)'!$A:$A,'Annual incl tax'!$B60,'5.8.3 (Large incl tax)'!AE:AE)</f>
        <v>2.2332908241474412</v>
      </c>
      <c r="AE60" s="34">
        <f>AVERAGEIF('5.8.3 (Large incl tax)'!$A:$A,'Annual incl tax'!$B60,'5.8.3 (Large incl tax)'!AF:AF)</f>
        <v>1.8442524931631579</v>
      </c>
      <c r="AF60" s="34">
        <f>AVERAGEIF('5.8.3 (Large incl tax)'!$A:$A,'Annual incl tax'!$B60,'5.8.3 (Large incl tax)'!AG:AG)</f>
        <v>2.3412332378720473</v>
      </c>
      <c r="AG60" s="34">
        <f>AVERAGEIF('5.8.3 (Large incl tax)'!$A:$A,'Annual incl tax'!$B60,'5.8.3 (Large incl tax)'!AH:AH)</f>
        <v>2.2693348118790784</v>
      </c>
      <c r="AH60" s="34">
        <f t="shared" si="3"/>
        <v>2.2135013816312634</v>
      </c>
      <c r="AI60" s="31">
        <f t="shared" si="4"/>
        <v>-6.3467218335115163</v>
      </c>
      <c r="AJ60" s="32">
        <f>RANK(Q60,(C60:Q60,U60:AG60),1)</f>
        <v>9</v>
      </c>
    </row>
    <row r="61" spans="1:36" ht="12.65" customHeight="1" x14ac:dyDescent="0.25">
      <c r="A61" s="33" t="s">
        <v>39</v>
      </c>
      <c r="B61" s="51">
        <v>2016</v>
      </c>
      <c r="C61" s="34">
        <f>AVERAGEIF('5.8.3 (Large incl tax)'!$A:$A,'Annual incl tax'!$B61,'5.8.3 (Large incl tax)'!D:D)</f>
        <v>2.3763967765576384</v>
      </c>
      <c r="D61" s="34">
        <f>AVERAGEIF('5.8.3 (Large incl tax)'!$A:$A,'Annual incl tax'!$B61,'5.8.3 (Large incl tax)'!E:E)</f>
        <v>1.7138627612016317</v>
      </c>
      <c r="E61" s="34">
        <f>AVERAGEIF('5.8.3 (Large incl tax)'!$A:$A,'Annual incl tax'!$B61,'5.8.3 (Large incl tax)'!F:F)</f>
        <v>2.0903167484964871</v>
      </c>
      <c r="F61" s="34">
        <f>AVERAGEIF('5.8.3 (Large incl tax)'!$A:$A,'Annual incl tax'!$B61,'5.8.3 (Large incl tax)'!G:G)</f>
        <v>3.3007331398283668</v>
      </c>
      <c r="G61" s="34">
        <f>AVERAGEIF('5.8.3 (Large incl tax)'!$A:$A,'Annual incl tax'!$B61,'5.8.3 (Large incl tax)'!H:H)</f>
        <v>1.9615638768031172</v>
      </c>
      <c r="H61" s="34">
        <f>AVERAGEIF('5.8.3 (Large incl tax)'!$A:$A,'Annual incl tax'!$B61,'5.8.3 (Large incl tax)'!I:I)</f>
        <v>2.1658951408816867</v>
      </c>
      <c r="I61" s="34">
        <f>AVERAGEIF('5.8.3 (Large incl tax)'!$A:$A,'Annual incl tax'!$B61,'5.8.3 (Large incl tax)'!J:J)</f>
        <v>2.0559439122726326</v>
      </c>
      <c r="J61" s="34">
        <f>AVERAGEIF('5.8.3 (Large incl tax)'!$A:$A,'Annual incl tax'!$B61,'5.8.3 (Large incl tax)'!K:K)</f>
        <v>2.0591743622174081</v>
      </c>
      <c r="K61" s="34">
        <f>AVERAGEIF('5.8.3 (Large incl tax)'!$A:$A,'Annual incl tax'!$B61,'5.8.3 (Large incl tax)'!L:L)</f>
        <v>1.97390461999788</v>
      </c>
      <c r="L61" s="34">
        <f>AVERAGEIF('5.8.3 (Large incl tax)'!$A:$A,'Annual incl tax'!$B61,'5.8.3 (Large incl tax)'!M:M)</f>
        <v>2.0484168577998743</v>
      </c>
      <c r="M61" s="34">
        <f>AVERAGEIF('5.8.3 (Large incl tax)'!$A:$A,'Annual incl tax'!$B61,'5.8.3 (Large incl tax)'!N:N)</f>
        <v>2.0152554403053107</v>
      </c>
      <c r="N61" s="34">
        <f>AVERAGEIF('5.8.3 (Large incl tax)'!$A:$A,'Annual incl tax'!$B61,'5.8.3 (Large incl tax)'!O:O)</f>
        <v>2.0961965918016978</v>
      </c>
      <c r="O61" s="34">
        <f>AVERAGEIF('5.8.3 (Large incl tax)'!$A:$A,'Annual incl tax'!$B61,'5.8.3 (Large incl tax)'!P:P)</f>
        <v>1.9767312636995595</v>
      </c>
      <c r="P61" s="34">
        <f>AVERAGEIF('5.8.3 (Large incl tax)'!$A:$A,'Annual incl tax'!$B61,'5.8.3 (Large incl tax)'!Q:Q)</f>
        <v>2.8527388225792816</v>
      </c>
      <c r="Q61" s="34">
        <f>AVERAGEIF('5.8.3 (Large incl tax)'!$A:$A,'Annual incl tax'!$B61,'5.8.3 (Large incl tax)'!R:R)</f>
        <v>1.7180141015835282</v>
      </c>
      <c r="R61" s="34">
        <f t="shared" si="0"/>
        <v>2.0559439122726326</v>
      </c>
      <c r="S61" s="31">
        <f t="shared" si="1"/>
        <v>-16.436723233152701</v>
      </c>
      <c r="T61" s="32">
        <f t="shared" si="2"/>
        <v>2</v>
      </c>
      <c r="U61" s="34">
        <f>AVERAGEIF('5.8.3 (Large incl tax)'!$A:$A,'Annual incl tax'!$B61,'5.8.3 (Large incl tax)'!V:V)</f>
        <v>1.3841223533253944</v>
      </c>
      <c r="V61" s="34">
        <f>AVERAGEIF('5.8.3 (Large incl tax)'!$A:$A,'Annual incl tax'!$B61,'5.8.3 (Large incl tax)'!W:W)</f>
        <v>2.0433126407856985</v>
      </c>
      <c r="W61" s="34"/>
      <c r="X61" s="34">
        <f>AVERAGEIF('5.8.3 (Large incl tax)'!$A:$A,'Annual incl tax'!$B61,'5.8.3 (Large incl tax)'!Y:Y)</f>
        <v>1.8585906322776382</v>
      </c>
      <c r="Y61" s="34">
        <f>AVERAGEIF('5.8.3 (Large incl tax)'!$A:$A,'Annual incl tax'!$B61,'5.8.3 (Large incl tax)'!Z:Z)</f>
        <v>1.9126860020229286</v>
      </c>
      <c r="Z61" s="34">
        <f>AVERAGEIF('5.8.3 (Large incl tax)'!$A:$A,'Annual incl tax'!$B61,'5.8.3 (Large incl tax)'!AA:AA)</f>
        <v>2.1513901023253532</v>
      </c>
      <c r="AA61" s="34">
        <f>AVERAGEIF('5.8.3 (Large incl tax)'!$A:$A,'Annual incl tax'!$B61,'5.8.3 (Large incl tax)'!AB:AB)</f>
        <v>1.9704156279560923</v>
      </c>
      <c r="AB61" s="34">
        <f>AVERAGEIF('5.8.3 (Large incl tax)'!$A:$A,'Annual incl tax'!$B61,'5.8.3 (Large incl tax)'!AC:AC)</f>
        <v>1.6201450740722252</v>
      </c>
      <c r="AC61" s="34"/>
      <c r="AD61" s="34">
        <f>AVERAGEIF('5.8.3 (Large incl tax)'!$A:$A,'Annual incl tax'!$B61,'5.8.3 (Large incl tax)'!AE:AE)</f>
        <v>1.8117317887129349</v>
      </c>
      <c r="AE61" s="34">
        <f>AVERAGEIF('5.8.3 (Large incl tax)'!$A:$A,'Annual incl tax'!$B61,'5.8.3 (Large incl tax)'!AF:AF)</f>
        <v>1.9216830173219894</v>
      </c>
      <c r="AF61" s="34">
        <f>AVERAGEIF('5.8.3 (Large incl tax)'!$A:$A,'Annual incl tax'!$B61,'5.8.3 (Large incl tax)'!AG:AG)</f>
        <v>2.284035772303608</v>
      </c>
      <c r="AG61" s="34">
        <f>AVERAGEIF('5.8.3 (Large incl tax)'!$A:$A,'Annual incl tax'!$B61,'5.8.3 (Large incl tax)'!AH:AH)</f>
        <v>2.1158058473722074</v>
      </c>
      <c r="AH61" s="34">
        <f t="shared" si="3"/>
        <v>2.0292840405455044</v>
      </c>
      <c r="AI61" s="31">
        <f t="shared" si="4"/>
        <v>-15.3389043989279</v>
      </c>
      <c r="AJ61" s="32">
        <f>RANK(Q61,(C61:Q61,U61:AG61),1)</f>
        <v>4</v>
      </c>
    </row>
    <row r="62" spans="1:36" x14ac:dyDescent="0.25">
      <c r="A62" s="33" t="s">
        <v>39</v>
      </c>
      <c r="B62" s="51">
        <v>2017</v>
      </c>
      <c r="C62" s="34">
        <f>AVERAGEIF('5.8.3 (Large incl tax)'!$A:$A,'Annual incl tax'!$B62,'5.8.3 (Large incl tax)'!D:D)</f>
        <v>2.4374786572042733</v>
      </c>
      <c r="D62" s="34">
        <f>AVERAGEIF('5.8.3 (Large incl tax)'!$A:$A,'Annual incl tax'!$B62,'5.8.3 (Large incl tax)'!E:E)</f>
        <v>1.7353408618504715</v>
      </c>
      <c r="E62" s="34">
        <f>AVERAGEIF('5.8.3 (Large incl tax)'!$A:$A,'Annual incl tax'!$B62,'5.8.3 (Large incl tax)'!F:F)</f>
        <v>2.4196264096801614</v>
      </c>
      <c r="F62" s="34">
        <f>AVERAGEIF('5.8.3 (Large incl tax)'!$A:$A,'Annual incl tax'!$B62,'5.8.3 (Large incl tax)'!G:G)</f>
        <v>3.8905452274886279</v>
      </c>
      <c r="G62" s="34">
        <f>AVERAGEIF('5.8.3 (Large incl tax)'!$A:$A,'Annual incl tax'!$B62,'5.8.3 (Large incl tax)'!H:H)</f>
        <v>2.1162966207253584</v>
      </c>
      <c r="H62" s="34">
        <f>AVERAGEIF('5.8.3 (Large incl tax)'!$A:$A,'Annual incl tax'!$B62,'5.8.3 (Large incl tax)'!I:I)</f>
        <v>2.2613466030852889</v>
      </c>
      <c r="I62" s="34">
        <f>AVERAGEIF('5.8.3 (Large incl tax)'!$A:$A,'Annual incl tax'!$B62,'5.8.3 (Large incl tax)'!J:J)</f>
        <v>2.2868500831063185</v>
      </c>
      <c r="J62" s="34">
        <f>AVERAGEIF('5.8.3 (Large incl tax)'!$A:$A,'Annual incl tax'!$B62,'5.8.3 (Large incl tax)'!K:K)</f>
        <v>2.121556489647098</v>
      </c>
      <c r="K62" s="34">
        <f>AVERAGEIF('5.8.3 (Large incl tax)'!$A:$A,'Annual incl tax'!$B62,'5.8.3 (Large incl tax)'!L:L)</f>
        <v>1.9722028068142818</v>
      </c>
      <c r="L62" s="34">
        <f>AVERAGEIF('5.8.3 (Large incl tax)'!$A:$A,'Annual incl tax'!$B62,'5.8.3 (Large incl tax)'!M:M)</f>
        <v>1.9358608661334888</v>
      </c>
      <c r="M62" s="34">
        <f>AVERAGEIF('5.8.3 (Large incl tax)'!$A:$A,'Annual incl tax'!$B62,'5.8.3 (Large incl tax)'!N:N)</f>
        <v>2.1153404522765045</v>
      </c>
      <c r="N62" s="34">
        <f>AVERAGEIF('5.8.3 (Large incl tax)'!$A:$A,'Annual incl tax'!$B62,'5.8.3 (Large incl tax)'!O:O)</f>
        <v>2.0506255837750773</v>
      </c>
      <c r="O62" s="34">
        <f>AVERAGEIF('5.8.3 (Large incl tax)'!$A:$A,'Annual incl tax'!$B62,'5.8.3 (Large incl tax)'!P:P)</f>
        <v>2.1123116430687574</v>
      </c>
      <c r="P62" s="34">
        <f>AVERAGEIF('5.8.3 (Large incl tax)'!$A:$A,'Annual incl tax'!$B62,'5.8.3 (Large incl tax)'!Q:Q)</f>
        <v>3.1735670296636904</v>
      </c>
      <c r="Q62" s="34">
        <f>AVERAGEIF('5.8.3 (Large incl tax)'!$A:$A,'Annual incl tax'!$B62,'5.8.3 (Large incl tax)'!R:R)</f>
        <v>1.6298209907872234</v>
      </c>
      <c r="R62" s="34">
        <f t="shared" si="0"/>
        <v>2.1162966207253584</v>
      </c>
      <c r="S62" s="31">
        <f t="shared" si="1"/>
        <v>-22.987119346785896</v>
      </c>
      <c r="T62" s="32">
        <f t="shared" si="2"/>
        <v>1</v>
      </c>
      <c r="U62" s="34">
        <f>AVERAGEIF('5.8.3 (Large incl tax)'!$A:$A,'Annual incl tax'!$B62,'5.8.3 (Large incl tax)'!V:V)</f>
        <v>1.6283857956608996</v>
      </c>
      <c r="V62" s="34">
        <f>AVERAGEIF('5.8.3 (Large incl tax)'!$A:$A,'Annual incl tax'!$B62,'5.8.3 (Large incl tax)'!W:W)</f>
        <v>1.9588136211711979</v>
      </c>
      <c r="W62" s="34"/>
      <c r="X62" s="34">
        <f>AVERAGEIF('5.8.3 (Large incl tax)'!$A:$A,'Annual incl tax'!$B62,'5.8.3 (Large incl tax)'!Y:Y)</f>
        <v>2.0085447474950748</v>
      </c>
      <c r="Y62" s="34">
        <f>AVERAGEIF('5.8.3 (Large incl tax)'!$A:$A,'Annual incl tax'!$B62,'5.8.3 (Large incl tax)'!Z:Z)</f>
        <v>2.3392912958216576</v>
      </c>
      <c r="Z62" s="34">
        <f>AVERAGEIF('5.8.3 (Large incl tax)'!$A:$A,'Annual incl tax'!$B62,'5.8.3 (Large incl tax)'!AA:AA)</f>
        <v>2.1250633830792722</v>
      </c>
      <c r="AA62" s="34">
        <f>AVERAGEIF('5.8.3 (Large incl tax)'!$A:$A,'Annual incl tax'!$B62,'5.8.3 (Large incl tax)'!AB:AB)</f>
        <v>2.2713882567043413</v>
      </c>
      <c r="AB62" s="34">
        <f>AVERAGEIF('5.8.3 (Large incl tax)'!$A:$A,'Annual incl tax'!$B62,'5.8.3 (Large incl tax)'!AC:AC)</f>
        <v>2.3026287474184945</v>
      </c>
      <c r="AC62" s="34"/>
      <c r="AD62" s="34">
        <f>AVERAGEIF('5.8.3 (Large incl tax)'!$A:$A,'Annual incl tax'!$B62,'5.8.3 (Large incl tax)'!AE:AE)</f>
        <v>1.9844764626003695</v>
      </c>
      <c r="AE62" s="34">
        <f>AVERAGEIF('5.8.3 (Large incl tax)'!$A:$A,'Annual incl tax'!$B62,'5.8.3 (Large incl tax)'!AF:AF)</f>
        <v>1.9242246559799703</v>
      </c>
      <c r="AF62" s="34">
        <f>AVERAGEIF('5.8.3 (Large incl tax)'!$A:$A,'Annual incl tax'!$B62,'5.8.3 (Large incl tax)'!AG:AG)</f>
        <v>2.178142041427181</v>
      </c>
      <c r="AG62" s="34">
        <f>AVERAGEIF('5.8.3 (Large incl tax)'!$A:$A,'Annual incl tax'!$B62,'5.8.3 (Large incl tax)'!AH:AH)</f>
        <v>2.1912125042539801</v>
      </c>
      <c r="AH62" s="34">
        <f t="shared" si="3"/>
        <v>2.1189265551862282</v>
      </c>
      <c r="AI62" s="31">
        <f t="shared" si="4"/>
        <v>-23.082704929148349</v>
      </c>
      <c r="AJ62" s="32">
        <f>RANK(Q62,(C62:Q62,U62:AG62),1)</f>
        <v>2</v>
      </c>
    </row>
    <row r="63" spans="1:36" x14ac:dyDescent="0.25">
      <c r="A63" s="33" t="s">
        <v>39</v>
      </c>
      <c r="B63" s="51">
        <v>2018</v>
      </c>
      <c r="C63" s="34">
        <f>AVERAGEIF('5.8.3 (Large incl tax)'!$A:$A,'Annual incl tax'!$B63,'5.8.3 (Large incl tax)'!D:D)</f>
        <v>2.5042296082275524</v>
      </c>
      <c r="D63" s="34">
        <f>AVERAGEIF('5.8.3 (Large incl tax)'!$A:$A,'Annual incl tax'!$B63,'5.8.3 (Large incl tax)'!E:E)</f>
        <v>1.8668364917559117</v>
      </c>
      <c r="E63" s="34">
        <f>AVERAGEIF('5.8.3 (Large incl tax)'!$A:$A,'Annual incl tax'!$B63,'5.8.3 (Large incl tax)'!F:F)</f>
        <v>2.862370038002588</v>
      </c>
      <c r="F63" s="34"/>
      <c r="G63" s="34">
        <f>AVERAGEIF('5.8.3 (Large incl tax)'!$A:$A,'Annual incl tax'!$B63,'5.8.3 (Large incl tax)'!H:H)</f>
        <v>2.4413400097857005</v>
      </c>
      <c r="H63" s="34">
        <f>AVERAGEIF('5.8.3 (Large incl tax)'!$A:$A,'Annual incl tax'!$B63,'5.8.3 (Large incl tax)'!I:I)</f>
        <v>2.3089893526560425</v>
      </c>
      <c r="I63" s="34">
        <f>AVERAGEIF('5.8.3 (Large incl tax)'!$A:$A,'Annual incl tax'!$B63,'5.8.3 (Large incl tax)'!J:J)</f>
        <v>2.4911784383069548</v>
      </c>
      <c r="J63" s="34">
        <f>AVERAGEIF('5.8.3 (Large incl tax)'!$A:$A,'Annual incl tax'!$B63,'5.8.3 (Large incl tax)'!K:K)</f>
        <v>2.4463679105732226</v>
      </c>
      <c r="K63" s="34">
        <f>AVERAGEIF('5.8.3 (Large incl tax)'!$A:$A,'Annual incl tax'!$B63,'5.8.3 (Large incl tax)'!L:L)</f>
        <v>2.2563007366779471</v>
      </c>
      <c r="L63" s="34">
        <f>AVERAGEIF('5.8.3 (Large incl tax)'!$A:$A,'Annual incl tax'!$B63,'5.8.3 (Large incl tax)'!M:M)</f>
        <v>2.0498331590460386</v>
      </c>
      <c r="M63" s="34">
        <f>AVERAGEIF('5.8.3 (Large incl tax)'!$A:$A,'Annual incl tax'!$B63,'5.8.3 (Large incl tax)'!N:N)</f>
        <v>2.2686743957845548</v>
      </c>
      <c r="N63" s="34">
        <f>AVERAGEIF('5.8.3 (Large incl tax)'!$A:$A,'Annual incl tax'!$B63,'5.8.3 (Large incl tax)'!O:O)</f>
        <v>2.2565427048258004</v>
      </c>
      <c r="O63" s="34">
        <f>AVERAGEIF('5.8.3 (Large incl tax)'!$A:$A,'Annual incl tax'!$B63,'5.8.3 (Large incl tax)'!P:P)</f>
        <v>2.322814820649771</v>
      </c>
      <c r="P63" s="34">
        <f>AVERAGEIF('5.8.3 (Large incl tax)'!$A:$A,'Annual incl tax'!$B63,'5.8.3 (Large incl tax)'!Q:Q)</f>
        <v>4.2536055706980891</v>
      </c>
      <c r="Q63" s="34">
        <f>AVERAGEIF('5.8.3 (Large incl tax)'!$A:$A,'Annual incl tax'!$B63,'5.8.3 (Large incl tax)'!R:R)</f>
        <v>1.9069945583494166</v>
      </c>
      <c r="R63" s="34">
        <f t="shared" si="0"/>
        <v>2.3159020866529065</v>
      </c>
      <c r="S63" s="31">
        <f t="shared" si="1"/>
        <v>-17.656511933735072</v>
      </c>
      <c r="T63" s="32">
        <f t="shared" si="2"/>
        <v>2</v>
      </c>
      <c r="U63" s="34">
        <f>AVERAGEIF('5.8.3 (Large incl tax)'!$A:$A,'Annual incl tax'!$B63,'5.8.3 (Large incl tax)'!V:V)</f>
        <v>1.946982469203181</v>
      </c>
      <c r="V63" s="34">
        <f>AVERAGEIF('5.8.3 (Large incl tax)'!$A:$A,'Annual incl tax'!$B63,'5.8.3 (Large incl tax)'!W:W)</f>
        <v>2.2122645070173457</v>
      </c>
      <c r="W63" s="34"/>
      <c r="X63" s="34">
        <f>AVERAGEIF('5.8.3 (Large incl tax)'!$A:$A,'Annual incl tax'!$B63,'5.8.3 (Large incl tax)'!Y:Y)</f>
        <v>2.207478574377677</v>
      </c>
      <c r="Y63" s="34">
        <f>AVERAGEIF('5.8.3 (Large incl tax)'!$A:$A,'Annual incl tax'!$B63,'5.8.3 (Large incl tax)'!Z:Z)</f>
        <v>2.7918443194642268</v>
      </c>
      <c r="Z63" s="34">
        <f>AVERAGEIF('5.8.3 (Large incl tax)'!$A:$A,'Annual incl tax'!$B63,'5.8.3 (Large incl tax)'!AA:AA)</f>
        <v>2.3361079587182214</v>
      </c>
      <c r="AA63" s="34">
        <f>AVERAGEIF('5.8.3 (Large incl tax)'!$A:$A,'Annual incl tax'!$B63,'5.8.3 (Large incl tax)'!AB:AB)</f>
        <v>2.5529065896391101</v>
      </c>
      <c r="AB63" s="34">
        <f>AVERAGEIF('5.8.3 (Large incl tax)'!$A:$A,'Annual incl tax'!$B63,'5.8.3 (Large incl tax)'!AC:AC)</f>
        <v>2.8671075770126864</v>
      </c>
      <c r="AC63" s="34"/>
      <c r="AD63" s="34">
        <f>AVERAGEIF('5.8.3 (Large incl tax)'!$A:$A,'Annual incl tax'!$B63,'5.8.3 (Large incl tax)'!AE:AE)</f>
        <v>2.2297144605410457</v>
      </c>
      <c r="AE63" s="34">
        <f>AVERAGEIF('5.8.3 (Large incl tax)'!$A:$A,'Annual incl tax'!$B63,'5.8.3 (Large incl tax)'!AF:AF)</f>
        <v>2.1146201824168052</v>
      </c>
      <c r="AF63" s="34">
        <f>AVERAGEIF('5.8.3 (Large incl tax)'!$A:$A,'Annual incl tax'!$B63,'5.8.3 (Large incl tax)'!AG:AG)</f>
        <v>2.2737506902016476</v>
      </c>
      <c r="AG63" s="34">
        <f>AVERAGEIF('5.8.3 (Large incl tax)'!$A:$A,'Annual incl tax'!$B63,'5.8.3 (Large incl tax)'!AH:AH)</f>
        <v>2.3403131678030418</v>
      </c>
      <c r="AH63" s="34">
        <f t="shared" si="3"/>
        <v>2.3089893526560425</v>
      </c>
      <c r="AI63" s="31">
        <f t="shared" si="4"/>
        <v>-17.409989086533002</v>
      </c>
      <c r="AJ63" s="32">
        <f>RANK(Q63,(C63:Q63,U63:AG63),1)</f>
        <v>2</v>
      </c>
    </row>
    <row r="64" spans="1:36" x14ac:dyDescent="0.25">
      <c r="A64" s="33" t="s">
        <v>39</v>
      </c>
      <c r="B64" s="51">
        <v>2019</v>
      </c>
      <c r="C64" s="34">
        <f>AVERAGEIF('5.8.3 (Large incl tax)'!$A:$A,'Annual incl tax'!$B64,'5.8.3 (Large incl tax)'!D:D)</f>
        <v>2.3188557415419799</v>
      </c>
      <c r="D64" s="34">
        <f>AVERAGEIF('5.8.3 (Large incl tax)'!$A:$A,'Annual incl tax'!$B64,'5.8.3 (Large incl tax)'!E:E)</f>
        <v>1.7304627060777014</v>
      </c>
      <c r="E64" s="34">
        <f>AVERAGEIF('5.8.3 (Large incl tax)'!$A:$A,'Annual incl tax'!$B64,'5.8.3 (Large incl tax)'!F:F)</f>
        <v>2.2264619873409686</v>
      </c>
      <c r="F64" s="34"/>
      <c r="G64" s="34">
        <f>AVERAGEIF('5.8.3 (Large incl tax)'!$A:$A,'Annual incl tax'!$B64,'5.8.3 (Large incl tax)'!H:H)</f>
        <v>2.2967558055174941</v>
      </c>
      <c r="H64" s="34">
        <f>AVERAGEIF('5.8.3 (Large incl tax)'!$A:$A,'Annual incl tax'!$B64,'5.8.3 (Large incl tax)'!I:I)</f>
        <v>2.29230862828482</v>
      </c>
      <c r="I64" s="34">
        <f>AVERAGEIF('5.8.3 (Large incl tax)'!$A:$A,'Annual incl tax'!$B64,'5.8.3 (Large incl tax)'!J:J)</f>
        <v>2.6682794409788562</v>
      </c>
      <c r="J64" s="34">
        <f>AVERAGEIF('5.8.3 (Large incl tax)'!$A:$A,'Annual incl tax'!$B64,'5.8.3 (Large incl tax)'!K:K)</f>
        <v>2.270389959112177</v>
      </c>
      <c r="K64" s="34">
        <f>AVERAGEIF('5.8.3 (Large incl tax)'!$A:$A,'Annual incl tax'!$B64,'5.8.3 (Large incl tax)'!L:L)</f>
        <v>2.3370976176022831</v>
      </c>
      <c r="L64" s="34">
        <f>AVERAGEIF('5.8.3 (Large incl tax)'!$A:$A,'Annual incl tax'!$B64,'5.8.3 (Large incl tax)'!M:M)</f>
        <v>1.9567579823764589</v>
      </c>
      <c r="M64" s="34">
        <f>AVERAGEIF('5.8.3 (Large incl tax)'!$A:$A,'Annual incl tax'!$B64,'5.8.3 (Large incl tax)'!N:N)</f>
        <v>2.0806567896349097</v>
      </c>
      <c r="N64" s="34">
        <f>AVERAGEIF('5.8.3 (Large incl tax)'!$A:$A,'Annual incl tax'!$B64,'5.8.3 (Large incl tax)'!O:O)</f>
        <v>2.4028083084072529</v>
      </c>
      <c r="O64" s="34">
        <f>AVERAGEIF('5.8.3 (Large incl tax)'!$A:$A,'Annual incl tax'!$B64,'5.8.3 (Large incl tax)'!P:P)</f>
        <v>2.4646609392480388</v>
      </c>
      <c r="P64" s="34">
        <f>AVERAGEIF('5.8.3 (Large incl tax)'!$A:$A,'Annual incl tax'!$B64,'5.8.3 (Large incl tax)'!Q:Q)</f>
        <v>4.0755483438861173</v>
      </c>
      <c r="Q64" s="34">
        <f>AVERAGEIF('5.8.3 (Large incl tax)'!$A:$A,'Annual incl tax'!$B64,'5.8.3 (Large incl tax)'!R:R)</f>
        <v>1.9130443933732053</v>
      </c>
      <c r="R64" s="34">
        <f t="shared" si="0"/>
        <v>2.2945322169011568</v>
      </c>
      <c r="S64" s="31">
        <f t="shared" si="1"/>
        <v>-16.625951935561126</v>
      </c>
      <c r="T64" s="32">
        <f t="shared" si="2"/>
        <v>2</v>
      </c>
      <c r="U64" s="34">
        <f>AVERAGEIF('5.8.3 (Large incl tax)'!$A:$A,'Annual incl tax'!$B64,'5.8.3 (Large incl tax)'!V:V)</f>
        <v>2.1202735343123269</v>
      </c>
      <c r="V64" s="34">
        <f>AVERAGEIF('5.8.3 (Large incl tax)'!$A:$A,'Annual incl tax'!$B64,'5.8.3 (Large incl tax)'!W:W)</f>
        <v>2.3458560219287485</v>
      </c>
      <c r="W64" s="34"/>
      <c r="X64" s="34">
        <f>AVERAGEIF('5.8.3 (Large incl tax)'!$A:$A,'Annual incl tax'!$B64,'5.8.3 (Large incl tax)'!Y:Y)</f>
        <v>2.2391237683445779</v>
      </c>
      <c r="Y64" s="34">
        <f>AVERAGEIF('5.8.3 (Large incl tax)'!$A:$A,'Annual incl tax'!$B64,'5.8.3 (Large incl tax)'!Z:Z)</f>
        <v>2.8008337404128145</v>
      </c>
      <c r="Z64" s="34">
        <f>AVERAGEIF('5.8.3 (Large incl tax)'!$A:$A,'Annual incl tax'!$B64,'5.8.3 (Large incl tax)'!AA:AA)</f>
        <v>2.2573656444048806</v>
      </c>
      <c r="AA64" s="34">
        <f>AVERAGEIF('5.8.3 (Large incl tax)'!$A:$A,'Annual incl tax'!$B64,'5.8.3 (Large incl tax)'!AB:AB)</f>
        <v>2.354886326532978</v>
      </c>
      <c r="AB64" s="34">
        <f>AVERAGEIF('5.8.3 (Large incl tax)'!$A:$A,'Annual incl tax'!$B64,'5.8.3 (Large incl tax)'!AC:AC)</f>
        <v>2.2717494605009998</v>
      </c>
      <c r="AC64" s="34"/>
      <c r="AD64" s="34">
        <f>AVERAGEIF('5.8.3 (Large incl tax)'!$A:$A,'Annual incl tax'!$B64,'5.8.3 (Large incl tax)'!AE:AE)</f>
        <v>2.3809349559475699</v>
      </c>
      <c r="AE64" s="34">
        <f>AVERAGEIF('5.8.3 (Large incl tax)'!$A:$A,'Annual incl tax'!$B64,'5.8.3 (Large incl tax)'!AF:AF)</f>
        <v>2.4472347640210295</v>
      </c>
      <c r="AF64" s="34">
        <f>AVERAGEIF('5.8.3 (Large incl tax)'!$A:$A,'Annual incl tax'!$B64,'5.8.3 (Large incl tax)'!AG:AG)</f>
        <v>2.4601231285894434</v>
      </c>
      <c r="AG64" s="34">
        <f>AVERAGEIF('5.8.3 (Large incl tax)'!$A:$A,'Annual incl tax'!$B64,'5.8.3 (Large incl tax)'!AH:AH)</f>
        <v>2.3807083723827662</v>
      </c>
      <c r="AH64" s="34">
        <f t="shared" si="3"/>
        <v>2.3188557415419799</v>
      </c>
      <c r="AI64" s="31">
        <f t="shared" si="4"/>
        <v>-17.500499962059752</v>
      </c>
      <c r="AJ64" s="32">
        <f>RANK(Q64,(C64:Q64,U64:AG64),1)</f>
        <v>2</v>
      </c>
    </row>
    <row r="65" spans="1:36" x14ac:dyDescent="0.25">
      <c r="A65" s="33" t="s">
        <v>39</v>
      </c>
      <c r="B65" s="51">
        <v>2020</v>
      </c>
      <c r="C65" s="34">
        <f>AVERAGEIF('5.8.3 (Large incl tax)'!$A:$A,'Annual incl tax'!$B65,'5.8.3 (Large incl tax)'!D:D)</f>
        <v>2.1078119511243569</v>
      </c>
      <c r="D65" s="34">
        <f>AVERAGEIF('5.8.3 (Large incl tax)'!$A:$A,'Annual incl tax'!$B65,'5.8.3 (Large incl tax)'!E:E)</f>
        <v>1.5109156168799336</v>
      </c>
      <c r="E65" s="34">
        <f>AVERAGEIF('5.8.3 (Large incl tax)'!$A:$A,'Annual incl tax'!$B65,'5.8.3 (Large incl tax)'!F:F)</f>
        <v>1.8686372616889235</v>
      </c>
      <c r="F65" s="34"/>
      <c r="G65" s="34">
        <f>AVERAGEIF('5.8.3 (Large incl tax)'!$A:$A,'Annual incl tax'!$B65,'5.8.3 (Large incl tax)'!H:H)</f>
        <v>1.8802714845182646</v>
      </c>
      <c r="H65" s="34">
        <f>AVERAGEIF('5.8.3 (Large incl tax)'!$A:$A,'Annual incl tax'!$B65,'5.8.3 (Large incl tax)'!I:I)</f>
        <v>2.0630597322415074</v>
      </c>
      <c r="I65" s="34">
        <f>AVERAGEIF('5.8.3 (Large incl tax)'!$A:$A,'Annual incl tax'!$B65,'5.8.3 (Large incl tax)'!J:J)</f>
        <v>1.7351989146941826</v>
      </c>
      <c r="J65" s="34">
        <f>AVERAGEIF('5.8.3 (Large incl tax)'!$A:$A,'Annual incl tax'!$B65,'5.8.3 (Large incl tax)'!K:K)</f>
        <v>1.8970175576815691</v>
      </c>
      <c r="K65" s="34">
        <f>AVERAGEIF('5.8.3 (Large incl tax)'!$A:$A,'Annual incl tax'!$B65,'5.8.3 (Large incl tax)'!L:L)</f>
        <v>1.9898572082584074</v>
      </c>
      <c r="L65" s="34">
        <f>AVERAGEIF('5.8.3 (Large incl tax)'!$A:$A,'Annual incl tax'!$B65,'5.8.3 (Large incl tax)'!M:M)</f>
        <v>1.6349726775956288</v>
      </c>
      <c r="M65" s="34">
        <f>AVERAGEIF('5.8.3 (Large incl tax)'!$A:$A,'Annual incl tax'!$B65,'5.8.3 (Large incl tax)'!N:N)</f>
        <v>1.9808179326056963</v>
      </c>
      <c r="N65" s="34">
        <f>AVERAGEIF('5.8.3 (Large incl tax)'!$A:$A,'Annual incl tax'!$B65,'5.8.3 (Large incl tax)'!O:O)</f>
        <v>1.9312499696426877</v>
      </c>
      <c r="O65" s="34">
        <f>AVERAGEIF('5.8.3 (Large incl tax)'!$A:$A,'Annual incl tax'!$B65,'5.8.3 (Large incl tax)'!P:P)</f>
        <v>1.9311019165157859</v>
      </c>
      <c r="P65" s="34">
        <f>AVERAGEIF('5.8.3 (Large incl tax)'!$A:$A,'Annual incl tax'!$B65,'5.8.3 (Large incl tax)'!Q:Q)</f>
        <v>3.8236136010967647</v>
      </c>
      <c r="Q65" s="34">
        <f>AVERAGEIF('5.8.3 (Large incl tax)'!$A:$A,'Annual incl tax'!$B65,'5.8.3 (Large incl tax)'!R:R)</f>
        <v>1.8324940480849568</v>
      </c>
      <c r="R65" s="34">
        <f t="shared" si="0"/>
        <v>1.9140597370986776</v>
      </c>
      <c r="S65" s="31">
        <f t="shared" si="1"/>
        <v>-4.2613972507126512</v>
      </c>
      <c r="T65" s="32">
        <f t="shared" si="2"/>
        <v>4</v>
      </c>
      <c r="U65" s="34">
        <f>AVERAGEIF('5.8.3 (Large incl tax)'!$A:$A,'Annual incl tax'!$B65,'5.8.3 (Large incl tax)'!V:V)</f>
        <v>1.4471965279302506</v>
      </c>
      <c r="V65" s="34">
        <f>AVERAGEIF('5.8.3 (Large incl tax)'!$A:$A,'Annual incl tax'!$B65,'5.8.3 (Large incl tax)'!W:W)</f>
        <v>2.1488628418346569</v>
      </c>
      <c r="W65" s="34"/>
      <c r="X65" s="34">
        <f>AVERAGEIF('5.8.3 (Large incl tax)'!$A:$A,'Annual incl tax'!$B65,'5.8.3 (Large incl tax)'!Y:Y)</f>
        <v>1.9054646208266721</v>
      </c>
      <c r="Y65" s="34">
        <f>AVERAGEIF('5.8.3 (Large incl tax)'!$A:$A,'Annual incl tax'!$B65,'5.8.3 (Large incl tax)'!Z:Z)</f>
        <v>2.0529840847004825</v>
      </c>
      <c r="Z65" s="34">
        <f>AVERAGEIF('5.8.3 (Large incl tax)'!$A:$A,'Annual incl tax'!$B65,'5.8.3 (Large incl tax)'!AA:AA)</f>
        <v>1.8210720333949371</v>
      </c>
      <c r="AA65" s="34">
        <f>AVERAGEIF('5.8.3 (Large incl tax)'!$A:$A,'Annual incl tax'!$B65,'5.8.3 (Large incl tax)'!AB:AB)</f>
        <v>1.7853590901647989</v>
      </c>
      <c r="AB65" s="34">
        <f>AVERAGEIF('5.8.3 (Large incl tax)'!$A:$A,'Annual incl tax'!$B65,'5.8.3 (Large incl tax)'!AC:AC)</f>
        <v>1.6757733664246564</v>
      </c>
      <c r="AC65" s="34"/>
      <c r="AD65" s="34">
        <f>AVERAGEIF('5.8.3 (Large incl tax)'!$A:$A,'Annual incl tax'!$B65,'5.8.3 (Large incl tax)'!AE:AE)</f>
        <v>2.0486125000010293</v>
      </c>
      <c r="AE65" s="34">
        <f>AVERAGEIF('5.8.3 (Large incl tax)'!$A:$A,'Annual incl tax'!$B65,'5.8.3 (Large incl tax)'!AF:AF)</f>
        <v>1.9297694383736683</v>
      </c>
      <c r="AF65" s="34">
        <f>AVERAGEIF('5.8.3 (Large incl tax)'!$A:$A,'Annual incl tax'!$B65,'5.8.3 (Large incl tax)'!AG:AG)</f>
        <v>2.2588146809362089</v>
      </c>
      <c r="AG65" s="34">
        <f>AVERAGEIF('5.8.3 (Large incl tax)'!$A:$A,'Annual incl tax'!$B65,'5.8.3 (Large incl tax)'!AH:AH)</f>
        <v>2.2039868145123345</v>
      </c>
      <c r="AH65" s="34">
        <f t="shared" si="3"/>
        <v>1.9297694383736683</v>
      </c>
      <c r="AI65" s="31">
        <f t="shared" si="4"/>
        <v>-5.0407778439424007</v>
      </c>
      <c r="AJ65" s="32">
        <f>RANK(Q65,(C65:Q65,U65:AG65),1)</f>
        <v>8</v>
      </c>
    </row>
    <row r="66" spans="1:36" x14ac:dyDescent="0.25">
      <c r="A66" s="33" t="s">
        <v>39</v>
      </c>
      <c r="B66" s="51">
        <v>2021</v>
      </c>
      <c r="C66" s="34">
        <f>AVERAGEIF('5.8.3 (Large incl tax)'!$A:$A,'Annual incl tax'!$B66,'5.8.3 (Large incl tax)'!D:D)</f>
        <v>3.2337200323186108</v>
      </c>
      <c r="D66" s="34">
        <f>AVERAGEIF('5.8.3 (Large incl tax)'!$A:$A,'Annual incl tax'!$B66,'5.8.3 (Large incl tax)'!E:E)</f>
        <v>2.3371337119586748</v>
      </c>
      <c r="E66" s="34">
        <f>AVERAGEIF('5.8.3 (Large incl tax)'!$A:$A,'Annual incl tax'!$B66,'5.8.3 (Large incl tax)'!F:F)</f>
        <v>4.516584256808347</v>
      </c>
      <c r="F66" s="34">
        <f>AVERAGEIF('5.8.3 (Large incl tax)'!$A:$A,'Annual incl tax'!$B66,'5.8.3 (Large incl tax)'!G:G)</f>
        <v>5.7846122042589592</v>
      </c>
      <c r="G66" s="34">
        <f>AVERAGEIF('5.8.3 (Large incl tax)'!$A:$A,'Annual incl tax'!$B66,'5.8.3 (Large incl tax)'!H:H)</f>
        <v>2.9870882662249127</v>
      </c>
      <c r="H66" s="34">
        <f>AVERAGEIF('5.8.3 (Large incl tax)'!$A:$A,'Annual incl tax'!$B66,'5.8.3 (Large incl tax)'!I:I)</f>
        <v>2.7897305106762316</v>
      </c>
      <c r="I66" s="34">
        <f>AVERAGEIF('5.8.3 (Large incl tax)'!$A:$A,'Annual incl tax'!$B66,'5.8.3 (Large incl tax)'!J:J)</f>
        <v>2.8844681009434661</v>
      </c>
      <c r="J66" s="34">
        <f>AVERAGEIF('5.8.3 (Large incl tax)'!$A:$A,'Annual incl tax'!$B66,'5.8.3 (Large incl tax)'!K:K)</f>
        <v>3.0836059756241294</v>
      </c>
      <c r="K66" s="34">
        <f>AVERAGEIF('5.8.3 (Large incl tax)'!$A:$A,'Annual incl tax'!$B66,'5.8.3 (Large incl tax)'!L:L)</f>
        <v>2.6506221541831172</v>
      </c>
      <c r="L66" s="34">
        <f>AVERAGEIF('5.8.3 (Large incl tax)'!$A:$A,'Annual incl tax'!$B66,'5.8.3 (Large incl tax)'!M:M)</f>
        <v>2.1437560573404117</v>
      </c>
      <c r="M66" s="34">
        <f>AVERAGEIF('5.8.3 (Large incl tax)'!$A:$A,'Annual incl tax'!$B66,'5.8.3 (Large incl tax)'!N:N)</f>
        <v>2.9821131246597385</v>
      </c>
      <c r="N66" s="34">
        <f>AVERAGEIF('5.8.3 (Large incl tax)'!$A:$A,'Annual incl tax'!$B66,'5.8.3 (Large incl tax)'!O:O)</f>
        <v>2.3034638065396478</v>
      </c>
      <c r="O66" s="34">
        <f>AVERAGEIF('5.8.3 (Large incl tax)'!$A:$A,'Annual incl tax'!$B66,'5.8.3 (Large incl tax)'!P:P)</f>
        <v>2.57773491941618</v>
      </c>
      <c r="P66" s="34">
        <f>AVERAGEIF('5.8.3 (Large incl tax)'!$A:$A,'Annual incl tax'!$B66,'5.8.3 (Large incl tax)'!Q:Q)</f>
        <v>6.9743492875058291</v>
      </c>
      <c r="Q66" s="34">
        <f>AVERAGEIF('5.8.3 (Large incl tax)'!$A:$A,'Annual incl tax'!$B66,'5.8.3 (Large incl tax)'!R:R)</f>
        <v>2.5073554081402891</v>
      </c>
      <c r="R66" s="34">
        <f t="shared" si="0"/>
        <v>2.8844681009434661</v>
      </c>
      <c r="S66" s="31">
        <f t="shared" si="1"/>
        <v>-13.073907549188327</v>
      </c>
      <c r="T66" s="32">
        <f t="shared" si="2"/>
        <v>4</v>
      </c>
      <c r="U66" s="34">
        <f>AVERAGEIF('5.8.3 (Large incl tax)'!$A:$A,'Annual incl tax'!$B66,'5.8.3 (Large incl tax)'!V:V)</f>
        <v>2.8826966070166629</v>
      </c>
      <c r="V66" s="34">
        <f>AVERAGEIF('5.8.3 (Large incl tax)'!$A:$A,'Annual incl tax'!$B66,'5.8.3 (Large incl tax)'!W:W)</f>
        <v>3.038599654993682</v>
      </c>
      <c r="W66" s="34"/>
      <c r="X66" s="34">
        <f>AVERAGEIF('5.8.3 (Large incl tax)'!$A:$A,'Annual incl tax'!$B66,'5.8.3 (Large incl tax)'!Y:Y)</f>
        <v>2.7235093889500535</v>
      </c>
      <c r="Y66" s="34">
        <f>AVERAGEIF('5.8.3 (Large incl tax)'!$A:$A,'Annual incl tax'!$B66,'5.8.3 (Large incl tax)'!Z:Z)</f>
        <v>3.5108008057826039</v>
      </c>
      <c r="Z66" s="34">
        <f>AVERAGEIF('5.8.3 (Large incl tax)'!$A:$A,'Annual incl tax'!$B66,'5.8.3 (Large incl tax)'!AA:AA)</f>
        <v>3.6041695143791266</v>
      </c>
      <c r="AA66" s="34">
        <f>AVERAGEIF('5.8.3 (Large incl tax)'!$A:$A,'Annual incl tax'!$B66,'5.8.3 (Large incl tax)'!AB:AB)</f>
        <v>2.2217363525490583</v>
      </c>
      <c r="AB66" s="34">
        <f>AVERAGEIF('5.8.3 (Large incl tax)'!$A:$A,'Annual incl tax'!$B66,'5.8.3 (Large incl tax)'!AC:AC)</f>
        <v>3.8064391394521238</v>
      </c>
      <c r="AC66" s="34"/>
      <c r="AD66" s="34">
        <f>AVERAGEIF('5.8.3 (Large incl tax)'!$A:$A,'Annual incl tax'!$B66,'5.8.3 (Large incl tax)'!AE:AE)</f>
        <v>2.8732208333884444</v>
      </c>
      <c r="AE66" s="34">
        <f>AVERAGEIF('5.8.3 (Large incl tax)'!$A:$A,'Annual incl tax'!$B66,'5.8.3 (Large incl tax)'!AF:AF)</f>
        <v>2.8614012834697138</v>
      </c>
      <c r="AF66" s="34">
        <f>AVERAGEIF('5.8.3 (Large incl tax)'!$A:$A,'Annual incl tax'!$B66,'5.8.3 (Large incl tax)'!AG:AG)</f>
        <v>2.3041885086006126</v>
      </c>
      <c r="AG66" s="34">
        <f>AVERAGEIF('5.8.3 (Large incl tax)'!$A:$A,'Annual incl tax'!$B66,'5.8.3 (Large incl tax)'!AH:AH)</f>
        <v>2.9592073520884234</v>
      </c>
      <c r="AH66" s="34">
        <f t="shared" si="3"/>
        <v>2.8835823539800645</v>
      </c>
      <c r="AI66" s="31">
        <f t="shared" si="4"/>
        <v>-13.047206552657951</v>
      </c>
      <c r="AJ66" s="32">
        <f>RANK(Q66,(C66:Q66,U66:AG66),1)</f>
        <v>6</v>
      </c>
    </row>
    <row r="67" spans="1:36" x14ac:dyDescent="0.25">
      <c r="A67" s="33" t="s">
        <v>39</v>
      </c>
      <c r="B67" s="51">
        <v>2022</v>
      </c>
      <c r="C67" s="34">
        <f>AVERAGEIF('5.8.3 (Large incl tax)'!$A:$A,'Annual incl tax'!$B67,'5.8.3 (Large incl tax)'!D:D)</f>
        <v>6.5210704259484764</v>
      </c>
      <c r="D67" s="34">
        <f>AVERAGEIF('5.8.3 (Large incl tax)'!$A:$A,'Annual incl tax'!$B67,'5.8.3 (Large incl tax)'!E:E)</f>
        <v>4.7423903860389292</v>
      </c>
      <c r="E67" s="34">
        <f>AVERAGEIF('5.8.3 (Large incl tax)'!$A:$A,'Annual incl tax'!$B67,'5.8.3 (Large incl tax)'!F:F)</f>
        <v>10.418608814885296</v>
      </c>
      <c r="F67" s="34">
        <f>AVERAGEIF('5.8.3 (Large incl tax)'!$A:$A,'Annual incl tax'!$B67,'5.8.3 (Large incl tax)'!G:G)</f>
        <v>11.318292604942958</v>
      </c>
      <c r="G67" s="34">
        <f>AVERAGEIF('5.8.3 (Large incl tax)'!$A:$A,'Annual incl tax'!$B67,'5.8.3 (Large incl tax)'!H:H)</f>
        <v>5.6693549839906403</v>
      </c>
      <c r="H67" s="34">
        <f>AVERAGEIF('5.8.3 (Large incl tax)'!$A:$A,'Annual incl tax'!$B67,'5.8.3 (Large incl tax)'!I:I)</f>
        <v>5.3663673705054418</v>
      </c>
      <c r="I67" s="34">
        <f>AVERAGEIF('5.8.3 (Large incl tax)'!$A:$A,'Annual incl tax'!$B67,'5.8.3 (Large incl tax)'!J:J)</f>
        <v>8.7209114284115135</v>
      </c>
      <c r="J67" s="34">
        <f>AVERAGEIF('5.8.3 (Large incl tax)'!$A:$A,'Annual incl tax'!$B67,'5.8.3 (Large incl tax)'!K:K)</f>
        <v>4.9712015577176327</v>
      </c>
      <c r="K67" s="34">
        <f>AVERAGEIF('5.8.3 (Large incl tax)'!$A:$A,'Annual incl tax'!$B67,'5.8.3 (Large incl tax)'!L:L)</f>
        <v>7.4235717259830469</v>
      </c>
      <c r="L67" s="34">
        <f>AVERAGEIF('5.8.3 (Large incl tax)'!$A:$A,'Annual incl tax'!$B67,'5.8.3 (Large incl tax)'!M:M)</f>
        <v>5.5314670595664062</v>
      </c>
      <c r="M67" s="34">
        <f>AVERAGEIF('5.8.3 (Large incl tax)'!$A:$A,'Annual incl tax'!$B67,'5.8.3 (Large incl tax)'!N:N)</f>
        <v>5.9056764268304676</v>
      </c>
      <c r="N67" s="34">
        <f>AVERAGEIF('5.8.3 (Large incl tax)'!$A:$A,'Annual incl tax'!$B67,'5.8.3 (Large incl tax)'!O:O)</f>
        <v>6.7452953084134588</v>
      </c>
      <c r="O67" s="34">
        <f>AVERAGEIF('5.8.3 (Large incl tax)'!$A:$A,'Annual incl tax'!$B67,'5.8.3 (Large incl tax)'!P:P)</f>
        <v>7.9674590770393667</v>
      </c>
      <c r="P67" s="34">
        <f>AVERAGEIF('5.8.3 (Large incl tax)'!$A:$A,'Annual incl tax'!$B67,'5.8.3 (Large incl tax)'!Q:Q)</f>
        <v>13.383433119463668</v>
      </c>
      <c r="Q67" s="34">
        <f>AVERAGEIF('5.8.3 (Large incl tax)'!$A:$A,'Annual incl tax'!$B67,'5.8.3 (Large incl tax)'!R:R)</f>
        <v>4.8919890320607449</v>
      </c>
      <c r="R67" s="34">
        <f>MEDIAN(C67:Q67)</f>
        <v>6.5210704259484764</v>
      </c>
      <c r="S67" s="52">
        <f>(Q67-R67)/R67*100</f>
        <v>-24.981809541656421</v>
      </c>
      <c r="T67" s="53">
        <f>RANK(Q67,(C67:Q67),1)</f>
        <v>2</v>
      </c>
      <c r="U67" s="34">
        <f>AVERAGEIF('5.8.3 (Large incl tax)'!$A:$A,'Annual incl tax'!$B67,'5.8.3 (Large incl tax)'!V:V)</f>
        <v>7.5872485788649202</v>
      </c>
      <c r="V67" s="34">
        <f>AVERAGEIF('5.8.3 (Large incl tax)'!$A:$A,'Annual incl tax'!$B67,'5.8.3 (Large incl tax)'!W:W)</f>
        <v>5.5636800997318954</v>
      </c>
      <c r="W67" s="34"/>
      <c r="X67" s="34">
        <f>AVERAGEIF('5.8.3 (Large incl tax)'!$A:$A,'Annual incl tax'!$B67,'5.8.3 (Large incl tax)'!Y:Y)</f>
        <v>6.9790121852173677</v>
      </c>
      <c r="Y67" s="34">
        <f>AVERAGEIF('5.8.3 (Large incl tax)'!$A:$A,'Annual incl tax'!$B67,'5.8.3 (Large incl tax)'!Z:Z)</f>
        <v>9.3866733922067009</v>
      </c>
      <c r="Z67" s="34">
        <f>AVERAGEIF('5.8.3 (Large incl tax)'!$A:$A,'Annual incl tax'!$B67,'5.8.3 (Large incl tax)'!AA:AA)</f>
        <v>8.3151316683533665</v>
      </c>
      <c r="AA67" s="34">
        <f>AVERAGEIF('5.8.3 (Large incl tax)'!$A:$A,'Annual incl tax'!$B67,'5.8.3 (Large incl tax)'!AB:AB)</f>
        <v>9.1617776999890417</v>
      </c>
      <c r="AB67" s="34">
        <f>AVERAGEIF('5.8.3 (Large incl tax)'!$A:$A,'Annual incl tax'!$B67,'5.8.3 (Large incl tax)'!AC:AC)</f>
        <v>8.3189473984768636</v>
      </c>
      <c r="AC67" s="34"/>
      <c r="AD67" s="34">
        <f>AVERAGEIF('5.8.3 (Large incl tax)'!$A:$A,'Annual incl tax'!$B67,'5.8.3 (Large incl tax)'!AE:AE)</f>
        <v>7.3154067421413034</v>
      </c>
      <c r="AE67" s="34">
        <f>AVERAGEIF('5.8.3 (Large incl tax)'!$A:$A,'Annual incl tax'!$B67,'5.8.3 (Large incl tax)'!AF:AF)</f>
        <v>8.6679468921808418</v>
      </c>
      <c r="AF67" s="34">
        <f>AVERAGEIF('5.8.3 (Large incl tax)'!$A:$A,'Annual incl tax'!$B67,'5.8.3 (Large incl tax)'!AG:AG)</f>
        <v>6.5878923073083762</v>
      </c>
      <c r="AG67" s="34">
        <f>AVERAGEIF('5.8.3 (Large incl tax)'!$A:$A,'Annual incl tax'!$B67,'5.8.3 (Large incl tax)'!AH:AH)</f>
        <v>5.3870961549728236</v>
      </c>
      <c r="AH67" s="34">
        <f>MEDIAN(C67:Q67,U67:AG67)</f>
        <v>7.1472094636793351</v>
      </c>
      <c r="AI67" s="52">
        <f>(Q67-AH67)/AH67*100</f>
        <v>-31.553859489905278</v>
      </c>
      <c r="AJ67" s="53">
        <f>RANK(Q67,(C67:Q67,U67:AG67),1)</f>
        <v>2</v>
      </c>
    </row>
    <row r="68" spans="1:36" x14ac:dyDescent="0.25">
      <c r="A68" s="33" t="s">
        <v>39</v>
      </c>
      <c r="B68" s="51">
        <v>2023</v>
      </c>
      <c r="C68" s="34">
        <f>AVERAGEIF('5.8.3 (Large incl tax)'!$A:$A,'Annual incl tax'!$B68,'5.8.3 (Large incl tax)'!D:D)</f>
        <v>4.699035348246281</v>
      </c>
      <c r="D68" s="34">
        <f>AVERAGEIF('5.8.3 (Large incl tax)'!$A:$A,'Annual incl tax'!$B68,'5.8.3 (Large incl tax)'!E:E)</f>
        <v>4.6997201717080106</v>
      </c>
      <c r="E68" s="34">
        <f>AVERAGEIF('5.8.3 (Large incl tax)'!$A:$A,'Annual incl tax'!$B68,'5.8.3 (Large incl tax)'!F:F)</f>
        <v>4.6938962057669373</v>
      </c>
      <c r="F68" s="34">
        <f>AVERAGEIF('5.8.3 (Large incl tax)'!$A:$A,'Annual incl tax'!$B68,'5.8.3 (Large incl tax)'!G:G)</f>
        <v>8.5893587572600918</v>
      </c>
      <c r="G68" s="34">
        <f>AVERAGEIF('5.8.3 (Large incl tax)'!$A:$A,'Annual incl tax'!$B68,'5.8.3 (Large incl tax)'!H:H)</f>
        <v>5.278585096508607</v>
      </c>
      <c r="H68" s="34">
        <f>AVERAGEIF('5.8.3 (Large incl tax)'!$A:$A,'Annual incl tax'!$B68,'5.8.3 (Large incl tax)'!I:I)</f>
        <v>6.220518678708876</v>
      </c>
      <c r="I68" s="34">
        <f>AVERAGEIF('5.8.3 (Large incl tax)'!$A:$A,'Annual incl tax'!$B68,'5.8.3 (Large incl tax)'!J:J)</f>
        <v>4.7224711432192965</v>
      </c>
      <c r="J68" s="34">
        <f>AVERAGEIF('5.8.3 (Large incl tax)'!$A:$A,'Annual incl tax'!$B68,'5.8.3 (Large incl tax)'!K:K)</f>
        <v>5.1808640075057628</v>
      </c>
      <c r="K68" s="34">
        <f>AVERAGEIF('5.8.3 (Large incl tax)'!$A:$A,'Annual incl tax'!$B68,'5.8.3 (Large incl tax)'!L:L)</f>
        <v>5.8213331262286925</v>
      </c>
      <c r="L68" s="34">
        <f>AVERAGEIF('5.8.3 (Large incl tax)'!$A:$A,'Annual incl tax'!$B68,'5.8.3 (Large incl tax)'!M:M)</f>
        <v>6.5524399871348793</v>
      </c>
      <c r="M68" s="34">
        <f>AVERAGEIF('5.8.3 (Large incl tax)'!$A:$A,'Annual incl tax'!$B68,'5.8.3 (Large incl tax)'!N:N)</f>
        <v>6.0950385073749906</v>
      </c>
      <c r="N68" s="34">
        <f>AVERAGEIF('5.8.3 (Large incl tax)'!$A:$A,'Annual incl tax'!$B68,'5.8.3 (Large incl tax)'!O:O)</f>
        <v>4.8820078062157481</v>
      </c>
      <c r="O68" s="34">
        <f>AVERAGEIF('5.8.3 (Large incl tax)'!$A:$A,'Annual incl tax'!$B68,'5.8.3 (Large incl tax)'!P:P)</f>
        <v>5.0301675001983686</v>
      </c>
      <c r="P68" s="34">
        <f>AVERAGEIF('5.8.3 (Large incl tax)'!$A:$A,'Annual incl tax'!$B68,'5.8.3 (Large incl tax)'!Q:Q)</f>
        <v>11.573662998632003</v>
      </c>
      <c r="Q68" s="34">
        <f>AVERAGEIF('5.8.3 (Large incl tax)'!$A:$A,'Annual incl tax'!$B68,'5.8.3 (Large incl tax)'!R:R)</f>
        <v>5.3989473482184724</v>
      </c>
      <c r="R68" s="34">
        <f>MEDIAN(C68:Q68)</f>
        <v>5.278585096508607</v>
      </c>
      <c r="S68" s="54">
        <f>(Q68-R68)/R68*100</f>
        <v>2.2801991349817623</v>
      </c>
      <c r="T68" s="55">
        <f>RANK(Q68,(C68:Q68),1)</f>
        <v>9</v>
      </c>
      <c r="U68" s="34">
        <f>AVERAGEIF('5.8.3 (Large incl tax)'!$A:$A,'Annual incl tax'!$B68,'5.8.3 (Large incl tax)'!V:V)</f>
        <v>4.4982426476899757</v>
      </c>
      <c r="V68" s="34">
        <f>AVERAGEIF('5.8.3 (Large incl tax)'!$A:$A,'Annual incl tax'!$B68,'5.8.3 (Large incl tax)'!W:W)</f>
        <v>4.4837869396147418</v>
      </c>
      <c r="W68" s="34"/>
      <c r="X68" s="34">
        <f>AVERAGEIF('5.8.3 (Large incl tax)'!$A:$A,'Annual incl tax'!$B68,'5.8.3 (Large incl tax)'!Y:Y)</f>
        <v>6.2090047450026979</v>
      </c>
      <c r="Y68" s="34">
        <f>AVERAGEIF('5.8.3 (Large incl tax)'!$A:$A,'Annual incl tax'!$B68,'5.8.3 (Large incl tax)'!Z:Z)</f>
        <v>6.5004529868405285</v>
      </c>
      <c r="Z68" s="34">
        <f>AVERAGEIF('5.8.3 (Large incl tax)'!$A:$A,'Annual incl tax'!$B68,'5.8.3 (Large incl tax)'!AA:AA)</f>
        <v>7.0913797041166848</v>
      </c>
      <c r="AA68" s="34">
        <f>AVERAGEIF('5.8.3 (Large incl tax)'!$A:$A,'Annual incl tax'!$B68,'5.8.3 (Large incl tax)'!AB:AB)</f>
        <v>6.6845181958323838</v>
      </c>
      <c r="AB68" s="34">
        <f>AVERAGEIF('5.8.3 (Large incl tax)'!$A:$A,'Annual incl tax'!$B68,'5.8.3 (Large incl tax)'!AC:AC)</f>
        <v>5.942835388451793</v>
      </c>
      <c r="AC68" s="34"/>
      <c r="AD68" s="34">
        <f>AVERAGEIF('5.8.3 (Large incl tax)'!$A:$A,'Annual incl tax'!$B68,'5.8.3 (Large incl tax)'!AE:AE)</f>
        <v>7.4158690684900028</v>
      </c>
      <c r="AE68" s="34">
        <f>AVERAGEIF('5.8.3 (Large incl tax)'!$A:$A,'Annual incl tax'!$B68,'5.8.3 (Large incl tax)'!AF:AF)</f>
        <v>4.1539559522399401</v>
      </c>
      <c r="AF68" s="34">
        <f>AVERAGEIF('5.8.3 (Large incl tax)'!$A:$A,'Annual incl tax'!$B68,'5.8.3 (Large incl tax)'!AG:AG)</f>
        <v>7.0356024426518031</v>
      </c>
      <c r="AG68" s="34">
        <f>AVERAGEIF('5.8.3 (Large incl tax)'!$A:$A,'Annual incl tax'!$B68,'5.8.3 (Large incl tax)'!AH:AH)</f>
        <v>5.0592247805903154</v>
      </c>
      <c r="AH68" s="34">
        <f>MEDIAN(C68:Q68,U68:AG68)</f>
        <v>5.6101402372235825</v>
      </c>
      <c r="AI68" s="54">
        <f>(Q68-AH68)/AH68*100</f>
        <v>-3.7644850230985996</v>
      </c>
      <c r="AJ68" s="55">
        <f>RANK(Q68,(C68:Q68,U68:AG68),1)</f>
        <v>13</v>
      </c>
    </row>
    <row r="69" spans="1:36" x14ac:dyDescent="0.25">
      <c r="A69" s="33" t="s">
        <v>39</v>
      </c>
      <c r="B69" s="51">
        <v>2024</v>
      </c>
      <c r="C69" s="34">
        <f>AVERAGEIF('5.8.3 (Large incl tax)'!$A:$A,'Annual incl tax'!$B69,'5.8.3 (Large incl tax)'!D:D)</f>
        <v>4.1967128660618256</v>
      </c>
      <c r="D69" s="34">
        <f>AVERAGEIF('5.8.3 (Large incl tax)'!$A:$A,'Annual incl tax'!$B69,'5.8.3 (Large incl tax)'!E:E)</f>
        <v>3.496426235076517</v>
      </c>
      <c r="E69" s="34">
        <f>AVERAGEIF('5.8.3 (Large incl tax)'!$A:$A,'Annual incl tax'!$B69,'5.8.3 (Large incl tax)'!F:F)</f>
        <v>4.276401938872473</v>
      </c>
      <c r="F69" s="34">
        <f>AVERAGEIF('5.8.3 (Large incl tax)'!$A:$A,'Annual incl tax'!$B69,'5.8.3 (Large incl tax)'!G:G)</f>
        <v>6.9062860523622298</v>
      </c>
      <c r="G69" s="34">
        <f>AVERAGEIF('5.8.3 (Large incl tax)'!$A:$A,'Annual incl tax'!$B69,'5.8.3 (Large incl tax)'!H:H)</f>
        <v>3.9236947279007692</v>
      </c>
      <c r="H69" s="34">
        <f>AVERAGEIF('5.8.3 (Large incl tax)'!$A:$A,'Annual incl tax'!$B69,'5.8.3 (Large incl tax)'!I:I)</f>
        <v>4.8254013199215819</v>
      </c>
      <c r="I69" s="34">
        <f>AVERAGEIF('5.8.3 (Large incl tax)'!$A:$A,'Annual incl tax'!$B69,'5.8.3 (Large incl tax)'!J:J)</f>
        <v>3.2524284553096843</v>
      </c>
      <c r="J69" s="34">
        <f>AVERAGEIF('5.8.3 (Large incl tax)'!$A:$A,'Annual incl tax'!$B69,'5.8.3 (Large incl tax)'!K:K)</f>
        <v>4.2427102676544486</v>
      </c>
      <c r="K69" s="34">
        <f>AVERAGEIF('5.8.3 (Large incl tax)'!$A:$A,'Annual incl tax'!$B69,'5.8.3 (Large incl tax)'!L:L)</f>
        <v>4.056179022101376</v>
      </c>
      <c r="L69" s="34"/>
      <c r="M69" s="34">
        <f>AVERAGEIF('5.8.3 (Large incl tax)'!$A:$A,'Annual incl tax'!$B69,'5.8.3 (Large incl tax)'!N:N)</f>
        <v>4.8929262064283314</v>
      </c>
      <c r="N69" s="34">
        <f>AVERAGEIF('5.8.3 (Large incl tax)'!$A:$A,'Annual incl tax'!$B69,'5.8.3 (Large incl tax)'!O:O)</f>
        <v>3.6991774512573481</v>
      </c>
      <c r="O69" s="34">
        <f>AVERAGEIF('5.8.3 (Large incl tax)'!$A:$A,'Annual incl tax'!$B69,'5.8.3 (Large incl tax)'!P:P)</f>
        <v>3.5959727639620542</v>
      </c>
      <c r="P69" s="34">
        <f>AVERAGEIF('5.8.3 (Large incl tax)'!$A:$A,'Annual incl tax'!$B69,'5.8.3 (Large incl tax)'!Q:Q)</f>
        <v>7.6986851909731726</v>
      </c>
      <c r="Q69" s="34">
        <f>AVERAGEIF('5.8.3 (Large incl tax)'!$A:$A,'Annual incl tax'!$B69,'5.8.3 (Large incl tax)'!R:R)</f>
        <v>4.4743078836220374</v>
      </c>
      <c r="R69" s="34">
        <f>MEDIAN(C69:Q69)</f>
        <v>4.2197115668581375</v>
      </c>
      <c r="S69" s="54">
        <f>(Q69-R69)/R69*100</f>
        <v>6.033500459214185</v>
      </c>
      <c r="T69" s="55">
        <f>RANK(Q69,(C69:Q69),1)</f>
        <v>10</v>
      </c>
      <c r="U69" s="34">
        <f>AVERAGEIF('5.8.3 (Large incl tax)'!$A:$A,'Annual incl tax'!$B69,'5.8.3 (Large incl tax)'!V:V)</f>
        <v>3.1920608352568074</v>
      </c>
      <c r="V69" s="34">
        <f>AVERAGEIF('5.8.3 (Large incl tax)'!$A:$A,'Annual incl tax'!$B69,'5.8.3 (Large incl tax)'!W:W)</f>
        <v>4.2550541772866142</v>
      </c>
      <c r="W69" s="34"/>
      <c r="X69" s="34">
        <f>AVERAGEIF('5.8.3 (Large incl tax)'!$A:$A,'Annual incl tax'!$B69,'5.8.3 (Large incl tax)'!Y:Y)</f>
        <v>4.6861192059236387</v>
      </c>
      <c r="Y69" s="34">
        <f>AVERAGEIF('5.8.3 (Large incl tax)'!$A:$A,'Annual incl tax'!$B69,'5.8.3 (Large incl tax)'!Z:Z)</f>
        <v>4.5321869519917257</v>
      </c>
      <c r="Z69" s="34">
        <f>AVERAGEIF('5.8.3 (Large incl tax)'!$A:$A,'Annual incl tax'!$B69,'5.8.3 (Large incl tax)'!AA:AA)</f>
        <v>4.7382782258510314</v>
      </c>
      <c r="AA69" s="34">
        <f>AVERAGEIF('5.8.3 (Large incl tax)'!$A:$A,'Annual incl tax'!$B69,'5.8.3 (Large incl tax)'!AB:AB)</f>
        <v>4.1377560263370956</v>
      </c>
      <c r="AB69" s="34">
        <f>AVERAGEIF('5.8.3 (Large incl tax)'!$A:$A,'Annual incl tax'!$B69,'5.8.3 (Large incl tax)'!AC:AC)</f>
        <v>2.7133903950758023</v>
      </c>
      <c r="AC69" s="34"/>
      <c r="AD69" s="34">
        <f>AVERAGEIF('5.8.3 (Large incl tax)'!$A:$A,'Annual incl tax'!$B69,'5.8.3 (Large incl tax)'!AE:AE)</f>
        <v>5.016206252384352</v>
      </c>
      <c r="AE69" s="34">
        <f>AVERAGEIF('5.8.3 (Large incl tax)'!$A:$A,'Annual incl tax'!$B69,'5.8.3 (Large incl tax)'!AF:AF)</f>
        <v>3.419499870701971</v>
      </c>
      <c r="AF69" s="34">
        <f>AVERAGEIF('5.8.3 (Large incl tax)'!$A:$A,'Annual incl tax'!$B69,'5.8.3 (Large incl tax)'!AG:AG)</f>
        <v>5.0972472533029531</v>
      </c>
      <c r="AG69" s="34">
        <f>AVERAGEIF('5.8.3 (Large incl tax)'!$A:$A,'Annual incl tax'!$B69,'5.8.3 (Large incl tax)'!AH:AH)</f>
        <v>4.0757183774449821</v>
      </c>
      <c r="AH69" s="34">
        <f>MEDIAN(C69:Q69,U69:AG69)</f>
        <v>4.2427102676544486</v>
      </c>
      <c r="AI69" s="54">
        <f>(Q69-AH69)/AH69*100</f>
        <v>5.4587186340118814</v>
      </c>
      <c r="AJ69" s="55">
        <f>RANK(Q69,(C69:Q69,U69:AG69),1)</f>
        <v>16</v>
      </c>
    </row>
    <row r="70" spans="1:36" x14ac:dyDescent="0.25">
      <c r="A70" s="33" t="s">
        <v>39</v>
      </c>
      <c r="B70" s="51">
        <v>2025</v>
      </c>
      <c r="C70" s="34">
        <f>AVERAGEIF('5.8.3 (Large incl tax)'!$A:$A,'Annual incl tax'!$B70,'5.8.3 (Large incl tax)'!D:D)</f>
        <v>4.8744305776083605</v>
      </c>
      <c r="D70" s="34">
        <f>AVERAGEIF('5.8.3 (Large incl tax)'!$A:$A,'Annual incl tax'!$B70,'5.8.3 (Large incl tax)'!E:E)</f>
        <v>3.5410232533815242</v>
      </c>
      <c r="E70" s="34">
        <f>AVERAGEIF('5.8.3 (Large incl tax)'!$A:$A,'Annual incl tax'!$B70,'5.8.3 (Large incl tax)'!F:F)</f>
        <v>4.5870269690843095</v>
      </c>
      <c r="F70" s="34">
        <f>AVERAGEIF('5.8.3 (Large incl tax)'!$A:$A,'Annual incl tax'!$B70,'5.8.3 (Large incl tax)'!G:G)</f>
        <v>6.7148848539657244</v>
      </c>
      <c r="G70" s="34">
        <f>AVERAGEIF('5.8.3 (Large incl tax)'!$A:$A,'Annual incl tax'!$B70,'5.8.3 (Large incl tax)'!H:H)</f>
        <v>4.0788414665335591</v>
      </c>
      <c r="H70" s="34">
        <f>AVERAGEIF('5.8.3 (Large incl tax)'!$A:$A,'Annual incl tax'!$B70,'5.8.3 (Large incl tax)'!I:I)</f>
        <v>4.8469411358759213</v>
      </c>
      <c r="I70" s="34">
        <f>AVERAGEIF('5.8.3 (Large incl tax)'!$A:$A,'Annual incl tax'!$B70,'5.8.3 (Large incl tax)'!J:J)</f>
        <v>3.5339527292692523</v>
      </c>
      <c r="J70" s="34">
        <f>AVERAGEIF('5.8.3 (Large incl tax)'!$A:$A,'Annual incl tax'!$B70,'5.8.3 (Large incl tax)'!K:K)</f>
        <v>4.2149380610435569</v>
      </c>
      <c r="K70" s="34">
        <f>AVERAGEIF('5.8.3 (Large incl tax)'!$A:$A,'Annual incl tax'!$B70,'5.8.3 (Large incl tax)'!L:L)</f>
        <v>4.2733461746985864</v>
      </c>
      <c r="L70" s="34"/>
      <c r="M70" s="34">
        <f>AVERAGEIF('5.8.3 (Large incl tax)'!$A:$A,'Annual incl tax'!$B70,'5.8.3 (Large incl tax)'!N:N)</f>
        <v>5.3431288590709736</v>
      </c>
      <c r="N70" s="34">
        <f>AVERAGEIF('5.8.3 (Large incl tax)'!$A:$A,'Annual incl tax'!$B70,'5.8.3 (Large incl tax)'!O:O)</f>
        <v>3.8344234884285116</v>
      </c>
      <c r="O70" s="34">
        <f>AVERAGEIF('5.8.3 (Large incl tax)'!$A:$A,'Annual incl tax'!$B70,'5.8.3 (Large incl tax)'!P:P)</f>
        <v>3.7002535727455594</v>
      </c>
      <c r="P70" s="34">
        <f>AVERAGEIF('5.8.3 (Large incl tax)'!$A:$A,'Annual incl tax'!$B70,'5.8.3 (Large incl tax)'!Q:Q)</f>
        <v>7.906553905482852</v>
      </c>
      <c r="Q70" s="34">
        <f>AVERAGEIF('5.8.3 (Large incl tax)'!$A:$A,'Annual incl tax'!$B70,'5.8.3 (Large incl tax)'!R:R)</f>
        <v>4.1233685745445721</v>
      </c>
      <c r="R70" s="34">
        <f>MEDIAN(C70:Q70)</f>
        <v>4.2441421178710712</v>
      </c>
      <c r="S70" s="54">
        <f>(Q70-R70)/R70*100</f>
        <v>-2.8456526660111248</v>
      </c>
      <c r="T70" s="55">
        <f>RANK(Q70,(C70:Q70),1)</f>
        <v>6</v>
      </c>
      <c r="U70" s="34">
        <f>AVERAGEIF('5.8.3 (Large incl tax)'!$A:$A,'Annual incl tax'!$B70,'5.8.3 (Large incl tax)'!V:V)</f>
        <v>3.48082681918088</v>
      </c>
      <c r="V70" s="34">
        <f>AVERAGEIF('5.8.3 (Large incl tax)'!$A:$A,'Annual incl tax'!$B70,'5.8.3 (Large incl tax)'!W:W)</f>
        <v>4.103404037300157</v>
      </c>
      <c r="W70" s="34"/>
      <c r="X70" s="34">
        <f>AVERAGEIF('5.8.3 (Large incl tax)'!$A:$A,'Annual incl tax'!$B70,'5.8.3 (Large incl tax)'!Y:Y)</f>
        <v>4.3325424167604361</v>
      </c>
      <c r="Y70" s="34">
        <f>AVERAGEIF('5.8.3 (Large incl tax)'!$A:$A,'Annual incl tax'!$B70,'5.8.3 (Large incl tax)'!Z:Z)</f>
        <v>4.4632093968026973</v>
      </c>
      <c r="Z70" s="34">
        <f>AVERAGEIF('5.8.3 (Large incl tax)'!$A:$A,'Annual incl tax'!$B70,'5.8.3 (Large incl tax)'!AA:AA)</f>
        <v>4.3393963508309099</v>
      </c>
      <c r="AA70" s="34">
        <f>AVERAGEIF('5.8.3 (Large incl tax)'!$A:$A,'Annual incl tax'!$B70,'5.8.3 (Large incl tax)'!AB:AB)</f>
        <v>4.2164406124066609</v>
      </c>
      <c r="AB70" s="34">
        <f>AVERAGEIF('5.8.3 (Large incl tax)'!$A:$A,'Annual incl tax'!$B70,'5.8.3 (Large incl tax)'!AC:AC)</f>
        <v>4.3598197947609032</v>
      </c>
      <c r="AC70" s="34"/>
      <c r="AD70" s="34">
        <f>AVERAGEIF('5.8.3 (Large incl tax)'!$A:$A,'Annual incl tax'!$B70,'5.8.3 (Large incl tax)'!AE:AE)</f>
        <v>4.5474705688554558</v>
      </c>
      <c r="AE70" s="34">
        <f>AVERAGEIF('5.8.3 (Large incl tax)'!$A:$A,'Annual incl tax'!$B70,'5.8.3 (Large incl tax)'!AF:AF)</f>
        <v>3.8345663730197681</v>
      </c>
      <c r="AF70" s="34">
        <f>AVERAGEIF('5.8.3 (Large incl tax)'!$A:$A,'Annual incl tax'!$B70,'5.8.3 (Large incl tax)'!AG:AG)</f>
        <v>4.7657542456900854</v>
      </c>
      <c r="AG70" s="34">
        <f>AVERAGEIF('5.8.3 (Large incl tax)'!$A:$A,'Annual incl tax'!$B70,'5.8.3 (Large incl tax)'!AH:AH)</f>
        <v>4.320618342855278</v>
      </c>
      <c r="AH70" s="34">
        <f>MEDIAN(C70:Q70,U70:AG70)</f>
        <v>4.320618342855278</v>
      </c>
      <c r="AI70" s="54">
        <f>(Q70-AH70)/AH70*100</f>
        <v>-4.5653134032744385</v>
      </c>
      <c r="AJ70" s="55">
        <f>RANK(Q70,(C70:Q70,U70:AG70),1)</f>
        <v>9</v>
      </c>
    </row>
  </sheetData>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2D1E-0F67-4E1E-A4D8-99622AF6EFCE}">
  <sheetPr>
    <tabColor theme="4"/>
  </sheetPr>
  <dimension ref="A1:AK85"/>
  <sheetViews>
    <sheetView showGridLines="0" zoomScaleNormal="100" workbookViewId="0">
      <pane ySplit="13" topLeftCell="A62"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28" t="s">
        <v>158</v>
      </c>
    </row>
    <row r="2" spans="1:37" ht="18" customHeight="1" x14ac:dyDescent="0.35">
      <c r="A2" s="24" t="s">
        <v>133</v>
      </c>
    </row>
    <row r="3" spans="1:37" ht="18" customHeight="1" x14ac:dyDescent="0.35">
      <c r="A3" s="92" t="s">
        <v>88</v>
      </c>
    </row>
    <row r="4" spans="1:37" ht="18" customHeight="1" x14ac:dyDescent="0.35">
      <c r="A4" s="24" t="s">
        <v>134</v>
      </c>
    </row>
    <row r="5" spans="1:37" ht="18" customHeight="1" x14ac:dyDescent="0.35">
      <c r="A5" s="92" t="s">
        <v>155</v>
      </c>
    </row>
    <row r="6" spans="1:37" ht="18" customHeight="1" x14ac:dyDescent="0.35">
      <c r="A6" s="92" t="s">
        <v>107</v>
      </c>
    </row>
    <row r="7" spans="1:37" ht="18" customHeight="1" x14ac:dyDescent="0.35">
      <c r="A7" s="92" t="s">
        <v>90</v>
      </c>
    </row>
    <row r="8" spans="1:37" ht="18" customHeight="1" x14ac:dyDescent="0.35">
      <c r="A8" s="92" t="s">
        <v>89</v>
      </c>
    </row>
    <row r="9" spans="1:37" ht="18" customHeight="1" x14ac:dyDescent="0.35">
      <c r="A9" s="92" t="s">
        <v>140</v>
      </c>
    </row>
    <row r="10" spans="1:37" ht="18" customHeight="1" x14ac:dyDescent="0.35">
      <c r="A10" s="26" t="s">
        <v>141</v>
      </c>
    </row>
    <row r="11" spans="1:37" ht="18" customHeight="1" x14ac:dyDescent="0.35">
      <c r="A11" s="26" t="s">
        <v>139</v>
      </c>
    </row>
    <row r="12" spans="1:37" ht="18" customHeight="1" x14ac:dyDescent="0.35">
      <c r="A12" s="24" t="s">
        <v>142</v>
      </c>
    </row>
    <row r="13" spans="1:37" s="91" customFormat="1" ht="52" x14ac:dyDescent="0.3">
      <c r="A13" s="93" t="s">
        <v>84</v>
      </c>
      <c r="B13" s="93" t="s">
        <v>85</v>
      </c>
      <c r="C13" s="94" t="s">
        <v>56</v>
      </c>
      <c r="D13" s="94" t="s">
        <v>0</v>
      </c>
      <c r="E13" s="94" t="s">
        <v>1</v>
      </c>
      <c r="F13" s="94" t="s">
        <v>2</v>
      </c>
      <c r="G13" s="94" t="s">
        <v>3</v>
      </c>
      <c r="H13" s="94" t="s">
        <v>4</v>
      </c>
      <c r="I13" s="94" t="s">
        <v>5</v>
      </c>
      <c r="J13" s="94" t="s">
        <v>6</v>
      </c>
      <c r="K13" s="94" t="s">
        <v>7</v>
      </c>
      <c r="L13" s="94" t="s">
        <v>8</v>
      </c>
      <c r="M13" s="94" t="s">
        <v>9</v>
      </c>
      <c r="N13" s="94" t="s">
        <v>10</v>
      </c>
      <c r="O13" s="94" t="s">
        <v>11</v>
      </c>
      <c r="P13" s="94" t="s">
        <v>12</v>
      </c>
      <c r="Q13" s="94" t="s">
        <v>13</v>
      </c>
      <c r="R13" s="94" t="s">
        <v>104</v>
      </c>
      <c r="S13" s="94" t="s">
        <v>144</v>
      </c>
      <c r="T13" s="94" t="s">
        <v>150</v>
      </c>
      <c r="U13" s="94" t="s">
        <v>148</v>
      </c>
      <c r="V13" s="94" t="s">
        <v>27</v>
      </c>
      <c r="W13" s="94" t="s">
        <v>49</v>
      </c>
      <c r="X13" s="95" t="s">
        <v>17</v>
      </c>
      <c r="Y13" s="95" t="s">
        <v>175</v>
      </c>
      <c r="Z13" s="95" t="s">
        <v>19</v>
      </c>
      <c r="AA13" s="96" t="s">
        <v>20</v>
      </c>
      <c r="AB13" s="96" t="s">
        <v>21</v>
      </c>
      <c r="AC13" s="96" t="s">
        <v>22</v>
      </c>
      <c r="AD13" s="96" t="s">
        <v>23</v>
      </c>
      <c r="AE13" s="96" t="s">
        <v>24</v>
      </c>
      <c r="AF13" s="96" t="s">
        <v>28</v>
      </c>
      <c r="AG13" s="96" t="s">
        <v>25</v>
      </c>
      <c r="AH13" s="96" t="s">
        <v>26</v>
      </c>
      <c r="AI13" s="94" t="s">
        <v>145</v>
      </c>
      <c r="AJ13" s="94" t="s">
        <v>151</v>
      </c>
      <c r="AK13" s="94" t="s">
        <v>149</v>
      </c>
    </row>
    <row r="14" spans="1:37" ht="12.75" customHeight="1" x14ac:dyDescent="0.25">
      <c r="A14">
        <v>1998</v>
      </c>
      <c r="B14" s="22" t="s">
        <v>154</v>
      </c>
      <c r="C14" s="23" t="s">
        <v>86</v>
      </c>
      <c r="D14" s="15">
        <v>1.5210075060023907</v>
      </c>
      <c r="E14" s="15">
        <v>1.1652518606147337</v>
      </c>
      <c r="F14" s="15">
        <v>1.4028570185222933</v>
      </c>
      <c r="G14" s="15">
        <v>1.282237278668952</v>
      </c>
      <c r="H14" s="15">
        <v>1.2898497730602489</v>
      </c>
      <c r="I14" s="15">
        <v>1.1413425532487187</v>
      </c>
      <c r="J14" s="15"/>
      <c r="K14" s="15">
        <v>1.3573482941114454</v>
      </c>
      <c r="L14" s="15">
        <v>1.442716320040498</v>
      </c>
      <c r="M14" s="15">
        <v>1.2256875543935928</v>
      </c>
      <c r="N14" s="15">
        <v>1.304196739529655</v>
      </c>
      <c r="O14" s="15">
        <v>3.124519714653414</v>
      </c>
      <c r="P14" s="15">
        <v>0.95903692965463405</v>
      </c>
      <c r="Q14" s="15">
        <v>1.2410906440985867</v>
      </c>
      <c r="R14" s="15">
        <v>0.88156947444204459</v>
      </c>
      <c r="S14" s="15">
        <f t="shared" ref="S14:S22" si="0">MEDIAN(D14:R14)</f>
        <v>1.2860435258646006</v>
      </c>
      <c r="T14" s="17">
        <f t="shared" ref="T14:T32" si="1">(R14-S14)/S14*100</f>
        <v>-31.451039042448436</v>
      </c>
      <c r="U14" s="18">
        <f t="shared" ref="U14:U32" si="2">RANK(R14,D14:R14,1)</f>
        <v>1</v>
      </c>
      <c r="V14" s="16"/>
      <c r="W14" s="16"/>
      <c r="X14" s="21"/>
      <c r="Y14" s="21"/>
      <c r="Z14" s="21"/>
      <c r="AA14" s="21"/>
      <c r="AB14" s="21"/>
      <c r="AC14" s="21"/>
      <c r="AD14" s="21"/>
      <c r="AE14" s="21"/>
      <c r="AF14" s="21"/>
      <c r="AG14" s="21"/>
      <c r="AH14" s="21"/>
      <c r="AI14" s="15"/>
      <c r="AJ14" s="20"/>
      <c r="AK14" s="19"/>
    </row>
    <row r="15" spans="1:37" ht="12.75" customHeight="1" x14ac:dyDescent="0.25">
      <c r="A15">
        <v>1998</v>
      </c>
      <c r="B15" s="22" t="s">
        <v>153</v>
      </c>
      <c r="C15" s="23" t="s">
        <v>86</v>
      </c>
      <c r="D15" s="15">
        <v>1.5178503032010402</v>
      </c>
      <c r="E15" s="15">
        <v>1.0993308827713526</v>
      </c>
      <c r="F15" s="15">
        <v>1.2107558617613903</v>
      </c>
      <c r="G15" s="15">
        <v>1.1220241385972416</v>
      </c>
      <c r="H15" s="15">
        <v>1.2624957919532531</v>
      </c>
      <c r="I15" s="15">
        <v>1.1345063958864332</v>
      </c>
      <c r="J15" s="15"/>
      <c r="K15" s="15">
        <v>1.3633054607028083</v>
      </c>
      <c r="L15" s="15">
        <v>1.352517957162809</v>
      </c>
      <c r="M15" s="15">
        <v>1.2016477689068392</v>
      </c>
      <c r="N15" s="15">
        <v>1.2265801173005317</v>
      </c>
      <c r="O15" s="15">
        <v>3.1395282830880866</v>
      </c>
      <c r="P15" s="15">
        <v>0.84067452071431503</v>
      </c>
      <c r="Q15" s="15">
        <v>1.0354195444089129</v>
      </c>
      <c r="R15" s="15">
        <v>0.89632829373650114</v>
      </c>
      <c r="S15" s="15">
        <f t="shared" si="0"/>
        <v>1.2062018153341147</v>
      </c>
      <c r="T15" s="17">
        <f t="shared" si="1"/>
        <v>-25.690022818592713</v>
      </c>
      <c r="U15" s="18">
        <f t="shared" si="2"/>
        <v>2</v>
      </c>
      <c r="V15" s="16"/>
      <c r="W15" s="16"/>
      <c r="X15" s="21"/>
      <c r="Y15" s="21"/>
      <c r="Z15" s="21"/>
      <c r="AA15" s="21"/>
      <c r="AB15" s="21"/>
      <c r="AC15" s="21"/>
      <c r="AD15" s="21"/>
      <c r="AE15" s="21"/>
      <c r="AF15" s="21"/>
      <c r="AG15" s="21"/>
      <c r="AH15" s="21"/>
      <c r="AI15" s="15"/>
      <c r="AJ15" s="20"/>
      <c r="AK15" s="19"/>
    </row>
    <row r="16" spans="1:37" ht="12.75" customHeight="1" x14ac:dyDescent="0.25">
      <c r="A16">
        <v>1999</v>
      </c>
      <c r="B16" s="22" t="s">
        <v>154</v>
      </c>
      <c r="C16" s="23" t="s">
        <v>86</v>
      </c>
      <c r="D16" s="15">
        <v>1.5700785317086408</v>
      </c>
      <c r="E16" s="15">
        <v>1.0737591013665908</v>
      </c>
      <c r="F16" s="15">
        <v>1.1108788716257536</v>
      </c>
      <c r="G16" s="15">
        <v>1.0688227695289834</v>
      </c>
      <c r="H16" s="15">
        <v>1.2980117367589876</v>
      </c>
      <c r="I16" s="15">
        <v>0.96626435431250779</v>
      </c>
      <c r="J16" s="15"/>
      <c r="K16" s="15">
        <v>1.4269698635190442</v>
      </c>
      <c r="L16" s="15">
        <v>1.3149014959971632</v>
      </c>
      <c r="M16" s="15">
        <v>1.205433574064716</v>
      </c>
      <c r="N16" s="15">
        <v>1.2097538806204349</v>
      </c>
      <c r="O16" s="15">
        <v>3.3156234583365389</v>
      </c>
      <c r="P16" s="15">
        <v>0.80007302491780596</v>
      </c>
      <c r="Q16" s="15">
        <v>0.98730590600583867</v>
      </c>
      <c r="R16" s="15">
        <v>0.92332613390928708</v>
      </c>
      <c r="S16" s="15">
        <f t="shared" si="0"/>
        <v>1.1581562228452347</v>
      </c>
      <c r="T16" s="17">
        <f t="shared" si="1"/>
        <v>-20.276201457437416</v>
      </c>
      <c r="U16" s="18">
        <f t="shared" si="2"/>
        <v>2</v>
      </c>
      <c r="V16" s="16"/>
      <c r="W16" s="16"/>
      <c r="X16" s="21"/>
      <c r="Y16" s="21"/>
      <c r="Z16" s="21"/>
      <c r="AA16" s="21"/>
      <c r="AB16" s="21"/>
      <c r="AC16" s="21"/>
      <c r="AD16" s="21"/>
      <c r="AE16" s="21"/>
      <c r="AF16" s="21"/>
      <c r="AG16" s="21"/>
      <c r="AH16" s="21"/>
      <c r="AI16" s="15"/>
      <c r="AJ16" s="20"/>
      <c r="AK16" s="19"/>
    </row>
    <row r="17" spans="1:37" ht="12.75" customHeight="1" x14ac:dyDescent="0.25">
      <c r="A17">
        <v>1999</v>
      </c>
      <c r="B17" s="22" t="s">
        <v>153</v>
      </c>
      <c r="C17" s="23" t="s">
        <v>86</v>
      </c>
      <c r="D17" s="15">
        <v>1.557260069238428</v>
      </c>
      <c r="E17" s="15">
        <v>1.0568937751671155</v>
      </c>
      <c r="F17" s="15">
        <v>1.3005411180008821</v>
      </c>
      <c r="G17" s="15">
        <v>1.1891818760104389</v>
      </c>
      <c r="H17" s="15">
        <v>1.2315553797127299</v>
      </c>
      <c r="I17" s="15">
        <v>0.89153991091234053</v>
      </c>
      <c r="J17" s="15"/>
      <c r="K17" s="15">
        <v>1.4269698635190442</v>
      </c>
      <c r="L17" s="15">
        <v>1.3149014959971632</v>
      </c>
      <c r="M17" s="15">
        <v>1.1180461986829906</v>
      </c>
      <c r="N17" s="15">
        <v>1.1388609310944737</v>
      </c>
      <c r="O17" s="15">
        <v>3.3156234583365389</v>
      </c>
      <c r="P17" s="15">
        <v>0.85837855484272652</v>
      </c>
      <c r="Q17" s="15">
        <v>1.0665099877867208</v>
      </c>
      <c r="R17" s="15">
        <v>0.89992800575953924</v>
      </c>
      <c r="S17" s="15">
        <f t="shared" si="0"/>
        <v>1.1640214035524563</v>
      </c>
      <c r="T17" s="17">
        <f t="shared" si="1"/>
        <v>-22.688019050761017</v>
      </c>
      <c r="U17" s="18">
        <f t="shared" si="2"/>
        <v>3</v>
      </c>
      <c r="V17" s="16"/>
      <c r="W17" s="16"/>
      <c r="X17" s="21"/>
      <c r="Y17" s="21"/>
      <c r="Z17" s="21"/>
      <c r="AA17" s="21"/>
      <c r="AB17" s="21"/>
      <c r="AC17" s="21"/>
      <c r="AD17" s="21"/>
      <c r="AE17" s="21"/>
      <c r="AF17" s="21"/>
      <c r="AG17" s="21"/>
      <c r="AH17" s="21"/>
      <c r="AI17" s="15"/>
      <c r="AJ17" s="20"/>
      <c r="AK17" s="19"/>
    </row>
    <row r="18" spans="1:37" ht="12.75" customHeight="1" x14ac:dyDescent="0.25">
      <c r="A18">
        <v>2000</v>
      </c>
      <c r="B18" s="22" t="s">
        <v>154</v>
      </c>
      <c r="C18" s="23" t="s">
        <v>86</v>
      </c>
      <c r="D18" s="15">
        <v>1.2647793798466576</v>
      </c>
      <c r="E18" s="15">
        <v>1.1657063612392855</v>
      </c>
      <c r="F18" s="15">
        <v>1.6858651307895367</v>
      </c>
      <c r="G18" s="15">
        <v>1.0112344485605929</v>
      </c>
      <c r="H18" s="15">
        <v>1.0908061934598465</v>
      </c>
      <c r="I18" s="15">
        <v>1.0018965026924891</v>
      </c>
      <c r="J18" s="15"/>
      <c r="K18" s="15">
        <v>1.2638875934025819</v>
      </c>
      <c r="L18" s="15">
        <v>1.3316445155551184</v>
      </c>
      <c r="M18" s="15">
        <v>1.12332709817762</v>
      </c>
      <c r="N18" s="15">
        <v>1.0947896919652014</v>
      </c>
      <c r="O18" s="15">
        <v>2.9366950630980773</v>
      </c>
      <c r="P18" s="15">
        <v>0.97865020677542347</v>
      </c>
      <c r="Q18" s="15">
        <v>1.2407370201081589</v>
      </c>
      <c r="R18" s="15">
        <v>0.91576673866090708</v>
      </c>
      <c r="S18" s="15">
        <f t="shared" si="0"/>
        <v>1.1445167297084526</v>
      </c>
      <c r="T18" s="17">
        <f t="shared" si="1"/>
        <v>-19.986600904105263</v>
      </c>
      <c r="U18" s="18">
        <f t="shared" si="2"/>
        <v>1</v>
      </c>
      <c r="V18" s="16"/>
      <c r="W18" s="16"/>
      <c r="X18" s="21"/>
      <c r="Y18" s="21"/>
      <c r="Z18" s="21"/>
      <c r="AA18" s="21"/>
      <c r="AB18" s="21"/>
      <c r="AC18" s="21"/>
      <c r="AD18" s="21"/>
      <c r="AE18" s="21"/>
      <c r="AF18" s="21"/>
      <c r="AG18" s="21"/>
      <c r="AH18" s="21"/>
      <c r="AI18" s="15"/>
      <c r="AJ18" s="20"/>
      <c r="AK18" s="19"/>
    </row>
    <row r="19" spans="1:37" ht="12.75" customHeight="1" x14ac:dyDescent="0.25">
      <c r="A19">
        <v>2000</v>
      </c>
      <c r="B19" s="22" t="s">
        <v>153</v>
      </c>
      <c r="C19" s="23" t="s">
        <v>86</v>
      </c>
      <c r="D19" s="15">
        <v>1.3121396746549703</v>
      </c>
      <c r="E19" s="15">
        <v>1.3532594967210689</v>
      </c>
      <c r="F19" s="15">
        <v>1.8399064267888059</v>
      </c>
      <c r="G19" s="15">
        <v>1.5870450068723778</v>
      </c>
      <c r="H19" s="15">
        <v>1.1663392486526367</v>
      </c>
      <c r="I19" s="15">
        <v>1.2997267842445848</v>
      </c>
      <c r="J19" s="15"/>
      <c r="K19" s="15">
        <v>1.2638875934025819</v>
      </c>
      <c r="L19" s="15">
        <v>1.5564092351372598</v>
      </c>
      <c r="M19" s="15">
        <v>1.3881698296086815</v>
      </c>
      <c r="N19" s="15">
        <v>1.1808739878181542</v>
      </c>
      <c r="O19" s="15">
        <v>3.3358206434515854</v>
      </c>
      <c r="P19" s="15">
        <v>1.1554403620015761</v>
      </c>
      <c r="Q19" s="15">
        <v>1.5354719303787445</v>
      </c>
      <c r="R19" s="15">
        <v>0.99244060475161999</v>
      </c>
      <c r="S19" s="15">
        <f t="shared" si="0"/>
        <v>1.3326995856880197</v>
      </c>
      <c r="T19" s="17">
        <f t="shared" si="1"/>
        <v>-25.531558994275333</v>
      </c>
      <c r="U19" s="18">
        <f t="shared" si="2"/>
        <v>1</v>
      </c>
      <c r="V19" s="16"/>
      <c r="W19" s="16"/>
      <c r="X19" s="21"/>
      <c r="Y19" s="21"/>
      <c r="Z19" s="21"/>
      <c r="AA19" s="21"/>
      <c r="AB19" s="21"/>
      <c r="AC19" s="21"/>
      <c r="AD19" s="21"/>
      <c r="AE19" s="21"/>
      <c r="AF19" s="21"/>
      <c r="AG19" s="21"/>
      <c r="AH19" s="21"/>
      <c r="AI19" s="15"/>
      <c r="AJ19" s="20"/>
      <c r="AK19" s="19"/>
    </row>
    <row r="20" spans="1:37" ht="12.75" customHeight="1" x14ac:dyDescent="0.25">
      <c r="A20">
        <v>2001</v>
      </c>
      <c r="B20" s="22" t="s">
        <v>154</v>
      </c>
      <c r="C20" s="23" t="s">
        <v>86</v>
      </c>
      <c r="D20" s="15">
        <v>1.5053636083233091</v>
      </c>
      <c r="E20" s="15">
        <v>1.5999572787902185</v>
      </c>
      <c r="F20" s="15">
        <v>2.380297511855888</v>
      </c>
      <c r="G20" s="15">
        <v>1.9864338165488702</v>
      </c>
      <c r="H20" s="15">
        <v>1.3452226401172827</v>
      </c>
      <c r="I20" s="15">
        <v>1.6268026669205384</v>
      </c>
      <c r="J20" s="15"/>
      <c r="K20" s="15">
        <v>1.2842728771671399</v>
      </c>
      <c r="L20" s="15">
        <v>1.8600312343762724</v>
      </c>
      <c r="M20" s="15">
        <v>1.5844411786867012</v>
      </c>
      <c r="N20" s="15">
        <v>1.2678403618449323</v>
      </c>
      <c r="O20" s="15">
        <v>3.696287950359288</v>
      </c>
      <c r="P20" s="15">
        <v>1.3319103235940035</v>
      </c>
      <c r="Q20" s="15">
        <v>2.2576261314825143</v>
      </c>
      <c r="R20" s="15">
        <v>1.1303095752339813</v>
      </c>
      <c r="S20" s="15">
        <f t="shared" si="0"/>
        <v>1.5921992287384599</v>
      </c>
      <c r="T20" s="17">
        <f t="shared" si="1"/>
        <v>-29.009538829537401</v>
      </c>
      <c r="U20" s="18">
        <f t="shared" si="2"/>
        <v>1</v>
      </c>
      <c r="V20" s="16"/>
      <c r="W20" s="16"/>
      <c r="X20" s="21"/>
      <c r="Y20" s="21"/>
      <c r="Z20" s="21"/>
      <c r="AA20" s="21"/>
      <c r="AB20" s="21"/>
      <c r="AC20" s="21"/>
      <c r="AD20" s="21"/>
      <c r="AE20" s="21"/>
      <c r="AF20" s="21"/>
      <c r="AG20" s="21"/>
      <c r="AH20" s="21"/>
      <c r="AI20" s="15"/>
      <c r="AJ20" s="20"/>
      <c r="AK20" s="19"/>
    </row>
    <row r="21" spans="1:37" ht="12.75" customHeight="1" x14ac:dyDescent="0.25">
      <c r="A21">
        <v>2001</v>
      </c>
      <c r="B21" s="22" t="s">
        <v>153</v>
      </c>
      <c r="C21" s="23" t="s">
        <v>86</v>
      </c>
      <c r="D21" s="15">
        <v>1.634079283613489</v>
      </c>
      <c r="E21" s="15">
        <v>1.4560398285546965</v>
      </c>
      <c r="F21" s="15">
        <v>1.9638214465630948</v>
      </c>
      <c r="G21" s="15">
        <v>1.9418077112231753</v>
      </c>
      <c r="H21" s="15">
        <v>1.4994167540962877</v>
      </c>
      <c r="I21" s="15">
        <v>1.6812999765037639</v>
      </c>
      <c r="J21" s="15"/>
      <c r="K21" s="15">
        <v>1.2842728771671399</v>
      </c>
      <c r="L21" s="15">
        <v>1.6634987483059125</v>
      </c>
      <c r="M21" s="15">
        <v>1.6051293121580577</v>
      </c>
      <c r="N21" s="15">
        <v>1.3532549316770177</v>
      </c>
      <c r="O21" s="15"/>
      <c r="P21" s="15">
        <v>1.1477708590856635</v>
      </c>
      <c r="Q21" s="15">
        <v>1.7199747615696359</v>
      </c>
      <c r="R21" s="15">
        <v>1.2562994960403167</v>
      </c>
      <c r="S21" s="15">
        <f t="shared" si="0"/>
        <v>1.6051293121580577</v>
      </c>
      <c r="T21" s="17">
        <f t="shared" si="1"/>
        <v>-21.732194003033172</v>
      </c>
      <c r="U21" s="18">
        <f t="shared" si="2"/>
        <v>2</v>
      </c>
      <c r="V21" s="16"/>
      <c r="W21" s="16"/>
      <c r="X21" s="21"/>
      <c r="Y21" s="21"/>
      <c r="Z21" s="21"/>
      <c r="AA21" s="21"/>
      <c r="AB21" s="21"/>
      <c r="AC21" s="21"/>
      <c r="AD21" s="21"/>
      <c r="AE21" s="21"/>
      <c r="AF21" s="21"/>
      <c r="AG21" s="21"/>
      <c r="AH21" s="21"/>
      <c r="AI21" s="15"/>
      <c r="AJ21" s="20"/>
      <c r="AK21" s="19"/>
    </row>
    <row r="22" spans="1:37" ht="12.75" customHeight="1" x14ac:dyDescent="0.25">
      <c r="A22">
        <v>2002</v>
      </c>
      <c r="B22" s="22" t="s">
        <v>154</v>
      </c>
      <c r="C22" s="23" t="s">
        <v>86</v>
      </c>
      <c r="D22" s="15">
        <v>1.5578113750899927</v>
      </c>
      <c r="E22" s="15">
        <v>1.3457883369330452</v>
      </c>
      <c r="F22" s="15">
        <v>1.5739898277855133</v>
      </c>
      <c r="G22" s="15">
        <v>1.3792656587473</v>
      </c>
      <c r="H22" s="15">
        <v>1.4752339812814974</v>
      </c>
      <c r="I22" s="15">
        <v>1.5488840892728581</v>
      </c>
      <c r="J22" s="15"/>
      <c r="K22" s="15">
        <v>1.2654427645788335</v>
      </c>
      <c r="L22" s="15">
        <v>1.568970482361411</v>
      </c>
      <c r="M22" s="15">
        <v>1.3368610511159107</v>
      </c>
      <c r="N22" s="15"/>
      <c r="O22" s="15">
        <v>1.9974802015838728</v>
      </c>
      <c r="P22" s="15">
        <v>1.0444924406047515</v>
      </c>
      <c r="Q22" s="15">
        <v>1.4628948860689193</v>
      </c>
      <c r="R22" s="15">
        <v>1.2742980561555075</v>
      </c>
      <c r="S22" s="15">
        <f t="shared" si="0"/>
        <v>1.4628948860689193</v>
      </c>
      <c r="T22" s="17">
        <f t="shared" si="1"/>
        <v>-12.892028792322039</v>
      </c>
      <c r="U22" s="18">
        <f t="shared" si="2"/>
        <v>3</v>
      </c>
      <c r="V22" s="16"/>
      <c r="W22" s="16"/>
      <c r="X22" s="21"/>
      <c r="Y22" s="21"/>
      <c r="Z22" s="21"/>
      <c r="AA22" s="21"/>
      <c r="AB22" s="21"/>
      <c r="AC22" s="21"/>
      <c r="AD22" s="21"/>
      <c r="AE22" s="21"/>
      <c r="AF22" s="21"/>
      <c r="AG22" s="21"/>
      <c r="AH22" s="21"/>
      <c r="AI22" s="15"/>
      <c r="AJ22" s="20"/>
      <c r="AK22" s="19"/>
    </row>
    <row r="23" spans="1:37" ht="12.75" customHeight="1" x14ac:dyDescent="0.25">
      <c r="A23">
        <v>2002</v>
      </c>
      <c r="B23" s="22" t="s">
        <v>153</v>
      </c>
      <c r="C23" s="23" t="s">
        <v>86</v>
      </c>
      <c r="D23" s="15">
        <v>1.6551911447084233</v>
      </c>
      <c r="E23" s="15"/>
      <c r="F23" s="15"/>
      <c r="G23" s="15"/>
      <c r="H23" s="15"/>
      <c r="I23" s="15"/>
      <c r="J23" s="15"/>
      <c r="K23" s="15"/>
      <c r="L23" s="15"/>
      <c r="M23" s="15"/>
      <c r="N23" s="15"/>
      <c r="O23" s="15"/>
      <c r="P23" s="15"/>
      <c r="Q23" s="15"/>
      <c r="R23" s="15"/>
      <c r="S23" s="15"/>
      <c r="T23" s="17"/>
      <c r="U23" s="18"/>
      <c r="V23" s="16"/>
      <c r="W23" s="16"/>
      <c r="X23" s="21"/>
      <c r="Y23" s="21"/>
      <c r="Z23" s="21"/>
      <c r="AA23" s="21"/>
      <c r="AB23" s="21"/>
      <c r="AC23" s="21"/>
      <c r="AD23" s="21"/>
      <c r="AE23" s="21"/>
      <c r="AF23" s="21"/>
      <c r="AG23" s="21"/>
      <c r="AH23" s="21"/>
      <c r="AI23" s="15"/>
      <c r="AJ23" s="20"/>
      <c r="AK23" s="19"/>
    </row>
    <row r="24" spans="1:37" ht="12.75" customHeight="1" x14ac:dyDescent="0.25">
      <c r="A24">
        <v>2003</v>
      </c>
      <c r="B24" s="22" t="s">
        <v>154</v>
      </c>
      <c r="C24" s="23" t="s">
        <v>86</v>
      </c>
      <c r="D24" s="15">
        <v>1.3530106119510439</v>
      </c>
      <c r="E24" s="15">
        <v>1.4684422865370772</v>
      </c>
      <c r="F24" s="15">
        <v>1.8490577650388407</v>
      </c>
      <c r="G24" s="15">
        <v>1.9065149532037438</v>
      </c>
      <c r="H24" s="15">
        <v>1.5304158495320375</v>
      </c>
      <c r="I24" s="15">
        <v>1.5517044780417566</v>
      </c>
      <c r="J24" s="15"/>
      <c r="K24" s="15">
        <v>1.3407105154787617</v>
      </c>
      <c r="L24" s="15"/>
      <c r="M24" s="15">
        <v>1.4819723926565875</v>
      </c>
      <c r="N24" s="15"/>
      <c r="O24" s="15">
        <v>1.9065149532037438</v>
      </c>
      <c r="P24" s="15">
        <v>1.1967047706263498</v>
      </c>
      <c r="Q24" s="15">
        <v>1.8900843442779831</v>
      </c>
      <c r="R24" s="15">
        <v>1.238300935925126</v>
      </c>
      <c r="S24" s="15">
        <f t="shared" ref="S24:S32" si="3">MEDIAN(D24:R24)</f>
        <v>1.5061941210943126</v>
      </c>
      <c r="T24" s="17">
        <f t="shared" si="1"/>
        <v>-17.786099508511629</v>
      </c>
      <c r="U24" s="18">
        <f t="shared" si="2"/>
        <v>2</v>
      </c>
      <c r="V24" s="16"/>
      <c r="W24" s="16"/>
      <c r="X24" s="21"/>
      <c r="Y24" s="21"/>
      <c r="Z24" s="21"/>
      <c r="AA24" s="21"/>
      <c r="AB24" s="21"/>
      <c r="AC24" s="21"/>
      <c r="AD24" s="21"/>
      <c r="AE24" s="21"/>
      <c r="AF24" s="21"/>
      <c r="AG24" s="21"/>
      <c r="AH24" s="21"/>
      <c r="AI24" s="15"/>
      <c r="AJ24" s="20"/>
      <c r="AK24" s="19"/>
    </row>
    <row r="25" spans="1:37" ht="12.75" customHeight="1" x14ac:dyDescent="0.25">
      <c r="A25">
        <v>2003</v>
      </c>
      <c r="B25" s="22" t="s">
        <v>153</v>
      </c>
      <c r="C25" s="23" t="s">
        <v>86</v>
      </c>
      <c r="D25" s="15">
        <v>1.4767445104391648</v>
      </c>
      <c r="E25" s="15">
        <v>1.5572484701223903</v>
      </c>
      <c r="F25" s="15">
        <v>1.8078696082760133</v>
      </c>
      <c r="G25" s="15">
        <v>2.0352407307415405</v>
      </c>
      <c r="H25" s="15">
        <v>1.6981303995680375</v>
      </c>
      <c r="I25" s="15">
        <v>1.7559926205903527</v>
      </c>
      <c r="J25" s="15"/>
      <c r="K25" s="15">
        <v>1.5522169726421886</v>
      </c>
      <c r="L25" s="15"/>
      <c r="M25" s="15">
        <v>1.5874374550035997</v>
      </c>
      <c r="N25" s="15"/>
      <c r="O25" s="15">
        <v>1.9522210223182144</v>
      </c>
      <c r="P25" s="15">
        <v>1.2377483801295897</v>
      </c>
      <c r="Q25" s="15">
        <v>1.6006424864551672</v>
      </c>
      <c r="R25" s="15">
        <v>1.0320374370050396</v>
      </c>
      <c r="S25" s="15">
        <f t="shared" si="3"/>
        <v>1.5940399707293835</v>
      </c>
      <c r="T25" s="17">
        <f t="shared" si="1"/>
        <v>-35.256489425869844</v>
      </c>
      <c r="U25" s="18">
        <f t="shared" si="2"/>
        <v>1</v>
      </c>
      <c r="V25" s="16"/>
      <c r="W25" s="16"/>
      <c r="X25" s="21"/>
      <c r="Y25" s="21"/>
      <c r="Z25" s="21"/>
      <c r="AA25" s="21"/>
      <c r="AB25" s="21"/>
      <c r="AC25" s="21"/>
      <c r="AD25" s="21"/>
      <c r="AE25" s="21"/>
      <c r="AF25" s="21"/>
      <c r="AG25" s="21"/>
      <c r="AH25" s="21"/>
      <c r="AI25" s="15"/>
      <c r="AJ25" s="20"/>
      <c r="AK25" s="19"/>
    </row>
    <row r="26" spans="1:37" ht="12.75" customHeight="1" x14ac:dyDescent="0.25">
      <c r="A26">
        <v>2004</v>
      </c>
      <c r="B26" s="22" t="s">
        <v>154</v>
      </c>
      <c r="C26" s="23" t="s">
        <v>86</v>
      </c>
      <c r="D26" s="15">
        <v>1.4579913606911445</v>
      </c>
      <c r="E26" s="15">
        <v>1.495248380129589</v>
      </c>
      <c r="F26" s="15">
        <v>1.9737051908330554</v>
      </c>
      <c r="G26" s="15">
        <v>1.552375809935205</v>
      </c>
      <c r="H26" s="15">
        <v>1.4828293736501077</v>
      </c>
      <c r="I26" s="15">
        <v>1.4902807775377966</v>
      </c>
      <c r="J26" s="15"/>
      <c r="K26" s="15">
        <v>1.5325053995680344</v>
      </c>
      <c r="L26" s="15">
        <v>1.7933045356371486</v>
      </c>
      <c r="M26" s="15">
        <v>1.4977321814254856</v>
      </c>
      <c r="N26" s="15">
        <v>1.78</v>
      </c>
      <c r="O26" s="15">
        <v>1.9075593952483796</v>
      </c>
      <c r="P26" s="15">
        <v>1.1549676025917925</v>
      </c>
      <c r="Q26" s="15">
        <v>1.7826845187177143</v>
      </c>
      <c r="R26" s="15">
        <v>1.2598992080633549</v>
      </c>
      <c r="S26" s="15">
        <f t="shared" si="3"/>
        <v>1.51511879049676</v>
      </c>
      <c r="T26" s="17">
        <f t="shared" si="1"/>
        <v>-16.844856260394383</v>
      </c>
      <c r="U26" s="18">
        <f t="shared" si="2"/>
        <v>2</v>
      </c>
      <c r="V26" s="16"/>
      <c r="W26" s="16"/>
      <c r="X26" s="21"/>
      <c r="Y26" s="21"/>
      <c r="Z26" s="21"/>
      <c r="AA26" s="21"/>
      <c r="AB26" s="21"/>
      <c r="AC26" s="21"/>
      <c r="AD26" s="21"/>
      <c r="AE26" s="21"/>
      <c r="AF26" s="21"/>
      <c r="AG26" s="21"/>
      <c r="AH26" s="21"/>
      <c r="AI26" s="15"/>
      <c r="AJ26" s="20"/>
      <c r="AK26" s="19"/>
    </row>
    <row r="27" spans="1:37" ht="12.75" customHeight="1" x14ac:dyDescent="0.25">
      <c r="A27">
        <v>2004</v>
      </c>
      <c r="B27" s="22" t="s">
        <v>153</v>
      </c>
      <c r="C27" s="23" t="s">
        <v>86</v>
      </c>
      <c r="D27" s="15">
        <v>1.4522534197264219</v>
      </c>
      <c r="E27" s="15">
        <v>1.5244924406047513</v>
      </c>
      <c r="F27" s="15">
        <v>2.4308154676484941</v>
      </c>
      <c r="G27" s="15">
        <v>2.0152195824334052</v>
      </c>
      <c r="H27" s="15">
        <v>1.4871274298056152</v>
      </c>
      <c r="I27" s="15">
        <v>1.517019438444924</v>
      </c>
      <c r="J27" s="15"/>
      <c r="K27" s="15">
        <v>1.5369474442044637</v>
      </c>
      <c r="L27" s="15">
        <v>1.7985025197984157</v>
      </c>
      <c r="M27" s="15">
        <v>1.5344564434845211</v>
      </c>
      <c r="N27" s="15">
        <v>1.8</v>
      </c>
      <c r="O27" s="15">
        <v>1.9130885529157662</v>
      </c>
      <c r="P27" s="15">
        <v>1.1084953203743702</v>
      </c>
      <c r="Q27" s="15">
        <v>1.981353964330556</v>
      </c>
      <c r="R27" s="15">
        <v>1.169906407487401</v>
      </c>
      <c r="S27" s="15">
        <f t="shared" si="3"/>
        <v>1.5357019438444923</v>
      </c>
      <c r="T27" s="17">
        <f t="shared" si="1"/>
        <v>-23.819435654379319</v>
      </c>
      <c r="U27" s="18">
        <f t="shared" si="2"/>
        <v>2</v>
      </c>
      <c r="V27" s="16"/>
      <c r="W27" s="16"/>
      <c r="X27" s="21"/>
      <c r="Y27" s="21"/>
      <c r="Z27" s="21"/>
      <c r="AA27" s="21"/>
      <c r="AB27" s="21"/>
      <c r="AC27" s="21"/>
      <c r="AD27" s="21"/>
      <c r="AE27" s="21"/>
      <c r="AF27" s="21"/>
      <c r="AG27" s="21"/>
      <c r="AH27" s="21"/>
      <c r="AI27" s="15"/>
      <c r="AJ27" s="20"/>
      <c r="AK27" s="19"/>
    </row>
    <row r="28" spans="1:37" ht="12.75" customHeight="1" x14ac:dyDescent="0.25">
      <c r="A28">
        <v>2005</v>
      </c>
      <c r="B28" s="22" t="s">
        <v>154</v>
      </c>
      <c r="C28" s="23" t="s">
        <v>86</v>
      </c>
      <c r="D28" s="15">
        <v>1.6196669546436286</v>
      </c>
      <c r="E28" s="15"/>
      <c r="F28" s="15">
        <v>2.7953953778449421</v>
      </c>
      <c r="G28" s="15">
        <v>2.0421887688984879</v>
      </c>
      <c r="H28" s="15">
        <v>1.6196669546436286</v>
      </c>
      <c r="I28" s="15">
        <v>1.5517616630669546</v>
      </c>
      <c r="J28" s="15"/>
      <c r="K28" s="15">
        <v>1.8007477321814254</v>
      </c>
      <c r="L28" s="15">
        <v>1.8560779697624186</v>
      </c>
      <c r="M28" s="15">
        <v>1.7705676025917925</v>
      </c>
      <c r="N28" s="15">
        <v>1.6096069114470841</v>
      </c>
      <c r="O28" s="15">
        <v>2.0623088552915765</v>
      </c>
      <c r="P28" s="15">
        <v>1.239900323974082</v>
      </c>
      <c r="Q28" s="15">
        <v>2.4267257920838543</v>
      </c>
      <c r="R28" s="15">
        <v>1.6198704103671704</v>
      </c>
      <c r="S28" s="15">
        <f t="shared" si="3"/>
        <v>1.7705676025917925</v>
      </c>
      <c r="T28" s="17">
        <f t="shared" si="1"/>
        <v>-8.5112362840045481</v>
      </c>
      <c r="U28" s="18">
        <f t="shared" si="2"/>
        <v>6</v>
      </c>
      <c r="V28" s="16"/>
      <c r="W28" s="16"/>
      <c r="X28" s="21"/>
      <c r="Y28" s="21">
        <v>1.3484588404628166</v>
      </c>
      <c r="Z28" s="21">
        <v>0.86774539636665449</v>
      </c>
      <c r="AA28" s="21">
        <v>1.4319863414103025</v>
      </c>
      <c r="AB28" s="21">
        <v>0.93953956974653985</v>
      </c>
      <c r="AC28" s="21">
        <v>0.99025103362444633</v>
      </c>
      <c r="AD28" s="21"/>
      <c r="AE28" s="21">
        <v>1.4473408762900088</v>
      </c>
      <c r="AF28" s="21"/>
      <c r="AG28" s="21">
        <v>1.3699299865091119</v>
      </c>
      <c r="AH28" s="21">
        <v>1.3643659946023237</v>
      </c>
      <c r="AI28" s="15">
        <f>MEDIAN(D28:R28,V28:AH28)</f>
        <v>1.6096069114470841</v>
      </c>
      <c r="AJ28" s="20">
        <f>(R28-AI28)/AI28*100</f>
        <v>0.63764008759499413</v>
      </c>
      <c r="AK28" s="19">
        <f>RANK(R28,(D28:R28,X28:AH28),1)</f>
        <v>14</v>
      </c>
    </row>
    <row r="29" spans="1:37" ht="12.75" customHeight="1" x14ac:dyDescent="0.25">
      <c r="A29">
        <v>2005</v>
      </c>
      <c r="B29" s="22" t="s">
        <v>153</v>
      </c>
      <c r="C29" s="23" t="s">
        <v>86</v>
      </c>
      <c r="D29" s="15">
        <v>1.6632721382289415</v>
      </c>
      <c r="E29" s="15"/>
      <c r="F29" s="15">
        <v>2.6196151473597316</v>
      </c>
      <c r="G29" s="15">
        <v>2.0803167746580273</v>
      </c>
      <c r="H29" s="15">
        <v>1.6755381569474439</v>
      </c>
      <c r="I29" s="15">
        <v>2.2000000000000002</v>
      </c>
      <c r="J29" s="15"/>
      <c r="K29" s="15">
        <v>1.76</v>
      </c>
      <c r="L29" s="15">
        <v>1.8619816414686825</v>
      </c>
      <c r="M29" s="15">
        <v>1.8767008639308853</v>
      </c>
      <c r="N29" s="15">
        <v>1.611754859611231</v>
      </c>
      <c r="O29" s="15">
        <v>2.2226025917926564</v>
      </c>
      <c r="P29" s="15">
        <v>1.2511339092872567</v>
      </c>
      <c r="Q29" s="15"/>
      <c r="R29" s="15">
        <v>1.8214542836573071</v>
      </c>
      <c r="S29" s="15">
        <f t="shared" si="3"/>
        <v>1.8417179625629947</v>
      </c>
      <c r="T29" s="17">
        <f t="shared" si="1"/>
        <v>-1.1002596118185215</v>
      </c>
      <c r="U29" s="18">
        <f t="shared" si="2"/>
        <v>6</v>
      </c>
      <c r="V29" s="16"/>
      <c r="W29" s="16"/>
      <c r="X29" s="21"/>
      <c r="Y29" s="21">
        <v>1.3445162066261109</v>
      </c>
      <c r="Z29" s="21">
        <v>0.83308465766413353</v>
      </c>
      <c r="AA29" s="21">
        <v>1.5108005955696107</v>
      </c>
      <c r="AB29" s="21">
        <v>0.90227024871621286</v>
      </c>
      <c r="AC29" s="21">
        <v>0.88557106812363262</v>
      </c>
      <c r="AD29" s="21"/>
      <c r="AE29" s="21">
        <v>1.5801396390861249</v>
      </c>
      <c r="AF29" s="21"/>
      <c r="AG29" s="21">
        <v>1.3205019547803267</v>
      </c>
      <c r="AH29" s="21">
        <v>1.4811195141974778</v>
      </c>
      <c r="AI29" s="15">
        <f>MEDIAN(D29:R29,V29:AH29)</f>
        <v>1.6375134989200864</v>
      </c>
      <c r="AJ29" s="20">
        <f>(R29-AI29)/AI29*100</f>
        <v>11.232932422146549</v>
      </c>
      <c r="AK29" s="19">
        <f>RANK(R29,(D29:R29,X29:AH29),1)</f>
        <v>14</v>
      </c>
    </row>
    <row r="30" spans="1:37" ht="12.75" customHeight="1" x14ac:dyDescent="0.25">
      <c r="A30">
        <v>2006</v>
      </c>
      <c r="B30" s="22" t="s">
        <v>154</v>
      </c>
      <c r="C30" s="23" t="s">
        <v>86</v>
      </c>
      <c r="D30" s="15">
        <v>2.0613498920086388</v>
      </c>
      <c r="E30" s="15">
        <v>2.0095075593952485</v>
      </c>
      <c r="F30" s="15">
        <v>2.84540026622836</v>
      </c>
      <c r="G30" s="15"/>
      <c r="H30" s="15">
        <v>2.078630669546436</v>
      </c>
      <c r="I30" s="15">
        <v>2.6538336933045357</v>
      </c>
      <c r="J30" s="15"/>
      <c r="K30" s="15">
        <v>2.2144082073434124</v>
      </c>
      <c r="L30" s="15">
        <v>2.0564125269978399</v>
      </c>
      <c r="M30" s="15">
        <v>2.2465010799136067</v>
      </c>
      <c r="N30" s="15">
        <v>2.3427796976241901</v>
      </c>
      <c r="O30" s="15">
        <v>2.4612764578833692</v>
      </c>
      <c r="P30" s="15">
        <v>1.7404211663066953</v>
      </c>
      <c r="Q30" s="15">
        <v>3.1146718050736615</v>
      </c>
      <c r="R30" s="15">
        <v>2.3110151187904968</v>
      </c>
      <c r="S30" s="15">
        <f t="shared" si="3"/>
        <v>2.2465010799136067</v>
      </c>
      <c r="T30" s="17">
        <f t="shared" si="1"/>
        <v>2.8717564150635138</v>
      </c>
      <c r="U30" s="18">
        <f t="shared" si="2"/>
        <v>8</v>
      </c>
      <c r="V30" s="16"/>
      <c r="W30" s="16"/>
      <c r="X30" s="21"/>
      <c r="Y30" s="21">
        <v>1.8430504974000974</v>
      </c>
      <c r="Z30" s="21">
        <v>0.89459881415870213</v>
      </c>
      <c r="AA30" s="21">
        <v>1.8808646693756603</v>
      </c>
      <c r="AB30" s="21">
        <v>1.05</v>
      </c>
      <c r="AC30" s="21">
        <v>1.1689920923100945</v>
      </c>
      <c r="AD30" s="21"/>
      <c r="AE30" s="21">
        <v>1.7270881099459023</v>
      </c>
      <c r="AF30" s="21"/>
      <c r="AG30" s="21">
        <v>1.9298297150357113</v>
      </c>
      <c r="AH30" s="21">
        <v>1.8357927106958791</v>
      </c>
      <c r="AI30" s="15">
        <f>MEDIAN(D30:R30,V30:AH30)</f>
        <v>2.0564125269978399</v>
      </c>
      <c r="AJ30" s="20">
        <f>(R30-AI30)/AI30*100</f>
        <v>12.380910369397117</v>
      </c>
      <c r="AK30" s="19">
        <f>RANK(R30,(D30:R30,X30:AH30),1)</f>
        <v>16</v>
      </c>
    </row>
    <row r="31" spans="1:37" ht="12.75" customHeight="1" x14ac:dyDescent="0.25">
      <c r="A31">
        <v>2006</v>
      </c>
      <c r="B31" s="22" t="s">
        <v>153</v>
      </c>
      <c r="C31" s="23" t="s">
        <v>86</v>
      </c>
      <c r="D31" s="15">
        <v>2.100217062634989</v>
      </c>
      <c r="E31" s="15">
        <v>2.1998714902807772</v>
      </c>
      <c r="F31" s="15">
        <v>3.456883198378879</v>
      </c>
      <c r="G31" s="15"/>
      <c r="H31" s="15">
        <v>2.2422246220302373</v>
      </c>
      <c r="I31" s="15">
        <v>2.8451339092872567</v>
      </c>
      <c r="J31" s="15"/>
      <c r="K31" s="15">
        <v>2.2347505399568037</v>
      </c>
      <c r="L31" s="15">
        <v>2.3169654427645789</v>
      </c>
      <c r="M31" s="15">
        <v>2.3742667386609067</v>
      </c>
      <c r="N31" s="15">
        <v>2.4016717062634987</v>
      </c>
      <c r="O31" s="15">
        <v>2.4514989200863928</v>
      </c>
      <c r="P31" s="15">
        <v>1.7987624190064793</v>
      </c>
      <c r="Q31" s="15">
        <v>3.2063948279169328</v>
      </c>
      <c r="R31" s="15">
        <v>2.6889848812095032</v>
      </c>
      <c r="S31" s="15">
        <f t="shared" si="3"/>
        <v>2.3742667386609067</v>
      </c>
      <c r="T31" s="17">
        <f t="shared" si="1"/>
        <v>13.255382700854348</v>
      </c>
      <c r="U31" s="18">
        <f t="shared" si="2"/>
        <v>10</v>
      </c>
      <c r="V31" s="16"/>
      <c r="W31" s="16"/>
      <c r="X31" s="21"/>
      <c r="Y31" s="21">
        <v>1.9617509025558095</v>
      </c>
      <c r="Z31" s="21">
        <v>1.0016968611705648</v>
      </c>
      <c r="AA31" s="21">
        <v>1.8215464774464412</v>
      </c>
      <c r="AB31" s="21">
        <v>1.1667628003349733</v>
      </c>
      <c r="AC31" s="21">
        <v>1.344965340678214</v>
      </c>
      <c r="AD31" s="21"/>
      <c r="AE31" s="21">
        <v>1.7733110429249812</v>
      </c>
      <c r="AF31" s="21"/>
      <c r="AG31" s="21">
        <v>1.864460282551581</v>
      </c>
      <c r="AH31" s="21">
        <v>1.8890799882360036</v>
      </c>
      <c r="AI31" s="15">
        <f>MEDIAN(D31:R31,V31:AH31)</f>
        <v>2.1998714902807772</v>
      </c>
      <c r="AJ31" s="20">
        <f>(R31-AI31)/AI31*100</f>
        <v>22.233725610321844</v>
      </c>
      <c r="AK31" s="19">
        <f>RANK(R31,(D31:R31,X31:AH31),1)</f>
        <v>18</v>
      </c>
    </row>
    <row r="32" spans="1:37" ht="12.75" customHeight="1" x14ac:dyDescent="0.25">
      <c r="A32">
        <v>2007</v>
      </c>
      <c r="B32" s="22" t="s">
        <v>154</v>
      </c>
      <c r="C32" s="23" t="s">
        <v>86</v>
      </c>
      <c r="D32" s="15">
        <v>2.1844060475161986</v>
      </c>
      <c r="E32" s="15"/>
      <c r="F32" s="15">
        <v>2.802806444404998</v>
      </c>
      <c r="G32" s="15"/>
      <c r="H32" s="15">
        <v>2.1653074154067671</v>
      </c>
      <c r="I32" s="15">
        <v>2.9889359251259897</v>
      </c>
      <c r="J32" s="15"/>
      <c r="K32" s="15">
        <v>2.8647948164146868</v>
      </c>
      <c r="L32" s="15">
        <v>2.389716342692584</v>
      </c>
      <c r="M32" s="15">
        <v>2.3992656587473005</v>
      </c>
      <c r="N32" s="15">
        <v>2.55205471562275</v>
      </c>
      <c r="O32" s="15">
        <v>2.425526277897768</v>
      </c>
      <c r="P32" s="15">
        <v>1.7427501799856009</v>
      </c>
      <c r="Q32" s="15">
        <v>2.8709006478292505</v>
      </c>
      <c r="R32" s="15">
        <v>2.74</v>
      </c>
      <c r="S32" s="15">
        <f t="shared" si="3"/>
        <v>2.488790496760259</v>
      </c>
      <c r="T32" s="17">
        <f t="shared" si="1"/>
        <v>10.09363799671965</v>
      </c>
      <c r="U32" s="18">
        <f t="shared" si="2"/>
        <v>8</v>
      </c>
      <c r="V32" s="16"/>
      <c r="W32" s="16"/>
      <c r="X32" s="21"/>
      <c r="Y32" s="21">
        <v>1.6319438302694407</v>
      </c>
      <c r="Z32" s="21">
        <v>1.0201551664395987</v>
      </c>
      <c r="AA32" s="21">
        <v>2.1705065970805526</v>
      </c>
      <c r="AB32" s="21">
        <v>1.2941879746394482</v>
      </c>
      <c r="AC32" s="21">
        <v>1.5209102212972176</v>
      </c>
      <c r="AD32" s="21"/>
      <c r="AE32" s="21">
        <v>1.8934783647518278</v>
      </c>
      <c r="AF32" s="21"/>
      <c r="AG32" s="21">
        <v>1.917284975810321</v>
      </c>
      <c r="AH32" s="21">
        <v>1.8167573794096472</v>
      </c>
      <c r="AI32" s="15">
        <f>MEDIAN(D32:R32,V32:AH32)</f>
        <v>2.1774563222983758</v>
      </c>
      <c r="AJ32" s="20">
        <f>(R32-AI32)/AI32*100</f>
        <v>25.834900656369598</v>
      </c>
      <c r="AK32" s="19">
        <f>RANK(R32,(D32:R32,X32:AH32),1)</f>
        <v>16</v>
      </c>
    </row>
    <row r="33" spans="1:37" ht="12.75" customHeight="1" x14ac:dyDescent="0.25">
      <c r="A33">
        <v>2007</v>
      </c>
      <c r="B33" s="22" t="s">
        <v>153</v>
      </c>
      <c r="C33" s="23" t="s">
        <v>86</v>
      </c>
      <c r="D33" s="15">
        <v>2.1421360691144709</v>
      </c>
      <c r="E33" s="15">
        <v>2.0911328293736502</v>
      </c>
      <c r="F33" s="15">
        <v>2.9408833037017077</v>
      </c>
      <c r="G33" s="15"/>
      <c r="H33" s="15">
        <v>2.1518509719222458</v>
      </c>
      <c r="I33" s="15">
        <v>2.5938790496760258</v>
      </c>
      <c r="J33" s="15"/>
      <c r="K33" s="15">
        <v>2.6235095032397404</v>
      </c>
      <c r="L33" s="15"/>
      <c r="M33" s="15">
        <v>2.2099460907127426</v>
      </c>
      <c r="N33" s="15"/>
      <c r="O33" s="15">
        <v>2.2805734341252699</v>
      </c>
      <c r="P33" s="15">
        <v>1.7510626565874732</v>
      </c>
      <c r="Q33" s="15"/>
      <c r="R33" s="15"/>
      <c r="S33" s="15"/>
      <c r="T33" s="17"/>
      <c r="U33" s="18"/>
      <c r="V33" s="16"/>
      <c r="W33" s="16"/>
      <c r="X33" s="21"/>
      <c r="Y33" s="21">
        <v>1.6515593002004458</v>
      </c>
      <c r="Z33" s="21">
        <v>1.1891067274560772</v>
      </c>
      <c r="AA33" s="21">
        <v>2.2688409802063951</v>
      </c>
      <c r="AB33" s="21">
        <v>1.3097931072100542</v>
      </c>
      <c r="AC33" s="21">
        <v>1.5482147897120964</v>
      </c>
      <c r="AD33" s="21"/>
      <c r="AE33" s="21">
        <v>1.9707468994540303</v>
      </c>
      <c r="AF33" s="21"/>
      <c r="AG33" s="21">
        <v>1.9158340104801457</v>
      </c>
      <c r="AH33" s="21">
        <v>1.7632548596112312</v>
      </c>
      <c r="AI33" s="15"/>
      <c r="AJ33" s="20"/>
      <c r="AK33" s="19"/>
    </row>
    <row r="34" spans="1:37" ht="12.75" customHeight="1" x14ac:dyDescent="0.25">
      <c r="A34">
        <v>2007</v>
      </c>
      <c r="B34" s="22" t="s">
        <v>154</v>
      </c>
      <c r="C34" s="23" t="s">
        <v>87</v>
      </c>
      <c r="D34" s="15"/>
      <c r="E34" s="15"/>
      <c r="F34" s="15"/>
      <c r="G34" s="15"/>
      <c r="H34" s="15"/>
      <c r="I34" s="15"/>
      <c r="J34" s="15"/>
      <c r="K34" s="15"/>
      <c r="L34" s="15">
        <v>2.3848566378689702</v>
      </c>
      <c r="M34" s="15"/>
      <c r="N34" s="15">
        <v>2.5208566090712741</v>
      </c>
      <c r="O34" s="15"/>
      <c r="P34" s="15"/>
      <c r="Q34" s="15">
        <v>2.9358445705351159</v>
      </c>
      <c r="R34" s="15">
        <v>2.4910007199424045</v>
      </c>
      <c r="S34" s="15"/>
      <c r="T34" s="17"/>
      <c r="U34" s="18"/>
      <c r="V34" s="16"/>
      <c r="W34" s="16"/>
      <c r="X34" s="21"/>
      <c r="Y34" s="21"/>
      <c r="Z34" s="21"/>
      <c r="AA34" s="21"/>
      <c r="AB34" s="21"/>
      <c r="AC34" s="21"/>
      <c r="AD34" s="21"/>
      <c r="AE34" s="21"/>
      <c r="AF34" s="21"/>
      <c r="AG34" s="21"/>
      <c r="AH34" s="21"/>
      <c r="AI34" s="15"/>
      <c r="AJ34" s="20"/>
      <c r="AK34" s="19"/>
    </row>
    <row r="35" spans="1:37" ht="12.75" customHeight="1" x14ac:dyDescent="0.25">
      <c r="A35">
        <v>2007</v>
      </c>
      <c r="B35" s="22" t="s">
        <v>153</v>
      </c>
      <c r="C35" s="23" t="s">
        <v>87</v>
      </c>
      <c r="D35" s="15">
        <v>2.6097933045356365</v>
      </c>
      <c r="E35" s="15">
        <v>2.3748119150467963</v>
      </c>
      <c r="F35" s="15">
        <v>2.8846215381569471</v>
      </c>
      <c r="G35" s="15"/>
      <c r="H35" s="15">
        <v>2.4048095392368607</v>
      </c>
      <c r="I35" s="15">
        <v>2.6347913246940244</v>
      </c>
      <c r="J35" s="15"/>
      <c r="K35" s="15">
        <v>2.7072855831533476</v>
      </c>
      <c r="L35" s="15">
        <v>2.3443143304535639</v>
      </c>
      <c r="M35" s="15">
        <v>2.172327951763859</v>
      </c>
      <c r="N35" s="15">
        <v>2.6772879589632828</v>
      </c>
      <c r="O35" s="15">
        <v>2.6957364978401723</v>
      </c>
      <c r="P35" s="15">
        <v>1.8271052933765299</v>
      </c>
      <c r="Q35" s="15">
        <v>3.0948048916486681</v>
      </c>
      <c r="R35" s="15">
        <v>2.1250816936645065</v>
      </c>
      <c r="S35" s="15">
        <f t="shared" ref="S35:S67" si="4">MEDIAN(D35:R35)</f>
        <v>2.6097933045356365</v>
      </c>
      <c r="T35" s="17">
        <f t="shared" ref="T35:T67" si="5">(R35-S35)/S35*100</f>
        <v>-18.572796934865892</v>
      </c>
      <c r="U35" s="18">
        <f t="shared" ref="U35:U67" si="6">RANK(R35,D35:R35,1)</f>
        <v>2</v>
      </c>
      <c r="V35" s="16">
        <v>1.3203204307055434</v>
      </c>
      <c r="W35" s="16">
        <v>1.5327286079913607</v>
      </c>
      <c r="X35" s="21"/>
      <c r="Y35" s="21">
        <v>1.8372794875809935</v>
      </c>
      <c r="Z35" s="21">
        <v>1.3440435518358529</v>
      </c>
      <c r="AA35" s="21">
        <v>2.2268736317494602</v>
      </c>
      <c r="AB35" s="21">
        <v>2.0258645516558675</v>
      </c>
      <c r="AC35" s="21">
        <v>1.6972155806335492</v>
      </c>
      <c r="AD35" s="21"/>
      <c r="AE35" s="21">
        <v>2.102958445824334</v>
      </c>
      <c r="AF35" s="21">
        <v>1.5662759510439164</v>
      </c>
      <c r="AG35" s="21">
        <v>2.0378136052915767</v>
      </c>
      <c r="AH35" s="21">
        <v>2.6122931065514754</v>
      </c>
      <c r="AI35" s="15">
        <f t="shared" ref="AI35:AI61" si="7">MEDIAN(D35:R35,V35:AH35)</f>
        <v>2.1996007917566596</v>
      </c>
      <c r="AJ35" s="20">
        <f t="shared" ref="AJ35:AJ61" si="8">(R35-AI35)/AI35*100</f>
        <v>-3.3878464842995504</v>
      </c>
      <c r="AK35" s="19">
        <f>RANK(R35,(D35:R35,V35:AH35),1)</f>
        <v>11</v>
      </c>
    </row>
    <row r="36" spans="1:37" ht="12.75" customHeight="1" x14ac:dyDescent="0.25">
      <c r="A36">
        <v>2008</v>
      </c>
      <c r="B36" s="22" t="s">
        <v>154</v>
      </c>
      <c r="C36" s="23" t="s">
        <v>87</v>
      </c>
      <c r="D36" s="15">
        <v>3.3735170716513445</v>
      </c>
      <c r="E36" s="15">
        <v>2.9777225041996638</v>
      </c>
      <c r="F36" s="15">
        <v>3.5780649928005759</v>
      </c>
      <c r="G36" s="15"/>
      <c r="H36" s="15">
        <v>2.7701864650827934</v>
      </c>
      <c r="I36" s="15">
        <v>3.4058304535637145</v>
      </c>
      <c r="J36" s="15"/>
      <c r="K36" s="15">
        <v>3.0200028797696183</v>
      </c>
      <c r="L36" s="15">
        <v>2.8290321094312456</v>
      </c>
      <c r="M36" s="15">
        <v>2.7868408927285815</v>
      </c>
      <c r="N36" s="15">
        <v>2.7563077753779699</v>
      </c>
      <c r="O36" s="15">
        <v>3.0752400647948166</v>
      </c>
      <c r="P36" s="15">
        <v>2.2300278617710587</v>
      </c>
      <c r="Q36" s="15">
        <v>3.9127079589632832</v>
      </c>
      <c r="R36" s="15">
        <v>2.346192494600432</v>
      </c>
      <c r="S36" s="15">
        <f t="shared" si="4"/>
        <v>2.9777225041996638</v>
      </c>
      <c r="T36" s="17">
        <f t="shared" si="5"/>
        <v>-21.208491009774967</v>
      </c>
      <c r="U36" s="18">
        <f t="shared" si="6"/>
        <v>2</v>
      </c>
      <c r="V36" s="16">
        <v>1.6837388176745856</v>
      </c>
      <c r="W36" s="16">
        <v>1.7023809791816655</v>
      </c>
      <c r="X36" s="21"/>
      <c r="Y36" s="21">
        <v>2.5131754676025917</v>
      </c>
      <c r="Z36" s="21">
        <v>2.0591495311375088</v>
      </c>
      <c r="AA36" s="21">
        <v>2.9685688680105589</v>
      </c>
      <c r="AB36" s="21">
        <v>2.2773297985961123</v>
      </c>
      <c r="AC36" s="21">
        <v>2.4550442963162946</v>
      </c>
      <c r="AD36" s="21"/>
      <c r="AE36" s="21">
        <v>2.5473899736021117</v>
      </c>
      <c r="AF36" s="21">
        <v>1.6572267616390688</v>
      </c>
      <c r="AG36" s="21">
        <v>2.6341262579793616</v>
      </c>
      <c r="AH36" s="21">
        <v>3.0112114170866326</v>
      </c>
      <c r="AI36" s="15">
        <f t="shared" si="7"/>
        <v>2.7632471202303819</v>
      </c>
      <c r="AJ36" s="20">
        <f t="shared" si="8"/>
        <v>-15.092918131592173</v>
      </c>
      <c r="AK36" s="19">
        <f>RANK(R36,(D36:R36,V36:AH36),1)</f>
        <v>7</v>
      </c>
    </row>
    <row r="37" spans="1:37" ht="12.75" customHeight="1" x14ac:dyDescent="0.25">
      <c r="A37">
        <v>2008</v>
      </c>
      <c r="B37" s="22" t="s">
        <v>153</v>
      </c>
      <c r="C37" s="23" t="s">
        <v>87</v>
      </c>
      <c r="D37" s="15">
        <v>3.7870431944951037</v>
      </c>
      <c r="E37" s="15">
        <v>3.7063757499400047</v>
      </c>
      <c r="F37" s="15">
        <v>3.9171887502999763</v>
      </c>
      <c r="G37" s="15"/>
      <c r="H37" s="15">
        <v>3.1468415142788575</v>
      </c>
      <c r="I37" s="15">
        <v>3.8233175545956324</v>
      </c>
      <c r="J37" s="15"/>
      <c r="K37" s="15">
        <v>3.544243280537557</v>
      </c>
      <c r="L37" s="15">
        <v>3.3207047870170383</v>
      </c>
      <c r="M37" s="15">
        <v>3.1758652387808972</v>
      </c>
      <c r="N37" s="15">
        <v>3.2623782637389005</v>
      </c>
      <c r="O37" s="15">
        <v>3.0918638822894171</v>
      </c>
      <c r="P37" s="15">
        <v>2.7031134185265175</v>
      </c>
      <c r="Q37" s="15">
        <v>4.0993220116390683</v>
      </c>
      <c r="R37" s="15">
        <v>2.5958651750059993</v>
      </c>
      <c r="S37" s="15">
        <f t="shared" si="4"/>
        <v>3.3207047870170383</v>
      </c>
      <c r="T37" s="17">
        <f t="shared" si="5"/>
        <v>-21.827884696192957</v>
      </c>
      <c r="U37" s="18">
        <f t="shared" si="6"/>
        <v>1</v>
      </c>
      <c r="V37" s="16">
        <v>2.3361059671226303</v>
      </c>
      <c r="W37" s="16">
        <v>1.8875726793856491</v>
      </c>
      <c r="X37" s="21"/>
      <c r="Y37" s="21">
        <v>3.2559878023758104</v>
      </c>
      <c r="Z37" s="21">
        <v>2.7431007625389969</v>
      </c>
      <c r="AA37" s="21">
        <v>3.7409077495800345</v>
      </c>
      <c r="AB37" s="21">
        <v>3.5697491426685866</v>
      </c>
      <c r="AC37" s="21">
        <v>3.7362563804895612</v>
      </c>
      <c r="AD37" s="21"/>
      <c r="AE37" s="21">
        <v>3.1670230087592994</v>
      </c>
      <c r="AF37" s="21">
        <v>1.8026704739620834</v>
      </c>
      <c r="AG37" s="21">
        <v>3.8689675947924167</v>
      </c>
      <c r="AH37" s="21">
        <v>4.6454812814974806</v>
      </c>
      <c r="AI37" s="15">
        <f t="shared" si="7"/>
        <v>3.2915415253779692</v>
      </c>
      <c r="AJ37" s="20">
        <f t="shared" si="8"/>
        <v>-21.135274916274525</v>
      </c>
      <c r="AK37" s="19">
        <f>RANK(R37,(D37:R37,V37:AH37),1)</f>
        <v>4</v>
      </c>
    </row>
    <row r="38" spans="1:37" ht="12.75" customHeight="1" x14ac:dyDescent="0.25">
      <c r="A38">
        <v>2009</v>
      </c>
      <c r="B38" s="22" t="s">
        <v>154</v>
      </c>
      <c r="C38" s="23" t="s">
        <v>87</v>
      </c>
      <c r="D38" s="15">
        <v>3.5653429805615544</v>
      </c>
      <c r="E38" s="15">
        <v>3.4784618790496755</v>
      </c>
      <c r="F38" s="15">
        <v>3.1529151738660897</v>
      </c>
      <c r="G38" s="15"/>
      <c r="H38" s="15">
        <v>3.5428182505399564</v>
      </c>
      <c r="I38" s="15">
        <v>3.7680655507559395</v>
      </c>
      <c r="J38" s="15"/>
      <c r="K38" s="15">
        <v>3.381927321814254</v>
      </c>
      <c r="L38" s="15">
        <v>3.9389317170626343</v>
      </c>
      <c r="M38" s="15">
        <v>3.9128673866090704</v>
      </c>
      <c r="N38" s="15">
        <v>3.8034615550755935</v>
      </c>
      <c r="O38" s="15">
        <v>3.8646001079913597</v>
      </c>
      <c r="P38" s="15">
        <v>3.1968383974082069</v>
      </c>
      <c r="Q38" s="15">
        <v>3.424981734341253</v>
      </c>
      <c r="R38" s="15">
        <v>2.8153016490280773</v>
      </c>
      <c r="S38" s="15">
        <f t="shared" si="4"/>
        <v>3.5428182505399564</v>
      </c>
      <c r="T38" s="17">
        <f t="shared" si="5"/>
        <v>-20.53496821071753</v>
      </c>
      <c r="U38" s="18">
        <f t="shared" si="6"/>
        <v>1</v>
      </c>
      <c r="V38" s="16">
        <v>3.0240093617710575</v>
      </c>
      <c r="W38" s="16">
        <v>2.3555397311015116</v>
      </c>
      <c r="X38" s="21"/>
      <c r="Y38" s="21">
        <v>3.2309794524838011</v>
      </c>
      <c r="Z38" s="21">
        <v>2.6848191058315329</v>
      </c>
      <c r="AA38" s="21">
        <v>3.5388281555075589</v>
      </c>
      <c r="AB38" s="21">
        <v>3.8679466393088546</v>
      </c>
      <c r="AC38" s="21">
        <v>2.995402954643628</v>
      </c>
      <c r="AD38" s="21"/>
      <c r="AE38" s="21">
        <v>2.7349848974082067</v>
      </c>
      <c r="AF38" s="21">
        <v>1.5434266792656588</v>
      </c>
      <c r="AG38" s="21">
        <v>3.8929169114470845</v>
      </c>
      <c r="AH38" s="21">
        <v>4.4920747300215975</v>
      </c>
      <c r="AI38" s="15">
        <f t="shared" si="7"/>
        <v>3.4517218066954642</v>
      </c>
      <c r="AJ38" s="20">
        <f t="shared" si="8"/>
        <v>-18.437759278076619</v>
      </c>
      <c r="AK38" s="19">
        <f>RANK(R38,(D38:R38,V38:AH38),1)</f>
        <v>5</v>
      </c>
    </row>
    <row r="39" spans="1:37" ht="12.75" customHeight="1" x14ac:dyDescent="0.25">
      <c r="A39">
        <v>2009</v>
      </c>
      <c r="B39" s="22" t="s">
        <v>153</v>
      </c>
      <c r="C39" s="23" t="s">
        <v>87</v>
      </c>
      <c r="D39" s="15">
        <v>3.3580058902171062</v>
      </c>
      <c r="E39" s="15">
        <v>3.0544753863440097</v>
      </c>
      <c r="F39" s="15">
        <v>3.4438890475235158</v>
      </c>
      <c r="G39" s="15"/>
      <c r="H39" s="15">
        <v>3.0512803284085033</v>
      </c>
      <c r="I39" s="15">
        <v>3.1119864291831223</v>
      </c>
      <c r="J39" s="15"/>
      <c r="K39" s="15">
        <v>3.0448902125374899</v>
      </c>
      <c r="L39" s="15">
        <v>3.0298734402406113</v>
      </c>
      <c r="M39" s="15">
        <v>3.3963465854431822</v>
      </c>
      <c r="N39" s="15">
        <v>3.489003265572864</v>
      </c>
      <c r="O39" s="15">
        <v>2.8363487810869956</v>
      </c>
      <c r="P39" s="15">
        <v>2.8189676659178411</v>
      </c>
      <c r="Q39" s="15">
        <v>4.2770004042067802</v>
      </c>
      <c r="R39" s="15">
        <v>2.1115179378380393</v>
      </c>
      <c r="S39" s="15">
        <f t="shared" si="4"/>
        <v>3.0544753863440097</v>
      </c>
      <c r="T39" s="17">
        <f t="shared" si="5"/>
        <v>-30.871338912133893</v>
      </c>
      <c r="U39" s="18">
        <f t="shared" si="6"/>
        <v>1</v>
      </c>
      <c r="V39" s="16">
        <v>2.087778657377227</v>
      </c>
      <c r="W39" s="16">
        <v>2.3754936244695686</v>
      </c>
      <c r="X39" s="21"/>
      <c r="Y39" s="21">
        <v>2.5727884519870816</v>
      </c>
      <c r="Z39" s="21">
        <v>1.9164277002960253</v>
      </c>
      <c r="AA39" s="21">
        <v>3.4082002503839104</v>
      </c>
      <c r="AB39" s="21">
        <v>2.7140739138951697</v>
      </c>
      <c r="AC39" s="21">
        <v>2.5869425586413746</v>
      </c>
      <c r="AD39" s="21"/>
      <c r="AE39" s="21">
        <v>3.0491715901710692</v>
      </c>
      <c r="AF39" s="21">
        <v>1.2699077270463286</v>
      </c>
      <c r="AG39" s="21">
        <v>3.2222159279580893</v>
      </c>
      <c r="AH39" s="21">
        <v>3.9682619558988068</v>
      </c>
      <c r="AI39" s="15">
        <f t="shared" si="7"/>
        <v>3.0470309013542796</v>
      </c>
      <c r="AJ39" s="20">
        <f t="shared" si="8"/>
        <v>-30.702444241718823</v>
      </c>
      <c r="AK39" s="19">
        <f>RANK(R39,(D39:R39,V39:AH39),1)</f>
        <v>4</v>
      </c>
    </row>
    <row r="40" spans="1:37" ht="12.75" customHeight="1" x14ac:dyDescent="0.25">
      <c r="A40">
        <v>2010</v>
      </c>
      <c r="B40" s="22" t="s">
        <v>154</v>
      </c>
      <c r="C40" s="23" t="s">
        <v>87</v>
      </c>
      <c r="D40" s="15">
        <v>3.3197274616499444</v>
      </c>
      <c r="E40" s="15">
        <v>3.0409956276057515</v>
      </c>
      <c r="F40" s="15">
        <v>3.6910671646007316</v>
      </c>
      <c r="G40" s="15"/>
      <c r="H40" s="15">
        <v>3.1098956315267876</v>
      </c>
      <c r="I40" s="15">
        <v>3.3385183718102276</v>
      </c>
      <c r="J40" s="15"/>
      <c r="K40" s="15">
        <v>2.552431963438401</v>
      </c>
      <c r="L40" s="15">
        <v>2.8781410728833006</v>
      </c>
      <c r="M40" s="15">
        <v>3.6172502058544209</v>
      </c>
      <c r="N40" s="15">
        <v>2.8061092506022174</v>
      </c>
      <c r="O40" s="15">
        <v>2.8064224324382225</v>
      </c>
      <c r="P40" s="15">
        <v>2.8240858879888879</v>
      </c>
      <c r="Q40" s="15">
        <v>3.9323424510587621</v>
      </c>
      <c r="R40" s="15">
        <v>2.3434770424560574</v>
      </c>
      <c r="S40" s="15">
        <f t="shared" si="4"/>
        <v>3.0409956276057515</v>
      </c>
      <c r="T40" s="17">
        <f t="shared" si="5"/>
        <v>-22.937178166838311</v>
      </c>
      <c r="U40" s="18">
        <f t="shared" si="6"/>
        <v>1</v>
      </c>
      <c r="V40" s="16">
        <v>2.2690337200377368</v>
      </c>
      <c r="W40" s="16">
        <v>2.9597249411625284</v>
      </c>
      <c r="X40" s="21"/>
      <c r="Y40" s="21">
        <v>2.6634862424856713</v>
      </c>
      <c r="Z40" s="21">
        <v>2.4101221371578596</v>
      </c>
      <c r="AA40" s="21">
        <v>3.3317223259689248</v>
      </c>
      <c r="AB40" s="21">
        <v>2.436460729565856</v>
      </c>
      <c r="AC40" s="21">
        <v>2.8176656603507912</v>
      </c>
      <c r="AD40" s="21"/>
      <c r="AE40" s="21">
        <v>2.8876618006978445</v>
      </c>
      <c r="AF40" s="21">
        <v>1.2849850731273322</v>
      </c>
      <c r="AG40" s="21">
        <v>2.9335742578561352</v>
      </c>
      <c r="AH40" s="21">
        <v>3.5049745176467315</v>
      </c>
      <c r="AI40" s="15">
        <f t="shared" si="7"/>
        <v>2.8829014367905725</v>
      </c>
      <c r="AJ40" s="20">
        <f t="shared" si="8"/>
        <v>-18.711163255551199</v>
      </c>
      <c r="AK40" s="19">
        <f>RANK(R40,(D40:R40,V40:AH40),1)</f>
        <v>3</v>
      </c>
    </row>
    <row r="41" spans="1:37" ht="12.75" customHeight="1" x14ac:dyDescent="0.25">
      <c r="A41">
        <v>2010</v>
      </c>
      <c r="B41" s="22" t="s">
        <v>153</v>
      </c>
      <c r="C41" s="23" t="s">
        <v>87</v>
      </c>
      <c r="D41" s="15">
        <v>3.3202420898486857</v>
      </c>
      <c r="E41" s="15">
        <v>3.1770756878093387</v>
      </c>
      <c r="F41" s="15">
        <v>3.6566526737045471</v>
      </c>
      <c r="G41" s="15"/>
      <c r="H41" s="15">
        <v>3.3476569327923906</v>
      </c>
      <c r="I41" s="15">
        <v>3.2897811532445695</v>
      </c>
      <c r="J41" s="15"/>
      <c r="K41" s="15">
        <v>2.9790795998825819</v>
      </c>
      <c r="L41" s="15">
        <v>2.9181577266743495</v>
      </c>
      <c r="M41" s="15">
        <v>3.9995209761204813</v>
      </c>
      <c r="N41" s="15">
        <v>3.1039694399594593</v>
      </c>
      <c r="O41" s="15">
        <v>3.5252441931943888</v>
      </c>
      <c r="P41" s="15">
        <v>3.0310154967926008</v>
      </c>
      <c r="Q41" s="15">
        <v>4.0092989367704028</v>
      </c>
      <c r="R41" s="15">
        <v>2.2101237162482685</v>
      </c>
      <c r="S41" s="15">
        <f t="shared" si="4"/>
        <v>3.2897811532445695</v>
      </c>
      <c r="T41" s="17">
        <f t="shared" si="5"/>
        <v>-32.818518518518516</v>
      </c>
      <c r="U41" s="18">
        <f t="shared" si="6"/>
        <v>1</v>
      </c>
      <c r="V41" s="16">
        <v>2.729086693172599</v>
      </c>
      <c r="W41" s="16">
        <v>3.3341018160035585</v>
      </c>
      <c r="X41" s="21"/>
      <c r="Y41" s="21">
        <v>3.0735998861651552</v>
      </c>
      <c r="Z41" s="21">
        <v>2.2294968719284864</v>
      </c>
      <c r="AA41" s="21">
        <v>3.4239920399223065</v>
      </c>
      <c r="AB41" s="21">
        <v>2.9163909923513107</v>
      </c>
      <c r="AC41" s="21">
        <v>2.9505986241577338</v>
      </c>
      <c r="AD41" s="21"/>
      <c r="AE41" s="21">
        <v>3.1120415881595505</v>
      </c>
      <c r="AF41" s="21">
        <v>1.2016534880957872</v>
      </c>
      <c r="AG41" s="21">
        <v>3.3753763851021361</v>
      </c>
      <c r="AH41" s="21">
        <v>3.985052031233526</v>
      </c>
      <c r="AI41" s="15">
        <f t="shared" si="7"/>
        <v>3.1445586379844448</v>
      </c>
      <c r="AJ41" s="20">
        <f t="shared" si="8"/>
        <v>-29.715932482503089</v>
      </c>
      <c r="AK41" s="19">
        <f>RANK(R41,(D41:R41,V41:AH41),1)</f>
        <v>2</v>
      </c>
    </row>
    <row r="42" spans="1:37" ht="12.75" customHeight="1" x14ac:dyDescent="0.25">
      <c r="A42">
        <v>2011</v>
      </c>
      <c r="B42" s="22" t="s">
        <v>154</v>
      </c>
      <c r="C42" s="23" t="s">
        <v>87</v>
      </c>
      <c r="D42" s="15">
        <v>3.2999829252442199</v>
      </c>
      <c r="E42" s="15">
        <v>3.4968569065798123</v>
      </c>
      <c r="F42" s="15">
        <v>4.0226666859373816</v>
      </c>
      <c r="G42" s="15"/>
      <c r="H42" s="15">
        <v>3.5968563891629706</v>
      </c>
      <c r="I42" s="15">
        <v>3.5562315993635636</v>
      </c>
      <c r="J42" s="15"/>
      <c r="K42" s="15">
        <v>2.9749846068489556</v>
      </c>
      <c r="L42" s="15">
        <v>3.1562336690309301</v>
      </c>
      <c r="M42" s="15">
        <v>3.7687304998527744</v>
      </c>
      <c r="N42" s="15">
        <v>2.9687346391875082</v>
      </c>
      <c r="O42" s="15">
        <v>3.7531055806991556</v>
      </c>
      <c r="P42" s="15">
        <v>3.2843580060906019</v>
      </c>
      <c r="Q42" s="15">
        <v>4.3069464650183154</v>
      </c>
      <c r="R42" s="15">
        <v>2.3069255635168444</v>
      </c>
      <c r="S42" s="15">
        <f t="shared" si="4"/>
        <v>3.4968569065798123</v>
      </c>
      <c r="T42" s="17">
        <f t="shared" si="5"/>
        <v>-34.028596961572838</v>
      </c>
      <c r="U42" s="18">
        <f t="shared" si="6"/>
        <v>1</v>
      </c>
      <c r="V42" s="16">
        <v>2.7050797533893505</v>
      </c>
      <c r="W42" s="16">
        <v>3.5117318296140576</v>
      </c>
      <c r="X42" s="21"/>
      <c r="Y42" s="21">
        <v>3.2360457560676128</v>
      </c>
      <c r="Z42" s="21">
        <v>2.3999875819957963</v>
      </c>
      <c r="AA42" s="21">
        <v>3.1516399427997657</v>
      </c>
      <c r="AB42" s="21">
        <v>2.7932667970923726</v>
      </c>
      <c r="AC42" s="21">
        <v>3.0319530620830486</v>
      </c>
      <c r="AD42" s="21"/>
      <c r="AE42" s="21">
        <v>3.161514891704853</v>
      </c>
      <c r="AF42" s="21">
        <v>1.2733371615049833</v>
      </c>
      <c r="AG42" s="21">
        <v>3.2437332162911936</v>
      </c>
      <c r="AH42" s="21">
        <v>4.1874783331697483</v>
      </c>
      <c r="AI42" s="15">
        <f t="shared" si="7"/>
        <v>3.2398894861794032</v>
      </c>
      <c r="AJ42" s="20">
        <f t="shared" si="8"/>
        <v>-28.796165012490725</v>
      </c>
      <c r="AK42" s="19">
        <f>RANK(R42,(D42:R42,V42:AH42),1)</f>
        <v>2</v>
      </c>
    </row>
    <row r="43" spans="1:37" ht="12.75" customHeight="1" x14ac:dyDescent="0.25">
      <c r="A43">
        <v>2011</v>
      </c>
      <c r="B43" s="22" t="s">
        <v>153</v>
      </c>
      <c r="C43" s="23" t="s">
        <v>87</v>
      </c>
      <c r="D43" s="15">
        <v>3.6942965400192431</v>
      </c>
      <c r="E43" s="15">
        <v>3.7286475644826513</v>
      </c>
      <c r="F43" s="15">
        <v>3.9406558418299937</v>
      </c>
      <c r="G43" s="15"/>
      <c r="H43" s="15">
        <v>3.8629288419305192</v>
      </c>
      <c r="I43" s="15">
        <v>3.4944360340503238</v>
      </c>
      <c r="J43" s="15"/>
      <c r="K43" s="15">
        <v>3.4007514218773931</v>
      </c>
      <c r="L43" s="15">
        <v>3.4788219320215026</v>
      </c>
      <c r="M43" s="15">
        <v>4.3969311313162258</v>
      </c>
      <c r="N43" s="15">
        <v>3.2945755280814053</v>
      </c>
      <c r="O43" s="15">
        <v>4.0409296050590875</v>
      </c>
      <c r="P43" s="15">
        <v>3.6911737196134795</v>
      </c>
      <c r="Q43" s="15">
        <v>4.5595363898443759</v>
      </c>
      <c r="R43" s="15">
        <v>2.7108579378359297</v>
      </c>
      <c r="S43" s="15">
        <f t="shared" si="4"/>
        <v>3.6942965400192431</v>
      </c>
      <c r="T43" s="17">
        <f t="shared" si="5"/>
        <v>-26.62045646661031</v>
      </c>
      <c r="U43" s="18">
        <f t="shared" si="6"/>
        <v>1</v>
      </c>
      <c r="V43" s="16">
        <v>2.9666481572720893</v>
      </c>
      <c r="W43" s="16">
        <v>3.7516315226690775</v>
      </c>
      <c r="X43" s="21"/>
      <c r="Y43" s="21">
        <v>3.4484681176774727</v>
      </c>
      <c r="Z43" s="21">
        <v>2.7074852917977044</v>
      </c>
      <c r="AA43" s="21">
        <v>4.3733850654567625</v>
      </c>
      <c r="AB43" s="21">
        <v>3.0055272713238552</v>
      </c>
      <c r="AC43" s="21">
        <v>3.9351909061199066</v>
      </c>
      <c r="AD43" s="21"/>
      <c r="AE43" s="21">
        <v>3.1616370634080155</v>
      </c>
      <c r="AF43" s="21">
        <v>1.5484817264023176</v>
      </c>
      <c r="AG43" s="21">
        <v>3.9847188377553291</v>
      </c>
      <c r="AH43" s="21">
        <v>5.2525839224956616</v>
      </c>
      <c r="AI43" s="15">
        <f t="shared" si="7"/>
        <v>3.6927351298163611</v>
      </c>
      <c r="AJ43" s="20">
        <f t="shared" si="8"/>
        <v>-26.589429175475686</v>
      </c>
      <c r="AK43" s="19">
        <f>RANK(R43,(D43:R43,V43:AH43),1)</f>
        <v>3</v>
      </c>
    </row>
    <row r="44" spans="1:37" ht="12.75" customHeight="1" x14ac:dyDescent="0.25">
      <c r="A44">
        <v>2012</v>
      </c>
      <c r="B44" s="22" t="s">
        <v>154</v>
      </c>
      <c r="C44" s="23" t="s">
        <v>87</v>
      </c>
      <c r="D44" s="15">
        <v>3.486414370457859</v>
      </c>
      <c r="E44" s="15">
        <v>3.4686567420854089</v>
      </c>
      <c r="F44" s="15">
        <v>3.3569020675281176</v>
      </c>
      <c r="G44" s="15"/>
      <c r="H44" s="15">
        <v>3.8149304953482011</v>
      </c>
      <c r="I44" s="15">
        <v>3.4538587184416998</v>
      </c>
      <c r="J44" s="15"/>
      <c r="K44" s="15">
        <v>3.0454332658753285</v>
      </c>
      <c r="L44" s="15">
        <v>3.7172635392997209</v>
      </c>
      <c r="M44" s="15">
        <v>4.1760022722547019</v>
      </c>
      <c r="N44" s="15">
        <v>3.0513524753328127</v>
      </c>
      <c r="O44" s="15">
        <v>4.0576180831050301</v>
      </c>
      <c r="P44" s="15">
        <v>3.8918802182954884</v>
      </c>
      <c r="Q44" s="15">
        <v>4.2682827476968725</v>
      </c>
      <c r="R44" s="15">
        <v>2.9191765281472035</v>
      </c>
      <c r="S44" s="15">
        <f t="shared" si="4"/>
        <v>3.486414370457859</v>
      </c>
      <c r="T44" s="17">
        <f t="shared" si="5"/>
        <v>-16.269949066213893</v>
      </c>
      <c r="U44" s="18">
        <f t="shared" si="6"/>
        <v>1</v>
      </c>
      <c r="V44" s="16">
        <v>3.1218206639241548</v>
      </c>
      <c r="W44" s="16">
        <v>3.7226500199060317</v>
      </c>
      <c r="X44" s="21"/>
      <c r="Y44" s="21">
        <v>3.1577502653310807</v>
      </c>
      <c r="Z44" s="21">
        <v>3.0691101037052628</v>
      </c>
      <c r="AA44" s="21">
        <v>4.0352138753084539</v>
      </c>
      <c r="AB44" s="21">
        <v>3.1871983323820618</v>
      </c>
      <c r="AC44" s="21">
        <v>3.6926396279565887</v>
      </c>
      <c r="AD44" s="21"/>
      <c r="AE44" s="21">
        <v>3.0403131496946059</v>
      </c>
      <c r="AF44" s="21">
        <v>1.5885382421048824</v>
      </c>
      <c r="AG44" s="21">
        <v>3.6284753974374664</v>
      </c>
      <c r="AH44" s="21">
        <v>4.8507921504078366</v>
      </c>
      <c r="AI44" s="15">
        <f t="shared" si="7"/>
        <v>3.4775355562716337</v>
      </c>
      <c r="AJ44" s="20">
        <f t="shared" si="8"/>
        <v>-16.056170212765934</v>
      </c>
      <c r="AK44" s="19">
        <f>RANK(R44,(D44:R44,V44:AH44),1)</f>
        <v>2</v>
      </c>
    </row>
    <row r="45" spans="1:37" ht="12.75" customHeight="1" x14ac:dyDescent="0.25">
      <c r="A45">
        <v>2012</v>
      </c>
      <c r="B45" s="22" t="s">
        <v>153</v>
      </c>
      <c r="C45" s="23" t="s">
        <v>87</v>
      </c>
      <c r="D45" s="15">
        <v>3.3985609554785063</v>
      </c>
      <c r="E45" s="15">
        <v>2.9611509087107386</v>
      </c>
      <c r="F45" s="15">
        <v>3.1467048548659076</v>
      </c>
      <c r="G45" s="15">
        <v>4.0402875372496379</v>
      </c>
      <c r="H45" s="15">
        <v>4.0172659558408084</v>
      </c>
      <c r="I45" s="15">
        <v>2.8460430016665903</v>
      </c>
      <c r="J45" s="15">
        <v>4.3942443514103973</v>
      </c>
      <c r="K45" s="15">
        <v>3.3179854205476014</v>
      </c>
      <c r="L45" s="15">
        <v>3.6431652579473233</v>
      </c>
      <c r="M45" s="15">
        <v>4.2302155838724849</v>
      </c>
      <c r="N45" s="15">
        <v>3.0446041413177469</v>
      </c>
      <c r="O45" s="15">
        <v>4.2906472350706633</v>
      </c>
      <c r="P45" s="15">
        <v>3.8043163278091323</v>
      </c>
      <c r="Q45" s="15">
        <v>4.4198558607277203</v>
      </c>
      <c r="R45" s="15">
        <v>2.8724314893564613</v>
      </c>
      <c r="S45" s="15">
        <f t="shared" si="4"/>
        <v>3.6431652579473233</v>
      </c>
      <c r="T45" s="17">
        <f t="shared" si="5"/>
        <v>-21.155608214849913</v>
      </c>
      <c r="U45" s="18">
        <f t="shared" si="6"/>
        <v>2</v>
      </c>
      <c r="V45" s="16">
        <v>3.3561724687094978</v>
      </c>
      <c r="W45" s="16">
        <v>3.9000573294931038</v>
      </c>
      <c r="X45" s="21"/>
      <c r="Y45" s="21">
        <v>3.0610070180715381</v>
      </c>
      <c r="Z45" s="21">
        <v>2.9352516296258053</v>
      </c>
      <c r="AA45" s="21">
        <v>4.3874817618715536</v>
      </c>
      <c r="AB45" s="21">
        <v>3.2897552063450246</v>
      </c>
      <c r="AC45" s="21">
        <v>3.6321148988710852</v>
      </c>
      <c r="AD45" s="21"/>
      <c r="AE45" s="21">
        <v>3.3992803798975317</v>
      </c>
      <c r="AF45" s="21">
        <v>1.6552517032948659</v>
      </c>
      <c r="AG45" s="21">
        <v>3.7237407928782278</v>
      </c>
      <c r="AH45" s="21">
        <v>4.5381292352155835</v>
      </c>
      <c r="AI45" s="15">
        <f t="shared" si="7"/>
        <v>3.5156976393843085</v>
      </c>
      <c r="AJ45" s="20">
        <f t="shared" si="8"/>
        <v>-18.296970217851271</v>
      </c>
      <c r="AK45" s="19">
        <f>RANK(R45,(D45:R45,V45:AH45),1)</f>
        <v>3</v>
      </c>
    </row>
    <row r="46" spans="1:37" ht="12.75" customHeight="1" x14ac:dyDescent="0.25">
      <c r="A46">
        <v>2013</v>
      </c>
      <c r="B46" s="22" t="s">
        <v>154</v>
      </c>
      <c r="C46" s="23" t="s">
        <v>87</v>
      </c>
      <c r="D46" s="15">
        <v>3.5467255361849617</v>
      </c>
      <c r="E46" s="15">
        <v>3.8683198205540639</v>
      </c>
      <c r="F46" s="15">
        <v>3.1222823368719115</v>
      </c>
      <c r="G46" s="15">
        <v>3.9111990584699448</v>
      </c>
      <c r="H46" s="15">
        <v>4.1715372886735045</v>
      </c>
      <c r="I46" s="15">
        <v>4.1592860778403953</v>
      </c>
      <c r="J46" s="15">
        <v>4.2419817509638795</v>
      </c>
      <c r="K46" s="15">
        <v>3.4334018359787066</v>
      </c>
      <c r="L46" s="15">
        <v>4.0704647993003578</v>
      </c>
      <c r="M46" s="15">
        <v>4.8576050953275907</v>
      </c>
      <c r="N46" s="15">
        <v>3.1454983814006523</v>
      </c>
      <c r="O46" s="15">
        <v>4.578890048874368</v>
      </c>
      <c r="P46" s="15">
        <v>4.033711166801031</v>
      </c>
      <c r="Q46" s="15">
        <v>4.7524284503253522</v>
      </c>
      <c r="R46" s="15">
        <v>3.0633846407917416</v>
      </c>
      <c r="S46" s="15">
        <f t="shared" si="4"/>
        <v>4.033711166801031</v>
      </c>
      <c r="T46" s="17">
        <f t="shared" si="5"/>
        <v>-24.055429005315101</v>
      </c>
      <c r="U46" s="18">
        <f t="shared" si="6"/>
        <v>1</v>
      </c>
      <c r="V46" s="16">
        <v>3.1805674724104258</v>
      </c>
      <c r="W46" s="16">
        <v>4.0701278910024472</v>
      </c>
      <c r="X46" s="21"/>
      <c r="Y46" s="21">
        <v>3.0011791177866325</v>
      </c>
      <c r="Z46" s="21">
        <v>3.3170153330641736</v>
      </c>
      <c r="AA46" s="21">
        <v>4.1951821255814039</v>
      </c>
      <c r="AB46" s="21">
        <v>3.3197718555016236</v>
      </c>
      <c r="AC46" s="21">
        <v>3.8036640553823338</v>
      </c>
      <c r="AD46" s="21"/>
      <c r="AE46" s="21">
        <v>3.4536163338533359</v>
      </c>
      <c r="AF46" s="21">
        <v>1.9348643548999362</v>
      </c>
      <c r="AG46" s="21">
        <v>3.4425902441035379</v>
      </c>
      <c r="AH46" s="21">
        <v>4.2848609888797595</v>
      </c>
      <c r="AI46" s="15">
        <f t="shared" si="7"/>
        <v>3.835991937968199</v>
      </c>
      <c r="AJ46" s="20">
        <f t="shared" si="8"/>
        <v>-20.141004195793034</v>
      </c>
      <c r="AK46" s="19">
        <f>RANK(R46,(D46:R46,V46:AH46),1)</f>
        <v>3</v>
      </c>
    </row>
    <row r="47" spans="1:37" ht="12.75" customHeight="1" x14ac:dyDescent="0.25">
      <c r="A47">
        <v>2013</v>
      </c>
      <c r="B47" s="22" t="s">
        <v>153</v>
      </c>
      <c r="C47" s="23" t="s">
        <v>87</v>
      </c>
      <c r="D47" s="15">
        <v>3.4328015816885027</v>
      </c>
      <c r="E47" s="15">
        <v>3.4877264069955185</v>
      </c>
      <c r="F47" s="15">
        <v>3.0310569983595173</v>
      </c>
      <c r="G47" s="15">
        <v>3.6616550204677361</v>
      </c>
      <c r="H47" s="15">
        <v>4.0705398310866325</v>
      </c>
      <c r="I47" s="15">
        <v>3.9881525931261095</v>
      </c>
      <c r="J47" s="15">
        <v>4.0491801768005713</v>
      </c>
      <c r="K47" s="15">
        <v>3.8203267380213375</v>
      </c>
      <c r="L47" s="15">
        <v>3.7562477751631529</v>
      </c>
      <c r="M47" s="15">
        <v>4.4275511955822378</v>
      </c>
      <c r="N47" s="15">
        <v>3.289386760053516</v>
      </c>
      <c r="O47" s="15">
        <v>4.7448946306894415</v>
      </c>
      <c r="P47" s="15">
        <v>3.8508405298585688</v>
      </c>
      <c r="Q47" s="15">
        <v>4.5217472709837701</v>
      </c>
      <c r="R47" s="15">
        <v>3.2110883701991813</v>
      </c>
      <c r="S47" s="15">
        <f t="shared" si="4"/>
        <v>3.8203267380213375</v>
      </c>
      <c r="T47" s="17">
        <f t="shared" si="5"/>
        <v>-15.94728434504791</v>
      </c>
      <c r="U47" s="18">
        <f t="shared" si="6"/>
        <v>2</v>
      </c>
      <c r="V47" s="16">
        <v>3.1281518839855869</v>
      </c>
      <c r="W47" s="16">
        <v>3.769460247028674</v>
      </c>
      <c r="X47" s="21"/>
      <c r="Y47" s="21">
        <v>2.967283173419704</v>
      </c>
      <c r="Z47" s="21">
        <v>2.9323753955579117</v>
      </c>
      <c r="AA47" s="21">
        <v>4.8304553030010373</v>
      </c>
      <c r="AB47" s="21">
        <v>3.2316241521056379</v>
      </c>
      <c r="AC47" s="21">
        <v>3.4731103007054842</v>
      </c>
      <c r="AD47" s="21"/>
      <c r="AE47" s="21">
        <v>3.6024582643035075</v>
      </c>
      <c r="AF47" s="21">
        <v>1.9314009681293818</v>
      </c>
      <c r="AG47" s="21">
        <v>3.5334970947513655</v>
      </c>
      <c r="AH47" s="21">
        <v>4.0156150057796172</v>
      </c>
      <c r="AI47" s="15">
        <f t="shared" si="7"/>
        <v>3.6320566423856215</v>
      </c>
      <c r="AJ47" s="20">
        <f t="shared" si="8"/>
        <v>-11.590355372595134</v>
      </c>
      <c r="AK47" s="19">
        <f>RANK(R47,(D47:R47,V47:AH47),1)</f>
        <v>6</v>
      </c>
    </row>
    <row r="48" spans="1:37" ht="12.75" customHeight="1" x14ac:dyDescent="0.25">
      <c r="A48">
        <v>2014</v>
      </c>
      <c r="B48" s="22" t="s">
        <v>154</v>
      </c>
      <c r="C48" s="23" t="s">
        <v>87</v>
      </c>
      <c r="D48" s="15">
        <v>3.3434132364754499</v>
      </c>
      <c r="E48" s="15">
        <v>3.1778684608409451</v>
      </c>
      <c r="F48" s="15">
        <v>2.8921263534689579</v>
      </c>
      <c r="G48" s="15">
        <v>3.4143609974616664</v>
      </c>
      <c r="H48" s="15">
        <v>3.9139514810729401</v>
      </c>
      <c r="I48" s="15">
        <v>3.7247574517763633</v>
      </c>
      <c r="J48" s="15">
        <v>3.8223106231324104</v>
      </c>
      <c r="K48" s="15">
        <v>3.2724654754892337</v>
      </c>
      <c r="L48" s="15">
        <v>3.5207826389409909</v>
      </c>
      <c r="M48" s="15">
        <v>3.9996800255979519</v>
      </c>
      <c r="N48" s="15">
        <v>3.1069206998547285</v>
      </c>
      <c r="O48" s="15">
        <v>4.5849990537342382</v>
      </c>
      <c r="P48" s="15">
        <v>3.7011081981142904</v>
      </c>
      <c r="Q48" s="15">
        <v>3.9669553708430598</v>
      </c>
      <c r="R48" s="15">
        <v>3.2214717722803909</v>
      </c>
      <c r="S48" s="15">
        <f t="shared" si="4"/>
        <v>3.5207826389409909</v>
      </c>
      <c r="T48" s="17">
        <f t="shared" si="5"/>
        <v>-8.5012594458438091</v>
      </c>
      <c r="U48" s="18">
        <f t="shared" si="6"/>
        <v>4</v>
      </c>
      <c r="V48" s="16">
        <v>2.9912167263130405</v>
      </c>
      <c r="W48" s="16">
        <v>3.5538324709337368</v>
      </c>
      <c r="X48" s="21"/>
      <c r="Y48" s="21">
        <v>2.6859048615356893</v>
      </c>
      <c r="Z48" s="21">
        <v>2.9620690211745364</v>
      </c>
      <c r="AA48" s="21">
        <v>3.3969492344529657</v>
      </c>
      <c r="AB48" s="21">
        <v>2.9738936480055727</v>
      </c>
      <c r="AC48" s="21">
        <v>3.538519579187545</v>
      </c>
      <c r="AD48" s="21"/>
      <c r="AE48" s="21">
        <v>3.376433506901118</v>
      </c>
      <c r="AF48" s="21">
        <v>1.9635088468606181</v>
      </c>
      <c r="AG48" s="21">
        <v>3.287246259028028</v>
      </c>
      <c r="AH48" s="21">
        <v>4.0558470030453737</v>
      </c>
      <c r="AI48" s="15">
        <f t="shared" si="7"/>
        <v>3.3866913706770418</v>
      </c>
      <c r="AJ48" s="20">
        <f t="shared" si="8"/>
        <v>-4.8784958625746118</v>
      </c>
      <c r="AK48" s="19">
        <f>RANK(R48,(D48:R48,V48:AH48),1)</f>
        <v>9</v>
      </c>
    </row>
    <row r="49" spans="1:37" ht="12.75" customHeight="1" x14ac:dyDescent="0.25">
      <c r="A49">
        <v>2014</v>
      </c>
      <c r="B49" s="22" t="s">
        <v>153</v>
      </c>
      <c r="C49" s="23" t="s">
        <v>87</v>
      </c>
      <c r="D49" s="15">
        <v>3.1849303907539244</v>
      </c>
      <c r="E49" s="15">
        <v>2.5781413270414149</v>
      </c>
      <c r="F49" s="15">
        <v>2.6226107039641953</v>
      </c>
      <c r="G49" s="15">
        <v>3.0880720425556833</v>
      </c>
      <c r="H49" s="15">
        <v>3.5894564332289307</v>
      </c>
      <c r="I49" s="15">
        <v>3.3273691381042791</v>
      </c>
      <c r="J49" s="15">
        <v>3.4726566604016402</v>
      </c>
      <c r="K49" s="15">
        <v>3.2789399640051582</v>
      </c>
      <c r="L49" s="15">
        <v>3.2561497644291015</v>
      </c>
      <c r="M49" s="15">
        <v>3.677768456586151</v>
      </c>
      <c r="N49" s="15">
        <v>3.0225502187745201</v>
      </c>
      <c r="O49" s="15">
        <v>4.6662933631976102</v>
      </c>
      <c r="P49" s="15">
        <v>3.5581199088118529</v>
      </c>
      <c r="Q49" s="15">
        <v>3.6074891786434859</v>
      </c>
      <c r="R49" s="15">
        <v>3.0271367464392016</v>
      </c>
      <c r="S49" s="15">
        <f t="shared" si="4"/>
        <v>3.2789399640051582</v>
      </c>
      <c r="T49" s="17">
        <f t="shared" si="5"/>
        <v>-7.6794092093831479</v>
      </c>
      <c r="U49" s="18">
        <f t="shared" si="6"/>
        <v>4</v>
      </c>
      <c r="V49" s="16">
        <v>2.806812492037674</v>
      </c>
      <c r="W49" s="16">
        <v>3.3119857533904407</v>
      </c>
      <c r="X49" s="21"/>
      <c r="Y49" s="21">
        <v>2.7265340140310141</v>
      </c>
      <c r="Z49" s="21">
        <v>2.9399357453113151</v>
      </c>
      <c r="AA49" s="21">
        <v>3.2682855457033519</v>
      </c>
      <c r="AB49" s="21">
        <v>2.9313894204702931</v>
      </c>
      <c r="AC49" s="21">
        <v>3.2160959886741822</v>
      </c>
      <c r="AD49" s="21"/>
      <c r="AE49" s="21">
        <v>3.2931553509907241</v>
      </c>
      <c r="AF49" s="21">
        <v>1.8255234737916122</v>
      </c>
      <c r="AG49" s="21">
        <v>3.3045789385282225</v>
      </c>
      <c r="AH49" s="21">
        <v>3.9540996264458386</v>
      </c>
      <c r="AI49" s="15">
        <f t="shared" si="7"/>
        <v>3.2622176550662267</v>
      </c>
      <c r="AJ49" s="20">
        <f t="shared" si="8"/>
        <v>-7.2061687319343735</v>
      </c>
      <c r="AK49" s="19">
        <f>RANK(R49,(D49:R49,V49:AH49),1)</f>
        <v>9</v>
      </c>
    </row>
    <row r="50" spans="1:37" ht="12.75" customHeight="1" x14ac:dyDescent="0.25">
      <c r="A50">
        <v>2015</v>
      </c>
      <c r="B50" s="22" t="s">
        <v>154</v>
      </c>
      <c r="C50" s="23">
        <v>2015</v>
      </c>
      <c r="D50" s="15">
        <v>2.7532702379200842</v>
      </c>
      <c r="E50" s="15">
        <v>2.4750142032366709</v>
      </c>
      <c r="F50" s="15">
        <v>2.4750142032366709</v>
      </c>
      <c r="G50" s="15">
        <v>2.4310790398656064</v>
      </c>
      <c r="H50" s="15">
        <v>3.0095586909179639</v>
      </c>
      <c r="I50" s="15">
        <v>2.9070433097188118</v>
      </c>
      <c r="J50" s="15">
        <v>2.694690020091997</v>
      </c>
      <c r="K50" s="15">
        <v>2.7166576017775297</v>
      </c>
      <c r="L50" s="15">
        <v>2.9802685820039208</v>
      </c>
      <c r="M50" s="15">
        <v>3.1852993444022246</v>
      </c>
      <c r="N50" s="15">
        <v>2.5262718938362476</v>
      </c>
      <c r="O50" s="15">
        <v>4.1884855747082135</v>
      </c>
      <c r="P50" s="15">
        <v>3.1340416538026488</v>
      </c>
      <c r="Q50" s="15">
        <v>3.3610399978864858</v>
      </c>
      <c r="R50" s="15">
        <v>2.7825603468341273</v>
      </c>
      <c r="S50" s="15">
        <f t="shared" si="4"/>
        <v>2.7825603468341273</v>
      </c>
      <c r="T50" s="17">
        <f t="shared" si="5"/>
        <v>0</v>
      </c>
      <c r="U50" s="18">
        <f t="shared" si="6"/>
        <v>8</v>
      </c>
      <c r="V50" s="16">
        <v>2.46769167600816</v>
      </c>
      <c r="W50" s="16">
        <v>3.0095586909179639</v>
      </c>
      <c r="X50" s="21"/>
      <c r="Y50" s="21">
        <v>2.3212411314379433</v>
      </c>
      <c r="Z50" s="21">
        <v>2.5482394755217799</v>
      </c>
      <c r="AA50" s="21">
        <v>2.8191729829766818</v>
      </c>
      <c r="AB50" s="21">
        <v>2.650754856720932</v>
      </c>
      <c r="AC50" s="21">
        <v>2.3798213492660301</v>
      </c>
      <c r="AD50" s="21"/>
      <c r="AE50" s="21">
        <v>3.0242037453749862</v>
      </c>
      <c r="AF50" s="21">
        <v>1.6988263170145197</v>
      </c>
      <c r="AG50" s="21">
        <v>2.7752378196056164</v>
      </c>
      <c r="AH50" s="21">
        <v>3.2585246166873332</v>
      </c>
      <c r="AI50" s="15">
        <f t="shared" si="7"/>
        <v>2.7642540287628501</v>
      </c>
      <c r="AJ50" s="20">
        <f t="shared" si="8"/>
        <v>0.66225165562914257</v>
      </c>
      <c r="AK50" s="19">
        <f>RANK(R50,(D50:R50,V50:AH50),1)</f>
        <v>15</v>
      </c>
    </row>
    <row r="51" spans="1:37" ht="12.75" customHeight="1" x14ac:dyDescent="0.25">
      <c r="A51">
        <v>2015</v>
      </c>
      <c r="B51" s="22" t="s">
        <v>153</v>
      </c>
      <c r="C51" s="23">
        <v>2015</v>
      </c>
      <c r="D51" s="15">
        <v>2.6985603431151581</v>
      </c>
      <c r="E51" s="15">
        <v>2.4251062283461562</v>
      </c>
      <c r="F51" s="15">
        <v>2.2523983663867857</v>
      </c>
      <c r="G51" s="15">
        <v>2.7201488258600799</v>
      </c>
      <c r="H51" s="15">
        <v>2.9144451705643712</v>
      </c>
      <c r="I51" s="15">
        <v>2.7129526649451061</v>
      </c>
      <c r="J51" s="15">
        <v>2.3243599755365234</v>
      </c>
      <c r="K51" s="15">
        <v>2.7561296304349487</v>
      </c>
      <c r="L51" s="15">
        <v>2.8352874004996598</v>
      </c>
      <c r="M51" s="15">
        <v>3.0799568716087675</v>
      </c>
      <c r="N51" s="15">
        <v>2.6194025730504471</v>
      </c>
      <c r="O51" s="15">
        <v>3.8355537676810116</v>
      </c>
      <c r="P51" s="15">
        <v>2.8136989177547389</v>
      </c>
      <c r="Q51" s="15">
        <v>3.3174301818029015</v>
      </c>
      <c r="R51" s="15">
        <v>2.7345411476900274</v>
      </c>
      <c r="S51" s="15">
        <f t="shared" si="4"/>
        <v>2.7345411476900274</v>
      </c>
      <c r="T51" s="17">
        <f t="shared" si="5"/>
        <v>0</v>
      </c>
      <c r="U51" s="18">
        <f t="shared" si="6"/>
        <v>8</v>
      </c>
      <c r="V51" s="16">
        <v>1.9861404125327566</v>
      </c>
      <c r="W51" s="16">
        <v>2.7633257913499221</v>
      </c>
      <c r="X51" s="21"/>
      <c r="Y51" s="21">
        <v>2.2380060445568382</v>
      </c>
      <c r="Z51" s="21">
        <v>1.8853941597231243</v>
      </c>
      <c r="AA51" s="21">
        <v>2.6769718603702373</v>
      </c>
      <c r="AB51" s="21">
        <v>2.2020252399819693</v>
      </c>
      <c r="AC51" s="21">
        <v>1.942963447042914</v>
      </c>
      <c r="AD51" s="21"/>
      <c r="AE51" s="21">
        <v>2.8784643659895028</v>
      </c>
      <c r="AF51" s="21">
        <v>1.6263323667840688</v>
      </c>
      <c r="AG51" s="21">
        <v>2.8065027568397647</v>
      </c>
      <c r="AH51" s="21">
        <v>3.2598608944831118</v>
      </c>
      <c r="AI51" s="15">
        <f t="shared" si="7"/>
        <v>2.7165507454025928</v>
      </c>
      <c r="AJ51" s="20">
        <f t="shared" si="8"/>
        <v>0.66225165562914856</v>
      </c>
      <c r="AK51" s="19">
        <f>RANK(R51,(D51:R51,V51:AH51),1)</f>
        <v>15</v>
      </c>
    </row>
    <row r="52" spans="1:37" ht="12.75" customHeight="1" x14ac:dyDescent="0.25">
      <c r="A52">
        <v>2016</v>
      </c>
      <c r="B52" s="22" t="s">
        <v>154</v>
      </c>
      <c r="C52" s="23">
        <v>2015</v>
      </c>
      <c r="D52" s="15">
        <v>2.7171732028496121</v>
      </c>
      <c r="E52" s="15">
        <v>2.3901781469192862</v>
      </c>
      <c r="F52" s="15">
        <v>2.1643958463959656</v>
      </c>
      <c r="G52" s="15">
        <v>2.382392550349516</v>
      </c>
      <c r="H52" s="15">
        <v>2.7016020097100726</v>
      </c>
      <c r="I52" s="15">
        <v>2.4524629194774432</v>
      </c>
      <c r="J52" s="15">
        <v>2.1176822669773476</v>
      </c>
      <c r="K52" s="15">
        <v>2.7716723788379993</v>
      </c>
      <c r="L52" s="15">
        <v>2.8650995376752353</v>
      </c>
      <c r="M52" s="15">
        <v>3.0675250484892462</v>
      </c>
      <c r="N52" s="15">
        <v>2.3979637434890559</v>
      </c>
      <c r="O52" s="15">
        <v>3.2933073490125664</v>
      </c>
      <c r="P52" s="15">
        <v>2.7794579754077691</v>
      </c>
      <c r="Q52" s="15">
        <v>3.0986674347683252</v>
      </c>
      <c r="R52" s="15">
        <v>2.413534936628595</v>
      </c>
      <c r="S52" s="15">
        <f t="shared" si="4"/>
        <v>2.7016020097100726</v>
      </c>
      <c r="T52" s="17">
        <f t="shared" si="5"/>
        <v>-10.6628242074928</v>
      </c>
      <c r="U52" s="18">
        <f t="shared" si="6"/>
        <v>6</v>
      </c>
      <c r="V52" s="16">
        <v>1.8763287733144884</v>
      </c>
      <c r="W52" s="16">
        <v>2.8417427479659261</v>
      </c>
      <c r="X52" s="21"/>
      <c r="Y52" s="21">
        <v>2.1332534601168871</v>
      </c>
      <c r="Z52" s="21">
        <v>1.8218295973261009</v>
      </c>
      <c r="AA52" s="21">
        <v>2.273394198372741</v>
      </c>
      <c r="AB52" s="21">
        <v>2.211109425814584</v>
      </c>
      <c r="AC52" s="21">
        <v>2.3590357606402073</v>
      </c>
      <c r="AD52" s="21"/>
      <c r="AE52" s="21">
        <v>2.6003892543030664</v>
      </c>
      <c r="AF52" s="21">
        <v>1.6816888590702468</v>
      </c>
      <c r="AG52" s="21">
        <v>2.7016020097100726</v>
      </c>
      <c r="AH52" s="21">
        <v>3.2310225764544094</v>
      </c>
      <c r="AI52" s="15">
        <f t="shared" si="7"/>
        <v>2.4329989280530189</v>
      </c>
      <c r="AJ52" s="20">
        <f t="shared" si="8"/>
        <v>-0.79999999999998961</v>
      </c>
      <c r="AK52" s="19">
        <f>RANK(R52,(D52:R52,V52:AH52),1)</f>
        <v>13</v>
      </c>
    </row>
    <row r="53" spans="1:37" ht="12.75" customHeight="1" x14ac:dyDescent="0.25">
      <c r="A53">
        <v>2016</v>
      </c>
      <c r="B53" s="22" t="s">
        <v>153</v>
      </c>
      <c r="C53" s="23">
        <v>2015</v>
      </c>
      <c r="D53" s="15">
        <v>2.9818435424193996</v>
      </c>
      <c r="E53" s="15">
        <v>2.5865559258450697</v>
      </c>
      <c r="F53" s="15">
        <v>2.5951491349010336</v>
      </c>
      <c r="G53" s="15">
        <v>2.663894807348743</v>
      </c>
      <c r="H53" s="15">
        <v>3.1279280963707823</v>
      </c>
      <c r="I53" s="15">
        <v>2.646708389236816</v>
      </c>
      <c r="J53" s="15">
        <v>2.3115732360542318</v>
      </c>
      <c r="K53" s="15">
        <v>3.4200972042735476</v>
      </c>
      <c r="L53" s="15">
        <v>2.9560639152515082</v>
      </c>
      <c r="M53" s="15">
        <v>3.1451145144827093</v>
      </c>
      <c r="N53" s="15">
        <v>2.5435898805652517</v>
      </c>
      <c r="O53" s="15">
        <v>2.9818435424193996</v>
      </c>
      <c r="P53" s="15">
        <v>2.9388774971395812</v>
      </c>
      <c r="Q53" s="15">
        <v>3.6177410125607121</v>
      </c>
      <c r="R53" s="15">
        <v>2.2170479364386311</v>
      </c>
      <c r="S53" s="15">
        <f t="shared" si="4"/>
        <v>2.9388774971395812</v>
      </c>
      <c r="T53" s="17">
        <f t="shared" si="5"/>
        <v>-24.561403508771942</v>
      </c>
      <c r="U53" s="18">
        <f t="shared" si="6"/>
        <v>1</v>
      </c>
      <c r="V53" s="16">
        <v>1.7616078564725559</v>
      </c>
      <c r="W53" s="16">
        <v>2.6553015982927795</v>
      </c>
      <c r="X53" s="16"/>
      <c r="Y53" s="16">
        <v>2.3889121175579051</v>
      </c>
      <c r="Z53" s="16">
        <v>1.8475399470321927</v>
      </c>
      <c r="AA53" s="16">
        <v>2.3889121175579051</v>
      </c>
      <c r="AB53" s="16">
        <v>2.2342343545505585</v>
      </c>
      <c r="AC53" s="16">
        <v>2.1225226368230308</v>
      </c>
      <c r="AD53" s="16"/>
      <c r="AE53" s="16">
        <v>2.9732503333634357</v>
      </c>
      <c r="AF53" s="16">
        <v>1.7959806926964104</v>
      </c>
      <c r="AG53" s="16">
        <v>2.9560639152515082</v>
      </c>
      <c r="AH53" s="16">
        <v>3.3169786956019833</v>
      </c>
      <c r="AI53" s="15">
        <f t="shared" si="7"/>
        <v>2.6510049937647979</v>
      </c>
      <c r="AJ53" s="20">
        <f t="shared" si="8"/>
        <v>-16.369529983792567</v>
      </c>
      <c r="AK53" s="19">
        <f>RANK(R53,(D53:R53,V53:AH53),1)</f>
        <v>5</v>
      </c>
    </row>
    <row r="54" spans="1:37" ht="12.75" customHeight="1" x14ac:dyDescent="0.25">
      <c r="A54">
        <v>2017</v>
      </c>
      <c r="B54" s="22" t="s">
        <v>154</v>
      </c>
      <c r="C54" s="23">
        <v>2015</v>
      </c>
      <c r="D54" s="15">
        <v>2.8232275102129871</v>
      </c>
      <c r="E54" s="15">
        <v>2.5133610761652205</v>
      </c>
      <c r="F54" s="15">
        <v>2.7715831045383594</v>
      </c>
      <c r="G54" s="15">
        <v>2.9695533262910994</v>
      </c>
      <c r="H54" s="15">
        <v>2.8834793168333865</v>
      </c>
      <c r="I54" s="15">
        <v>2.7027238969721883</v>
      </c>
      <c r="J54" s="15">
        <v>2.6596868922433323</v>
      </c>
      <c r="K54" s="15">
        <v>3.1503087461522963</v>
      </c>
      <c r="L54" s="15">
        <v>2.8834793168333865</v>
      </c>
      <c r="M54" s="15">
        <v>2.9523385243995564</v>
      </c>
      <c r="N54" s="15">
        <v>2.4014648638701934</v>
      </c>
      <c r="O54" s="15">
        <v>3.1503087461522963</v>
      </c>
      <c r="P54" s="15">
        <v>3.1417013452065254</v>
      </c>
      <c r="Q54" s="15">
        <v>3.7183972085732027</v>
      </c>
      <c r="R54" s="15">
        <v>2.1604576373885966</v>
      </c>
      <c r="S54" s="15">
        <f t="shared" si="4"/>
        <v>2.8834793168333865</v>
      </c>
      <c r="T54" s="17">
        <f t="shared" si="5"/>
        <v>-25.074626865671657</v>
      </c>
      <c r="U54" s="18">
        <f t="shared" si="6"/>
        <v>1</v>
      </c>
      <c r="V54" s="16">
        <v>2.0571688260393413</v>
      </c>
      <c r="W54" s="16">
        <v>2.4617166704905924</v>
      </c>
      <c r="X54" s="16"/>
      <c r="Y54" s="16">
        <v>2.1948872411716818</v>
      </c>
      <c r="Z54" s="16">
        <v>2.3756426610328791</v>
      </c>
      <c r="AA54" s="16">
        <v>2.2895686515751663</v>
      </c>
      <c r="AB54" s="16">
        <v>2.4445018685990498</v>
      </c>
      <c r="AC54" s="16">
        <v>2.2207094440089956</v>
      </c>
      <c r="AD54" s="16"/>
      <c r="AE54" s="16">
        <v>2.7113312979179605</v>
      </c>
      <c r="AF54" s="16">
        <v>2.4358944676532786</v>
      </c>
      <c r="AG54" s="16">
        <v>2.7371535007552743</v>
      </c>
      <c r="AH54" s="16">
        <v>2.8404423121045297</v>
      </c>
      <c r="AI54" s="15">
        <f t="shared" si="7"/>
        <v>2.7070275974450744</v>
      </c>
      <c r="AJ54" s="20">
        <f t="shared" si="8"/>
        <v>-20.190779014308429</v>
      </c>
      <c r="AK54" s="19">
        <f>RANK(R54,(D54:R54,V54:AH54),1)</f>
        <v>2</v>
      </c>
    </row>
    <row r="55" spans="1:37" ht="12.75" customHeight="1" x14ac:dyDescent="0.25">
      <c r="A55">
        <v>2017</v>
      </c>
      <c r="B55" s="22" t="s">
        <v>153</v>
      </c>
      <c r="C55" s="23">
        <v>2015</v>
      </c>
      <c r="D55" s="15">
        <v>3.0795126979093048</v>
      </c>
      <c r="E55" s="15">
        <v>2.6064281385203389</v>
      </c>
      <c r="F55" s="15">
        <v>2.9009902226681854</v>
      </c>
      <c r="G55" s="15">
        <v>3.4990405147259347</v>
      </c>
      <c r="H55" s="15">
        <v>3.0884388216713603</v>
      </c>
      <c r="I55" s="15">
        <v>2.7135416236650105</v>
      </c>
      <c r="J55" s="15">
        <v>2.2493831880381006</v>
      </c>
      <c r="K55" s="15">
        <v>3.4544098959156546</v>
      </c>
      <c r="L55" s="15">
        <v>2.999177584050801</v>
      </c>
      <c r="M55" s="15">
        <v>3.1509216880057518</v>
      </c>
      <c r="N55" s="15">
        <v>2.4546840345653878</v>
      </c>
      <c r="O55" s="15">
        <v>3.1598478117678082</v>
      </c>
      <c r="P55" s="15">
        <v>3.0170298315749124</v>
      </c>
      <c r="Q55" s="15">
        <v>4.2042042919283551</v>
      </c>
      <c r="R55" s="15">
        <v>2.017303970224646</v>
      </c>
      <c r="S55" s="15">
        <f t="shared" si="4"/>
        <v>3.0170298315749124</v>
      </c>
      <c r="T55" s="17">
        <f t="shared" si="5"/>
        <v>-33.136094674556198</v>
      </c>
      <c r="U55" s="18">
        <f t="shared" si="6"/>
        <v>1</v>
      </c>
      <c r="V55" s="16">
        <v>2.4814624058515555</v>
      </c>
      <c r="W55" s="16">
        <v>2.4993146533756674</v>
      </c>
      <c r="X55" s="16"/>
      <c r="Y55" s="16">
        <v>2.4011272919930522</v>
      </c>
      <c r="Z55" s="16">
        <v>2.2136786929898769</v>
      </c>
      <c r="AA55" s="16">
        <v>2.4993146533756674</v>
      </c>
      <c r="AB55" s="16">
        <v>2.8295812325717375</v>
      </c>
      <c r="AC55" s="16">
        <v>2.7046154999029546</v>
      </c>
      <c r="AD55" s="16"/>
      <c r="AE55" s="16">
        <v>2.954546965240521</v>
      </c>
      <c r="AF55" s="16">
        <v>2.4279056632792195</v>
      </c>
      <c r="AG55" s="16">
        <v>2.999177584050801</v>
      </c>
      <c r="AH55" s="16">
        <v>3.2580351731504233</v>
      </c>
      <c r="AI55" s="15">
        <f t="shared" si="7"/>
        <v>2.8652857276199617</v>
      </c>
      <c r="AJ55" s="20">
        <f t="shared" si="8"/>
        <v>-29.595015576323984</v>
      </c>
      <c r="AK55" s="19">
        <f>RANK(R55,(D55:R55,V55:AH55),1)</f>
        <v>1</v>
      </c>
    </row>
    <row r="56" spans="1:37" ht="12.75" customHeight="1" x14ac:dyDescent="0.25">
      <c r="A56">
        <v>2018</v>
      </c>
      <c r="B56" s="22" t="s">
        <v>154</v>
      </c>
      <c r="C56" s="23">
        <v>2015</v>
      </c>
      <c r="D56" s="15">
        <v>2.9031971780480377</v>
      </c>
      <c r="E56" s="15">
        <v>2.4633188177377292</v>
      </c>
      <c r="F56" s="15">
        <v>3.0615533877597483</v>
      </c>
      <c r="G56" s="15">
        <v>3.7037757938127998</v>
      </c>
      <c r="H56" s="15">
        <v>2.8768044764294189</v>
      </c>
      <c r="I56" s="15">
        <v>2.8504117748108007</v>
      </c>
      <c r="J56" s="15">
        <v>2.7096506995115019</v>
      </c>
      <c r="K56" s="15">
        <v>3.026363118934924</v>
      </c>
      <c r="L56" s="15">
        <v>3.0791485221721615</v>
      </c>
      <c r="M56" s="15">
        <v>3.1671241942342228</v>
      </c>
      <c r="N56" s="15">
        <v>2.4193309817066981</v>
      </c>
      <c r="O56" s="15">
        <v>3.4750390464514389</v>
      </c>
      <c r="P56" s="15">
        <v>3.0703509549659551</v>
      </c>
      <c r="Q56" s="15">
        <v>4.2052371245665512</v>
      </c>
      <c r="R56" s="15">
        <v>2.2874113951781303</v>
      </c>
      <c r="S56" s="15">
        <f t="shared" si="4"/>
        <v>3.026363118934924</v>
      </c>
      <c r="T56" s="17">
        <f t="shared" si="5"/>
        <v>-24.417153352597524</v>
      </c>
      <c r="U56" s="18">
        <f t="shared" si="6"/>
        <v>1</v>
      </c>
      <c r="V56" s="16">
        <v>2.4809139521501411</v>
      </c>
      <c r="W56" s="16">
        <v>2.3929382800880794</v>
      </c>
      <c r="X56" s="16"/>
      <c r="Y56" s="16">
        <v>2.3929382800880794</v>
      </c>
      <c r="Z56" s="16">
        <v>2.269772339201193</v>
      </c>
      <c r="AA56" s="16">
        <v>2.1993918015515437</v>
      </c>
      <c r="AB56" s="16">
        <v>2.8680069092232126</v>
      </c>
      <c r="AC56" s="16">
        <v>2.5864847586246151</v>
      </c>
      <c r="AD56" s="16"/>
      <c r="AE56" s="16">
        <v>2.9295898796666564</v>
      </c>
      <c r="AF56" s="16">
        <v>2.4457236833253164</v>
      </c>
      <c r="AG56" s="16">
        <v>2.8240190731921815</v>
      </c>
      <c r="AH56" s="16">
        <v>3.1759217614404291</v>
      </c>
      <c r="AI56" s="15">
        <f t="shared" si="7"/>
        <v>2.8592093420170066</v>
      </c>
      <c r="AJ56" s="20">
        <f t="shared" si="8"/>
        <v>-19.998463856287835</v>
      </c>
      <c r="AK56" s="19">
        <f>RANK(R56,(D56:R56,V56:AH56),1)</f>
        <v>3</v>
      </c>
    </row>
    <row r="57" spans="1:37" ht="12.75" customHeight="1" x14ac:dyDescent="0.25">
      <c r="A57">
        <v>2018</v>
      </c>
      <c r="B57" s="22" t="s">
        <v>153</v>
      </c>
      <c r="C57" s="23">
        <v>2015</v>
      </c>
      <c r="D57" s="15">
        <v>3.0418692271488594</v>
      </c>
      <c r="E57" s="15">
        <v>2.7038837574656522</v>
      </c>
      <c r="F57" s="15">
        <v>3.2553337343171997</v>
      </c>
      <c r="G57" s="15">
        <v>3.860149837960833</v>
      </c>
      <c r="H57" s="15">
        <v>3.5666361406043636</v>
      </c>
      <c r="I57" s="15">
        <v>2.9973974548221216</v>
      </c>
      <c r="J57" s="15">
        <v>3.7801006477727048</v>
      </c>
      <c r="K57" s="15">
        <v>4.0202482183370885</v>
      </c>
      <c r="L57" s="15">
        <v>3.4243264691588031</v>
      </c>
      <c r="M57" s="15">
        <v>3.308699861109285</v>
      </c>
      <c r="N57" s="15">
        <v>2.4192644145745312</v>
      </c>
      <c r="O57" s="15">
        <v>3.451009532554846</v>
      </c>
      <c r="P57" s="15">
        <v>3.3709603423667183</v>
      </c>
      <c r="Q57" s="15">
        <v>4.4916490050005091</v>
      </c>
      <c r="R57" s="15">
        <v>2.7957105578076473</v>
      </c>
      <c r="S57" s="15">
        <f t="shared" si="4"/>
        <v>3.3709603423667183</v>
      </c>
      <c r="T57" s="17">
        <f t="shared" si="5"/>
        <v>-17.064863603681367</v>
      </c>
      <c r="U57" s="18">
        <f t="shared" si="6"/>
        <v>3</v>
      </c>
      <c r="V57" s="16">
        <v>2.8817708467726031</v>
      </c>
      <c r="W57" s="16">
        <v>2.7661442387230855</v>
      </c>
      <c r="X57" s="16"/>
      <c r="Y57" s="16">
        <v>2.4103700601091833</v>
      </c>
      <c r="Z57" s="16">
        <v>2.5526797315547443</v>
      </c>
      <c r="AA57" s="16">
        <v>2.6949894030003052</v>
      </c>
      <c r="AB57" s="16">
        <v>3.0774466450102489</v>
      </c>
      <c r="AC57" s="16">
        <v>3.2019676075251144</v>
      </c>
      <c r="AD57" s="16"/>
      <c r="AE57" s="16">
        <v>3.1397071262676817</v>
      </c>
      <c r="AF57" s="16">
        <v>2.6949894030003052</v>
      </c>
      <c r="AG57" s="16">
        <v>3.1219184173369867</v>
      </c>
      <c r="AH57" s="16">
        <v>3.5221643682776262</v>
      </c>
      <c r="AI57" s="15">
        <f t="shared" si="7"/>
        <v>3.1308127718023342</v>
      </c>
      <c r="AJ57" s="20">
        <f t="shared" si="8"/>
        <v>-10.703361664191005</v>
      </c>
      <c r="AK57" s="19">
        <f>RANK(R57,(D57:R57,V57:AH57),1)</f>
        <v>8</v>
      </c>
    </row>
    <row r="58" spans="1:37" ht="12.75" customHeight="1" x14ac:dyDescent="0.25">
      <c r="A58">
        <v>2019</v>
      </c>
      <c r="B58" s="22" t="s">
        <v>154</v>
      </c>
      <c r="C58" s="23">
        <v>2015</v>
      </c>
      <c r="D58" s="15">
        <v>3.0151861637528166</v>
      </c>
      <c r="E58" s="15">
        <v>2.4637361869012686</v>
      </c>
      <c r="F58" s="15">
        <v>2.8728764923072561</v>
      </c>
      <c r="G58" s="15">
        <v>4.2426070799707771</v>
      </c>
      <c r="H58" s="15">
        <v>3.2820167977132426</v>
      </c>
      <c r="I58" s="15">
        <v>2.8639821378419081</v>
      </c>
      <c r="J58" s="15">
        <v>3.5221643682776262</v>
      </c>
      <c r="K58" s="15">
        <v>3.2731224432478951</v>
      </c>
      <c r="L58" s="15">
        <v>3.2731224432478951</v>
      </c>
      <c r="M58" s="15">
        <v>3.4243264691588031</v>
      </c>
      <c r="N58" s="15">
        <v>2.5259966681587018</v>
      </c>
      <c r="O58" s="15">
        <v>3.8156780656340956</v>
      </c>
      <c r="P58" s="15">
        <v>3.2731224432478951</v>
      </c>
      <c r="Q58" s="15">
        <v>3.6377909763271439</v>
      </c>
      <c r="R58" s="15">
        <v>2.4712865810441031</v>
      </c>
      <c r="S58" s="15">
        <f t="shared" si="4"/>
        <v>3.2731224432478951</v>
      </c>
      <c r="T58" s="17">
        <f t="shared" si="5"/>
        <v>-24.497582235516255</v>
      </c>
      <c r="U58" s="18">
        <f t="shared" si="6"/>
        <v>2</v>
      </c>
      <c r="V58" s="16">
        <v>3.0062918092874686</v>
      </c>
      <c r="W58" s="16">
        <v>2.8550877833765602</v>
      </c>
      <c r="X58" s="16"/>
      <c r="Y58" s="16">
        <v>2.6416232762082199</v>
      </c>
      <c r="Z58" s="16">
        <v>2.6860950485349573</v>
      </c>
      <c r="AA58" s="16">
        <v>2.6238345672775245</v>
      </c>
      <c r="AB58" s="16">
        <v>3.0329748726835115</v>
      </c>
      <c r="AC58" s="16">
        <v>2.6860950485349573</v>
      </c>
      <c r="AD58" s="16"/>
      <c r="AE58" s="16">
        <v>3.2820167977132426</v>
      </c>
      <c r="AF58" s="16">
        <v>2.8817708467726031</v>
      </c>
      <c r="AG58" s="16">
        <v>3.2553337343171997</v>
      </c>
      <c r="AH58" s="16">
        <v>3.4776925959508889</v>
      </c>
      <c r="AI58" s="15">
        <f t="shared" si="7"/>
        <v>3.024080518218164</v>
      </c>
      <c r="AJ58" s="20">
        <f t="shared" si="8"/>
        <v>-18.279736066676421</v>
      </c>
      <c r="AK58" s="19">
        <f>RANK(R58,(D58:R58,V58:AH58),1)</f>
        <v>2</v>
      </c>
    </row>
    <row r="59" spans="1:37" ht="12.75" customHeight="1" x14ac:dyDescent="0.25">
      <c r="A59" s="67">
        <v>2019</v>
      </c>
      <c r="B59" s="22" t="s">
        <v>153</v>
      </c>
      <c r="C59" s="23">
        <v>2015</v>
      </c>
      <c r="D59" s="15">
        <v>3.0284800375625429</v>
      </c>
      <c r="E59" s="15">
        <v>2.4562381699998532</v>
      </c>
      <c r="F59" s="15">
        <v>2.6323125907883731</v>
      </c>
      <c r="G59" s="15">
        <v>3.9088521415051432</v>
      </c>
      <c r="H59" s="15">
        <v>3.5038809736915471</v>
      </c>
      <c r="I59" s="15">
        <v>2.7731721274191892</v>
      </c>
      <c r="J59" s="15">
        <v>3.1781432952327848</v>
      </c>
      <c r="K59" s="15">
        <v>3.2749842266664704</v>
      </c>
      <c r="L59" s="15">
        <v>3.0901060848385247</v>
      </c>
      <c r="M59" s="15">
        <v>3.1165172479568031</v>
      </c>
      <c r="N59" s="15">
        <v>2.1128930494622393</v>
      </c>
      <c r="O59" s="15">
        <v>3.433451205376139</v>
      </c>
      <c r="P59" s="15">
        <v>3.266180505627045</v>
      </c>
      <c r="Q59" s="15">
        <v>3.2221619004299153</v>
      </c>
      <c r="R59" s="15">
        <v>2.5244165401010652</v>
      </c>
      <c r="S59" s="15">
        <f t="shared" si="4"/>
        <v>3.1165172479568031</v>
      </c>
      <c r="T59" s="17">
        <f t="shared" si="5"/>
        <v>-18.998794511531123</v>
      </c>
      <c r="U59" s="18">
        <f t="shared" si="6"/>
        <v>3</v>
      </c>
      <c r="V59" s="16">
        <v>2.7995832905374671</v>
      </c>
      <c r="W59" s="16">
        <v>2.6763311959855032</v>
      </c>
      <c r="X59" s="16"/>
      <c r="Y59" s="16">
        <v>2.588293985591243</v>
      </c>
      <c r="Z59" s="16">
        <v>2.4826493331181312</v>
      </c>
      <c r="AA59" s="16">
        <v>2.588293985591243</v>
      </c>
      <c r="AB59" s="16">
        <v>2.7291535222220591</v>
      </c>
      <c r="AC59" s="16">
        <v>2.1569116546593694</v>
      </c>
      <c r="AD59" s="16"/>
      <c r="AE59" s="16">
        <v>3.3630214370607305</v>
      </c>
      <c r="AF59" s="16">
        <v>2.9844614323654128</v>
      </c>
      <c r="AG59" s="16">
        <v>3.4774698105732686</v>
      </c>
      <c r="AH59" s="16">
        <v>3.3894326001790089</v>
      </c>
      <c r="AI59" s="15">
        <f t="shared" si="7"/>
        <v>3.0064707349639779</v>
      </c>
      <c r="AJ59" s="20">
        <f t="shared" si="8"/>
        <v>-16.033889479010295</v>
      </c>
      <c r="AK59" s="19">
        <f>RANK(R59,(D59:R59,V59:AH59),1)</f>
        <v>5</v>
      </c>
    </row>
    <row r="60" spans="1:37" ht="12.75" customHeight="1" x14ac:dyDescent="0.25">
      <c r="A60" s="67">
        <v>2020</v>
      </c>
      <c r="B60" s="22" t="s">
        <v>154</v>
      </c>
      <c r="C60" s="23">
        <v>2015</v>
      </c>
      <c r="D60" s="15">
        <v>2.8327868852459019</v>
      </c>
      <c r="E60" s="15">
        <v>2.072131147540984</v>
      </c>
      <c r="F60" s="15">
        <v>2.4131147540983608</v>
      </c>
      <c r="G60" s="15">
        <v>3.7508196721311484</v>
      </c>
      <c r="H60" s="15">
        <v>3.0863387978142081</v>
      </c>
      <c r="I60" s="15">
        <v>2.7453551912568308</v>
      </c>
      <c r="J60" s="15">
        <v>2.7103825136612025</v>
      </c>
      <c r="K60" s="15">
        <v>2.9202185792349731</v>
      </c>
      <c r="L60" s="15">
        <v>2.8852459016393448</v>
      </c>
      <c r="M60" s="15">
        <v>3.2262295081967221</v>
      </c>
      <c r="N60" s="15">
        <v>2.6579234972677597</v>
      </c>
      <c r="O60" s="15">
        <v>3.1912568306010933</v>
      </c>
      <c r="P60" s="15">
        <v>2.8852459016393448</v>
      </c>
      <c r="Q60" s="15">
        <v>5.2109289617486354</v>
      </c>
      <c r="R60" s="15">
        <v>2.3779312598019633</v>
      </c>
      <c r="S60" s="15">
        <f t="shared" si="4"/>
        <v>2.8852459016393448</v>
      </c>
      <c r="T60" s="17">
        <f t="shared" si="5"/>
        <v>-17.583064290954699</v>
      </c>
      <c r="U60" s="18">
        <f t="shared" si="6"/>
        <v>2</v>
      </c>
      <c r="V60" s="16">
        <v>2.5355191256830607</v>
      </c>
      <c r="W60" s="16">
        <v>2.5792349726775958</v>
      </c>
      <c r="X60" s="16"/>
      <c r="Y60" s="16">
        <v>2.3344262295081974</v>
      </c>
      <c r="Z60" s="16">
        <v>2.2295081967213117</v>
      </c>
      <c r="AA60" s="16">
        <v>2.3431693989071043</v>
      </c>
      <c r="AB60" s="16">
        <v>2.4568306010928964</v>
      </c>
      <c r="AC60" s="16">
        <v>1.7748633879781421</v>
      </c>
      <c r="AD60" s="16"/>
      <c r="AE60" s="16">
        <v>3.0163934426229515</v>
      </c>
      <c r="AF60" s="16">
        <v>2.8765027322404375</v>
      </c>
      <c r="AG60" s="16">
        <v>3.0863387978142081</v>
      </c>
      <c r="AH60" s="16">
        <v>2.9639344262295086</v>
      </c>
      <c r="AI60" s="15">
        <f t="shared" si="7"/>
        <v>2.7890710382513664</v>
      </c>
      <c r="AJ60" s="20">
        <f t="shared" si="8"/>
        <v>-14.74110099064278</v>
      </c>
      <c r="AK60" s="19">
        <f>RANK(R60,(D60:R60,V60:AH60),1)</f>
        <v>6</v>
      </c>
    </row>
    <row r="61" spans="1:37" ht="12.75" customHeight="1" x14ac:dyDescent="0.25">
      <c r="A61">
        <v>2020</v>
      </c>
      <c r="B61" s="22" t="s">
        <v>153</v>
      </c>
      <c r="C61" s="23">
        <v>2015</v>
      </c>
      <c r="D61" s="15">
        <v>2.955843138436506</v>
      </c>
      <c r="E61" s="15">
        <v>2.2688581888304684</v>
      </c>
      <c r="F61" s="15">
        <v>2.6033113879807761</v>
      </c>
      <c r="G61" s="15">
        <v>3.7603386715277876</v>
      </c>
      <c r="H61" s="15">
        <v>3.4530032993356121</v>
      </c>
      <c r="I61" s="15">
        <v>2.8473718306039739</v>
      </c>
      <c r="J61" s="15">
        <v>2.4225258749265555</v>
      </c>
      <c r="K61" s="15">
        <v>3.2902963375868142</v>
      </c>
      <c r="L61" s="15">
        <v>2.7840969010349967</v>
      </c>
      <c r="M61" s="15">
        <v>3.0100787923527728</v>
      </c>
      <c r="N61" s="15">
        <v>2.9016074845202398</v>
      </c>
      <c r="O61" s="15">
        <v>2.9196860358256624</v>
      </c>
      <c r="P61" s="15">
        <v>2.7298612471187305</v>
      </c>
      <c r="Q61" s="15">
        <v>4.8269731985476891</v>
      </c>
      <c r="R61" s="15">
        <v>2.5522267879615765</v>
      </c>
      <c r="S61" s="15">
        <f t="shared" si="4"/>
        <v>2.9016074845202398</v>
      </c>
      <c r="T61" s="17">
        <f t="shared" si="5"/>
        <v>-12.040935875116508</v>
      </c>
      <c r="U61" s="18">
        <f t="shared" si="6"/>
        <v>3</v>
      </c>
      <c r="V61" s="16">
        <v>2.2417403618723348</v>
      </c>
      <c r="W61" s="16">
        <v>2.576193561022643</v>
      </c>
      <c r="X61" s="16"/>
      <c r="Y61" s="16">
        <v>2.4496437018846886</v>
      </c>
      <c r="Z61" s="16">
        <v>2.2055832592614908</v>
      </c>
      <c r="AA61" s="16">
        <v>2.223661810566913</v>
      </c>
      <c r="AB61" s="16">
        <v>2.305015291441312</v>
      </c>
      <c r="AC61" s="16">
        <v>2.0338370218599815</v>
      </c>
      <c r="AD61" s="16"/>
      <c r="AE61" s="119">
        <v>3.1547072027961489</v>
      </c>
      <c r="AF61" s="16">
        <v>2.4767615288428217</v>
      </c>
      <c r="AG61" s="16">
        <v>3.2541392349759697</v>
      </c>
      <c r="AH61" s="16">
        <v>3.1004715488798822</v>
      </c>
      <c r="AI61" s="15">
        <f t="shared" si="7"/>
        <v>2.7569790740768636</v>
      </c>
      <c r="AJ61" s="20">
        <f t="shared" si="8"/>
        <v>-7.4266898882373837</v>
      </c>
      <c r="AK61" s="19">
        <f>RANK(R61,(D61:R61,V61:AH61),1)</f>
        <v>10</v>
      </c>
    </row>
    <row r="62" spans="1:37" ht="12.75" customHeight="1" x14ac:dyDescent="0.25">
      <c r="A62">
        <v>2021</v>
      </c>
      <c r="B62" s="22" t="s">
        <v>154</v>
      </c>
      <c r="C62" s="23">
        <v>2015</v>
      </c>
      <c r="D62" s="15">
        <v>2.699223213898251</v>
      </c>
      <c r="E62" s="15">
        <v>2.2826228464798719</v>
      </c>
      <c r="F62" s="15">
        <v>2.7426190855043329</v>
      </c>
      <c r="G62" s="118">
        <v>3.3935571595955505</v>
      </c>
      <c r="H62" s="15">
        <v>2.942240094892306</v>
      </c>
      <c r="I62" s="15">
        <v>2.690544039577035</v>
      </c>
      <c r="J62" s="15">
        <v>2.6731856909346026</v>
      </c>
      <c r="K62" s="15">
        <v>2.9682776178559545</v>
      </c>
      <c r="L62" s="15">
        <v>2.5863939477224402</v>
      </c>
      <c r="M62" s="118">
        <v>2.9943151408196038</v>
      </c>
      <c r="N62" s="15">
        <v>2.5256397274739264</v>
      </c>
      <c r="O62" s="15">
        <v>2.7512982598255484</v>
      </c>
      <c r="P62" s="15">
        <v>2.6731856909346026</v>
      </c>
      <c r="Q62" s="15">
        <v>4.539208169996094</v>
      </c>
      <c r="R62" s="15">
        <v>2.2381147750051542</v>
      </c>
      <c r="S62" s="15">
        <f t="shared" si="4"/>
        <v>2.699223213898251</v>
      </c>
      <c r="T62" s="17">
        <f t="shared" si="5"/>
        <v>-17.083005085272603</v>
      </c>
      <c r="U62" s="18">
        <f t="shared" si="6"/>
        <v>1</v>
      </c>
      <c r="V62" s="16">
        <v>2.4562063329041961</v>
      </c>
      <c r="W62" s="16">
        <v>2.4214896356193316</v>
      </c>
      <c r="X62" s="16"/>
      <c r="Y62" s="16">
        <v>2.1524352316616278</v>
      </c>
      <c r="Z62" s="16">
        <v>2.6384689936497376</v>
      </c>
      <c r="AA62" s="16">
        <v>2.0222476168433845</v>
      </c>
      <c r="AB62" s="119">
        <v>2.3346978924071693</v>
      </c>
      <c r="AC62" s="16">
        <v>2.4562063329041961</v>
      </c>
      <c r="AD62" s="16"/>
      <c r="AE62" s="16">
        <v>2.690544039577035</v>
      </c>
      <c r="AF62" s="16">
        <v>2.2913020208010879</v>
      </c>
      <c r="AG62" s="16">
        <v>3.0811068840317657</v>
      </c>
      <c r="AH62" s="119">
        <v>2.8033733057528463</v>
      </c>
      <c r="AI62" s="15">
        <f t="shared" ref="AI62" si="9">MEDIAN(D62:R62,V62:AH62)</f>
        <v>2.6731856909346026</v>
      </c>
      <c r="AJ62" s="20">
        <f t="shared" ref="AJ62" si="10">(R62-AI62)/AI62*100</f>
        <v>-16.27537201792137</v>
      </c>
      <c r="AK62" s="19">
        <f>RANK(R62,(D62:R62,V62:AH62),1)</f>
        <v>3</v>
      </c>
    </row>
    <row r="63" spans="1:37" ht="12.75" customHeight="1" x14ac:dyDescent="0.25">
      <c r="A63">
        <v>2021</v>
      </c>
      <c r="B63" s="22" t="s">
        <v>153</v>
      </c>
      <c r="C63" s="23">
        <v>2015</v>
      </c>
      <c r="D63" s="15">
        <v>3.1431897555296859</v>
      </c>
      <c r="E63" s="15">
        <v>3.5435418382123287</v>
      </c>
      <c r="F63" s="15">
        <v>6.1330531815213378</v>
      </c>
      <c r="G63" s="15">
        <v>5.6475198046508988</v>
      </c>
      <c r="H63" s="15">
        <v>4.1142565092705645</v>
      </c>
      <c r="I63" s="15">
        <v>2.9643090377353132</v>
      </c>
      <c r="J63" s="15">
        <v>6.6867315937420155</v>
      </c>
      <c r="K63" s="15">
        <v>5.136432039524121</v>
      </c>
      <c r="L63" s="15">
        <v>4.1909196740395807</v>
      </c>
      <c r="M63" s="15">
        <v>4.1909196740395807</v>
      </c>
      <c r="N63" s="15">
        <v>3.0665265907606689</v>
      </c>
      <c r="O63" s="15">
        <v>3.3731792498367366</v>
      </c>
      <c r="P63" s="15">
        <v>3.2794798262301597</v>
      </c>
      <c r="Q63" s="15">
        <v>8.8247820778557031</v>
      </c>
      <c r="R63" s="15">
        <v>3.3471990035279933</v>
      </c>
      <c r="S63" s="15">
        <f t="shared" si="4"/>
        <v>4.1142565092705645</v>
      </c>
      <c r="T63" s="17">
        <f t="shared" si="5"/>
        <v>-18.643891162696764</v>
      </c>
      <c r="U63" s="18">
        <f t="shared" si="6"/>
        <v>5</v>
      </c>
      <c r="V63" s="16">
        <v>4.7957068627729349</v>
      </c>
      <c r="W63" s="119">
        <v>3.535023708793549</v>
      </c>
      <c r="X63" s="16"/>
      <c r="Y63" s="16">
        <v>2.5213663079587727</v>
      </c>
      <c r="Z63" s="16">
        <v>6.0478718873335415</v>
      </c>
      <c r="AA63" s="16">
        <v>3.8587126267071752</v>
      </c>
      <c r="AB63" s="16">
        <v>4.8127431216104943</v>
      </c>
      <c r="AC63" s="119">
        <v>6.925239217467845</v>
      </c>
      <c r="AD63" s="16"/>
      <c r="AE63" s="16">
        <v>3.7224225560067015</v>
      </c>
      <c r="AF63" s="16">
        <v>4.2931372270649364</v>
      </c>
      <c r="AG63" s="119">
        <v>3.9353757914761922</v>
      </c>
      <c r="AH63" s="16">
        <v>3.6713137794940232</v>
      </c>
      <c r="AI63" s="15">
        <f>MEDIAN(D63:R63,V63:AH63)</f>
        <v>4.0248161503733781</v>
      </c>
      <c r="AJ63" s="20">
        <f>(R63-AI63)/AI63*100</f>
        <v>-16.835977632978913</v>
      </c>
      <c r="AK63" s="19">
        <f>RANK(R63,(D63:R63,V63:AH63),1)</f>
        <v>6</v>
      </c>
    </row>
    <row r="64" spans="1:37" x14ac:dyDescent="0.25">
      <c r="A64">
        <v>2022</v>
      </c>
      <c r="B64" s="22" t="s">
        <v>154</v>
      </c>
      <c r="C64" s="23">
        <v>2015</v>
      </c>
      <c r="D64" s="15">
        <v>4.2096400757735211</v>
      </c>
      <c r="E64" s="15">
        <v>4.6979583245632499</v>
      </c>
      <c r="F64" s="15">
        <v>8.0740896653336129</v>
      </c>
      <c r="G64" s="15">
        <v>9.6569143338244565</v>
      </c>
      <c r="H64" s="15">
        <v>4.6221848031993256</v>
      </c>
      <c r="I64" s="15">
        <v>3.7718375078930748</v>
      </c>
      <c r="J64" s="15">
        <v>9.4127552094295925</v>
      </c>
      <c r="K64" s="15">
        <v>5.6577562618396113</v>
      </c>
      <c r="L64" s="15">
        <v>6.6512313197221635</v>
      </c>
      <c r="M64" s="15">
        <v>6.508103557145863</v>
      </c>
      <c r="N64" s="15">
        <v>4.1086087139549567</v>
      </c>
      <c r="O64" s="15">
        <v>5.8429804251736472</v>
      </c>
      <c r="P64" s="15">
        <v>5.3378236160808248</v>
      </c>
      <c r="Q64" s="15">
        <v>10.793517154283307</v>
      </c>
      <c r="R64" s="15">
        <v>3.6578311983417557</v>
      </c>
      <c r="S64" s="15">
        <f t="shared" si="4"/>
        <v>5.6577562618396113</v>
      </c>
      <c r="T64" s="17">
        <f t="shared" si="5"/>
        <v>-35.348377889428249</v>
      </c>
      <c r="U64" s="18">
        <f t="shared" si="6"/>
        <v>1</v>
      </c>
      <c r="V64" s="16">
        <v>6.5165228372974102</v>
      </c>
      <c r="W64" s="16">
        <v>4.8074089665333606</v>
      </c>
      <c r="X64" s="16"/>
      <c r="Y64" s="16">
        <v>5.6324984213849714</v>
      </c>
      <c r="Z64" s="16">
        <v>8.1835403073037245</v>
      </c>
      <c r="AA64" s="16">
        <v>4.4285413597137442</v>
      </c>
      <c r="AB64" s="16">
        <v>6.9543254051778582</v>
      </c>
      <c r="AC64" s="16">
        <v>8.5624079141233427</v>
      </c>
      <c r="AD64" s="16"/>
      <c r="AE64" s="16">
        <v>5.3967585771416537</v>
      </c>
      <c r="AF64" s="16">
        <v>7.6447063776047148</v>
      </c>
      <c r="AG64" s="16">
        <v>5.4556935382024827</v>
      </c>
      <c r="AH64" s="16">
        <v>5.5735634603241415</v>
      </c>
      <c r="AI64" s="15">
        <f>MEDIAN(D64:R64,V64:AH64)</f>
        <v>5.6451273416122909</v>
      </c>
      <c r="AJ64" s="20">
        <f>(R64-AI64)/AI64*100</f>
        <v>-35.203743388062321</v>
      </c>
      <c r="AK64" s="19">
        <f>RANK(R64,(D64:R64,V64:AH64),1)</f>
        <v>1</v>
      </c>
    </row>
    <row r="65" spans="1:37" x14ac:dyDescent="0.25">
      <c r="A65">
        <v>2022</v>
      </c>
      <c r="B65" s="22" t="s">
        <v>153</v>
      </c>
      <c r="C65" s="23">
        <v>2015</v>
      </c>
      <c r="D65" s="15">
        <v>5.7835901420000866</v>
      </c>
      <c r="E65" s="15">
        <v>6.0684535370538226</v>
      </c>
      <c r="F65" s="15">
        <v>11.429064698519573</v>
      </c>
      <c r="G65" s="15">
        <v>16.461651344468901</v>
      </c>
      <c r="H65" s="118">
        <v>6.5950192066986064</v>
      </c>
      <c r="I65" s="15">
        <v>4.7477232508955938</v>
      </c>
      <c r="J65" s="15">
        <v>12.628943847382279</v>
      </c>
      <c r="K65" s="15">
        <v>8.4336829384090795</v>
      </c>
      <c r="L65" s="15">
        <v>10.470887824247917</v>
      </c>
      <c r="M65" s="15">
        <v>8.9688808321464037</v>
      </c>
      <c r="N65" s="15">
        <v>5.4469334023911262</v>
      </c>
      <c r="O65" s="15">
        <v>9.1242608658120776</v>
      </c>
      <c r="P65" s="15">
        <v>8.520005179334456</v>
      </c>
      <c r="Q65" s="15">
        <v>15.209978851050973</v>
      </c>
      <c r="R65" s="15">
        <v>5.0013013120951237</v>
      </c>
      <c r="S65" s="15">
        <f t="shared" si="4"/>
        <v>8.520005179334456</v>
      </c>
      <c r="T65" s="17">
        <f t="shared" si="5"/>
        <v>-41.299316058798425</v>
      </c>
      <c r="U65" s="18">
        <f t="shared" si="6"/>
        <v>2</v>
      </c>
      <c r="V65" s="119">
        <v>9.6853554318270092</v>
      </c>
      <c r="W65" s="16">
        <v>9.184686434459838</v>
      </c>
      <c r="X65" s="16"/>
      <c r="Y65" s="16">
        <v>6.9834692908627911</v>
      </c>
      <c r="Z65" s="16">
        <v>13.250463982044975</v>
      </c>
      <c r="AA65" s="16">
        <v>9.5904009668090993</v>
      </c>
      <c r="AB65" s="16">
        <v>12.171435970477793</v>
      </c>
      <c r="AC65" s="16">
        <v>10.26371444602702</v>
      </c>
      <c r="AD65" s="16"/>
      <c r="AE65" s="16">
        <v>5.9993957443135226</v>
      </c>
      <c r="AF65" s="16">
        <v>14.053260822650957</v>
      </c>
      <c r="AG65" s="16">
        <v>7.354654926841901</v>
      </c>
      <c r="AH65" s="16">
        <v>7.3028615822866749</v>
      </c>
      <c r="AI65" s="15">
        <f>MEDIAN(D65:R65,V65:AH65)</f>
        <v>9.0465708489792398</v>
      </c>
      <c r="AJ65" s="20">
        <f>(R65-AI65)/AI65*100</f>
        <v>-44.716054341635534</v>
      </c>
      <c r="AK65" s="19">
        <f>RANK(R65,(D65:R65,V65:AH65),1)</f>
        <v>2</v>
      </c>
    </row>
    <row r="66" spans="1:37" x14ac:dyDescent="0.25">
      <c r="A66">
        <v>2023</v>
      </c>
      <c r="B66" s="22" t="s">
        <v>154</v>
      </c>
      <c r="C66" s="23">
        <v>2015</v>
      </c>
      <c r="D66" s="15">
        <v>8.0787111487968204</v>
      </c>
      <c r="E66" s="15">
        <v>5.877021139732757</v>
      </c>
      <c r="F66" s="15">
        <v>6.1577146867050674</v>
      </c>
      <c r="G66" s="15">
        <v>7.4032923013946972</v>
      </c>
      <c r="H66" s="15">
        <v>7.5436390748808524</v>
      </c>
      <c r="I66" s="15">
        <v>7.1138270810795019</v>
      </c>
      <c r="J66" s="15">
        <v>7.3068038946229654</v>
      </c>
      <c r="K66" s="15">
        <v>7.8418759685389317</v>
      </c>
      <c r="L66" s="15">
        <v>8.7629016695418276</v>
      </c>
      <c r="M66" s="15">
        <v>11.938247419666093</v>
      </c>
      <c r="N66" s="15">
        <v>7.876962661910472</v>
      </c>
      <c r="O66" s="15">
        <v>8.1927429022543201</v>
      </c>
      <c r="P66" s="15">
        <v>6.4734949270489173</v>
      </c>
      <c r="Q66" s="15">
        <v>10.069880997631648</v>
      </c>
      <c r="R66" s="15">
        <v>6.1296635854002988</v>
      </c>
      <c r="S66" s="15">
        <f t="shared" si="4"/>
        <v>7.5436390748808524</v>
      </c>
      <c r="T66" s="17">
        <f t="shared" si="5"/>
        <v>-18.743944075862174</v>
      </c>
      <c r="U66" s="18">
        <f t="shared" si="6"/>
        <v>2</v>
      </c>
      <c r="V66" s="16">
        <v>6.499809947077571</v>
      </c>
      <c r="W66" s="16">
        <v>6.9033069208502686</v>
      </c>
      <c r="X66" s="16"/>
      <c r="Y66" s="16">
        <v>6.3945498669629552</v>
      </c>
      <c r="Z66" s="16">
        <v>6.6840150872781496</v>
      </c>
      <c r="AA66" s="16">
        <v>11.09616677874916</v>
      </c>
      <c r="AB66" s="16">
        <v>9.0611385631999077</v>
      </c>
      <c r="AC66" s="16">
        <v>6.7541884740212277</v>
      </c>
      <c r="AD66" s="16"/>
      <c r="AE66" s="16">
        <v>7.0962837343937322</v>
      </c>
      <c r="AF66" s="16">
        <v>5.4208941259027519</v>
      </c>
      <c r="AG66" s="16">
        <v>9.6926990438876057</v>
      </c>
      <c r="AH66" s="16">
        <v>8.1050261688254732</v>
      </c>
      <c r="AI66" s="15">
        <f t="shared" ref="AI66:AI67" si="11">MEDIAN(D66:R66,V66:AH66)</f>
        <v>7.3550480980088313</v>
      </c>
      <c r="AJ66" s="20">
        <f t="shared" ref="AJ66:AJ67" si="12">(R66-AI66)/AI66*100</f>
        <v>-16.660455462422743</v>
      </c>
      <c r="AK66" s="19">
        <f>RANK(R66,(D66:R66,V66:AH66),1)</f>
        <v>3</v>
      </c>
    </row>
    <row r="67" spans="1:37" x14ac:dyDescent="0.25">
      <c r="A67">
        <v>2023</v>
      </c>
      <c r="B67" s="22" t="s">
        <v>153</v>
      </c>
      <c r="C67" s="23">
        <v>2015</v>
      </c>
      <c r="D67" s="15">
        <v>7.5985436124742733</v>
      </c>
      <c r="E67" s="15">
        <v>5.1808251903233691</v>
      </c>
      <c r="F67" s="15">
        <v>5.2499028595276807</v>
      </c>
      <c r="G67" s="15">
        <v>6.182451393785886</v>
      </c>
      <c r="H67" s="15">
        <v>8.1338955488076881</v>
      </c>
      <c r="I67" s="15">
        <v>6.493300905205289</v>
      </c>
      <c r="J67" s="15">
        <v>4.9217839308072007</v>
      </c>
      <c r="K67" s="15">
        <v>7.5381006519205016</v>
      </c>
      <c r="L67" s="15">
        <v>6.1997208110869648</v>
      </c>
      <c r="M67" s="15">
        <v>8.3843020996733184</v>
      </c>
      <c r="N67" s="15">
        <v>6.8732280858290027</v>
      </c>
      <c r="O67" s="15">
        <v>6.1479125591837311</v>
      </c>
      <c r="P67" s="15">
        <v>5.6557341661030112</v>
      </c>
      <c r="Q67" s="15">
        <v>8.7124210283937984</v>
      </c>
      <c r="R67" s="15">
        <v>5.7658298591089734</v>
      </c>
      <c r="S67" s="15">
        <f t="shared" si="4"/>
        <v>6.1997208110869648</v>
      </c>
      <c r="T67" s="17">
        <f t="shared" si="5"/>
        <v>-6.998556309214182</v>
      </c>
      <c r="U67" s="18">
        <f t="shared" si="6"/>
        <v>5</v>
      </c>
      <c r="V67" s="16">
        <v>4.4382402463770187</v>
      </c>
      <c r="W67" s="16">
        <v>5.1376516470706735</v>
      </c>
      <c r="X67" s="16"/>
      <c r="Y67" s="16">
        <v>5.7248118353073227</v>
      </c>
      <c r="Z67" s="16">
        <v>5.025400434613668</v>
      </c>
      <c r="AA67" s="16">
        <v>7.7539683681839762</v>
      </c>
      <c r="AB67" s="16">
        <v>5.7679853785600175</v>
      </c>
      <c r="AC67" s="16">
        <v>4.8440715529523493</v>
      </c>
      <c r="AD67" s="16"/>
      <c r="AE67" s="16">
        <v>6.3810496927482818</v>
      </c>
      <c r="AF67" s="16">
        <v>5.0081310173125901</v>
      </c>
      <c r="AG67" s="16">
        <v>9.1441564609207457</v>
      </c>
      <c r="AH67" s="16">
        <v>6.9336710463827753</v>
      </c>
      <c r="AI67" s="15">
        <f t="shared" si="11"/>
        <v>6.1651819764848081</v>
      </c>
      <c r="AJ67" s="20">
        <f t="shared" si="12"/>
        <v>-6.4775398179492623</v>
      </c>
      <c r="AK67" s="19">
        <f>RANK(R67,(D67:R67,V67:AH67),1)</f>
        <v>11</v>
      </c>
    </row>
    <row r="68" spans="1:37" x14ac:dyDescent="0.25">
      <c r="A68">
        <v>2024</v>
      </c>
      <c r="B68" s="22" t="s">
        <v>154</v>
      </c>
      <c r="C68" s="23">
        <v>2015</v>
      </c>
      <c r="D68" s="15">
        <v>6.3165092525321587</v>
      </c>
      <c r="E68" s="15">
        <v>4.5984871148339668</v>
      </c>
      <c r="F68" s="15">
        <v>4.769434591221847</v>
      </c>
      <c r="G68" s="15">
        <v>5.854951066284884</v>
      </c>
      <c r="H68" s="15">
        <v>6.410530364545493</v>
      </c>
      <c r="I68" s="15">
        <v>5.7352878328133681</v>
      </c>
      <c r="J68" s="15">
        <v>4.1796657976836613</v>
      </c>
      <c r="K68" s="15">
        <v>5.9831616735757942</v>
      </c>
      <c r="L68" s="15">
        <v>5.3506560109406385</v>
      </c>
      <c r="M68" s="15">
        <v>7.5387837087055001</v>
      </c>
      <c r="N68" s="15">
        <v>5.6241719731612463</v>
      </c>
      <c r="O68" s="15">
        <v>5.2993717680242742</v>
      </c>
      <c r="P68" s="15">
        <v>4.4189922646266933</v>
      </c>
      <c r="Q68" s="15">
        <v>6.9062780460703435</v>
      </c>
      <c r="R68" s="15">
        <v>5.3821908057497296</v>
      </c>
      <c r="S68" s="15">
        <f>MEDIAN(D68:R68)</f>
        <v>5.6241719731612463</v>
      </c>
      <c r="T68" s="20">
        <f>(R68-S68)/S68*100</f>
        <v>-4.3025207722356216</v>
      </c>
      <c r="U68" s="56">
        <f>RANK(R68,D68:R68,1)</f>
        <v>7</v>
      </c>
      <c r="V68" s="16">
        <v>4.0172656951151753</v>
      </c>
      <c r="W68" s="16">
        <v>4.9489294414291205</v>
      </c>
      <c r="X68" s="16"/>
      <c r="Y68" s="16">
        <v>6.0173511688533701</v>
      </c>
      <c r="Z68" s="16">
        <v>4.3933501431685107</v>
      </c>
      <c r="AA68" s="16">
        <v>6.3506987478097354</v>
      </c>
      <c r="AB68" s="16">
        <v>4.6412239839309377</v>
      </c>
      <c r="AC68" s="16">
        <v>3.6240864994230524</v>
      </c>
      <c r="AD68" s="16"/>
      <c r="AE68" s="72">
        <v>6.3506987478097354</v>
      </c>
      <c r="AF68" s="16">
        <v>4.4446343860848749</v>
      </c>
      <c r="AG68" s="16">
        <v>6.7267831958630717</v>
      </c>
      <c r="AH68" s="16">
        <v>5.5130561135091245</v>
      </c>
      <c r="AI68" s="15">
        <f>MEDIAN(D68:R68,V68:AH68)</f>
        <v>5.4476234596294271</v>
      </c>
      <c r="AJ68" s="20">
        <f>(R68-AI68)/AI68*100</f>
        <v>-1.2011229183624315</v>
      </c>
      <c r="AK68" s="57">
        <f>RANK(R68,(D68:R68,V68:AH68),1)</f>
        <v>13</v>
      </c>
    </row>
    <row r="69" spans="1:37" x14ac:dyDescent="0.25">
      <c r="A69">
        <v>2024</v>
      </c>
      <c r="B69" s="22" t="s">
        <v>153</v>
      </c>
      <c r="C69" s="64">
        <v>2015</v>
      </c>
      <c r="D69" s="15">
        <v>6.0060395928867019</v>
      </c>
      <c r="E69" s="15">
        <v>4.9658874846214074</v>
      </c>
      <c r="F69" s="15">
        <v>5.43563359803154</v>
      </c>
      <c r="G69" s="15">
        <v>6.2828542668605296</v>
      </c>
      <c r="H69" s="15">
        <v>6.719047086455654</v>
      </c>
      <c r="I69" s="15">
        <v>5.9221563583491781</v>
      </c>
      <c r="J69" s="15">
        <v>4.7561793982775979</v>
      </c>
      <c r="K69" s="15">
        <v>6.2996309137680351</v>
      </c>
      <c r="L69" s="15">
        <v>5.7543898892741296</v>
      </c>
      <c r="M69" s="15">
        <v>6.8280952913544342</v>
      </c>
      <c r="N69" s="15">
        <v>5.771166536181636</v>
      </c>
      <c r="O69" s="15">
        <v>5.284643775863997</v>
      </c>
      <c r="P69" s="15">
        <v>4.8987808969913882</v>
      </c>
      <c r="Q69" s="15">
        <v>8.3296051895761103</v>
      </c>
      <c r="R69" s="15">
        <v>4.8586090906794324</v>
      </c>
      <c r="S69" s="15">
        <f>MEDIAN(D69:R69)</f>
        <v>5.771166536181636</v>
      </c>
      <c r="T69" s="20">
        <f>(R69-S69)/S69*100</f>
        <v>-15.812356822161245</v>
      </c>
      <c r="U69" s="56">
        <f>RANK(R69,D69:R69,1)</f>
        <v>2</v>
      </c>
      <c r="V69" s="16">
        <v>3.9425120232636175</v>
      </c>
      <c r="W69" s="16">
        <v>4.605189576110055</v>
      </c>
      <c r="X69" s="16"/>
      <c r="Y69" s="16">
        <v>5.771166536181636</v>
      </c>
      <c r="Z69" s="16">
        <v>4.7310144279163406</v>
      </c>
      <c r="AA69" s="16">
        <v>5.5698467732915784</v>
      </c>
      <c r="AB69" s="16">
        <v>4.865227603176379</v>
      </c>
      <c r="AC69" s="16">
        <v>4.6219662230175604</v>
      </c>
      <c r="AD69" s="16"/>
      <c r="AE69" s="16"/>
      <c r="AF69" s="16">
        <v>4.4290347835812556</v>
      </c>
      <c r="AG69" s="16">
        <v>6.7106587630019021</v>
      </c>
      <c r="AH69" s="16">
        <v>5.3936919807627781</v>
      </c>
      <c r="AI69" s="15">
        <f>MEDIAN(D69:R69,V69:AH69)</f>
        <v>5.43563359803154</v>
      </c>
      <c r="AJ69" s="20">
        <f>(R69-AI69)/AI69*100</f>
        <v>-10.615588724763775</v>
      </c>
      <c r="AK69" s="57">
        <f>RANK(R69,(D69:R69,V69:AH69),1)</f>
        <v>7</v>
      </c>
    </row>
    <row r="70" spans="1:37" x14ac:dyDescent="0.25">
      <c r="A70">
        <v>2025</v>
      </c>
      <c r="B70" s="22" t="s">
        <v>154</v>
      </c>
      <c r="C70" s="64">
        <v>2015</v>
      </c>
      <c r="D70" s="15">
        <v>5.54408728988499</v>
      </c>
      <c r="E70" s="15">
        <v>5.5525129544592833</v>
      </c>
      <c r="F70" s="15">
        <v>4.5582845346926737</v>
      </c>
      <c r="G70" s="118">
        <v>7.0101529258120232</v>
      </c>
      <c r="H70" s="118">
        <v>5.9737961831739481</v>
      </c>
      <c r="I70" s="15">
        <v>5.729451910519443</v>
      </c>
      <c r="J70" s="118">
        <v>5.7800058979652018</v>
      </c>
      <c r="K70" s="118">
        <v>6.1001811517883482</v>
      </c>
      <c r="L70" s="15">
        <v>6.0664784934911742</v>
      </c>
      <c r="M70" s="15">
        <v>6.3866537473143206</v>
      </c>
      <c r="N70" s="118">
        <v>4.9037367822386999</v>
      </c>
      <c r="O70" s="118">
        <v>6.0159245060454145</v>
      </c>
      <c r="P70" s="118">
        <v>5.055398744575978</v>
      </c>
      <c r="Q70" s="15">
        <v>7.7431857437755411</v>
      </c>
      <c r="R70" s="118">
        <v>4.7055401483672679</v>
      </c>
      <c r="S70" s="15">
        <f>MEDIAN(D70:R70)</f>
        <v>5.7800058979652018</v>
      </c>
      <c r="T70" s="20">
        <f>(R70-S70)/S70*100</f>
        <v>-18.589353861666297</v>
      </c>
      <c r="U70" s="56">
        <f>RANK(R70,D70:R70,1)</f>
        <v>2</v>
      </c>
      <c r="V70" s="118">
        <v>4.7436491553271267</v>
      </c>
      <c r="W70" s="15">
        <v>4.6341155158613141</v>
      </c>
      <c r="X70" s="15"/>
      <c r="Y70" s="15">
        <v>5.5946412773307497</v>
      </c>
      <c r="Z70" s="15">
        <v>4.8616084593672326</v>
      </c>
      <c r="AA70" s="118">
        <v>5.0216960862788058</v>
      </c>
      <c r="AB70" s="118">
        <v>5.0216960862788058</v>
      </c>
      <c r="AC70" s="15">
        <v>4.9374394405358721</v>
      </c>
      <c r="AD70" s="15"/>
      <c r="AE70" s="118">
        <v>6.7405316594346383</v>
      </c>
      <c r="AF70" s="15">
        <v>4.8363314656443528</v>
      </c>
      <c r="AG70" s="15">
        <v>6.0412014997682943</v>
      </c>
      <c r="AH70" s="15">
        <v>5.2828916880818984</v>
      </c>
      <c r="AI70" s="15">
        <f>MEDIAN(D70:R70,V70:AH70)</f>
        <v>5.5483001221721366</v>
      </c>
      <c r="AJ70" s="20">
        <f>(R70-AI70)/AI70*100</f>
        <v>-15.189516703269682</v>
      </c>
      <c r="AK70" s="57">
        <f>RANK(R70,(D70:R70,V70:AH70),1)</f>
        <v>3</v>
      </c>
    </row>
    <row r="71" spans="1:37" x14ac:dyDescent="0.25">
      <c r="A71">
        <v>2025</v>
      </c>
      <c r="B71" s="22" t="s">
        <v>153</v>
      </c>
      <c r="C71" s="64">
        <v>2015</v>
      </c>
      <c r="D71" s="15">
        <v>5.4794918330308526</v>
      </c>
      <c r="E71" s="15">
        <v>4.9916515426497279</v>
      </c>
      <c r="F71" s="15">
        <v>4.0508166969147004</v>
      </c>
      <c r="G71" s="15">
        <v>6.3506352087114344</v>
      </c>
      <c r="H71" s="15">
        <v>6.6381125226860256</v>
      </c>
      <c r="I71" s="15">
        <v>5.923774954627949</v>
      </c>
      <c r="J71" s="15">
        <v>4.6867513611615248</v>
      </c>
      <c r="K71" s="15">
        <v>6.3245009074410161</v>
      </c>
      <c r="L71" s="15">
        <v>5.2094373865698724</v>
      </c>
      <c r="M71" s="15">
        <v>6.359346642468239</v>
      </c>
      <c r="N71" s="15">
        <v>4.7215970961887477</v>
      </c>
      <c r="O71" s="15">
        <v>5.07005444646098</v>
      </c>
      <c r="P71" s="15">
        <v>4.4950998185117967</v>
      </c>
      <c r="Q71" s="15">
        <v>8.5894736842105264</v>
      </c>
      <c r="R71" s="15">
        <v>4.4384048392605555</v>
      </c>
      <c r="S71" s="15">
        <f>MEDIAN(D71:R71)</f>
        <v>5.2094373865698724</v>
      </c>
      <c r="T71" s="20">
        <f>(R71-S71)/S71*100</f>
        <v>-14.800687484930103</v>
      </c>
      <c r="U71" s="56">
        <f>RANK(R71,D71:R71,1)</f>
        <v>2</v>
      </c>
      <c r="V71" s="15">
        <v>3.9811252268602533</v>
      </c>
      <c r="W71" s="15">
        <v>4.4776769509981849</v>
      </c>
      <c r="X71" s="15"/>
      <c r="Y71" s="15">
        <v>6.1067150635208707</v>
      </c>
      <c r="Z71" s="15">
        <v>4.3818511796733208</v>
      </c>
      <c r="AA71" s="15">
        <v>5.0439201451905626</v>
      </c>
      <c r="AB71" s="15">
        <v>5.0439201451905626</v>
      </c>
      <c r="AC71" s="15">
        <v>4.7738656987295824</v>
      </c>
      <c r="AD71" s="15"/>
      <c r="AE71" s="15">
        <v>6.6642468239564421</v>
      </c>
      <c r="AF71" s="15">
        <v>4.6083484573502727</v>
      </c>
      <c r="AG71" s="15">
        <v>6.246098003629764</v>
      </c>
      <c r="AH71" s="15">
        <v>5.1658802177858441</v>
      </c>
      <c r="AI71" s="15">
        <f>MEDIAN(D71:R71,V71:AH71)</f>
        <v>5.0569872958257713</v>
      </c>
      <c r="AJ71" s="20">
        <f>(R71-AI71)/AI71*100</f>
        <v>-12.232232757946953</v>
      </c>
      <c r="AK71" s="57">
        <f>RANK(R71,(D71:R71,V71:AH71),1)</f>
        <v>4</v>
      </c>
    </row>
    <row r="72" spans="1:37" x14ac:dyDescent="0.25">
      <c r="R72" s="73"/>
      <c r="S72" s="73"/>
      <c r="T72" s="73"/>
      <c r="U72" s="73"/>
      <c r="AJ72" s="73"/>
      <c r="AK72" s="73"/>
    </row>
    <row r="73" spans="1:37" x14ac:dyDescent="0.25">
      <c r="R73" s="73"/>
      <c r="T73" s="121"/>
      <c r="U73" s="122"/>
      <c r="AJ73" s="121"/>
      <c r="AK73" s="123"/>
    </row>
    <row r="74" spans="1:37" x14ac:dyDescent="0.25">
      <c r="B74" s="22"/>
      <c r="D74" s="68"/>
      <c r="E74" s="68"/>
      <c r="F74" s="68"/>
      <c r="G74" s="68"/>
      <c r="H74" s="68"/>
      <c r="I74" s="68"/>
      <c r="J74" s="68"/>
      <c r="K74" s="68"/>
      <c r="L74" s="68"/>
      <c r="M74" s="68"/>
      <c r="N74" s="68"/>
      <c r="O74" s="68"/>
      <c r="P74" s="68"/>
      <c r="Q74" s="68"/>
      <c r="R74" s="68"/>
      <c r="S74" s="68"/>
      <c r="T74" s="17"/>
      <c r="U74" s="18"/>
      <c r="V74" s="16"/>
      <c r="W74" s="16"/>
      <c r="X74" s="16"/>
      <c r="Y74" s="16"/>
      <c r="Z74" s="16"/>
      <c r="AA74" s="16"/>
      <c r="AB74" s="16"/>
      <c r="AC74" s="16"/>
      <c r="AD74" s="16"/>
      <c r="AE74" s="16"/>
      <c r="AF74" s="16"/>
      <c r="AG74" s="16"/>
      <c r="AH74" s="16"/>
    </row>
    <row r="75" spans="1:37" x14ac:dyDescent="0.25">
      <c r="B75" s="22"/>
      <c r="D75" s="68"/>
      <c r="E75" s="68"/>
      <c r="F75" s="68"/>
      <c r="G75" s="68"/>
      <c r="H75" s="68"/>
      <c r="I75" s="68"/>
      <c r="J75" s="68"/>
      <c r="K75" s="68"/>
      <c r="L75" s="68"/>
      <c r="M75" s="68"/>
      <c r="N75" s="68"/>
      <c r="O75" s="68"/>
      <c r="P75" s="68"/>
      <c r="Q75" s="68"/>
      <c r="R75" s="68"/>
      <c r="S75" s="68"/>
      <c r="T75" s="17"/>
      <c r="U75" s="18"/>
      <c r="V75" s="16"/>
      <c r="W75" s="16"/>
      <c r="X75" s="16"/>
      <c r="Y75" s="16"/>
      <c r="Z75" s="16"/>
      <c r="AA75" s="16"/>
      <c r="AB75" s="16"/>
      <c r="AC75" s="16"/>
      <c r="AD75" s="16"/>
      <c r="AE75" s="16"/>
      <c r="AF75" s="16"/>
      <c r="AG75" s="16"/>
      <c r="AH75" s="16"/>
    </row>
    <row r="76" spans="1:37" x14ac:dyDescent="0.25">
      <c r="B76" s="22"/>
      <c r="D76" s="68"/>
      <c r="E76" s="68"/>
      <c r="F76" s="68"/>
      <c r="G76" s="68"/>
      <c r="H76" s="68"/>
      <c r="I76" s="68"/>
      <c r="J76" s="68"/>
      <c r="K76" s="68"/>
      <c r="L76" s="68"/>
      <c r="M76" s="68"/>
      <c r="N76" s="68"/>
      <c r="O76" s="68"/>
      <c r="P76" s="68"/>
      <c r="Q76" s="68"/>
      <c r="R76" s="68"/>
      <c r="S76" s="68"/>
      <c r="T76" s="17"/>
      <c r="U76" s="18"/>
      <c r="V76" s="16"/>
      <c r="W76" s="16"/>
      <c r="X76" s="16"/>
      <c r="Y76" s="16"/>
      <c r="Z76" s="16"/>
      <c r="AA76" s="16"/>
      <c r="AB76" s="16"/>
      <c r="AC76" s="16"/>
      <c r="AD76" s="16"/>
      <c r="AE76" s="16"/>
      <c r="AF76" s="16"/>
      <c r="AG76" s="16"/>
      <c r="AH76" s="16"/>
    </row>
    <row r="77" spans="1:37" x14ac:dyDescent="0.25">
      <c r="B77" s="22"/>
      <c r="D77" s="68"/>
      <c r="E77" s="68"/>
      <c r="F77" s="68"/>
      <c r="G77" s="68"/>
      <c r="H77" s="68"/>
      <c r="I77" s="68"/>
      <c r="J77" s="68"/>
      <c r="K77" s="68"/>
      <c r="L77" s="68"/>
      <c r="M77" s="68"/>
      <c r="N77" s="68"/>
      <c r="O77" s="68"/>
      <c r="P77" s="68"/>
      <c r="Q77" s="68"/>
      <c r="R77" s="68"/>
      <c r="S77" s="68"/>
      <c r="T77" s="17"/>
      <c r="U77" s="18"/>
      <c r="V77" s="16"/>
      <c r="W77" s="16"/>
      <c r="X77" s="16"/>
      <c r="Y77" s="16"/>
      <c r="Z77" s="16"/>
      <c r="AA77" s="16"/>
      <c r="AB77" s="16"/>
      <c r="AC77" s="16"/>
      <c r="AD77" s="16"/>
      <c r="AE77" s="16"/>
      <c r="AF77" s="16"/>
      <c r="AG77" s="16"/>
      <c r="AH77" s="16"/>
    </row>
    <row r="78" spans="1:37" x14ac:dyDescent="0.25">
      <c r="B78" s="22"/>
      <c r="D78" s="68"/>
      <c r="E78" s="68"/>
      <c r="F78" s="68"/>
      <c r="G78" s="68"/>
      <c r="H78" s="68"/>
      <c r="I78" s="68"/>
      <c r="J78" s="68"/>
      <c r="K78" s="68"/>
      <c r="L78" s="68"/>
      <c r="M78" s="68"/>
      <c r="N78" s="68"/>
      <c r="O78" s="68"/>
      <c r="P78" s="68"/>
      <c r="Q78" s="68"/>
      <c r="R78" s="68"/>
      <c r="S78" s="68"/>
      <c r="T78" s="17"/>
      <c r="U78" s="18"/>
      <c r="V78" s="16"/>
      <c r="W78" s="16"/>
      <c r="X78" s="16"/>
      <c r="Y78" s="16"/>
      <c r="Z78" s="16"/>
      <c r="AA78" s="16"/>
      <c r="AB78" s="16"/>
      <c r="AC78" s="16"/>
      <c r="AD78" s="16"/>
      <c r="AE78" s="16"/>
      <c r="AF78" s="16"/>
      <c r="AG78" s="16"/>
      <c r="AH78" s="16"/>
    </row>
    <row r="79" spans="1:37" x14ac:dyDescent="0.25">
      <c r="B79" s="22"/>
      <c r="D79" s="68"/>
      <c r="E79" s="68"/>
      <c r="F79" s="68"/>
      <c r="G79" s="68"/>
      <c r="H79" s="68"/>
      <c r="I79" s="68"/>
      <c r="J79" s="68"/>
      <c r="K79" s="68"/>
      <c r="L79" s="68"/>
      <c r="M79" s="68"/>
      <c r="N79" s="68"/>
      <c r="O79" s="68"/>
      <c r="P79" s="68"/>
      <c r="Q79" s="68"/>
      <c r="R79" s="68"/>
      <c r="S79" s="68"/>
      <c r="T79" s="17"/>
      <c r="U79" s="18"/>
      <c r="V79" s="16"/>
      <c r="W79" s="16"/>
      <c r="X79" s="16"/>
      <c r="Y79" s="16"/>
      <c r="Z79" s="16"/>
      <c r="AA79" s="16"/>
      <c r="AB79" s="16"/>
      <c r="AC79" s="16"/>
      <c r="AD79" s="16"/>
      <c r="AE79" s="16"/>
      <c r="AF79" s="16"/>
      <c r="AG79" s="16"/>
      <c r="AH79" s="16"/>
    </row>
    <row r="80" spans="1:37" x14ac:dyDescent="0.25">
      <c r="B80" s="22"/>
      <c r="D80" s="68"/>
      <c r="E80" s="68"/>
      <c r="F80" s="68"/>
      <c r="G80" s="68"/>
      <c r="H80" s="68"/>
      <c r="I80" s="68"/>
      <c r="J80" s="68"/>
      <c r="K80" s="68"/>
      <c r="L80" s="68"/>
      <c r="M80" s="68"/>
      <c r="N80" s="68"/>
      <c r="O80" s="68"/>
      <c r="P80" s="68"/>
      <c r="Q80" s="68"/>
      <c r="R80" s="68"/>
      <c r="S80" s="68"/>
      <c r="T80" s="17"/>
      <c r="U80" s="18"/>
      <c r="V80" s="16"/>
      <c r="W80" s="16"/>
      <c r="X80" s="16"/>
      <c r="Y80" s="16"/>
      <c r="Z80" s="16"/>
      <c r="AA80" s="16"/>
      <c r="AB80" s="16"/>
      <c r="AC80" s="16"/>
      <c r="AD80" s="16"/>
      <c r="AE80" s="16"/>
      <c r="AF80" s="16"/>
      <c r="AG80" s="16"/>
      <c r="AH80" s="16"/>
    </row>
    <row r="81" spans="2:34" x14ac:dyDescent="0.25">
      <c r="B81" s="22"/>
      <c r="D81" s="68"/>
      <c r="E81" s="68"/>
      <c r="F81" s="68"/>
      <c r="G81" s="68"/>
      <c r="H81" s="68"/>
      <c r="I81" s="68"/>
      <c r="J81" s="68"/>
      <c r="K81" s="68"/>
      <c r="L81" s="68"/>
      <c r="M81" s="68"/>
      <c r="N81" s="68"/>
      <c r="O81" s="68"/>
      <c r="P81" s="68"/>
      <c r="Q81" s="68"/>
      <c r="R81" s="68"/>
      <c r="S81" s="68"/>
      <c r="T81" s="17"/>
      <c r="U81" s="18"/>
      <c r="V81" s="16"/>
      <c r="W81" s="16"/>
      <c r="X81" s="16"/>
      <c r="Y81" s="16"/>
      <c r="Z81" s="16"/>
      <c r="AA81" s="16"/>
      <c r="AB81" s="16"/>
      <c r="AC81" s="16"/>
      <c r="AD81" s="16"/>
      <c r="AE81" s="16"/>
      <c r="AF81" s="16"/>
      <c r="AG81" s="16"/>
      <c r="AH81" s="16"/>
    </row>
    <row r="82" spans="2:34" x14ac:dyDescent="0.25">
      <c r="B82" s="22"/>
      <c r="D82" s="68"/>
      <c r="E82" s="68"/>
      <c r="F82" s="68"/>
      <c r="G82" s="68"/>
      <c r="H82" s="68"/>
      <c r="I82" s="68"/>
      <c r="J82" s="68"/>
      <c r="K82" s="68"/>
      <c r="L82" s="68"/>
      <c r="M82" s="68"/>
      <c r="N82" s="68"/>
      <c r="O82" s="68"/>
      <c r="P82" s="68"/>
      <c r="Q82" s="68"/>
      <c r="R82" s="68"/>
      <c r="S82" s="68"/>
      <c r="T82" s="17"/>
      <c r="U82" s="18"/>
      <c r="V82" s="16"/>
      <c r="W82" s="16"/>
      <c r="X82" s="16"/>
      <c r="Y82" s="16"/>
      <c r="Z82" s="16"/>
      <c r="AA82" s="16"/>
      <c r="AB82" s="16"/>
      <c r="AC82" s="16"/>
      <c r="AD82" s="16"/>
      <c r="AE82" s="16"/>
      <c r="AF82" s="16"/>
      <c r="AG82" s="16"/>
      <c r="AH82" s="16"/>
    </row>
    <row r="83" spans="2:34" x14ac:dyDescent="0.25">
      <c r="B83" s="22"/>
      <c r="D83" s="68"/>
      <c r="E83" s="68"/>
      <c r="F83" s="68"/>
      <c r="G83" s="71"/>
      <c r="H83" s="71"/>
      <c r="I83" s="68"/>
      <c r="J83" s="68"/>
      <c r="K83" s="68"/>
      <c r="L83" s="68"/>
      <c r="M83" s="68"/>
      <c r="N83" s="71"/>
      <c r="O83" s="68"/>
      <c r="P83" s="71"/>
      <c r="Q83" s="68"/>
      <c r="R83" s="71"/>
      <c r="S83" s="68"/>
      <c r="T83" s="69"/>
      <c r="U83" s="70"/>
      <c r="V83" s="72"/>
      <c r="W83" s="16"/>
      <c r="X83" s="16"/>
      <c r="Y83" s="16"/>
      <c r="Z83" s="16"/>
      <c r="AA83" s="72"/>
      <c r="AB83" s="16"/>
      <c r="AC83" s="16"/>
      <c r="AD83" s="16"/>
      <c r="AE83" s="16"/>
      <c r="AF83" s="16"/>
      <c r="AG83" s="16"/>
      <c r="AH83" s="16"/>
    </row>
    <row r="84" spans="2:34" x14ac:dyDescent="0.25">
      <c r="B84" s="22"/>
      <c r="D84" s="68"/>
      <c r="E84" s="68"/>
      <c r="F84" s="68"/>
      <c r="G84" s="68"/>
      <c r="H84" s="68"/>
      <c r="I84" s="68"/>
      <c r="J84" s="68"/>
      <c r="K84" s="68"/>
      <c r="L84" s="68"/>
      <c r="M84" s="68"/>
      <c r="N84" s="68"/>
      <c r="O84" s="68"/>
      <c r="P84" s="68"/>
      <c r="Q84" s="68"/>
      <c r="R84" s="68"/>
      <c r="S84" s="68"/>
      <c r="T84" s="69"/>
      <c r="U84" s="70"/>
      <c r="V84" s="16"/>
      <c r="W84" s="16"/>
      <c r="X84" s="16"/>
      <c r="Y84" s="16"/>
      <c r="Z84" s="16"/>
      <c r="AA84" s="16"/>
      <c r="AB84" s="16"/>
      <c r="AC84" s="16"/>
      <c r="AD84" s="16"/>
      <c r="AE84" s="16"/>
      <c r="AF84" s="16"/>
      <c r="AG84" s="16"/>
      <c r="AH84" s="16"/>
    </row>
    <row r="85" spans="2:34" x14ac:dyDescent="0.25">
      <c r="B85" s="22"/>
    </row>
  </sheetData>
  <phoneticPr fontId="14" type="noConversion"/>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ACF86-746A-4430-8472-AA83A34815D6}">
  <sheetPr>
    <tabColor theme="4"/>
  </sheetPr>
  <dimension ref="A1:AK84"/>
  <sheetViews>
    <sheetView showGridLines="0" zoomScaleNormal="100" workbookViewId="0">
      <pane ySplit="13" topLeftCell="A62"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28" t="s">
        <v>125</v>
      </c>
    </row>
    <row r="2" spans="1:37" ht="18" customHeight="1" x14ac:dyDescent="0.35">
      <c r="A2" s="24" t="s">
        <v>133</v>
      </c>
    </row>
    <row r="3" spans="1:37" ht="18" customHeight="1" x14ac:dyDescent="0.35">
      <c r="A3" s="92" t="s">
        <v>88</v>
      </c>
    </row>
    <row r="4" spans="1:37" ht="18" customHeight="1" x14ac:dyDescent="0.35">
      <c r="A4" s="24" t="s">
        <v>134</v>
      </c>
    </row>
    <row r="5" spans="1:37" ht="18" customHeight="1" x14ac:dyDescent="0.35">
      <c r="A5" s="92" t="s">
        <v>155</v>
      </c>
    </row>
    <row r="6" spans="1:37" ht="18" customHeight="1" x14ac:dyDescent="0.35">
      <c r="A6" s="92" t="s">
        <v>107</v>
      </c>
    </row>
    <row r="7" spans="1:37" ht="18" customHeight="1" x14ac:dyDescent="0.35">
      <c r="A7" s="92" t="s">
        <v>90</v>
      </c>
    </row>
    <row r="8" spans="1:37" ht="18" customHeight="1" x14ac:dyDescent="0.35">
      <c r="A8" s="92" t="s">
        <v>89</v>
      </c>
    </row>
    <row r="9" spans="1:37" ht="18" customHeight="1" x14ac:dyDescent="0.35">
      <c r="A9" s="92" t="s">
        <v>140</v>
      </c>
    </row>
    <row r="10" spans="1:37" ht="18" customHeight="1" x14ac:dyDescent="0.35">
      <c r="A10" s="26" t="s">
        <v>141</v>
      </c>
    </row>
    <row r="11" spans="1:37" ht="18" customHeight="1" x14ac:dyDescent="0.35">
      <c r="A11" s="26" t="s">
        <v>139</v>
      </c>
    </row>
    <row r="12" spans="1:37" ht="18" customHeight="1" x14ac:dyDescent="0.35">
      <c r="A12" s="24" t="s">
        <v>142</v>
      </c>
    </row>
    <row r="13" spans="1:37" s="91" customFormat="1" ht="52" x14ac:dyDescent="0.3">
      <c r="A13" s="93" t="s">
        <v>84</v>
      </c>
      <c r="B13" s="93" t="s">
        <v>85</v>
      </c>
      <c r="C13" s="94" t="s">
        <v>56</v>
      </c>
      <c r="D13" s="94" t="s">
        <v>0</v>
      </c>
      <c r="E13" s="94" t="s">
        <v>1</v>
      </c>
      <c r="F13" s="94" t="s">
        <v>2</v>
      </c>
      <c r="G13" s="94" t="s">
        <v>3</v>
      </c>
      <c r="H13" s="94" t="s">
        <v>4</v>
      </c>
      <c r="I13" s="94" t="s">
        <v>5</v>
      </c>
      <c r="J13" s="94" t="s">
        <v>6</v>
      </c>
      <c r="K13" s="94" t="s">
        <v>7</v>
      </c>
      <c r="L13" s="94" t="s">
        <v>8</v>
      </c>
      <c r="M13" s="94" t="s">
        <v>9</v>
      </c>
      <c r="N13" s="94" t="s">
        <v>10</v>
      </c>
      <c r="O13" s="94" t="s">
        <v>11</v>
      </c>
      <c r="P13" s="94" t="s">
        <v>12</v>
      </c>
      <c r="Q13" s="94" t="s">
        <v>13</v>
      </c>
      <c r="R13" s="94" t="s">
        <v>104</v>
      </c>
      <c r="S13" s="94" t="s">
        <v>144</v>
      </c>
      <c r="T13" s="94" t="s">
        <v>150</v>
      </c>
      <c r="U13" s="94" t="s">
        <v>148</v>
      </c>
      <c r="V13" s="94" t="s">
        <v>27</v>
      </c>
      <c r="W13" s="94" t="s">
        <v>49</v>
      </c>
      <c r="X13" s="95" t="s">
        <v>17</v>
      </c>
      <c r="Y13" s="95" t="s">
        <v>175</v>
      </c>
      <c r="Z13" s="95" t="s">
        <v>19</v>
      </c>
      <c r="AA13" s="96" t="s">
        <v>20</v>
      </c>
      <c r="AB13" s="96" t="s">
        <v>21</v>
      </c>
      <c r="AC13" s="96" t="s">
        <v>22</v>
      </c>
      <c r="AD13" s="96" t="s">
        <v>23</v>
      </c>
      <c r="AE13" s="96" t="s">
        <v>24</v>
      </c>
      <c r="AF13" s="96" t="s">
        <v>28</v>
      </c>
      <c r="AG13" s="96" t="s">
        <v>25</v>
      </c>
      <c r="AH13" s="96" t="s">
        <v>26</v>
      </c>
      <c r="AI13" s="94" t="s">
        <v>145</v>
      </c>
      <c r="AJ13" s="94" t="s">
        <v>151</v>
      </c>
      <c r="AK13" s="94" t="s">
        <v>149</v>
      </c>
    </row>
    <row r="14" spans="1:37" ht="12.75" customHeight="1" x14ac:dyDescent="0.25">
      <c r="A14">
        <v>1998</v>
      </c>
      <c r="B14" s="22" t="s">
        <v>154</v>
      </c>
      <c r="C14" s="23" t="s">
        <v>86</v>
      </c>
      <c r="D14" s="15">
        <v>1.7781543983658339</v>
      </c>
      <c r="E14" s="15">
        <v>1.1652518606147337</v>
      </c>
      <c r="F14" s="15">
        <v>1.5141948771351736</v>
      </c>
      <c r="G14" s="15">
        <v>1.3703085247842093</v>
      </c>
      <c r="H14" s="15">
        <v>1.2898497730602489</v>
      </c>
      <c r="I14" s="15">
        <v>1.2625041831052708</v>
      </c>
      <c r="J14" s="15"/>
      <c r="K14" s="15">
        <v>1.3573482941114454</v>
      </c>
      <c r="L14" s="15">
        <v>1.5386183605995514</v>
      </c>
      <c r="M14" s="15">
        <v>1.2256875543935928</v>
      </c>
      <c r="N14" s="15">
        <v>1.6590070643810861</v>
      </c>
      <c r="O14" s="15">
        <v>3.124519714653414</v>
      </c>
      <c r="P14" s="15">
        <v>0.95903692965463405</v>
      </c>
      <c r="Q14" s="15">
        <v>1.493702014136352</v>
      </c>
      <c r="R14" s="15">
        <v>0.88156947444204459</v>
      </c>
      <c r="S14" s="15">
        <f t="shared" ref="S14:S32" si="0">MEDIAN(D14:R14)</f>
        <v>1.3638284094478275</v>
      </c>
      <c r="T14" s="17">
        <f t="shared" ref="T14:T32" si="1">(R14-S14)/S14*100</f>
        <v>-35.360675262735938</v>
      </c>
      <c r="U14" s="18">
        <f t="shared" ref="U14:U32" si="2">RANK(R14,D14:R14,1)</f>
        <v>1</v>
      </c>
      <c r="V14" s="16"/>
      <c r="W14" s="16"/>
      <c r="X14" s="21"/>
      <c r="Y14" s="21"/>
      <c r="Z14" s="21"/>
      <c r="AA14" s="21"/>
      <c r="AB14" s="21"/>
      <c r="AC14" s="21"/>
      <c r="AD14" s="21"/>
      <c r="AE14" s="21"/>
      <c r="AF14" s="21"/>
      <c r="AG14" s="21"/>
      <c r="AH14" s="21"/>
      <c r="AI14" s="15"/>
      <c r="AJ14" s="20"/>
      <c r="AK14" s="19"/>
    </row>
    <row r="15" spans="1:37" ht="12.75" customHeight="1" x14ac:dyDescent="0.25">
      <c r="A15">
        <v>1998</v>
      </c>
      <c r="B15" s="22" t="s">
        <v>153</v>
      </c>
      <c r="C15" s="23" t="s">
        <v>86</v>
      </c>
      <c r="D15" s="15">
        <v>1.7761599467299531</v>
      </c>
      <c r="E15" s="15">
        <v>1.0993308827713526</v>
      </c>
      <c r="F15" s="15">
        <v>1.3225670891008328</v>
      </c>
      <c r="G15" s="15">
        <v>1.2097445758720793</v>
      </c>
      <c r="H15" s="15">
        <v>1.2624957919532531</v>
      </c>
      <c r="I15" s="15">
        <v>1.2563652998484562</v>
      </c>
      <c r="J15" s="15"/>
      <c r="K15" s="15">
        <v>1.3633054607028083</v>
      </c>
      <c r="L15" s="15">
        <v>1.4487821406831221</v>
      </c>
      <c r="M15" s="15">
        <v>1.2016477689068392</v>
      </c>
      <c r="N15" s="15">
        <v>1.5839727395069372</v>
      </c>
      <c r="O15" s="15">
        <v>3.1395282830880866</v>
      </c>
      <c r="P15" s="15">
        <v>0.84067452071431503</v>
      </c>
      <c r="Q15" s="15">
        <v>1.2846872125073545</v>
      </c>
      <c r="R15" s="15">
        <v>0.89632829373650114</v>
      </c>
      <c r="S15" s="15">
        <f t="shared" si="0"/>
        <v>1.2735915022303037</v>
      </c>
      <c r="T15" s="17">
        <f t="shared" si="1"/>
        <v>-29.621994794495887</v>
      </c>
      <c r="U15" s="18">
        <f t="shared" si="2"/>
        <v>2</v>
      </c>
      <c r="V15" s="16"/>
      <c r="W15" s="16"/>
      <c r="X15" s="21"/>
      <c r="Y15" s="21"/>
      <c r="Z15" s="21"/>
      <c r="AA15" s="21"/>
      <c r="AB15" s="21"/>
      <c r="AC15" s="21"/>
      <c r="AD15" s="21"/>
      <c r="AE15" s="21"/>
      <c r="AF15" s="21"/>
      <c r="AG15" s="21"/>
      <c r="AH15" s="21"/>
      <c r="AI15" s="15"/>
      <c r="AJ15" s="20"/>
      <c r="AK15" s="19"/>
    </row>
    <row r="16" spans="1:37" ht="12.75" customHeight="1" x14ac:dyDescent="0.25">
      <c r="A16">
        <v>1999</v>
      </c>
      <c r="B16" s="22" t="s">
        <v>154</v>
      </c>
      <c r="C16" s="23" t="s">
        <v>86</v>
      </c>
      <c r="D16" s="15">
        <v>1.8434780241090374</v>
      </c>
      <c r="E16" s="15">
        <v>1.0737591013665908</v>
      </c>
      <c r="F16" s="15">
        <v>1.2463519047508456</v>
      </c>
      <c r="G16" s="15">
        <v>1.1832486806205083</v>
      </c>
      <c r="H16" s="15">
        <v>1.2980117367589876</v>
      </c>
      <c r="I16" s="15">
        <v>1.0950996015541756</v>
      </c>
      <c r="J16" s="15"/>
      <c r="K16" s="15">
        <v>1.4269698635190442</v>
      </c>
      <c r="L16" s="15">
        <v>1.4162780068227561</v>
      </c>
      <c r="M16" s="15">
        <v>1.205433574064716</v>
      </c>
      <c r="N16" s="15">
        <v>1.62482066574824</v>
      </c>
      <c r="O16" s="15">
        <v>3.3156234583365389</v>
      </c>
      <c r="P16" s="15">
        <v>0.80007302491780596</v>
      </c>
      <c r="Q16" s="15">
        <v>1.2421581150575454</v>
      </c>
      <c r="R16" s="15">
        <v>0.92332613390928708</v>
      </c>
      <c r="S16" s="15">
        <f t="shared" si="0"/>
        <v>1.2442550099041956</v>
      </c>
      <c r="T16" s="17">
        <f t="shared" si="1"/>
        <v>-25.792853831435984</v>
      </c>
      <c r="U16" s="18">
        <f t="shared" si="2"/>
        <v>2</v>
      </c>
      <c r="V16" s="16"/>
      <c r="W16" s="16"/>
      <c r="X16" s="21"/>
      <c r="Y16" s="21"/>
      <c r="Z16" s="21"/>
      <c r="AA16" s="21"/>
      <c r="AB16" s="21"/>
      <c r="AC16" s="21"/>
      <c r="AD16" s="21"/>
      <c r="AE16" s="21"/>
      <c r="AF16" s="21"/>
      <c r="AG16" s="21"/>
      <c r="AH16" s="21"/>
      <c r="AI16" s="15"/>
      <c r="AJ16" s="20"/>
      <c r="AK16" s="19"/>
    </row>
    <row r="17" spans="1:37" ht="12.75" customHeight="1" x14ac:dyDescent="0.25">
      <c r="A17">
        <v>1999</v>
      </c>
      <c r="B17" s="22" t="s">
        <v>153</v>
      </c>
      <c r="C17" s="23" t="s">
        <v>86</v>
      </c>
      <c r="D17" s="15">
        <v>1.8306595616388244</v>
      </c>
      <c r="E17" s="15">
        <v>1.0568937751671155</v>
      </c>
      <c r="F17" s="15">
        <v>1.4360141511259741</v>
      </c>
      <c r="G17" s="15">
        <v>0.8726035219905538</v>
      </c>
      <c r="H17" s="15">
        <v>1.2315553797127299</v>
      </c>
      <c r="I17" s="15">
        <v>1.1350385281990929</v>
      </c>
      <c r="J17" s="15"/>
      <c r="K17" s="15">
        <v>1.4269698635190442</v>
      </c>
      <c r="L17" s="15">
        <v>1.4304629101346813</v>
      </c>
      <c r="M17" s="15">
        <v>1.1180461986829906</v>
      </c>
      <c r="N17" s="15">
        <v>1.5539277162222789</v>
      </c>
      <c r="O17" s="15">
        <v>3.3156234583365389</v>
      </c>
      <c r="P17" s="15">
        <v>0.85837855484272652</v>
      </c>
      <c r="Q17" s="15">
        <v>1.3270402726697828</v>
      </c>
      <c r="R17" s="15">
        <v>0.89992800575953924</v>
      </c>
      <c r="S17" s="15">
        <f t="shared" si="0"/>
        <v>1.2792978261912564</v>
      </c>
      <c r="T17" s="17">
        <f t="shared" si="1"/>
        <v>-29.654534906948321</v>
      </c>
      <c r="U17" s="18">
        <f t="shared" si="2"/>
        <v>3</v>
      </c>
      <c r="V17" s="16"/>
      <c r="W17" s="16"/>
      <c r="X17" s="21"/>
      <c r="Y17" s="21"/>
      <c r="Z17" s="21"/>
      <c r="AA17" s="21"/>
      <c r="AB17" s="21"/>
      <c r="AC17" s="21"/>
      <c r="AD17" s="21"/>
      <c r="AE17" s="21"/>
      <c r="AF17" s="21"/>
      <c r="AG17" s="21"/>
      <c r="AH17" s="21"/>
      <c r="AI17" s="15"/>
      <c r="AJ17" s="20"/>
      <c r="AK17" s="19"/>
    </row>
    <row r="18" spans="1:37" ht="12.75" customHeight="1" x14ac:dyDescent="0.25">
      <c r="A18">
        <v>2000</v>
      </c>
      <c r="B18" s="22" t="s">
        <v>154</v>
      </c>
      <c r="C18" s="23" t="s">
        <v>86</v>
      </c>
      <c r="D18" s="15">
        <v>1.5069332159727229</v>
      </c>
      <c r="E18" s="15">
        <v>1.1657063612392855</v>
      </c>
      <c r="F18" s="15">
        <v>1.8058555315574754</v>
      </c>
      <c r="G18" s="15">
        <v>1.112583112670229</v>
      </c>
      <c r="H18" s="15">
        <v>1.0908061934598465</v>
      </c>
      <c r="I18" s="15">
        <v>1.1342655167156426</v>
      </c>
      <c r="J18" s="15"/>
      <c r="K18" s="15">
        <v>1.2638875934025819</v>
      </c>
      <c r="L18" s="15">
        <v>1.433998910934063</v>
      </c>
      <c r="M18" s="15">
        <v>1.12332709817762</v>
      </c>
      <c r="N18" s="15">
        <v>1.4958412349977817</v>
      </c>
      <c r="O18" s="15">
        <v>2.9366950630980773</v>
      </c>
      <c r="P18" s="15">
        <v>0.97865020677542347</v>
      </c>
      <c r="Q18" s="15">
        <v>1.4784519564016272</v>
      </c>
      <c r="R18" s="15">
        <v>0.91576673866090708</v>
      </c>
      <c r="S18" s="15">
        <f t="shared" si="0"/>
        <v>1.2147969773209337</v>
      </c>
      <c r="T18" s="17">
        <f t="shared" si="1"/>
        <v>-24.615655475163955</v>
      </c>
      <c r="U18" s="18">
        <f t="shared" si="2"/>
        <v>1</v>
      </c>
      <c r="V18" s="16"/>
      <c r="W18" s="16"/>
      <c r="X18" s="21"/>
      <c r="Y18" s="21"/>
      <c r="Z18" s="21"/>
      <c r="AA18" s="21"/>
      <c r="AB18" s="21"/>
      <c r="AC18" s="21"/>
      <c r="AD18" s="21"/>
      <c r="AE18" s="21"/>
      <c r="AF18" s="21"/>
      <c r="AG18" s="21"/>
      <c r="AH18" s="21"/>
      <c r="AI18" s="15"/>
      <c r="AJ18" s="20"/>
      <c r="AK18" s="19"/>
    </row>
    <row r="19" spans="1:37" ht="12.75" customHeight="1" x14ac:dyDescent="0.25">
      <c r="A19">
        <v>2000</v>
      </c>
      <c r="B19" s="22" t="s">
        <v>153</v>
      </c>
      <c r="C19" s="23" t="s">
        <v>86</v>
      </c>
      <c r="D19" s="15">
        <v>1.5542935107810356</v>
      </c>
      <c r="E19" s="15">
        <v>1.3532594967210689</v>
      </c>
      <c r="F19" s="15">
        <v>1.9595751374742565</v>
      </c>
      <c r="G19" s="15">
        <v>1.688393670982014</v>
      </c>
      <c r="H19" s="15">
        <v>1.1663392486526367</v>
      </c>
      <c r="I19" s="15">
        <v>1.4332369104575926</v>
      </c>
      <c r="J19" s="15"/>
      <c r="K19" s="15">
        <v>1.2638875934025819</v>
      </c>
      <c r="L19" s="15">
        <v>1.6587636305162043</v>
      </c>
      <c r="M19" s="15">
        <v>1.3881698296086815</v>
      </c>
      <c r="N19" s="15">
        <v>1.5819255308507345</v>
      </c>
      <c r="O19" s="15">
        <v>3.3358206434515854</v>
      </c>
      <c r="P19" s="15">
        <v>1.1554403620015761</v>
      </c>
      <c r="Q19" s="15">
        <v>1.7788227357982584</v>
      </c>
      <c r="R19" s="15">
        <v>0.99244060475161999</v>
      </c>
      <c r="S19" s="15">
        <f t="shared" si="0"/>
        <v>1.4937652106193142</v>
      </c>
      <c r="T19" s="17">
        <f t="shared" si="1"/>
        <v>-33.561138142977995</v>
      </c>
      <c r="U19" s="18">
        <f t="shared" si="2"/>
        <v>1</v>
      </c>
      <c r="V19" s="16"/>
      <c r="W19" s="16"/>
      <c r="X19" s="21"/>
      <c r="Y19" s="21"/>
      <c r="Z19" s="21"/>
      <c r="AA19" s="21"/>
      <c r="AB19" s="21"/>
      <c r="AC19" s="21"/>
      <c r="AD19" s="21"/>
      <c r="AE19" s="21"/>
      <c r="AF19" s="21"/>
      <c r="AG19" s="21"/>
      <c r="AH19" s="21"/>
      <c r="AI19" s="15"/>
      <c r="AJ19" s="20"/>
      <c r="AK19" s="19"/>
    </row>
    <row r="20" spans="1:37" ht="12.75" customHeight="1" x14ac:dyDescent="0.25">
      <c r="A20">
        <v>2001</v>
      </c>
      <c r="B20" s="22" t="s">
        <v>154</v>
      </c>
      <c r="C20" s="23" t="s">
        <v>86</v>
      </c>
      <c r="D20" s="15">
        <v>1.7514231514836658</v>
      </c>
      <c r="E20" s="15">
        <v>1.5999572787902185</v>
      </c>
      <c r="F20" s="15">
        <v>2.5170962194338125</v>
      </c>
      <c r="G20" s="15">
        <v>1.7091416920037419</v>
      </c>
      <c r="H20" s="15">
        <v>1.3452226401172827</v>
      </c>
      <c r="I20" s="15">
        <v>1.7613066650408398</v>
      </c>
      <c r="J20" s="15"/>
      <c r="K20" s="15">
        <v>1.2842728771671399</v>
      </c>
      <c r="L20" s="15">
        <v>1.9640365071000385</v>
      </c>
      <c r="M20" s="15">
        <v>1.5844411786867012</v>
      </c>
      <c r="N20" s="15">
        <v>1.7082913966417108</v>
      </c>
      <c r="O20" s="15">
        <v>3.696287950359288</v>
      </c>
      <c r="P20" s="15">
        <v>1.3319103235940035</v>
      </c>
      <c r="Q20" s="15">
        <v>2.499696653481204</v>
      </c>
      <c r="R20" s="15">
        <v>1.1303095752339813</v>
      </c>
      <c r="S20" s="15">
        <f t="shared" si="0"/>
        <v>1.7087165443227263</v>
      </c>
      <c r="T20" s="17">
        <f t="shared" si="1"/>
        <v>-33.850375652446481</v>
      </c>
      <c r="U20" s="18">
        <f t="shared" si="2"/>
        <v>1</v>
      </c>
      <c r="V20" s="16"/>
      <c r="W20" s="16"/>
      <c r="X20" s="21"/>
      <c r="Y20" s="21"/>
      <c r="Z20" s="21"/>
      <c r="AA20" s="21"/>
      <c r="AB20" s="21"/>
      <c r="AC20" s="21"/>
      <c r="AD20" s="21"/>
      <c r="AE20" s="21"/>
      <c r="AF20" s="21"/>
      <c r="AG20" s="21"/>
      <c r="AH20" s="21"/>
      <c r="AI20" s="15"/>
      <c r="AJ20" s="20"/>
      <c r="AK20" s="19"/>
    </row>
    <row r="21" spans="1:37" ht="12.75" customHeight="1" x14ac:dyDescent="0.25">
      <c r="A21">
        <v>2001</v>
      </c>
      <c r="B21" s="22" t="s">
        <v>153</v>
      </c>
      <c r="C21" s="23" t="s">
        <v>86</v>
      </c>
      <c r="D21" s="15">
        <v>1.8801388267738459</v>
      </c>
      <c r="E21" s="15">
        <v>1.4560398285546965</v>
      </c>
      <c r="F21" s="15">
        <v>2.1006201541410197</v>
      </c>
      <c r="G21" s="15">
        <v>2.0447910312055479</v>
      </c>
      <c r="H21" s="15">
        <v>1.4994167540962877</v>
      </c>
      <c r="I21" s="15">
        <v>1.8169634918492401</v>
      </c>
      <c r="J21" s="15"/>
      <c r="K21" s="15">
        <v>1.2842728771671399</v>
      </c>
      <c r="L21" s="15">
        <v>1.7675040210296786</v>
      </c>
      <c r="M21" s="15">
        <v>1.6051293121580577</v>
      </c>
      <c r="N21" s="15">
        <v>1.7947350576765928</v>
      </c>
      <c r="O21" s="15"/>
      <c r="P21" s="15">
        <v>1.1477708590856635</v>
      </c>
      <c r="Q21" s="15">
        <v>2.214308248598539</v>
      </c>
      <c r="R21" s="15">
        <v>1.3894888408927286</v>
      </c>
      <c r="S21" s="15">
        <f t="shared" si="0"/>
        <v>1.7675040210296786</v>
      </c>
      <c r="T21" s="17">
        <f t="shared" si="1"/>
        <v>-21.386948806867956</v>
      </c>
      <c r="U21" s="18">
        <f t="shared" si="2"/>
        <v>3</v>
      </c>
      <c r="V21" s="16"/>
      <c r="W21" s="16"/>
      <c r="X21" s="21"/>
      <c r="Y21" s="21"/>
      <c r="Z21" s="21"/>
      <c r="AA21" s="21"/>
      <c r="AB21" s="21"/>
      <c r="AC21" s="21"/>
      <c r="AD21" s="21"/>
      <c r="AE21" s="21"/>
      <c r="AF21" s="21"/>
      <c r="AG21" s="21"/>
      <c r="AH21" s="21"/>
      <c r="AI21" s="15"/>
      <c r="AJ21" s="20"/>
      <c r="AK21" s="19"/>
    </row>
    <row r="22" spans="1:37" ht="12.75" customHeight="1" x14ac:dyDescent="0.25">
      <c r="A22">
        <v>2002</v>
      </c>
      <c r="B22" s="22" t="s">
        <v>154</v>
      </c>
      <c r="C22" s="23" t="s">
        <v>86</v>
      </c>
      <c r="D22" s="15">
        <v>1.8010799136069116</v>
      </c>
      <c r="E22" s="15">
        <v>1.3457883369330452</v>
      </c>
      <c r="F22" s="15">
        <v>1.709160709942666</v>
      </c>
      <c r="G22" s="15">
        <v>1.8702663786897049</v>
      </c>
      <c r="H22" s="15">
        <v>1.4752339812814974</v>
      </c>
      <c r="I22" s="15">
        <v>1.6872570194384446</v>
      </c>
      <c r="J22" s="15"/>
      <c r="K22" s="15">
        <v>1.2654427645788335</v>
      </c>
      <c r="L22" s="15">
        <v>1.6403887688984879</v>
      </c>
      <c r="M22" s="15">
        <v>1.3368610511159107</v>
      </c>
      <c r="N22" s="15"/>
      <c r="O22" s="15">
        <v>1.9974802015838728</v>
      </c>
      <c r="P22" s="15">
        <v>1.0444924406047515</v>
      </c>
      <c r="Q22" s="15">
        <v>2.1762072685322762</v>
      </c>
      <c r="R22" s="15">
        <v>1.382289416846652</v>
      </c>
      <c r="S22" s="15">
        <f t="shared" si="0"/>
        <v>1.6403887688984879</v>
      </c>
      <c r="T22" s="17">
        <f t="shared" si="1"/>
        <v>-15.734035549703762</v>
      </c>
      <c r="U22" s="18">
        <f t="shared" si="2"/>
        <v>5</v>
      </c>
      <c r="V22" s="16"/>
      <c r="W22" s="16"/>
      <c r="X22" s="21"/>
      <c r="Y22" s="21"/>
      <c r="Z22" s="21"/>
      <c r="AA22" s="21"/>
      <c r="AB22" s="21"/>
      <c r="AC22" s="21"/>
      <c r="AD22" s="21"/>
      <c r="AE22" s="21"/>
      <c r="AF22" s="21"/>
      <c r="AG22" s="21"/>
      <c r="AH22" s="21"/>
      <c r="AI22" s="15"/>
      <c r="AJ22" s="20"/>
      <c r="AK22" s="19"/>
    </row>
    <row r="23" spans="1:37" ht="12.75" customHeight="1" x14ac:dyDescent="0.25">
      <c r="A23">
        <v>2002</v>
      </c>
      <c r="B23" s="22" t="s">
        <v>153</v>
      </c>
      <c r="C23" s="23" t="s">
        <v>86</v>
      </c>
      <c r="D23" s="15">
        <v>1.9068171346292295</v>
      </c>
      <c r="E23" s="15">
        <v>1.352778257739381</v>
      </c>
      <c r="F23" s="15">
        <v>1.886223612469198</v>
      </c>
      <c r="G23" s="15">
        <v>1.9414445644348453</v>
      </c>
      <c r="H23" s="15">
        <v>1.4428095752339811</v>
      </c>
      <c r="I23" s="15">
        <v>1.5074474442044636</v>
      </c>
      <c r="J23" s="15"/>
      <c r="K23" s="15">
        <v>1.3084551475881929</v>
      </c>
      <c r="L23" s="15">
        <v>1.6364923326133909</v>
      </c>
      <c r="M23" s="15">
        <v>1.3874056875449963</v>
      </c>
      <c r="N23" s="15"/>
      <c r="O23" s="15">
        <v>1.8121688264938804</v>
      </c>
      <c r="P23" s="15">
        <v>1.0526046112311016</v>
      </c>
      <c r="Q23" s="15">
        <v>2.2735181185505158</v>
      </c>
      <c r="R23" s="15">
        <v>1.3254139668826492</v>
      </c>
      <c r="S23" s="15">
        <f t="shared" si="0"/>
        <v>1.5074474442044636</v>
      </c>
      <c r="T23" s="17">
        <f t="shared" si="1"/>
        <v>-12.075610199324744</v>
      </c>
      <c r="U23" s="18">
        <f t="shared" si="2"/>
        <v>3</v>
      </c>
      <c r="V23" s="16"/>
      <c r="W23" s="16"/>
      <c r="X23" s="21"/>
      <c r="Y23" s="21"/>
      <c r="Z23" s="21"/>
      <c r="AA23" s="21"/>
      <c r="AB23" s="21"/>
      <c r="AC23" s="21"/>
      <c r="AD23" s="21"/>
      <c r="AE23" s="21"/>
      <c r="AF23" s="21"/>
      <c r="AG23" s="21"/>
      <c r="AH23" s="21"/>
      <c r="AI23" s="15"/>
      <c r="AJ23" s="20"/>
      <c r="AK23" s="19"/>
    </row>
    <row r="24" spans="1:37" ht="12.75" customHeight="1" x14ac:dyDescent="0.25">
      <c r="A24">
        <v>2003</v>
      </c>
      <c r="B24" s="22" t="s">
        <v>154</v>
      </c>
      <c r="C24" s="23" t="s">
        <v>86</v>
      </c>
      <c r="D24" s="15">
        <v>1.5800893160547156</v>
      </c>
      <c r="E24" s="15">
        <v>1.4684422865370772</v>
      </c>
      <c r="F24" s="15">
        <v>1.9922722218835014</v>
      </c>
      <c r="G24" s="15">
        <v>2.0200543052555795</v>
      </c>
      <c r="H24" s="15">
        <v>1.5304158495320375</v>
      </c>
      <c r="I24" s="15">
        <v>1.8142642296616269</v>
      </c>
      <c r="J24" s="15"/>
      <c r="K24" s="15">
        <v>1.3407105154787617</v>
      </c>
      <c r="L24" s="15"/>
      <c r="M24" s="15">
        <v>1.4819723926565875</v>
      </c>
      <c r="N24" s="15"/>
      <c r="O24" s="15">
        <v>1.9065149532037438</v>
      </c>
      <c r="P24" s="15">
        <v>1.1967047706263498</v>
      </c>
      <c r="Q24" s="15">
        <v>2.7745303607682259</v>
      </c>
      <c r="R24" s="15">
        <v>1.3106551475881929</v>
      </c>
      <c r="S24" s="15">
        <f t="shared" si="0"/>
        <v>1.5552525827933765</v>
      </c>
      <c r="T24" s="17">
        <f t="shared" si="1"/>
        <v>-15.727183990002713</v>
      </c>
      <c r="U24" s="18">
        <f t="shared" si="2"/>
        <v>2</v>
      </c>
      <c r="V24" s="16"/>
      <c r="W24" s="16"/>
      <c r="X24" s="21"/>
      <c r="Y24" s="21"/>
      <c r="Z24" s="21"/>
      <c r="AA24" s="21"/>
      <c r="AB24" s="21"/>
      <c r="AC24" s="21"/>
      <c r="AD24" s="21"/>
      <c r="AE24" s="21"/>
      <c r="AF24" s="21"/>
      <c r="AG24" s="21"/>
      <c r="AH24" s="21"/>
      <c r="AI24" s="15"/>
      <c r="AJ24" s="20"/>
      <c r="AK24" s="19"/>
    </row>
    <row r="25" spans="1:37" ht="12.75" customHeight="1" x14ac:dyDescent="0.25">
      <c r="A25">
        <v>2003</v>
      </c>
      <c r="B25" s="22" t="s">
        <v>153</v>
      </c>
      <c r="C25" s="23" t="s">
        <v>86</v>
      </c>
      <c r="D25" s="15">
        <v>1.7710871130309576</v>
      </c>
      <c r="E25" s="15">
        <v>1.5572484701223903</v>
      </c>
      <c r="F25" s="15">
        <v>1.960218170771183</v>
      </c>
      <c r="G25" s="15">
        <v>2.1559966702663784</v>
      </c>
      <c r="H25" s="15">
        <v>1.6981303995680375</v>
      </c>
      <c r="I25" s="15">
        <v>2.0352407307415405</v>
      </c>
      <c r="J25" s="15"/>
      <c r="K25" s="15">
        <v>1.5522169726421886</v>
      </c>
      <c r="L25" s="15">
        <v>1.91</v>
      </c>
      <c r="M25" s="15">
        <v>1.5874374550035997</v>
      </c>
      <c r="N25" s="15"/>
      <c r="O25" s="15">
        <v>1.9522210223182144</v>
      </c>
      <c r="P25" s="15">
        <v>1.2377483801295897</v>
      </c>
      <c r="Q25" s="15">
        <v>1.8697041737152125</v>
      </c>
      <c r="R25" s="15">
        <v>1.1043916486681067</v>
      </c>
      <c r="S25" s="15">
        <f t="shared" si="0"/>
        <v>1.7710871130309576</v>
      </c>
      <c r="T25" s="17">
        <f t="shared" si="1"/>
        <v>-37.643290353002385</v>
      </c>
      <c r="U25" s="18">
        <f t="shared" si="2"/>
        <v>1</v>
      </c>
      <c r="V25" s="16"/>
      <c r="W25" s="16"/>
      <c r="X25" s="21"/>
      <c r="Y25" s="21"/>
      <c r="Z25" s="21"/>
      <c r="AA25" s="21"/>
      <c r="AB25" s="21"/>
      <c r="AC25" s="21"/>
      <c r="AD25" s="21"/>
      <c r="AE25" s="21"/>
      <c r="AF25" s="21"/>
      <c r="AG25" s="21"/>
      <c r="AH25" s="21"/>
      <c r="AI25" s="15"/>
      <c r="AJ25" s="20"/>
      <c r="AK25" s="19"/>
    </row>
    <row r="26" spans="1:37" ht="12.75" customHeight="1" x14ac:dyDescent="0.25">
      <c r="A26">
        <v>2004</v>
      </c>
      <c r="B26" s="22" t="s">
        <v>154</v>
      </c>
      <c r="C26" s="23" t="s">
        <v>86</v>
      </c>
      <c r="D26" s="15">
        <v>1.9771058315334771</v>
      </c>
      <c r="E26" s="15">
        <v>1.495248380129589</v>
      </c>
      <c r="F26" s="15">
        <v>2.1237334570281359</v>
      </c>
      <c r="G26" s="15">
        <v>2.091360691144708</v>
      </c>
      <c r="H26" s="15">
        <v>1.4828293736501077</v>
      </c>
      <c r="I26" s="15">
        <v>1.7659827213822892</v>
      </c>
      <c r="J26" s="15"/>
      <c r="K26" s="15">
        <v>1.5325053995680344</v>
      </c>
      <c r="L26" s="15">
        <v>2.1534557235421161</v>
      </c>
      <c r="M26" s="15">
        <v>1.4977321814254856</v>
      </c>
      <c r="N26" s="15">
        <v>2.31</v>
      </c>
      <c r="O26" s="15">
        <v>1.9075593952483796</v>
      </c>
      <c r="P26" s="15">
        <v>1.1549676025917925</v>
      </c>
      <c r="Q26" s="15">
        <v>2.0951978108709723</v>
      </c>
      <c r="R26" s="15">
        <v>1.332253419726422</v>
      </c>
      <c r="S26" s="15">
        <f t="shared" si="0"/>
        <v>1.8367710583153345</v>
      </c>
      <c r="T26" s="17">
        <f t="shared" si="1"/>
        <v>-27.467638729654766</v>
      </c>
      <c r="U26" s="18">
        <f t="shared" si="2"/>
        <v>2</v>
      </c>
      <c r="V26" s="16"/>
      <c r="W26" s="16"/>
      <c r="X26" s="21"/>
      <c r="Y26" s="21"/>
      <c r="Z26" s="21"/>
      <c r="AA26" s="21"/>
      <c r="AB26" s="21"/>
      <c r="AC26" s="21"/>
      <c r="AD26" s="21"/>
      <c r="AE26" s="21"/>
      <c r="AF26" s="21"/>
      <c r="AG26" s="21"/>
      <c r="AH26" s="21"/>
      <c r="AI26" s="15"/>
      <c r="AJ26" s="20"/>
      <c r="AK26" s="19"/>
    </row>
    <row r="27" spans="1:37" ht="12.75" customHeight="1" x14ac:dyDescent="0.25">
      <c r="A27">
        <v>2004</v>
      </c>
      <c r="B27" s="22" t="s">
        <v>153</v>
      </c>
      <c r="C27" s="23" t="s">
        <v>86</v>
      </c>
      <c r="D27" s="15">
        <v>1.9554355651547874</v>
      </c>
      <c r="E27" s="15">
        <v>1.5244924406047513</v>
      </c>
      <c r="F27" s="15">
        <v>2.6180584747851041</v>
      </c>
      <c r="G27" s="15">
        <v>2.1347876169906406</v>
      </c>
      <c r="H27" s="15">
        <v>1.4871274298056152</v>
      </c>
      <c r="I27" s="15">
        <v>1.8981425485961121</v>
      </c>
      <c r="J27" s="15"/>
      <c r="K27" s="15">
        <v>1.5369474442044637</v>
      </c>
      <c r="L27" s="15">
        <v>2.1596976241900645</v>
      </c>
      <c r="M27" s="15">
        <v>1.5344564434845211</v>
      </c>
      <c r="N27" s="15">
        <v>2.3199999999999998</v>
      </c>
      <c r="O27" s="15">
        <v>1.9429805615550755</v>
      </c>
      <c r="P27" s="15">
        <v>1.1084953203743702</v>
      </c>
      <c r="Q27" s="15">
        <v>2.2511669525956521</v>
      </c>
      <c r="R27" s="15">
        <v>1.2419006479481642</v>
      </c>
      <c r="S27" s="15">
        <f t="shared" si="0"/>
        <v>1.9205615550755937</v>
      </c>
      <c r="T27" s="17">
        <f t="shared" si="1"/>
        <v>-35.336587121297299</v>
      </c>
      <c r="U27" s="18">
        <f t="shared" si="2"/>
        <v>2</v>
      </c>
      <c r="V27" s="16"/>
      <c r="W27" s="16"/>
      <c r="X27" s="21"/>
      <c r="Y27" s="21"/>
      <c r="Z27" s="21"/>
      <c r="AA27" s="21"/>
      <c r="AB27" s="21"/>
      <c r="AC27" s="21"/>
      <c r="AD27" s="21"/>
      <c r="AE27" s="21"/>
      <c r="AF27" s="21"/>
      <c r="AG27" s="21"/>
      <c r="AH27" s="21"/>
      <c r="AI27" s="15"/>
      <c r="AJ27" s="20"/>
      <c r="AK27" s="19"/>
    </row>
    <row r="28" spans="1:37" ht="12.75" customHeight="1" x14ac:dyDescent="0.25">
      <c r="A28">
        <v>2005</v>
      </c>
      <c r="B28" s="22" t="s">
        <v>154</v>
      </c>
      <c r="C28" s="23" t="s">
        <v>86</v>
      </c>
      <c r="D28" s="15">
        <v>2.1377591792656587</v>
      </c>
      <c r="E28" s="15"/>
      <c r="F28" s="15">
        <v>3.0083456907883894</v>
      </c>
      <c r="G28" s="15">
        <v>2.162909287257019</v>
      </c>
      <c r="H28" s="15">
        <v>1.6196669546436286</v>
      </c>
      <c r="I28" s="15">
        <v>1.8309278617710583</v>
      </c>
      <c r="J28" s="15"/>
      <c r="K28" s="15">
        <v>1.8007477321814254</v>
      </c>
      <c r="L28" s="15">
        <v>2.2459046436285095</v>
      </c>
      <c r="M28" s="15">
        <v>1.7705676025917925</v>
      </c>
      <c r="N28" s="15">
        <v>2.3389600431965443</v>
      </c>
      <c r="O28" s="15">
        <v>2.0623088552915765</v>
      </c>
      <c r="P28" s="15">
        <v>1.239900323974082</v>
      </c>
      <c r="Q28" s="15">
        <v>2.6935822365741755</v>
      </c>
      <c r="R28" s="15">
        <v>1.6918646508279338</v>
      </c>
      <c r="S28" s="15">
        <f t="shared" si="0"/>
        <v>2.0623088552915765</v>
      </c>
      <c r="T28" s="17">
        <f t="shared" si="1"/>
        <v>-17.96259583103366</v>
      </c>
      <c r="U28" s="18">
        <f t="shared" si="2"/>
        <v>3</v>
      </c>
      <c r="V28" s="16"/>
      <c r="W28" s="16"/>
      <c r="X28" s="21"/>
      <c r="Y28" s="21">
        <v>1.3484588404628166</v>
      </c>
      <c r="Z28" s="21">
        <v>0.86774539636665449</v>
      </c>
      <c r="AA28" s="21">
        <v>1.4900408223877635</v>
      </c>
      <c r="AB28" s="21">
        <v>0.93953956974653985</v>
      </c>
      <c r="AC28" s="21">
        <v>0.99025103362444633</v>
      </c>
      <c r="AD28" s="21"/>
      <c r="AE28" s="21">
        <v>1.4473408762900088</v>
      </c>
      <c r="AF28" s="21"/>
      <c r="AG28" s="21">
        <v>1.3699299865091119</v>
      </c>
      <c r="AH28" s="21">
        <v>1.5661010443878813</v>
      </c>
      <c r="AI28" s="15">
        <f>MEDIAN(D28:R28,V28:AH28)</f>
        <v>1.6918646508279338</v>
      </c>
      <c r="AJ28" s="20">
        <f>(R28-AI28)/AI28*100</f>
        <v>0</v>
      </c>
      <c r="AK28" s="19">
        <f>RANK(R28,(D28:R28,X28:AH28),1)</f>
        <v>11</v>
      </c>
    </row>
    <row r="29" spans="1:37" ht="12.75" customHeight="1" x14ac:dyDescent="0.25">
      <c r="A29">
        <v>2005</v>
      </c>
      <c r="B29" s="22" t="s">
        <v>153</v>
      </c>
      <c r="C29" s="23" t="s">
        <v>86</v>
      </c>
      <c r="D29" s="15">
        <v>2.1759917206623465</v>
      </c>
      <c r="E29" s="15"/>
      <c r="F29" s="15">
        <v>2.8185732598174327</v>
      </c>
      <c r="G29" s="15">
        <v>2.1956173506119505</v>
      </c>
      <c r="H29" s="15">
        <v>1.6755381569474439</v>
      </c>
      <c r="I29" s="15">
        <v>2.4801889848812091</v>
      </c>
      <c r="J29" s="15"/>
      <c r="K29" s="15">
        <v>1.7564938804895607</v>
      </c>
      <c r="L29" s="15">
        <v>2.1220212383009356</v>
      </c>
      <c r="M29" s="15">
        <v>1.8767008639308853</v>
      </c>
      <c r="N29" s="15">
        <v>2.3305435565154786</v>
      </c>
      <c r="O29" s="15">
        <v>2.2226025917926564</v>
      </c>
      <c r="P29" s="15">
        <v>1.2511339092872567</v>
      </c>
      <c r="Q29" s="15"/>
      <c r="R29" s="15">
        <v>1.8934485241180705</v>
      </c>
      <c r="S29" s="15">
        <f t="shared" si="0"/>
        <v>2.149006479481641</v>
      </c>
      <c r="T29" s="17">
        <f t="shared" si="1"/>
        <v>-11.891911811508978</v>
      </c>
      <c r="U29" s="18">
        <f t="shared" si="2"/>
        <v>5</v>
      </c>
      <c r="V29" s="16"/>
      <c r="W29" s="16"/>
      <c r="X29" s="21"/>
      <c r="Y29" s="21">
        <v>1.3445162066261109</v>
      </c>
      <c r="Z29" s="21">
        <v>0.83308465766413353</v>
      </c>
      <c r="AA29" s="21">
        <v>1.5662966424249474</v>
      </c>
      <c r="AB29" s="21">
        <v>0.90227024871621286</v>
      </c>
      <c r="AC29" s="21">
        <v>0.88557106812363262</v>
      </c>
      <c r="AD29" s="21"/>
      <c r="AE29" s="21">
        <v>1.5801396390861249</v>
      </c>
      <c r="AF29" s="21"/>
      <c r="AG29" s="21">
        <v>1.3205019547803267</v>
      </c>
      <c r="AH29" s="21">
        <v>1.676084246941598</v>
      </c>
      <c r="AI29" s="15">
        <f>MEDIAN(D29:R29,V29:AH29)</f>
        <v>1.7162890637155792</v>
      </c>
      <c r="AJ29" s="20">
        <f>(R29-AI29)/AI29*100</f>
        <v>10.322239076613373</v>
      </c>
      <c r="AK29" s="19">
        <f>RANK(R29,(D29:R29,X29:AH29),1)</f>
        <v>13</v>
      </c>
    </row>
    <row r="30" spans="1:37" ht="12.75" customHeight="1" x14ac:dyDescent="0.25">
      <c r="A30">
        <v>2006</v>
      </c>
      <c r="B30" s="22" t="s">
        <v>154</v>
      </c>
      <c r="C30" s="23" t="s">
        <v>86</v>
      </c>
      <c r="D30" s="15">
        <v>2.6711144708423324</v>
      </c>
      <c r="E30" s="15">
        <v>2.0638185745140385</v>
      </c>
      <c r="F30" s="15">
        <v>3.0770026134795052</v>
      </c>
      <c r="G30" s="15"/>
      <c r="H30" s="15">
        <v>2.078630669546436</v>
      </c>
      <c r="I30" s="15">
        <v>2.9278574514038875</v>
      </c>
      <c r="J30" s="15"/>
      <c r="K30" s="15">
        <v>2.2144082073434124</v>
      </c>
      <c r="L30" s="15">
        <v>2.4464643628509717</v>
      </c>
      <c r="M30" s="15">
        <v>2.2465010799136067</v>
      </c>
      <c r="N30" s="15">
        <v>3.2191619870410366</v>
      </c>
      <c r="O30" s="15">
        <v>2.4612764578833692</v>
      </c>
      <c r="P30" s="15">
        <v>1.7404211663066953</v>
      </c>
      <c r="Q30" s="15">
        <v>3.3905882171074442</v>
      </c>
      <c r="R30" s="15">
        <v>2.3830093592512598</v>
      </c>
      <c r="S30" s="15">
        <f t="shared" si="0"/>
        <v>2.4464643628509717</v>
      </c>
      <c r="T30" s="17">
        <f t="shared" si="1"/>
        <v>-2.5937432223931935</v>
      </c>
      <c r="U30" s="18">
        <f t="shared" si="2"/>
        <v>6</v>
      </c>
      <c r="V30" s="16"/>
      <c r="W30" s="16"/>
      <c r="X30" s="21"/>
      <c r="Y30" s="21">
        <v>1.8430504974000974</v>
      </c>
      <c r="Z30" s="21">
        <v>0.89459881415870213</v>
      </c>
      <c r="AA30" s="21">
        <v>1.9355744799349923</v>
      </c>
      <c r="AB30" s="21">
        <v>1.0531437864172246</v>
      </c>
      <c r="AC30" s="21">
        <v>1.1689920923100945</v>
      </c>
      <c r="AD30" s="21"/>
      <c r="AE30" s="21">
        <v>1.7270881099459023</v>
      </c>
      <c r="AF30" s="21"/>
      <c r="AG30" s="21">
        <v>1.9298297150357113</v>
      </c>
      <c r="AH30" s="21">
        <v>2.031638086907118</v>
      </c>
      <c r="AI30" s="15">
        <f>MEDIAN(D30:R30,V30:AH30)</f>
        <v>2.078630669546436</v>
      </c>
      <c r="AJ30" s="20">
        <f>(R30-AI30)/AI30*100</f>
        <v>14.643230957967157</v>
      </c>
      <c r="AK30" s="19">
        <f>RANK(R30,(D30:R30,X30:AH30),1)</f>
        <v>14</v>
      </c>
    </row>
    <row r="31" spans="1:37" ht="12.75" customHeight="1" x14ac:dyDescent="0.25">
      <c r="A31">
        <v>2006</v>
      </c>
      <c r="B31" s="22" t="s">
        <v>153</v>
      </c>
      <c r="C31" s="23" t="s">
        <v>86</v>
      </c>
      <c r="D31" s="15">
        <v>2.6458250539956802</v>
      </c>
      <c r="E31" s="15">
        <v>2.2496987041036718</v>
      </c>
      <c r="F31" s="15">
        <v>3.7207419159363004</v>
      </c>
      <c r="G31" s="15"/>
      <c r="H31" s="15">
        <v>2.2422246220302373</v>
      </c>
      <c r="I31" s="15">
        <v>3.1216749460043194</v>
      </c>
      <c r="J31" s="15"/>
      <c r="K31" s="15">
        <v>2.2347505399568037</v>
      </c>
      <c r="L31" s="15">
        <v>2.7081090712742979</v>
      </c>
      <c r="M31" s="15">
        <v>2.3742667386609067</v>
      </c>
      <c r="N31" s="15">
        <v>3.2861047516198698</v>
      </c>
      <c r="O31" s="15">
        <v>2.4514989200863928</v>
      </c>
      <c r="P31" s="15">
        <v>1.7987624190064793</v>
      </c>
      <c r="Q31" s="15">
        <v>3.486853248525311</v>
      </c>
      <c r="R31" s="15">
        <v>2.7609791216702662</v>
      </c>
      <c r="S31" s="15">
        <f t="shared" si="0"/>
        <v>2.6458250539956802</v>
      </c>
      <c r="T31" s="17">
        <f t="shared" si="1"/>
        <v>4.3522933423236809</v>
      </c>
      <c r="U31" s="18">
        <f t="shared" si="2"/>
        <v>9</v>
      </c>
      <c r="V31" s="16"/>
      <c r="W31" s="16"/>
      <c r="X31" s="21"/>
      <c r="Y31" s="21">
        <v>1.9617509025558095</v>
      </c>
      <c r="Z31" s="21">
        <v>1.0016968611705648</v>
      </c>
      <c r="AA31" s="21">
        <v>1.8707845923940691</v>
      </c>
      <c r="AB31" s="21">
        <v>1.1667628003349733</v>
      </c>
      <c r="AC31" s="21">
        <v>1.344965340678214</v>
      </c>
      <c r="AD31" s="21"/>
      <c r="AE31" s="21">
        <v>1.7733110429249812</v>
      </c>
      <c r="AF31" s="21"/>
      <c r="AG31" s="21">
        <v>1.864460282551581</v>
      </c>
      <c r="AH31" s="21">
        <v>2.0866172462243582</v>
      </c>
      <c r="AI31" s="15">
        <f>MEDIAN(D31:R31,V31:AH31)</f>
        <v>2.2422246220302373</v>
      </c>
      <c r="AJ31" s="20">
        <f>(R31-AI31)/AI31*100</f>
        <v>23.135706143941952</v>
      </c>
      <c r="AK31" s="19">
        <f>RANK(R31,(D31:R31,X31:AH31),1)</f>
        <v>17</v>
      </c>
    </row>
    <row r="32" spans="1:37" ht="12.75" customHeight="1" x14ac:dyDescent="0.25">
      <c r="A32">
        <v>2007</v>
      </c>
      <c r="B32" s="22" t="s">
        <v>154</v>
      </c>
      <c r="C32" s="23" t="s">
        <v>86</v>
      </c>
      <c r="D32" s="15">
        <v>2.7167804175665951</v>
      </c>
      <c r="E32" s="15"/>
      <c r="F32" s="15">
        <v>3.0171578063177789</v>
      </c>
      <c r="G32" s="15"/>
      <c r="H32" s="15">
        <v>2.1653074154067671</v>
      </c>
      <c r="I32" s="15">
        <v>3.2563167746580275</v>
      </c>
      <c r="J32" s="15"/>
      <c r="K32" s="15">
        <v>2.8647948164146868</v>
      </c>
      <c r="L32" s="15">
        <v>2.8456961843052553</v>
      </c>
      <c r="M32" s="15">
        <v>2.3992656587473005</v>
      </c>
      <c r="N32" s="15">
        <v>3.4687890568754498</v>
      </c>
      <c r="O32" s="15">
        <v>2.425526277897768</v>
      </c>
      <c r="P32" s="15">
        <v>1.7427501799856009</v>
      </c>
      <c r="Q32" s="15">
        <v>3.1507934686482577</v>
      </c>
      <c r="R32" s="15">
        <v>2.8077753779697625</v>
      </c>
      <c r="S32" s="15">
        <f t="shared" si="0"/>
        <v>2.8267357811375087</v>
      </c>
      <c r="T32" s="17">
        <f t="shared" si="1"/>
        <v>-0.67075257950413381</v>
      </c>
      <c r="U32" s="18">
        <f t="shared" si="2"/>
        <v>6</v>
      </c>
      <c r="V32" s="16"/>
      <c r="W32" s="16"/>
      <c r="X32" s="21"/>
      <c r="Y32" s="21">
        <v>1.6319438302694407</v>
      </c>
      <c r="Z32" s="21">
        <v>1.0201551664395987</v>
      </c>
      <c r="AA32" s="21">
        <v>2.2231821750620435</v>
      </c>
      <c r="AB32" s="21">
        <v>1.2941879746394482</v>
      </c>
      <c r="AC32" s="21">
        <v>1.5209102212972176</v>
      </c>
      <c r="AD32" s="21"/>
      <c r="AE32" s="21">
        <v>1.8934783647518278</v>
      </c>
      <c r="AF32" s="21"/>
      <c r="AG32" s="21">
        <v>1.917284975810321</v>
      </c>
      <c r="AH32" s="21">
        <v>2.0053563714902807</v>
      </c>
      <c r="AI32" s="15">
        <f>MEDIAN(D32:R32,V32:AH32)</f>
        <v>2.3112239169046722</v>
      </c>
      <c r="AJ32" s="20">
        <f>(R32-AI32)/AI32*100</f>
        <v>21.484351102168471</v>
      </c>
      <c r="AK32" s="19">
        <f>RANK(R32,(D32:R32,X32:AH32),1)</f>
        <v>14</v>
      </c>
    </row>
    <row r="33" spans="1:37" ht="12.75" customHeight="1" x14ac:dyDescent="0.25">
      <c r="A33">
        <v>2007</v>
      </c>
      <c r="B33" s="22" t="s">
        <v>153</v>
      </c>
      <c r="C33" s="23" t="s">
        <v>86</v>
      </c>
      <c r="D33" s="15">
        <v>2.6788844492440602</v>
      </c>
      <c r="E33" s="15">
        <v>2.1251349892008635</v>
      </c>
      <c r="F33" s="15">
        <v>3.1628367605848555</v>
      </c>
      <c r="G33" s="15"/>
      <c r="H33" s="15">
        <v>2.1518509719222458</v>
      </c>
      <c r="I33" s="15">
        <v>2.8658963282937369</v>
      </c>
      <c r="J33" s="15"/>
      <c r="K33" s="15">
        <v>2.6235095032397404</v>
      </c>
      <c r="L33" s="15"/>
      <c r="M33" s="15">
        <v>2.2099460907127426</v>
      </c>
      <c r="N33" s="15"/>
      <c r="O33" s="15">
        <v>2.2805734341252699</v>
      </c>
      <c r="P33" s="15">
        <v>1.7510626565874732</v>
      </c>
      <c r="Q33" s="15"/>
      <c r="R33" s="15"/>
      <c r="S33" s="15"/>
      <c r="T33" s="17"/>
      <c r="U33" s="18"/>
      <c r="V33" s="16"/>
      <c r="W33" s="16"/>
      <c r="X33" s="21"/>
      <c r="Y33" s="21">
        <v>1.6515593002004458</v>
      </c>
      <c r="Z33" s="21">
        <v>1.1891067274560772</v>
      </c>
      <c r="AA33" s="21">
        <v>2.3239030150977955</v>
      </c>
      <c r="AB33" s="21">
        <v>1.3097931072100542</v>
      </c>
      <c r="AC33" s="21">
        <v>1.5482147897120964</v>
      </c>
      <c r="AD33" s="21"/>
      <c r="AE33" s="21">
        <v>1.9707468994540303</v>
      </c>
      <c r="AF33" s="21"/>
      <c r="AG33" s="21">
        <v>1.9158340104801457</v>
      </c>
      <c r="AH33" s="21">
        <v>1.9551241900647949</v>
      </c>
      <c r="AI33" s="15"/>
      <c r="AJ33" s="20"/>
      <c r="AK33" s="19"/>
    </row>
    <row r="34" spans="1:37" ht="12.75" customHeight="1" x14ac:dyDescent="0.25">
      <c r="A34">
        <v>2007</v>
      </c>
      <c r="B34" s="22" t="s">
        <v>154</v>
      </c>
      <c r="C34" s="23" t="s">
        <v>87</v>
      </c>
      <c r="D34" s="15"/>
      <c r="E34" s="15"/>
      <c r="F34" s="15"/>
      <c r="G34" s="15"/>
      <c r="H34" s="15"/>
      <c r="I34" s="15"/>
      <c r="J34" s="15"/>
      <c r="K34" s="15"/>
      <c r="L34" s="15">
        <v>2.8025708351331886</v>
      </c>
      <c r="M34" s="15"/>
      <c r="N34" s="15">
        <v>3.4679992656587468</v>
      </c>
      <c r="O34" s="15"/>
      <c r="P34" s="15"/>
      <c r="Q34" s="15">
        <v>3.3755629950009132</v>
      </c>
      <c r="R34" s="15">
        <v>2.6061915046796256</v>
      </c>
      <c r="S34" s="15"/>
      <c r="T34" s="17"/>
      <c r="U34" s="18"/>
      <c r="V34" s="16"/>
      <c r="W34" s="16"/>
      <c r="X34" s="21"/>
      <c r="Y34" s="21"/>
      <c r="Z34" s="21"/>
      <c r="AA34" s="21"/>
      <c r="AB34" s="21"/>
      <c r="AC34" s="21"/>
      <c r="AD34" s="21"/>
      <c r="AE34" s="21"/>
      <c r="AF34" s="21"/>
      <c r="AG34" s="21"/>
      <c r="AH34" s="21"/>
      <c r="AI34" s="15"/>
      <c r="AJ34" s="20"/>
      <c r="AK34" s="19"/>
    </row>
    <row r="35" spans="1:37" ht="12.75" customHeight="1" x14ac:dyDescent="0.25">
      <c r="A35">
        <v>2007</v>
      </c>
      <c r="B35" s="22" t="s">
        <v>153</v>
      </c>
      <c r="C35" s="23" t="s">
        <v>87</v>
      </c>
      <c r="D35" s="15">
        <v>3.0447588552915761</v>
      </c>
      <c r="E35" s="15">
        <v>2.4323073614110875</v>
      </c>
      <c r="F35" s="15">
        <v>3.8972663367530593</v>
      </c>
      <c r="G35" s="15"/>
      <c r="H35" s="15">
        <v>2.4048095392368607</v>
      </c>
      <c r="I35" s="15">
        <v>2.8747723182145428</v>
      </c>
      <c r="J35" s="15"/>
      <c r="K35" s="15">
        <v>2.7072855831533476</v>
      </c>
      <c r="L35" s="15">
        <v>2.7102853455723541</v>
      </c>
      <c r="M35" s="15">
        <v>2.2598210223182145</v>
      </c>
      <c r="N35" s="15">
        <v>3.5047224262059031</v>
      </c>
      <c r="O35" s="15">
        <v>2.6957364978401723</v>
      </c>
      <c r="P35" s="15">
        <v>1.8271052933765299</v>
      </c>
      <c r="Q35" s="15">
        <v>3.4984729211663068</v>
      </c>
      <c r="R35" s="15">
        <v>2.2317232476601871</v>
      </c>
      <c r="S35" s="15">
        <f t="shared" ref="S35:S71" si="3">MEDIAN(D35:R35)</f>
        <v>2.7072855831533476</v>
      </c>
      <c r="T35" s="17">
        <f t="shared" ref="T35:T61" si="4">(R35-S35)/S35*100</f>
        <v>-17.566020313942747</v>
      </c>
      <c r="U35" s="18">
        <f t="shared" ref="U35:U61" si="5">RANK(R35,D35:R35,1)</f>
        <v>2</v>
      </c>
      <c r="V35" s="16">
        <v>1.3203204307055434</v>
      </c>
      <c r="W35" s="16">
        <v>1.6037729812814974</v>
      </c>
      <c r="X35" s="21"/>
      <c r="Y35" s="21">
        <v>1.8372794875809935</v>
      </c>
      <c r="Z35" s="21">
        <v>1.3440435518358529</v>
      </c>
      <c r="AA35" s="21">
        <v>2.2823442384809218</v>
      </c>
      <c r="AB35" s="21">
        <v>2.0294142705183584</v>
      </c>
      <c r="AC35" s="21">
        <v>1.6972155806335492</v>
      </c>
      <c r="AD35" s="21"/>
      <c r="AE35" s="21">
        <v>2.102958445824334</v>
      </c>
      <c r="AF35" s="21">
        <v>1.9433710851331891</v>
      </c>
      <c r="AG35" s="21">
        <v>2.0378136052915767</v>
      </c>
      <c r="AH35" s="21">
        <v>2.8097774658027359</v>
      </c>
      <c r="AI35" s="15">
        <f t="shared" ref="AI35:AI71" si="6">MEDIAN(D35:R35,V35:AH35)</f>
        <v>2.2710826303995679</v>
      </c>
      <c r="AJ35" s="20">
        <f t="shared" ref="AJ35:AJ61" si="7">(R35-AI35)/AI35*100</f>
        <v>-1.7330669616567844</v>
      </c>
      <c r="AK35" s="19">
        <f>RANK(R35,(D35:R35,V35:AH35),1)</f>
        <v>11</v>
      </c>
    </row>
    <row r="36" spans="1:37" ht="12.75" customHeight="1" x14ac:dyDescent="0.25">
      <c r="A36">
        <v>2008</v>
      </c>
      <c r="B36" s="22" t="s">
        <v>154</v>
      </c>
      <c r="C36" s="23" t="s">
        <v>87</v>
      </c>
      <c r="D36" s="15">
        <v>3.9577634061727229</v>
      </c>
      <c r="E36" s="15">
        <v>3.0502818154547637</v>
      </c>
      <c r="F36" s="15">
        <v>4.7493976256299497</v>
      </c>
      <c r="G36" s="15"/>
      <c r="H36" s="15">
        <v>2.7935334833213341</v>
      </c>
      <c r="I36" s="15">
        <v>3.7368045296376291</v>
      </c>
      <c r="J36" s="15"/>
      <c r="K36" s="15">
        <v>3.0363281017518595</v>
      </c>
      <c r="L36" s="15">
        <v>3.1990284035277172</v>
      </c>
      <c r="M36" s="15">
        <v>2.863302051835853</v>
      </c>
      <c r="N36" s="15">
        <v>3.4716839692824575</v>
      </c>
      <c r="O36" s="15">
        <v>3.0918638822894171</v>
      </c>
      <c r="P36" s="15">
        <v>2.2420827177825773</v>
      </c>
      <c r="Q36" s="15">
        <v>4.4104061049316048</v>
      </c>
      <c r="R36" s="15">
        <v>2.4813051855051591</v>
      </c>
      <c r="S36" s="15">
        <f t="shared" si="3"/>
        <v>3.0918638822894171</v>
      </c>
      <c r="T36" s="17">
        <f t="shared" si="4"/>
        <v>-19.747269609170527</v>
      </c>
      <c r="U36" s="18">
        <f t="shared" si="5"/>
        <v>2</v>
      </c>
      <c r="V36" s="16">
        <v>1.6837388176745856</v>
      </c>
      <c r="W36" s="16">
        <v>1.7787636079913605</v>
      </c>
      <c r="X36" s="21"/>
      <c r="Y36" s="21">
        <v>2.6073351276697863</v>
      </c>
      <c r="Z36" s="21">
        <v>2.1283599511039117</v>
      </c>
      <c r="AA36" s="21">
        <v>3.0517330016798656</v>
      </c>
      <c r="AB36" s="21">
        <v>2.2773297985961123</v>
      </c>
      <c r="AC36" s="21">
        <v>2.4550442963162946</v>
      </c>
      <c r="AD36" s="21"/>
      <c r="AE36" s="21">
        <v>2.5473899736021117</v>
      </c>
      <c r="AF36" s="21">
        <v>2.1112526981041517</v>
      </c>
      <c r="AG36" s="21">
        <v>2.6341262579793616</v>
      </c>
      <c r="AH36" s="21">
        <v>3.2316800935925127</v>
      </c>
      <c r="AI36" s="15">
        <f t="shared" si="6"/>
        <v>2.8284177675785935</v>
      </c>
      <c r="AJ36" s="20">
        <f t="shared" si="7"/>
        <v>-12.272323630981758</v>
      </c>
      <c r="AK36" s="19">
        <f>RANK(R36,(D36:R36,V36:AH36),1)</f>
        <v>8</v>
      </c>
    </row>
    <row r="37" spans="1:37" ht="12.75" customHeight="1" x14ac:dyDescent="0.25">
      <c r="A37">
        <v>2008</v>
      </c>
      <c r="B37" s="22" t="s">
        <v>153</v>
      </c>
      <c r="C37" s="23" t="s">
        <v>87</v>
      </c>
      <c r="D37" s="15">
        <v>4.6208446408113435</v>
      </c>
      <c r="E37" s="15">
        <v>3.7799733621310296</v>
      </c>
      <c r="F37" s="15">
        <v>5.1326385961123107</v>
      </c>
      <c r="G37" s="15"/>
      <c r="H37" s="15">
        <v>3.3548735541156711</v>
      </c>
      <c r="I37" s="15">
        <v>4.3628664506839456</v>
      </c>
      <c r="J37" s="15"/>
      <c r="K37" s="15">
        <v>3.7387586993040554</v>
      </c>
      <c r="L37" s="15">
        <v>3.8102955783537316</v>
      </c>
      <c r="M37" s="15">
        <v>3.4649755819534436</v>
      </c>
      <c r="N37" s="15">
        <v>4.2392224622030241</v>
      </c>
      <c r="O37" s="15">
        <v>3.261551781857452</v>
      </c>
      <c r="P37" s="15">
        <v>2.8514658867290619</v>
      </c>
      <c r="Q37" s="15">
        <v>4.8026269030477566</v>
      </c>
      <c r="R37" s="15">
        <v>2.8680400689944805</v>
      </c>
      <c r="S37" s="15">
        <f t="shared" si="3"/>
        <v>3.7799733621310296</v>
      </c>
      <c r="T37" s="17">
        <f t="shared" si="4"/>
        <v>-24.125389408099689</v>
      </c>
      <c r="U37" s="18">
        <f t="shared" si="5"/>
        <v>2</v>
      </c>
      <c r="V37" s="16">
        <v>2.3361059671226303</v>
      </c>
      <c r="W37" s="16">
        <v>1.8875726793856491</v>
      </c>
      <c r="X37" s="21"/>
      <c r="Y37" s="21">
        <v>3.3572286777057836</v>
      </c>
      <c r="Z37" s="21">
        <v>2.824794112071034</v>
      </c>
      <c r="AA37" s="21">
        <v>3.8300197384209267</v>
      </c>
      <c r="AB37" s="21">
        <v>3.573929487041037</v>
      </c>
      <c r="AC37" s="21">
        <v>3.7362563804895612</v>
      </c>
      <c r="AD37" s="21"/>
      <c r="AE37" s="21">
        <v>3.1670230087592994</v>
      </c>
      <c r="AF37" s="21">
        <v>2.2555018622510201</v>
      </c>
      <c r="AG37" s="21">
        <v>3.922929364050876</v>
      </c>
      <c r="AH37" s="21">
        <v>4.8780497360211186</v>
      </c>
      <c r="AI37" s="15">
        <f t="shared" si="6"/>
        <v>3.6550929337652991</v>
      </c>
      <c r="AJ37" s="20">
        <f t="shared" si="7"/>
        <v>-21.533046601910474</v>
      </c>
      <c r="AK37" s="19">
        <f>RANK(R37,(D37:R37,V37:AH37),1)</f>
        <v>6</v>
      </c>
    </row>
    <row r="38" spans="1:37" ht="12.75" customHeight="1" x14ac:dyDescent="0.25">
      <c r="A38">
        <v>2009</v>
      </c>
      <c r="B38" s="22" t="s">
        <v>154</v>
      </c>
      <c r="C38" s="23" t="s">
        <v>87</v>
      </c>
      <c r="D38" s="15">
        <v>3.6683131749460043</v>
      </c>
      <c r="E38" s="15">
        <v>3.5685607991360691</v>
      </c>
      <c r="F38" s="15">
        <v>4.4976093779697619</v>
      </c>
      <c r="G38" s="15"/>
      <c r="H38" s="15">
        <v>3.6039568034557226</v>
      </c>
      <c r="I38" s="15">
        <v>4.1284612311015119</v>
      </c>
      <c r="J38" s="15"/>
      <c r="K38" s="15">
        <v>3.381927321814254</v>
      </c>
      <c r="L38" s="15">
        <v>4.6030894708423311</v>
      </c>
      <c r="M38" s="15">
        <v>4.0447979481641463</v>
      </c>
      <c r="N38" s="15">
        <v>5.090588984881208</v>
      </c>
      <c r="O38" s="15">
        <v>3.8646001079913597</v>
      </c>
      <c r="P38" s="15">
        <v>3.1968383974082069</v>
      </c>
      <c r="Q38" s="15">
        <v>3.9200431220302367</v>
      </c>
      <c r="R38" s="15">
        <v>2.9556950734341245</v>
      </c>
      <c r="S38" s="15">
        <f t="shared" si="3"/>
        <v>3.8646001079913597</v>
      </c>
      <c r="T38" s="17">
        <f t="shared" si="4"/>
        <v>-23.518734388009989</v>
      </c>
      <c r="U38" s="18">
        <f t="shared" si="5"/>
        <v>1</v>
      </c>
      <c r="V38" s="16">
        <v>3.0240093617710575</v>
      </c>
      <c r="W38" s="16">
        <v>2.3555397311015116</v>
      </c>
      <c r="X38" s="21"/>
      <c r="Y38" s="21">
        <v>3.3317615302375803</v>
      </c>
      <c r="Z38" s="21">
        <v>2.740551723542116</v>
      </c>
      <c r="AA38" s="21">
        <v>3.6227488639308851</v>
      </c>
      <c r="AB38" s="21">
        <v>3.8724837634989187</v>
      </c>
      <c r="AC38" s="21">
        <v>2.995402954643628</v>
      </c>
      <c r="AD38" s="21"/>
      <c r="AE38" s="21">
        <v>2.7349848974082067</v>
      </c>
      <c r="AF38" s="21">
        <v>2.1387552937365011</v>
      </c>
      <c r="AG38" s="21">
        <v>3.9518029913606907</v>
      </c>
      <c r="AH38" s="21">
        <v>4.7462823974082067</v>
      </c>
      <c r="AI38" s="15">
        <f t="shared" si="6"/>
        <v>3.6133528336933036</v>
      </c>
      <c r="AJ38" s="20">
        <f t="shared" si="7"/>
        <v>-18.200762298293736</v>
      </c>
      <c r="AK38" s="19">
        <f>RANK(R38,(D38:R38,V38:AH38),1)</f>
        <v>5</v>
      </c>
    </row>
    <row r="39" spans="1:37" ht="12.75" customHeight="1" x14ac:dyDescent="0.25">
      <c r="A39">
        <v>2009</v>
      </c>
      <c r="B39" s="22" t="s">
        <v>153</v>
      </c>
      <c r="C39" s="23" t="s">
        <v>87</v>
      </c>
      <c r="D39" s="15">
        <v>3.4602477441533077</v>
      </c>
      <c r="E39" s="15">
        <v>3.1503271244091975</v>
      </c>
      <c r="F39" s="15">
        <v>4.78015812789031</v>
      </c>
      <c r="G39" s="15"/>
      <c r="H39" s="15">
        <v>3.1183765450541352</v>
      </c>
      <c r="I39" s="15">
        <v>3.4698329179598266</v>
      </c>
      <c r="J39" s="15"/>
      <c r="K39" s="15">
        <v>3.0448902125374899</v>
      </c>
      <c r="L39" s="15">
        <v>3.4944348640632246</v>
      </c>
      <c r="M39" s="15">
        <v>3.4442724544757759</v>
      </c>
      <c r="N39" s="15">
        <v>4.6743697596456961</v>
      </c>
      <c r="O39" s="15">
        <v>2.8363487810869956</v>
      </c>
      <c r="P39" s="15">
        <v>2.8189676659178411</v>
      </c>
      <c r="Q39" s="15">
        <v>4.7909574237123209</v>
      </c>
      <c r="R39" s="15">
        <v>2.2374351710763416</v>
      </c>
      <c r="S39" s="15">
        <f t="shared" si="3"/>
        <v>3.4442724544757759</v>
      </c>
      <c r="T39" s="17">
        <f t="shared" si="4"/>
        <v>-35.038961038961041</v>
      </c>
      <c r="U39" s="18">
        <f t="shared" si="5"/>
        <v>1</v>
      </c>
      <c r="V39" s="16">
        <v>2.087778657377227</v>
      </c>
      <c r="W39" s="16">
        <v>2.3754936244695686</v>
      </c>
      <c r="X39" s="21"/>
      <c r="Y39" s="21">
        <v>2.6782253638587892</v>
      </c>
      <c r="Z39" s="21">
        <v>2.1126681586948215</v>
      </c>
      <c r="AA39" s="21">
        <v>3.5124869413988349</v>
      </c>
      <c r="AB39" s="21">
        <v>2.7140739138951697</v>
      </c>
      <c r="AC39" s="21">
        <v>2.5869425586413746</v>
      </c>
      <c r="AD39" s="21"/>
      <c r="AE39" s="21">
        <v>3.0491715901710692</v>
      </c>
      <c r="AF39" s="21">
        <v>1.9469405035801106</v>
      </c>
      <c r="AG39" s="21">
        <v>3.2806854881778547</v>
      </c>
      <c r="AH39" s="21">
        <v>4.220671532803804</v>
      </c>
      <c r="AI39" s="15">
        <f t="shared" si="6"/>
        <v>3.0837740676126022</v>
      </c>
      <c r="AJ39" s="20">
        <f t="shared" si="7"/>
        <v>-27.4449060787219</v>
      </c>
      <c r="AK39" s="19">
        <f>RANK(R39,(D39:R39,V39:AH39),1)</f>
        <v>4</v>
      </c>
    </row>
    <row r="40" spans="1:37" ht="12.75" customHeight="1" x14ac:dyDescent="0.25">
      <c r="A40">
        <v>2010</v>
      </c>
      <c r="B40" s="22" t="s">
        <v>154</v>
      </c>
      <c r="C40" s="23" t="s">
        <v>87</v>
      </c>
      <c r="D40" s="15">
        <v>3.4136820124513583</v>
      </c>
      <c r="E40" s="15">
        <v>3.1506092702074007</v>
      </c>
      <c r="F40" s="15">
        <v>5.4320136727673232</v>
      </c>
      <c r="G40" s="15"/>
      <c r="H40" s="15">
        <v>3.1850592721679183</v>
      </c>
      <c r="I40" s="15">
        <v>3.689282028135505</v>
      </c>
      <c r="J40" s="15"/>
      <c r="K40" s="15">
        <v>2.5994092388391081</v>
      </c>
      <c r="L40" s="15">
        <v>3.2069820006882486</v>
      </c>
      <c r="M40" s="15">
        <v>3.6642274812551268</v>
      </c>
      <c r="N40" s="15">
        <v>4.0838911415014412</v>
      </c>
      <c r="O40" s="15">
        <v>2.8064224324382225</v>
      </c>
      <c r="P40" s="15">
        <v>2.8240858879888879</v>
      </c>
      <c r="Q40" s="15">
        <v>4.4663174814467945</v>
      </c>
      <c r="R40" s="15">
        <v>2.4730716861948068</v>
      </c>
      <c r="S40" s="15">
        <f t="shared" si="3"/>
        <v>3.2069820006882486</v>
      </c>
      <c r="T40" s="17">
        <f t="shared" si="4"/>
        <v>-22.884765625000007</v>
      </c>
      <c r="U40" s="18">
        <f t="shared" si="5"/>
        <v>1</v>
      </c>
      <c r="V40" s="16">
        <v>2.2690337200377368</v>
      </c>
      <c r="W40" s="16">
        <v>2.9597249411625284</v>
      </c>
      <c r="X40" s="21"/>
      <c r="Y40" s="21">
        <v>2.7669615211016283</v>
      </c>
      <c r="Z40" s="21">
        <v>2.6070821938212232</v>
      </c>
      <c r="AA40" s="21">
        <v>3.4337569681392606</v>
      </c>
      <c r="AB40" s="21">
        <v>2.4409079116371228</v>
      </c>
      <c r="AC40" s="21">
        <v>2.8176656603507912</v>
      </c>
      <c r="AD40" s="21"/>
      <c r="AE40" s="21">
        <v>2.8876618006978445</v>
      </c>
      <c r="AF40" s="21">
        <v>1.9571359295606445</v>
      </c>
      <c r="AG40" s="21">
        <v>3.048511991669864</v>
      </c>
      <c r="AH40" s="21">
        <v>3.7930704885874653</v>
      </c>
      <c r="AI40" s="15">
        <f t="shared" si="6"/>
        <v>3.0041184664161964</v>
      </c>
      <c r="AJ40" s="20">
        <f t="shared" si="7"/>
        <v>-17.67729156350179</v>
      </c>
      <c r="AK40" s="19">
        <f>RANK(R40,(D40:R40,V40:AH40),1)</f>
        <v>4</v>
      </c>
    </row>
    <row r="41" spans="1:37" ht="12.75" customHeight="1" x14ac:dyDescent="0.25">
      <c r="A41">
        <v>2010</v>
      </c>
      <c r="B41" s="22" t="s">
        <v>153</v>
      </c>
      <c r="C41" s="23" t="s">
        <v>87</v>
      </c>
      <c r="D41" s="15">
        <v>3.4146709933214465</v>
      </c>
      <c r="E41" s="15">
        <v>3.3689795884152716</v>
      </c>
      <c r="F41" s="15">
        <v>5.3476611083454646</v>
      </c>
      <c r="G41" s="15"/>
      <c r="H41" s="15">
        <v>3.4268553679630931</v>
      </c>
      <c r="I41" s="15">
        <v>3.7802022325708431</v>
      </c>
      <c r="J41" s="15"/>
      <c r="K41" s="15">
        <v>3.2227670927155136</v>
      </c>
      <c r="L41" s="15">
        <v>3.2166749053946906</v>
      </c>
      <c r="M41" s="15">
        <v>4.0482584746870671</v>
      </c>
      <c r="N41" s="15">
        <v>4.298038154840822</v>
      </c>
      <c r="O41" s="15">
        <v>3.5349916929077061</v>
      </c>
      <c r="P41" s="15">
        <v>3.0310154967926008</v>
      </c>
      <c r="Q41" s="15">
        <v>4.5561336706875002</v>
      </c>
      <c r="R41" s="15">
        <v>2.3288909080677183</v>
      </c>
      <c r="S41" s="15">
        <f t="shared" si="3"/>
        <v>3.4268553679630931</v>
      </c>
      <c r="T41" s="17">
        <f t="shared" si="4"/>
        <v>-32.04</v>
      </c>
      <c r="U41" s="18">
        <f t="shared" si="5"/>
        <v>1</v>
      </c>
      <c r="V41" s="16">
        <v>2.729086693172599</v>
      </c>
      <c r="W41" s="16">
        <v>3.3341018160035585</v>
      </c>
      <c r="X41" s="21"/>
      <c r="Y41" s="21">
        <v>3.1777458284146287</v>
      </c>
      <c r="Z41" s="21">
        <v>2.4388853501451826</v>
      </c>
      <c r="AA41" s="21">
        <v>3.5205836698939592</v>
      </c>
      <c r="AB41" s="21">
        <v>2.9206859844124913</v>
      </c>
      <c r="AC41" s="21">
        <v>2.9505986241577338</v>
      </c>
      <c r="AD41" s="21"/>
      <c r="AE41" s="21">
        <v>3.1120415881595505</v>
      </c>
      <c r="AF41" s="21">
        <v>1.8501059065242167</v>
      </c>
      <c r="AG41" s="21">
        <v>3.4871680224392438</v>
      </c>
      <c r="AH41" s="21">
        <v>4.361914738899654</v>
      </c>
      <c r="AI41" s="15">
        <f t="shared" si="6"/>
        <v>3.351540702209415</v>
      </c>
      <c r="AJ41" s="20">
        <f t="shared" si="7"/>
        <v>-30.512826338869814</v>
      </c>
      <c r="AK41" s="19">
        <f>RANK(R41,(D41:R41,V41:AH41),1)</f>
        <v>2</v>
      </c>
    </row>
    <row r="42" spans="1:37" ht="12.75" customHeight="1" x14ac:dyDescent="0.25">
      <c r="A42">
        <v>2011</v>
      </c>
      <c r="B42" s="22" t="s">
        <v>154</v>
      </c>
      <c r="C42" s="23" t="s">
        <v>87</v>
      </c>
      <c r="D42" s="15">
        <v>3.3531076503665229</v>
      </c>
      <c r="E42" s="15">
        <v>3.6406061627931021</v>
      </c>
      <c r="F42" s="15">
        <v>5.7867200583809062</v>
      </c>
      <c r="G42" s="15"/>
      <c r="H42" s="15">
        <v>3.6812309525925104</v>
      </c>
      <c r="I42" s="15">
        <v>4.0624789799408019</v>
      </c>
      <c r="J42" s="15"/>
      <c r="K42" s="15">
        <v>3.2249833133068511</v>
      </c>
      <c r="L42" s="15">
        <v>3.4749820197647465</v>
      </c>
      <c r="M42" s="15">
        <v>3.8156052573136297</v>
      </c>
      <c r="N42" s="15">
        <v>4.2562279774456702</v>
      </c>
      <c r="O42" s="15">
        <v>3.7781054513449446</v>
      </c>
      <c r="P42" s="15">
        <v>3.2843580060906019</v>
      </c>
      <c r="Q42" s="15">
        <v>5.0595363209715023</v>
      </c>
      <c r="R42" s="15">
        <v>2.4364873931386488</v>
      </c>
      <c r="S42" s="15">
        <f t="shared" si="3"/>
        <v>3.6812309525925104</v>
      </c>
      <c r="T42" s="17">
        <f t="shared" si="4"/>
        <v>-33.813242784380307</v>
      </c>
      <c r="U42" s="18">
        <f t="shared" si="5"/>
        <v>1</v>
      </c>
      <c r="V42" s="16">
        <v>2.7050797533893505</v>
      </c>
      <c r="W42" s="16">
        <v>3.5117318296140576</v>
      </c>
      <c r="X42" s="21"/>
      <c r="Y42" s="21">
        <v>3.3451389415981772</v>
      </c>
      <c r="Z42" s="21">
        <v>2.5624867411934282</v>
      </c>
      <c r="AA42" s="21">
        <v>3.2542956616390395</v>
      </c>
      <c r="AB42" s="21">
        <v>2.7977042741320011</v>
      </c>
      <c r="AC42" s="21">
        <v>3.0319530620830486</v>
      </c>
      <c r="AD42" s="21"/>
      <c r="AE42" s="21">
        <v>3.161514891704853</v>
      </c>
      <c r="AF42" s="21">
        <v>1.9439899414165946</v>
      </c>
      <c r="AG42" s="21">
        <v>3.3593576180279703</v>
      </c>
      <c r="AH42" s="21">
        <v>4.5749763281794866</v>
      </c>
      <c r="AI42" s="15">
        <f t="shared" si="6"/>
        <v>3.3562326341972466</v>
      </c>
      <c r="AJ42" s="20">
        <f t="shared" si="7"/>
        <v>-27.40409683426444</v>
      </c>
      <c r="AK42" s="19">
        <f>RANK(R42,(D42:R42,V42:AH42),1)</f>
        <v>2</v>
      </c>
    </row>
    <row r="43" spans="1:37" ht="12.75" customHeight="1" x14ac:dyDescent="0.25">
      <c r="A43">
        <v>2011</v>
      </c>
      <c r="B43" s="22" t="s">
        <v>153</v>
      </c>
      <c r="C43" s="23" t="s">
        <v>87</v>
      </c>
      <c r="D43" s="15">
        <v>3.8223321766555829</v>
      </c>
      <c r="E43" s="15">
        <v>3.8847885847708694</v>
      </c>
      <c r="F43" s="15">
        <v>5.7064858684735116</v>
      </c>
      <c r="G43" s="15"/>
      <c r="H43" s="15">
        <v>3.9566134541034508</v>
      </c>
      <c r="I43" s="15">
        <v>3.8441919194959335</v>
      </c>
      <c r="J43" s="15"/>
      <c r="K43" s="15">
        <v>3.6099803890636055</v>
      </c>
      <c r="L43" s="15">
        <v>4.0378067846533243</v>
      </c>
      <c r="M43" s="15">
        <v>4.4531418986199842</v>
      </c>
      <c r="N43" s="15">
        <v>4.556194972010208</v>
      </c>
      <c r="O43" s="15">
        <v>4.0877719111455528</v>
      </c>
      <c r="P43" s="15">
        <v>3.6911737196134795</v>
      </c>
      <c r="Q43" s="15">
        <v>5.2969279722575147</v>
      </c>
      <c r="R43" s="15">
        <v>2.8440462281417798</v>
      </c>
      <c r="S43" s="15">
        <f t="shared" si="3"/>
        <v>3.9566134541034508</v>
      </c>
      <c r="T43" s="17">
        <f t="shared" si="4"/>
        <v>-28.119179163378071</v>
      </c>
      <c r="U43" s="18">
        <f t="shared" si="5"/>
        <v>1</v>
      </c>
      <c r="V43" s="16">
        <v>2.9666481572720893</v>
      </c>
      <c r="W43" s="16">
        <v>3.7516315226690775</v>
      </c>
      <c r="X43" s="21"/>
      <c r="Y43" s="21">
        <v>3.5553622601667865</v>
      </c>
      <c r="Z43" s="21">
        <v>2.8292752876225147</v>
      </c>
      <c r="AA43" s="21">
        <v>4.468943369873152</v>
      </c>
      <c r="AB43" s="21">
        <v>3.1515815817014547</v>
      </c>
      <c r="AC43" s="21">
        <v>3.9351909061199066</v>
      </c>
      <c r="AD43" s="21"/>
      <c r="AE43" s="21">
        <v>3.1616370634080155</v>
      </c>
      <c r="AF43" s="21">
        <v>2.2089894704255384</v>
      </c>
      <c r="AG43" s="21">
        <v>4.1002631927686117</v>
      </c>
      <c r="AH43" s="21">
        <v>5.6398136528104423</v>
      </c>
      <c r="AI43" s="15">
        <f t="shared" si="6"/>
        <v>3.8644902521334012</v>
      </c>
      <c r="AJ43" s="20">
        <f t="shared" si="7"/>
        <v>-26.405656565656564</v>
      </c>
      <c r="AK43" s="19">
        <f>RANK(R43,(D43:R43,V43:AH43),1)</f>
        <v>3</v>
      </c>
    </row>
    <row r="44" spans="1:37" ht="12.75" customHeight="1" x14ac:dyDescent="0.25">
      <c r="A44">
        <v>2012</v>
      </c>
      <c r="B44" s="22" t="s">
        <v>154</v>
      </c>
      <c r="C44" s="23" t="s">
        <v>87</v>
      </c>
      <c r="D44" s="15">
        <v>4.0013855932589353</v>
      </c>
      <c r="E44" s="15">
        <v>3.6610310494536265</v>
      </c>
      <c r="F44" s="15">
        <v>5.0040996753566631</v>
      </c>
      <c r="G44" s="15"/>
      <c r="H44" s="15">
        <v>3.8948398230242303</v>
      </c>
      <c r="I44" s="15">
        <v>3.7853344480607825</v>
      </c>
      <c r="J44" s="15"/>
      <c r="K44" s="15">
        <v>3.3058784820046085</v>
      </c>
      <c r="L44" s="15">
        <v>4.4482859072989491</v>
      </c>
      <c r="M44" s="15">
        <v>4.2203963431858291</v>
      </c>
      <c r="N44" s="15">
        <v>4.2855076472181501</v>
      </c>
      <c r="O44" s="15">
        <v>4.0901737351211889</v>
      </c>
      <c r="P44" s="15">
        <v>3.8918802182954884</v>
      </c>
      <c r="Q44" s="15">
        <v>5.0052539212008718</v>
      </c>
      <c r="R44" s="15">
        <v>3.0415561836806768</v>
      </c>
      <c r="S44" s="15">
        <f t="shared" si="3"/>
        <v>4.0013855932589353</v>
      </c>
      <c r="T44" s="17">
        <f t="shared" si="4"/>
        <v>-23.987426035502963</v>
      </c>
      <c r="U44" s="18">
        <f t="shared" si="5"/>
        <v>1</v>
      </c>
      <c r="V44" s="16">
        <v>3.1248394607474714</v>
      </c>
      <c r="W44" s="16">
        <v>3.7226500199060317</v>
      </c>
      <c r="X44" s="21"/>
      <c r="Y44" s="21">
        <v>3.2576665209734044</v>
      </c>
      <c r="Z44" s="21">
        <v>3.2111711306848703</v>
      </c>
      <c r="AA44" s="21">
        <v>4.2010701243071455</v>
      </c>
      <c r="AB44" s="21">
        <v>3.3058784820046085</v>
      </c>
      <c r="AC44" s="21">
        <v>3.6926396279565887</v>
      </c>
      <c r="AD44" s="21"/>
      <c r="AE44" s="21">
        <v>3.0403131496946059</v>
      </c>
      <c r="AF44" s="21">
        <v>2.1930967000449733</v>
      </c>
      <c r="AG44" s="21">
        <v>3.7350211676721718</v>
      </c>
      <c r="AH44" s="21">
        <v>5.2177831367718213</v>
      </c>
      <c r="AI44" s="15">
        <f t="shared" si="6"/>
        <v>3.7601778078664774</v>
      </c>
      <c r="AJ44" s="20">
        <f t="shared" si="7"/>
        <v>-19.111373475009845</v>
      </c>
      <c r="AK44" s="19">
        <f>RANK(R44,(D44:R44,V44:AH44),1)</f>
        <v>3</v>
      </c>
    </row>
    <row r="45" spans="1:37" ht="12.75" customHeight="1" x14ac:dyDescent="0.25">
      <c r="A45">
        <v>2012</v>
      </c>
      <c r="B45" s="22" t="s">
        <v>153</v>
      </c>
      <c r="C45" s="23" t="s">
        <v>87</v>
      </c>
      <c r="D45" s="15">
        <v>3.9366904209099038</v>
      </c>
      <c r="E45" s="15">
        <v>3.145323559981378</v>
      </c>
      <c r="F45" s="15">
        <v>4.7445752664992655</v>
      </c>
      <c r="G45" s="15">
        <v>4.6906472120490816</v>
      </c>
      <c r="H45" s="15">
        <v>4.1007191884478171</v>
      </c>
      <c r="I45" s="15">
        <v>3.168345141390208</v>
      </c>
      <c r="J45" s="15">
        <v>4.8489205842347873</v>
      </c>
      <c r="K45" s="15">
        <v>3.5913666997774567</v>
      </c>
      <c r="L45" s="15">
        <v>4.2100717001397587</v>
      </c>
      <c r="M45" s="15">
        <v>4.2733810490140405</v>
      </c>
      <c r="N45" s="15">
        <v>4.2215824908441739</v>
      </c>
      <c r="O45" s="15">
        <v>4.3395680955644265</v>
      </c>
      <c r="P45" s="15">
        <v>3.8043163278091323</v>
      </c>
      <c r="Q45" s="15">
        <v>5.2447766765596162</v>
      </c>
      <c r="R45" s="15">
        <v>2.9948199715211525</v>
      </c>
      <c r="S45" s="15">
        <f t="shared" si="3"/>
        <v>4.2100717001397587</v>
      </c>
      <c r="T45" s="17">
        <f t="shared" si="4"/>
        <v>-28.865345181134668</v>
      </c>
      <c r="U45" s="18">
        <f t="shared" si="5"/>
        <v>1</v>
      </c>
      <c r="V45" s="16">
        <v>3.3709062808111496</v>
      </c>
      <c r="W45" s="16">
        <v>3.9000573294931038</v>
      </c>
      <c r="X45" s="21"/>
      <c r="Y45" s="21">
        <v>3.1583595304541281</v>
      </c>
      <c r="Z45" s="21">
        <v>3.0877696064593039</v>
      </c>
      <c r="AA45" s="21">
        <v>4.5557407449933391</v>
      </c>
      <c r="AB45" s="21">
        <v>3.4261292992155798</v>
      </c>
      <c r="AC45" s="21">
        <v>3.6321148988710852</v>
      </c>
      <c r="AD45" s="21"/>
      <c r="AE45" s="21">
        <v>3.3992803798975317</v>
      </c>
      <c r="AF45" s="21">
        <v>2.2305034687480019</v>
      </c>
      <c r="AG45" s="21">
        <v>3.8273379092179622</v>
      </c>
      <c r="AH45" s="21">
        <v>4.8949637470524463</v>
      </c>
      <c r="AI45" s="15">
        <f t="shared" si="6"/>
        <v>3.8636976193555332</v>
      </c>
      <c r="AJ45" s="20">
        <f t="shared" si="7"/>
        <v>-22.488241405892158</v>
      </c>
      <c r="AK45" s="19">
        <f>RANK(R45,(D45:R45,V45:AH45),1)</f>
        <v>2</v>
      </c>
    </row>
    <row r="46" spans="1:37" ht="12.75" customHeight="1" x14ac:dyDescent="0.25">
      <c r="A46">
        <v>2013</v>
      </c>
      <c r="B46" s="22" t="s">
        <v>154</v>
      </c>
      <c r="C46" s="23" t="s">
        <v>87</v>
      </c>
      <c r="D46" s="15">
        <v>4.2174793292976611</v>
      </c>
      <c r="E46" s="15">
        <v>3.9908319288851515</v>
      </c>
      <c r="F46" s="15">
        <v>5.0653856310571133</v>
      </c>
      <c r="G46" s="15">
        <v>4.7902234357454923</v>
      </c>
      <c r="H46" s="15">
        <v>4.2542329617969878</v>
      </c>
      <c r="I46" s="15">
        <v>4.5023199811674379</v>
      </c>
      <c r="J46" s="15">
        <v>4.7259045788716723</v>
      </c>
      <c r="K46" s="15">
        <v>3.7794985420140272</v>
      </c>
      <c r="L46" s="15">
        <v>4.8422910817862039</v>
      </c>
      <c r="M46" s="15">
        <v>4.9004843332434707</v>
      </c>
      <c r="N46" s="15">
        <v>4.7871606330372147</v>
      </c>
      <c r="O46" s="15">
        <v>4.6860881436640698</v>
      </c>
      <c r="P46" s="15">
        <v>4.0796532074251894</v>
      </c>
      <c r="Q46" s="15">
        <v>5.5448061389837378</v>
      </c>
      <c r="R46" s="15">
        <v>3.1930024514060316</v>
      </c>
      <c r="S46" s="15">
        <f t="shared" si="3"/>
        <v>4.6860881436640698</v>
      </c>
      <c r="T46" s="17">
        <f t="shared" si="4"/>
        <v>-31.86209150326799</v>
      </c>
      <c r="U46" s="18">
        <f t="shared" si="5"/>
        <v>1</v>
      </c>
      <c r="V46" s="16">
        <v>3.1962183942497226</v>
      </c>
      <c r="W46" s="16">
        <v>4.0701278910024472</v>
      </c>
      <c r="X46" s="21"/>
      <c r="Y46" s="21">
        <v>3.1024966313764413</v>
      </c>
      <c r="Z46" s="21">
        <v>3.5069091009773583</v>
      </c>
      <c r="AA46" s="21">
        <v>4.3664846810553462</v>
      </c>
      <c r="AB46" s="21">
        <v>3.4640911191156438</v>
      </c>
      <c r="AC46" s="21">
        <v>3.8036640553823338</v>
      </c>
      <c r="AD46" s="21"/>
      <c r="AE46" s="21">
        <v>3.4536163338533359</v>
      </c>
      <c r="AF46" s="21">
        <v>2.5765521503110858</v>
      </c>
      <c r="AG46" s="21">
        <v>3.5559139443097934</v>
      </c>
      <c r="AH46" s="21">
        <v>4.6922137490806231</v>
      </c>
      <c r="AI46" s="15">
        <f t="shared" si="6"/>
        <v>4.1485662683614253</v>
      </c>
      <c r="AJ46" s="20">
        <f t="shared" si="7"/>
        <v>-23.033591731266146</v>
      </c>
      <c r="AK46" s="19">
        <f>RANK(R46,(D46:R46,V46:AH46),1)</f>
        <v>3</v>
      </c>
    </row>
    <row r="47" spans="1:37" ht="12.75" customHeight="1" x14ac:dyDescent="0.25">
      <c r="A47">
        <v>2013</v>
      </c>
      <c r="B47" s="22" t="s">
        <v>153</v>
      </c>
      <c r="C47" s="23" t="s">
        <v>87</v>
      </c>
      <c r="D47" s="15">
        <v>4.2292115486402349</v>
      </c>
      <c r="E47" s="15">
        <v>3.6128329535281662</v>
      </c>
      <c r="F47" s="15">
        <v>4.9665468145950875</v>
      </c>
      <c r="G47" s="15">
        <v>4.5374008461962694</v>
      </c>
      <c r="H47" s="15">
        <v>4.168183964965773</v>
      </c>
      <c r="I47" s="15">
        <v>4.3299070617030981</v>
      </c>
      <c r="J47" s="15">
        <v>4.5282467086451001</v>
      </c>
      <c r="K47" s="15">
        <v>4.1956463776192807</v>
      </c>
      <c r="L47" s="15">
        <v>4.3238043033356517</v>
      </c>
      <c r="M47" s="15">
        <v>4.4763732625218076</v>
      </c>
      <c r="N47" s="15">
        <v>4.9249260025291051</v>
      </c>
      <c r="O47" s="15">
        <v>4.8974635898755974</v>
      </c>
      <c r="P47" s="15">
        <v>3.8966112176144154</v>
      </c>
      <c r="Q47" s="15">
        <v>5.2901150632370877</v>
      </c>
      <c r="R47" s="15">
        <v>3.3334791892583153</v>
      </c>
      <c r="S47" s="15">
        <f t="shared" si="3"/>
        <v>4.3299070617030981</v>
      </c>
      <c r="T47" s="17">
        <f t="shared" si="4"/>
        <v>-23.012684989429179</v>
      </c>
      <c r="U47" s="18">
        <f t="shared" si="5"/>
        <v>1</v>
      </c>
      <c r="V47" s="16">
        <v>3.1437444316144121</v>
      </c>
      <c r="W47" s="16">
        <v>3.818129745009057</v>
      </c>
      <c r="X47" s="21"/>
      <c r="Y47" s="21">
        <v>3.0660868313886582</v>
      </c>
      <c r="Z47" s="21">
        <v>3.1093553882138525</v>
      </c>
      <c r="AA47" s="21">
        <v>4.9479028877825399</v>
      </c>
      <c r="AB47" s="21">
        <v>3.3793109045978365</v>
      </c>
      <c r="AC47" s="21">
        <v>3.4731103007054842</v>
      </c>
      <c r="AD47" s="21"/>
      <c r="AE47" s="21">
        <v>3.6241535702997791</v>
      </c>
      <c r="AF47" s="21">
        <v>2.6479563418430803</v>
      </c>
      <c r="AG47" s="21">
        <v>3.6433467453653976</v>
      </c>
      <c r="AH47" s="21">
        <v>4.4214484372147913</v>
      </c>
      <c r="AI47" s="15">
        <f t="shared" si="6"/>
        <v>4.1819151712925269</v>
      </c>
      <c r="AJ47" s="20">
        <f t="shared" si="7"/>
        <v>-20.288215979569497</v>
      </c>
      <c r="AK47" s="19">
        <f>RANK(R47,(D47:R47,V47:AH47),1)</f>
        <v>5</v>
      </c>
    </row>
    <row r="48" spans="1:37" ht="12.75" customHeight="1" x14ac:dyDescent="0.25">
      <c r="A48">
        <v>2014</v>
      </c>
      <c r="B48" s="22" t="s">
        <v>154</v>
      </c>
      <c r="C48" s="23" t="s">
        <v>87</v>
      </c>
      <c r="D48" s="15">
        <v>3.9819430853513986</v>
      </c>
      <c r="E48" s="15">
        <v>3.2990708858590643</v>
      </c>
      <c r="F48" s="15">
        <v>4.7618363479923822</v>
      </c>
      <c r="G48" s="15">
        <v>4.2627779725885047</v>
      </c>
      <c r="H48" s="15">
        <v>4.0085484957212296</v>
      </c>
      <c r="I48" s="15">
        <v>4.0558470030453737</v>
      </c>
      <c r="J48" s="15">
        <v>4.2864272262505763</v>
      </c>
      <c r="K48" s="15">
        <v>3.636072750543593</v>
      </c>
      <c r="L48" s="15">
        <v>4.2066109951410837</v>
      </c>
      <c r="M48" s="15">
        <v>4.0440223762143379</v>
      </c>
      <c r="N48" s="15">
        <v>4.7357630458299473</v>
      </c>
      <c r="O48" s="15">
        <v>4.7357630458299473</v>
      </c>
      <c r="P48" s="15">
        <v>3.745450548730676</v>
      </c>
      <c r="Q48" s="15">
        <v>4.6949089601287177</v>
      </c>
      <c r="R48" s="15">
        <v>3.3546466319649344</v>
      </c>
      <c r="S48" s="15">
        <f t="shared" si="3"/>
        <v>4.0558470030453737</v>
      </c>
      <c r="T48" s="17">
        <f t="shared" si="4"/>
        <v>-17.28862973760933</v>
      </c>
      <c r="U48" s="18">
        <f t="shared" si="5"/>
        <v>2</v>
      </c>
      <c r="V48" s="16">
        <v>3.0819116141070872</v>
      </c>
      <c r="W48" s="16">
        <v>3.6042349428010279</v>
      </c>
      <c r="X48" s="21"/>
      <c r="Y48" s="21">
        <v>2.7774570347749861</v>
      </c>
      <c r="Z48" s="21">
        <v>3.1246576401012827</v>
      </c>
      <c r="AA48" s="21">
        <v>3.5136583012752918</v>
      </c>
      <c r="AB48" s="21">
        <v>3.112833013270246</v>
      </c>
      <c r="AC48" s="21">
        <v>3.538519579187545</v>
      </c>
      <c r="AD48" s="21"/>
      <c r="AE48" s="21">
        <v>3.426688170933021</v>
      </c>
      <c r="AF48" s="21">
        <v>2.6727499641861612</v>
      </c>
      <c r="AG48" s="21">
        <v>3.3936679005073529</v>
      </c>
      <c r="AH48" s="21">
        <v>4.4519720018850819</v>
      </c>
      <c r="AI48" s="15">
        <f t="shared" si="6"/>
        <v>3.6907616496371345</v>
      </c>
      <c r="AJ48" s="20">
        <f t="shared" si="7"/>
        <v>-9.1069283139767645</v>
      </c>
      <c r="AK48" s="19">
        <f>RANK(R48,(D48:R48,V48:AH48),1)</f>
        <v>7</v>
      </c>
    </row>
    <row r="49" spans="1:37" ht="12.75" customHeight="1" x14ac:dyDescent="0.25">
      <c r="A49">
        <v>2014</v>
      </c>
      <c r="B49" s="22" t="s">
        <v>153</v>
      </c>
      <c r="C49" s="23" t="s">
        <v>87</v>
      </c>
      <c r="D49" s="15">
        <v>3.7148025308972423</v>
      </c>
      <c r="E49" s="15">
        <v>3.3473105627333286</v>
      </c>
      <c r="F49" s="15">
        <v>4.4468807167791242</v>
      </c>
      <c r="G49" s="15">
        <v>3.9056704523467176</v>
      </c>
      <c r="H49" s="15">
        <v>3.7489878302613278</v>
      </c>
      <c r="I49" s="15">
        <v>3.6464319321690728</v>
      </c>
      <c r="J49" s="15">
        <v>3.9256118769757675</v>
      </c>
      <c r="K49" s="15">
        <v>3.6321880574340368</v>
      </c>
      <c r="L49" s="15">
        <v>3.7660804799433709</v>
      </c>
      <c r="M49" s="15">
        <v>3.7290464056322783</v>
      </c>
      <c r="N49" s="15">
        <v>4.5922252145754268</v>
      </c>
      <c r="O49" s="15">
        <v>4.8001857857069439</v>
      </c>
      <c r="P49" s="15">
        <v>3.6008515330169599</v>
      </c>
      <c r="Q49" s="15">
        <v>4.2846429835470703</v>
      </c>
      <c r="R49" s="15">
        <v>3.1495201181626267</v>
      </c>
      <c r="S49" s="15">
        <f t="shared" si="3"/>
        <v>3.7489878302613278</v>
      </c>
      <c r="T49" s="17">
        <f t="shared" si="4"/>
        <v>-15.9901215805471</v>
      </c>
      <c r="U49" s="18">
        <f t="shared" si="5"/>
        <v>1</v>
      </c>
      <c r="V49" s="16">
        <v>2.8927600321888773</v>
      </c>
      <c r="W49" s="16">
        <v>3.3552016693365379</v>
      </c>
      <c r="X49" s="21"/>
      <c r="Y49" s="21">
        <v>2.8141623314009525</v>
      </c>
      <c r="Z49" s="21">
        <v>3.1080134671847333</v>
      </c>
      <c r="AA49" s="21">
        <v>3.3888457014606916</v>
      </c>
      <c r="AB49" s="21">
        <v>3.04249164340357</v>
      </c>
      <c r="AC49" s="21">
        <v>3.2160959886741822</v>
      </c>
      <c r="AD49" s="21"/>
      <c r="AE49" s="21">
        <v>3.349532607191994</v>
      </c>
      <c r="AF49" s="21">
        <v>2.6020995243457445</v>
      </c>
      <c r="AG49" s="21">
        <v>3.4071348366204779</v>
      </c>
      <c r="AH49" s="21">
        <v>4.37286954365588</v>
      </c>
      <c r="AI49" s="15">
        <f t="shared" si="6"/>
        <v>3.6165197952254982</v>
      </c>
      <c r="AJ49" s="20">
        <f t="shared" si="7"/>
        <v>-12.912957857424171</v>
      </c>
      <c r="AK49" s="19">
        <f>RANK(R49,(D49:R49,V49:AH49),1)</f>
        <v>6</v>
      </c>
    </row>
    <row r="50" spans="1:37" ht="12.75" customHeight="1" x14ac:dyDescent="0.25">
      <c r="A50">
        <v>2015</v>
      </c>
      <c r="B50" s="22" t="s">
        <v>154</v>
      </c>
      <c r="C50" s="23">
        <v>2015</v>
      </c>
      <c r="D50" s="15">
        <v>3.3756850523435071</v>
      </c>
      <c r="E50" s="15">
        <v>2.6141422205783775</v>
      </c>
      <c r="F50" s="15">
        <v>4.1079377751945927</v>
      </c>
      <c r="G50" s="15">
        <v>3.4489103246286157</v>
      </c>
      <c r="H50" s="15">
        <v>3.2585246166873332</v>
      </c>
      <c r="I50" s="15">
        <v>3.1999443988592469</v>
      </c>
      <c r="J50" s="15">
        <v>3.1340416538026488</v>
      </c>
      <c r="K50" s="15">
        <v>3.0461713270605184</v>
      </c>
      <c r="L50" s="15">
        <v>3.5733932875133005</v>
      </c>
      <c r="M50" s="15">
        <v>3.2438795622303118</v>
      </c>
      <c r="N50" s="15">
        <v>4.0200674484524628</v>
      </c>
      <c r="O50" s="15">
        <v>4.2983234831358752</v>
      </c>
      <c r="P50" s="15">
        <v>3.1706542899452033</v>
      </c>
      <c r="Q50" s="15">
        <v>4.005422393995441</v>
      </c>
      <c r="R50" s="15">
        <v>2.9143658369473231</v>
      </c>
      <c r="S50" s="15">
        <f t="shared" si="3"/>
        <v>3.2585246166873332</v>
      </c>
      <c r="T50" s="17">
        <f t="shared" si="4"/>
        <v>-10.561797752808976</v>
      </c>
      <c r="U50" s="18">
        <f t="shared" si="5"/>
        <v>2</v>
      </c>
      <c r="V50" s="16">
        <v>2.5482394755217799</v>
      </c>
      <c r="W50" s="16">
        <v>3.038848799832008</v>
      </c>
      <c r="X50" s="21"/>
      <c r="Y50" s="21">
        <v>2.4017889309515628</v>
      </c>
      <c r="Z50" s="21">
        <v>2.7093350745490188</v>
      </c>
      <c r="AA50" s="21">
        <v>2.9436559458613663</v>
      </c>
      <c r="AB50" s="21">
        <v>2.7752378196056164</v>
      </c>
      <c r="AC50" s="21">
        <v>2.3798213492660301</v>
      </c>
      <c r="AD50" s="21"/>
      <c r="AE50" s="21">
        <v>3.075461435974562</v>
      </c>
      <c r="AF50" s="21">
        <v>2.4017889309515628</v>
      </c>
      <c r="AG50" s="21">
        <v>2.8704306735762577</v>
      </c>
      <c r="AH50" s="21">
        <v>3.6466185597984091</v>
      </c>
      <c r="AI50" s="15">
        <f t="shared" si="6"/>
        <v>3.1047515448886056</v>
      </c>
      <c r="AJ50" s="20">
        <f t="shared" si="7"/>
        <v>-6.1320754716981156</v>
      </c>
      <c r="AK50" s="19">
        <f>RANK(R50,(D50:R50,V50:AH50),1)</f>
        <v>9</v>
      </c>
    </row>
    <row r="51" spans="1:37" ht="12.75" customHeight="1" x14ac:dyDescent="0.25">
      <c r="A51">
        <v>2015</v>
      </c>
      <c r="B51" s="22" t="s">
        <v>153</v>
      </c>
      <c r="C51" s="23">
        <v>2015</v>
      </c>
      <c r="D51" s="15">
        <v>3.2022916071633212</v>
      </c>
      <c r="E51" s="15">
        <v>2.684168021285211</v>
      </c>
      <c r="F51" s="15">
        <v>3.8499460895109596</v>
      </c>
      <c r="G51" s="15">
        <v>3.7204151930414318</v>
      </c>
      <c r="H51" s="15">
        <v>3.1807031244184008</v>
      </c>
      <c r="I51" s="15">
        <v>3.0007991015440565</v>
      </c>
      <c r="J51" s="15">
        <v>2.7417373086050012</v>
      </c>
      <c r="K51" s="15">
        <v>3.0223875842889778</v>
      </c>
      <c r="L51" s="15">
        <v>3.2958416990579802</v>
      </c>
      <c r="M51" s="15">
        <v>3.1231338370986106</v>
      </c>
      <c r="N51" s="15">
        <v>4.0802232387901194</v>
      </c>
      <c r="O51" s="15">
        <v>3.9434961814056186</v>
      </c>
      <c r="P51" s="15">
        <v>2.8496797223296078</v>
      </c>
      <c r="Q51" s="15">
        <v>3.950692342320592</v>
      </c>
      <c r="R51" s="15">
        <v>2.8568758832445811</v>
      </c>
      <c r="S51" s="15">
        <f t="shared" si="3"/>
        <v>3.1807031244184008</v>
      </c>
      <c r="T51" s="17">
        <f t="shared" si="4"/>
        <v>-10.180995475113139</v>
      </c>
      <c r="U51" s="18">
        <f t="shared" si="5"/>
        <v>4</v>
      </c>
      <c r="V51" s="16">
        <v>2.0652981825974677</v>
      </c>
      <c r="W51" s="16">
        <v>2.7993065959247909</v>
      </c>
      <c r="X51" s="21"/>
      <c r="Y51" s="21">
        <v>2.3243599755365234</v>
      </c>
      <c r="Z51" s="21">
        <v>2.0724943435124419</v>
      </c>
      <c r="AA51" s="21">
        <v>2.8065027568397647</v>
      </c>
      <c r="AB51" s="21">
        <v>2.3243599755365234</v>
      </c>
      <c r="AC51" s="21">
        <v>1.942963447042914</v>
      </c>
      <c r="AD51" s="21"/>
      <c r="AE51" s="21">
        <v>2.936033653309293</v>
      </c>
      <c r="AF51" s="21">
        <v>2.2811830100466808</v>
      </c>
      <c r="AG51" s="21">
        <v>2.907249009649397</v>
      </c>
      <c r="AH51" s="21">
        <v>3.6988267102965109</v>
      </c>
      <c r="AI51" s="15">
        <f t="shared" si="6"/>
        <v>2.921641331479345</v>
      </c>
      <c r="AJ51" s="20">
        <f t="shared" si="7"/>
        <v>-2.2167487684729106</v>
      </c>
      <c r="AK51" s="19">
        <f>RANK(R51,(D51:R51,V51:AH51),1)</f>
        <v>12</v>
      </c>
    </row>
    <row r="52" spans="1:37" ht="12.75" customHeight="1" x14ac:dyDescent="0.25">
      <c r="A52">
        <v>2016</v>
      </c>
      <c r="B52" s="22" t="s">
        <v>154</v>
      </c>
      <c r="C52" s="23">
        <v>2015</v>
      </c>
      <c r="D52" s="15">
        <v>3.3789489112800331</v>
      </c>
      <c r="E52" s="15">
        <v>2.5536756748844489</v>
      </c>
      <c r="F52" s="15">
        <v>3.8850126883150606</v>
      </c>
      <c r="G52" s="15">
        <v>3.6047312118033532</v>
      </c>
      <c r="H52" s="15">
        <v>3.0830962416287861</v>
      </c>
      <c r="I52" s="15">
        <v>2.7638867822682296</v>
      </c>
      <c r="J52" s="15">
        <v>2.5614612714542186</v>
      </c>
      <c r="K52" s="15">
        <v>3.0986674347683252</v>
      </c>
      <c r="L52" s="15">
        <v>3.472376070117269</v>
      </c>
      <c r="M52" s="15">
        <v>3.1142386279078647</v>
      </c>
      <c r="N52" s="15">
        <v>4.4922892207570948</v>
      </c>
      <c r="O52" s="15">
        <v>3.3945201044195725</v>
      </c>
      <c r="P52" s="15">
        <v>2.8261715548263866</v>
      </c>
      <c r="Q52" s="15">
        <v>3.7837999329080549</v>
      </c>
      <c r="R52" s="15">
        <v>2.5458900783146792</v>
      </c>
      <c r="S52" s="15">
        <f t="shared" si="3"/>
        <v>3.1142386279078647</v>
      </c>
      <c r="T52" s="17">
        <f t="shared" si="4"/>
        <v>-18.250000000000004</v>
      </c>
      <c r="U52" s="18">
        <f t="shared" si="5"/>
        <v>1</v>
      </c>
      <c r="V52" s="16">
        <v>1.9619703355819547</v>
      </c>
      <c r="W52" s="16">
        <v>2.8806707308147743</v>
      </c>
      <c r="X52" s="21"/>
      <c r="Y52" s="21">
        <v>2.2188950223843538</v>
      </c>
      <c r="Z52" s="21">
        <v>2.0398263012796516</v>
      </c>
      <c r="AA52" s="21">
        <v>2.3979637434890559</v>
      </c>
      <c r="AB52" s="21">
        <v>2.3434645675006678</v>
      </c>
      <c r="AC52" s="21">
        <v>2.3590357606402073</v>
      </c>
      <c r="AD52" s="21"/>
      <c r="AE52" s="21">
        <v>2.6626740268612243</v>
      </c>
      <c r="AF52" s="21">
        <v>2.3746069537797467</v>
      </c>
      <c r="AG52" s="21">
        <v>2.8028147651170778</v>
      </c>
      <c r="AH52" s="21">
        <v>3.6670159843615111</v>
      </c>
      <c r="AI52" s="15">
        <f t="shared" si="6"/>
        <v>2.8144931599717324</v>
      </c>
      <c r="AJ52" s="20">
        <f t="shared" si="7"/>
        <v>-9.5435684647302885</v>
      </c>
      <c r="AK52" s="19">
        <f>RANK(R52,(D52:R52,V52:AH52),1)</f>
        <v>8</v>
      </c>
    </row>
    <row r="53" spans="1:37" ht="12.75" customHeight="1" x14ac:dyDescent="0.25">
      <c r="A53">
        <v>2016</v>
      </c>
      <c r="B53" s="22" t="s">
        <v>153</v>
      </c>
      <c r="C53" s="23">
        <v>2015</v>
      </c>
      <c r="D53" s="15">
        <v>3.5919613853928207</v>
      </c>
      <c r="E53" s="15">
        <v>2.7927929431881986</v>
      </c>
      <c r="F53" s="15">
        <v>4.5028415453249728</v>
      </c>
      <c r="G53" s="15">
        <v>4.0130286291350421</v>
      </c>
      <c r="H53" s="15">
        <v>3.5575885491689663</v>
      </c>
      <c r="I53" s="15">
        <v>2.9904367514753631</v>
      </c>
      <c r="J53" s="15">
        <v>2.7927929431881986</v>
      </c>
      <c r="K53" s="15">
        <v>3.7810119846240218</v>
      </c>
      <c r="L53" s="15">
        <v>3.4716564586093299</v>
      </c>
      <c r="M53" s="15">
        <v>3.1966737688184912</v>
      </c>
      <c r="N53" s="15">
        <v>4.8293834894515921</v>
      </c>
      <c r="O53" s="15">
        <v>3.0677756329790364</v>
      </c>
      <c r="P53" s="15">
        <v>2.9818435424193996</v>
      </c>
      <c r="Q53" s="15">
        <v>4.3481637823176262</v>
      </c>
      <c r="R53" s="15">
        <v>2.3459460722780867</v>
      </c>
      <c r="S53" s="15">
        <f t="shared" si="3"/>
        <v>3.4716564586093299</v>
      </c>
      <c r="T53" s="17">
        <f t="shared" si="4"/>
        <v>-32.425742574257427</v>
      </c>
      <c r="U53" s="18">
        <f t="shared" si="5"/>
        <v>1</v>
      </c>
      <c r="V53" s="16">
        <v>1.8561331560881567</v>
      </c>
      <c r="W53" s="16">
        <v>2.6982676435725979</v>
      </c>
      <c r="X53" s="21"/>
      <c r="Y53" s="21">
        <v>2.4834374171735054</v>
      </c>
      <c r="Z53" s="21">
        <v>2.0881498005991759</v>
      </c>
      <c r="AA53" s="21">
        <v>2.5779627167891062</v>
      </c>
      <c r="AB53" s="21">
        <v>2.3889121175579051</v>
      </c>
      <c r="AC53" s="21">
        <v>2.1225226368230308</v>
      </c>
      <c r="AD53" s="21"/>
      <c r="AE53" s="21">
        <v>3.041996005811145</v>
      </c>
      <c r="AF53" s="21">
        <v>2.5693695077331427</v>
      </c>
      <c r="AG53" s="21">
        <v>3.0677756329790364</v>
      </c>
      <c r="AH53" s="21">
        <v>3.7896051936799862</v>
      </c>
      <c r="AI53" s="15">
        <f t="shared" si="6"/>
        <v>3.0162163786432541</v>
      </c>
      <c r="AJ53" s="20">
        <f t="shared" si="7"/>
        <v>-22.222222222222214</v>
      </c>
      <c r="AK53" s="19">
        <f>RANK(R53,(D53:R53,V53:AH53),1)</f>
        <v>4</v>
      </c>
    </row>
    <row r="54" spans="1:37" ht="12.75" customHeight="1" x14ac:dyDescent="0.25">
      <c r="A54">
        <v>2017</v>
      </c>
      <c r="B54" s="22" t="s">
        <v>154</v>
      </c>
      <c r="C54" s="23">
        <v>2015</v>
      </c>
      <c r="D54" s="15">
        <v>3.3827085716881222</v>
      </c>
      <c r="E54" s="15">
        <v>2.6682942931891036</v>
      </c>
      <c r="F54" s="15">
        <v>4.6049595059876465</v>
      </c>
      <c r="G54" s="15">
        <v>4.4155966851806774</v>
      </c>
      <c r="H54" s="15">
        <v>3.3482789679050362</v>
      </c>
      <c r="I54" s="15">
        <v>3.0470199348030409</v>
      </c>
      <c r="J54" s="15">
        <v>3.1933457508811531</v>
      </c>
      <c r="K54" s="15">
        <v>3.4773899820916063</v>
      </c>
      <c r="L54" s="15">
        <v>3.5548565906035479</v>
      </c>
      <c r="M54" s="15">
        <v>2.9953755291284132</v>
      </c>
      <c r="N54" s="15">
        <v>4.7685001239573008</v>
      </c>
      <c r="O54" s="15">
        <v>3.3396715669592654</v>
      </c>
      <c r="P54" s="15">
        <v>3.1847383499353814</v>
      </c>
      <c r="Q54" s="15">
        <v>4.467241090855306</v>
      </c>
      <c r="R54" s="15">
        <v>2.2981760525209376</v>
      </c>
      <c r="S54" s="15">
        <f t="shared" si="3"/>
        <v>3.3482789679050362</v>
      </c>
      <c r="T54" s="17">
        <f t="shared" si="4"/>
        <v>-31.3624678663239</v>
      </c>
      <c r="U54" s="18">
        <f t="shared" si="5"/>
        <v>1</v>
      </c>
      <c r="V54" s="16">
        <v>2.1518502364428258</v>
      </c>
      <c r="W54" s="16">
        <v>2.5047536752194488</v>
      </c>
      <c r="X54" s="21"/>
      <c r="Y54" s="21">
        <v>2.2895686515751663</v>
      </c>
      <c r="Z54" s="21">
        <v>2.7027238969721883</v>
      </c>
      <c r="AA54" s="21">
        <v>2.4875388733279062</v>
      </c>
      <c r="AB54" s="21">
        <v>2.5650054818398478</v>
      </c>
      <c r="AC54" s="21">
        <v>2.2723538496836237</v>
      </c>
      <c r="AD54" s="21"/>
      <c r="AE54" s="21">
        <v>2.7715831045383594</v>
      </c>
      <c r="AF54" s="21">
        <v>2.4358944676532786</v>
      </c>
      <c r="AG54" s="21">
        <v>2.849049713050301</v>
      </c>
      <c r="AH54" s="21">
        <v>3.3138493641219515</v>
      </c>
      <c r="AI54" s="15">
        <f t="shared" si="6"/>
        <v>3.0211977319657271</v>
      </c>
      <c r="AJ54" s="20">
        <f t="shared" si="7"/>
        <v>-23.931623931623935</v>
      </c>
      <c r="AK54" s="19">
        <f>RANK(R54,(D54:R54,V54:AH54),1)</f>
        <v>4</v>
      </c>
    </row>
    <row r="55" spans="1:37" ht="12.75" customHeight="1" x14ac:dyDescent="0.25">
      <c r="A55">
        <v>2017</v>
      </c>
      <c r="B55" s="22" t="s">
        <v>153</v>
      </c>
      <c r="C55" s="23">
        <v>2015</v>
      </c>
      <c r="D55" s="15">
        <v>3.6507846186808859</v>
      </c>
      <c r="E55" s="15">
        <v>2.7581722424752901</v>
      </c>
      <c r="F55" s="15">
        <v>4.8022545839861044</v>
      </c>
      <c r="G55" s="15">
        <v>4.9986293067513348</v>
      </c>
      <c r="H55" s="15">
        <v>3.64185849491883</v>
      </c>
      <c r="I55" s="15">
        <v>3.0705865741472484</v>
      </c>
      <c r="J55" s="15">
        <v>2.6778371286167868</v>
      </c>
      <c r="K55" s="15">
        <v>3.7846764751117248</v>
      </c>
      <c r="L55" s="15">
        <v>3.7846764751117248</v>
      </c>
      <c r="M55" s="15">
        <v>3.2044784305780878</v>
      </c>
      <c r="N55" s="15">
        <v>4.8647374503204954</v>
      </c>
      <c r="O55" s="15">
        <v>3.3472964107709826</v>
      </c>
      <c r="P55" s="15">
        <v>3.0705865741472484</v>
      </c>
      <c r="Q55" s="15">
        <v>4.9718509354651674</v>
      </c>
      <c r="R55" s="15">
        <v>2.1511958266554854</v>
      </c>
      <c r="S55" s="15">
        <f t="shared" si="3"/>
        <v>3.64185849491883</v>
      </c>
      <c r="T55" s="17">
        <f t="shared" si="4"/>
        <v>-40.931372549019606</v>
      </c>
      <c r="U55" s="18">
        <f t="shared" si="5"/>
        <v>1</v>
      </c>
      <c r="V55" s="16">
        <v>2.5796497672341707</v>
      </c>
      <c r="W55" s="16">
        <v>2.5617975197100589</v>
      </c>
      <c r="X55" s="21"/>
      <c r="Y55" s="21">
        <v>2.5082407771377233</v>
      </c>
      <c r="Z55" s="21">
        <v>2.5617975197100589</v>
      </c>
      <c r="AA55" s="21">
        <v>2.6421326335685631</v>
      </c>
      <c r="AB55" s="21">
        <v>2.9634730890025773</v>
      </c>
      <c r="AC55" s="21">
        <v>3.231256801864256</v>
      </c>
      <c r="AD55" s="21"/>
      <c r="AE55" s="21">
        <v>2.999177584050801</v>
      </c>
      <c r="AF55" s="21">
        <v>2.4279056632792195</v>
      </c>
      <c r="AG55" s="21">
        <v>3.1152171929575285</v>
      </c>
      <c r="AH55" s="21">
        <v>3.7757503513496689</v>
      </c>
      <c r="AI55" s="15">
        <f t="shared" si="6"/>
        <v>3.0929018835523885</v>
      </c>
      <c r="AJ55" s="20">
        <f t="shared" si="7"/>
        <v>-30.44733044733044</v>
      </c>
      <c r="AK55" s="19">
        <f>RANK(R55,(D55:R55,V55:AH55),1)</f>
        <v>1</v>
      </c>
    </row>
    <row r="56" spans="1:37" ht="12.75" customHeight="1" x14ac:dyDescent="0.25">
      <c r="A56">
        <v>2018</v>
      </c>
      <c r="B56" s="22" t="s">
        <v>154</v>
      </c>
      <c r="C56" s="23">
        <v>2015</v>
      </c>
      <c r="D56" s="15">
        <v>3.4750390464514389</v>
      </c>
      <c r="E56" s="15">
        <v>2.6480677290680585</v>
      </c>
      <c r="F56" s="15">
        <v>4.9354352026816635</v>
      </c>
      <c r="G56" s="15">
        <v>5.2785403237237043</v>
      </c>
      <c r="H56" s="15">
        <v>3.5366220168948823</v>
      </c>
      <c r="I56" s="15">
        <v>3.2023144630590479</v>
      </c>
      <c r="J56" s="15">
        <v>3.1847193286466355</v>
      </c>
      <c r="K56" s="15">
        <v>3.360670672770758</v>
      </c>
      <c r="L56" s="15">
        <v>3.791751465874861</v>
      </c>
      <c r="M56" s="15">
        <v>3.2111120302652534</v>
      </c>
      <c r="N56" s="15">
        <v>5.0146133075375197</v>
      </c>
      <c r="O56" s="15">
        <v>3.6685855249879751</v>
      </c>
      <c r="P56" s="15">
        <v>3.1143387909969857</v>
      </c>
      <c r="Q56" s="15">
        <v>4.9354352026816635</v>
      </c>
      <c r="R56" s="15">
        <v>2.4281751733429382</v>
      </c>
      <c r="S56" s="15">
        <f t="shared" si="3"/>
        <v>3.4750390464514389</v>
      </c>
      <c r="T56" s="17">
        <f t="shared" si="4"/>
        <v>-30.125240583340013</v>
      </c>
      <c r="U56" s="18">
        <f t="shared" si="5"/>
        <v>1</v>
      </c>
      <c r="V56" s="16">
        <v>2.5776871914184092</v>
      </c>
      <c r="W56" s="16">
        <v>2.43692611611911</v>
      </c>
      <c r="X56" s="16"/>
      <c r="Y56" s="16">
        <v>2.5073066537687598</v>
      </c>
      <c r="Z56" s="16">
        <v>2.6920555650990892</v>
      </c>
      <c r="AA56" s="16">
        <v>2.3489504440570488</v>
      </c>
      <c r="AB56" s="16">
        <v>3.0087679845225117</v>
      </c>
      <c r="AC56" s="16">
        <v>2.92079231246045</v>
      </c>
      <c r="AD56" s="16"/>
      <c r="AE56" s="16">
        <v>2.9999704173163053</v>
      </c>
      <c r="AF56" s="16">
        <v>2.4457236833253164</v>
      </c>
      <c r="AG56" s="16">
        <v>2.9383874468728624</v>
      </c>
      <c r="AH56" s="16">
        <v>3.677383092194181</v>
      </c>
      <c r="AI56" s="15">
        <f t="shared" si="6"/>
        <v>3.1495290598218109</v>
      </c>
      <c r="AJ56" s="20">
        <f t="shared" si="7"/>
        <v>-22.903547571003656</v>
      </c>
      <c r="AK56" s="19">
        <f>RANK(R56,(D56:R56,V56:AH56),1)</f>
        <v>2</v>
      </c>
    </row>
    <row r="57" spans="1:37" ht="12.75" customHeight="1" x14ac:dyDescent="0.25">
      <c r="A57">
        <v>2018</v>
      </c>
      <c r="B57" s="22" t="s">
        <v>153</v>
      </c>
      <c r="C57" s="23">
        <v>2015</v>
      </c>
      <c r="D57" s="15">
        <v>3.6200022673964494</v>
      </c>
      <c r="E57" s="15">
        <v>2.899559555703298</v>
      </c>
      <c r="F57" s="15">
        <v>5.1498312354362268</v>
      </c>
      <c r="G57" s="15">
        <v>5.4433449327926953</v>
      </c>
      <c r="H57" s="15">
        <v>4.3315506246242519</v>
      </c>
      <c r="I57" s="15">
        <v>3.3620659879013708</v>
      </c>
      <c r="J57" s="15">
        <v>3.9401990281489607</v>
      </c>
      <c r="K57" s="15">
        <v>4.3493393335549477</v>
      </c>
      <c r="L57" s="15">
        <v>3.9401990281489607</v>
      </c>
      <c r="M57" s="15">
        <v>3.3531716334360229</v>
      </c>
      <c r="N57" s="15">
        <v>4.9986272095253179</v>
      </c>
      <c r="O57" s="15">
        <v>3.6377909763271439</v>
      </c>
      <c r="P57" s="15">
        <v>3.4154321146934556</v>
      </c>
      <c r="Q57" s="15">
        <v>6.4306182784462722</v>
      </c>
      <c r="R57" s="15">
        <v>2.9361316692877435</v>
      </c>
      <c r="S57" s="15">
        <f t="shared" si="3"/>
        <v>3.9401990281489607</v>
      </c>
      <c r="T57" s="17">
        <f t="shared" si="4"/>
        <v>-25.482655868094845</v>
      </c>
      <c r="U57" s="18">
        <f t="shared" si="5"/>
        <v>2</v>
      </c>
      <c r="V57" s="16">
        <v>2.9796087458914262</v>
      </c>
      <c r="W57" s="16">
        <v>2.8817708467726031</v>
      </c>
      <c r="X57" s="16"/>
      <c r="Y57" s="16">
        <v>2.5259966681587018</v>
      </c>
      <c r="Z57" s="16">
        <v>2.9796087458914262</v>
      </c>
      <c r="AA57" s="16">
        <v>2.8284047199805182</v>
      </c>
      <c r="AB57" s="16">
        <v>3.2197563164558103</v>
      </c>
      <c r="AC57" s="16">
        <v>3.7000514575845771</v>
      </c>
      <c r="AD57" s="16"/>
      <c r="AE57" s="16">
        <v>3.2019676075251144</v>
      </c>
      <c r="AF57" s="16">
        <v>2.6949894030003052</v>
      </c>
      <c r="AG57" s="16">
        <v>3.2375450253865052</v>
      </c>
      <c r="AH57" s="16">
        <v>3.9935651549410465</v>
      </c>
      <c r="AI57" s="15">
        <f t="shared" si="6"/>
        <v>3.3887490512974132</v>
      </c>
      <c r="AJ57" s="20">
        <f t="shared" si="7"/>
        <v>-13.356473883375372</v>
      </c>
      <c r="AK57" s="19">
        <f>RANK(R57,(D57:R57,V57:AH57),1)</f>
        <v>6</v>
      </c>
    </row>
    <row r="58" spans="1:37" ht="12.75" customHeight="1" x14ac:dyDescent="0.25">
      <c r="A58">
        <v>2019</v>
      </c>
      <c r="B58" s="22" t="s">
        <v>154</v>
      </c>
      <c r="C58" s="23">
        <v>2015</v>
      </c>
      <c r="D58" s="15">
        <v>3.5844248495350595</v>
      </c>
      <c r="E58" s="15">
        <v>2.6238345672775245</v>
      </c>
      <c r="F58" s="15">
        <v>4.7940570568223251</v>
      </c>
      <c r="G58" s="15">
        <v>5.8969570105254192</v>
      </c>
      <c r="H58" s="15">
        <v>4.0380369272677834</v>
      </c>
      <c r="I58" s="15">
        <v>3.2197563164558103</v>
      </c>
      <c r="J58" s="15">
        <v>3.9668820915450036</v>
      </c>
      <c r="K58" s="15">
        <v>3.6555796852578393</v>
      </c>
      <c r="L58" s="15">
        <v>4.2248183710400822</v>
      </c>
      <c r="M58" s="15">
        <v>3.4687982414855414</v>
      </c>
      <c r="N58" s="15">
        <v>5.6657037944263839</v>
      </c>
      <c r="O58" s="15">
        <v>4.1981353076440397</v>
      </c>
      <c r="P58" s="15">
        <v>3.5399530772083216</v>
      </c>
      <c r="Q58" s="15">
        <v>5.5856546042382558</v>
      </c>
      <c r="R58" s="15">
        <v>2.6535259179430852</v>
      </c>
      <c r="S58" s="15">
        <f t="shared" si="3"/>
        <v>3.9668820915450036</v>
      </c>
      <c r="T58" s="17">
        <f t="shared" si="4"/>
        <v>-33.108021445890728</v>
      </c>
      <c r="U58" s="18">
        <f t="shared" si="5"/>
        <v>2</v>
      </c>
      <c r="V58" s="16">
        <v>3.1041297084062918</v>
      </c>
      <c r="W58" s="16">
        <v>2.9618200369607313</v>
      </c>
      <c r="X58" s="16"/>
      <c r="Y58" s="16">
        <v>2.7572498842577375</v>
      </c>
      <c r="Z58" s="16">
        <v>3.2197563164558103</v>
      </c>
      <c r="AA58" s="16">
        <v>2.7572498842577375</v>
      </c>
      <c r="AB58" s="16">
        <v>3.175284544129072</v>
      </c>
      <c r="AC58" s="16">
        <v>3.0952353539409438</v>
      </c>
      <c r="AD58" s="16"/>
      <c r="AE58" s="16">
        <v>3.3709603423667183</v>
      </c>
      <c r="AF58" s="16">
        <v>2.9529256824953838</v>
      </c>
      <c r="AG58" s="16">
        <v>3.3709603423667183</v>
      </c>
      <c r="AH58" s="16">
        <v>4.0024595094063935</v>
      </c>
      <c r="AI58" s="15">
        <f t="shared" si="6"/>
        <v>3.4198792919261298</v>
      </c>
      <c r="AJ58" s="20">
        <f t="shared" si="7"/>
        <v>-22.408784303946071</v>
      </c>
      <c r="AK58" s="19">
        <f>RANK(R58,(D58:R58,V58:AH58),1)</f>
        <v>2</v>
      </c>
    </row>
    <row r="59" spans="1:37" ht="12.75" customHeight="1" x14ac:dyDescent="0.25">
      <c r="A59" s="67">
        <v>2019</v>
      </c>
      <c r="B59" s="22" t="s">
        <v>153</v>
      </c>
      <c r="C59" s="23">
        <v>2015</v>
      </c>
      <c r="D59" s="15">
        <v>3.600721905125233</v>
      </c>
      <c r="E59" s="15">
        <v>2.6059014276700951</v>
      </c>
      <c r="F59" s="15">
        <v>4.5515237773832409</v>
      </c>
      <c r="G59" s="15">
        <v>5.5463442548383783</v>
      </c>
      <c r="H59" s="15">
        <v>4.2521972620427571</v>
      </c>
      <c r="I59" s="15">
        <v>3.2749842266664704</v>
      </c>
      <c r="J59" s="15">
        <v>3.5478995788886767</v>
      </c>
      <c r="K59" s="15">
        <v>3.600721905125233</v>
      </c>
      <c r="L59" s="15">
        <v>3.8296186521503088</v>
      </c>
      <c r="M59" s="15">
        <v>3.1605358531539332</v>
      </c>
      <c r="N59" s="15">
        <v>5.1677842501430611</v>
      </c>
      <c r="O59" s="15">
        <v>3.8120112100714567</v>
      </c>
      <c r="P59" s="15">
        <v>3.5214884157703992</v>
      </c>
      <c r="Q59" s="15">
        <v>5.1237656449459301</v>
      </c>
      <c r="R59" s="15">
        <v>2.7539844989043569</v>
      </c>
      <c r="S59" s="15">
        <f t="shared" si="3"/>
        <v>3.600721905125233</v>
      </c>
      <c r="T59" s="17">
        <f t="shared" si="4"/>
        <v>-23.515767907975295</v>
      </c>
      <c r="U59" s="18">
        <f t="shared" si="5"/>
        <v>2</v>
      </c>
      <c r="V59" s="16">
        <v>2.8964242219711531</v>
      </c>
      <c r="W59" s="16">
        <v>2.7379572432614854</v>
      </c>
      <c r="X59" s="16"/>
      <c r="Y59" s="16">
        <v>2.6939386380643549</v>
      </c>
      <c r="Z59" s="16">
        <v>3.0196763165231166</v>
      </c>
      <c r="AA59" s="16">
        <v>2.7379572432614854</v>
      </c>
      <c r="AB59" s="16">
        <v>2.8612093378134489</v>
      </c>
      <c r="AC59" s="16">
        <v>2.755564685340337</v>
      </c>
      <c r="AD59" s="16"/>
      <c r="AE59" s="16">
        <v>3.4422549264155653</v>
      </c>
      <c r="AF59" s="16">
        <v>3.0548912006808213</v>
      </c>
      <c r="AG59" s="16">
        <v>3.600721905125233</v>
      </c>
      <c r="AH59" s="16">
        <v>3.9088521415051432</v>
      </c>
      <c r="AI59" s="15">
        <f t="shared" si="6"/>
        <v>3.481871671092982</v>
      </c>
      <c r="AJ59" s="20">
        <f t="shared" si="7"/>
        <v>-20.905054549587597</v>
      </c>
      <c r="AK59" s="19">
        <f>RANK(R59,(D59:R59,V59:AH59),1)</f>
        <v>5</v>
      </c>
    </row>
    <row r="60" spans="1:37" ht="12.75" customHeight="1" x14ac:dyDescent="0.25">
      <c r="A60" s="67">
        <v>2020</v>
      </c>
      <c r="B60" s="22" t="s">
        <v>154</v>
      </c>
      <c r="C60" s="23">
        <v>2015</v>
      </c>
      <c r="D60" s="15">
        <v>3.392349726775957</v>
      </c>
      <c r="E60" s="15">
        <v>2.238251366120219</v>
      </c>
      <c r="F60" s="15">
        <v>4.3278688524590176</v>
      </c>
      <c r="G60" s="15">
        <v>5.3770491803278695</v>
      </c>
      <c r="H60" s="15">
        <v>3.820765027322405</v>
      </c>
      <c r="I60" s="15">
        <v>3.2349726775956289</v>
      </c>
      <c r="J60" s="15">
        <v>3.1213114754098368</v>
      </c>
      <c r="K60" s="15">
        <v>3.2524590163934426</v>
      </c>
      <c r="L60" s="15">
        <v>3.8382513661202191</v>
      </c>
      <c r="M60" s="15">
        <v>3.2699453551912576</v>
      </c>
      <c r="N60" s="15">
        <v>6.3300546448087438</v>
      </c>
      <c r="O60" s="15">
        <v>3.7071038251366124</v>
      </c>
      <c r="P60" s="15">
        <v>3.1038251366120222</v>
      </c>
      <c r="Q60" s="15">
        <v>7.1344262295081977</v>
      </c>
      <c r="R60" s="15">
        <v>2.6329748794482453</v>
      </c>
      <c r="S60" s="15">
        <f t="shared" si="3"/>
        <v>3.392349726775957</v>
      </c>
      <c r="T60" s="17">
        <f t="shared" si="4"/>
        <v>-22.384922206986342</v>
      </c>
      <c r="U60" s="18">
        <f t="shared" si="5"/>
        <v>2</v>
      </c>
      <c r="V60" s="16">
        <v>2.6316939890710387</v>
      </c>
      <c r="W60" s="16">
        <v>2.6579234972677597</v>
      </c>
      <c r="X60" s="16"/>
      <c r="Y60" s="16">
        <v>2.4480874316939896</v>
      </c>
      <c r="Z60" s="16">
        <v>2.7453551912568308</v>
      </c>
      <c r="AA60" s="16">
        <v>2.4830601092896183</v>
      </c>
      <c r="AB60" s="16">
        <v>2.59672131147541</v>
      </c>
      <c r="AC60" s="16">
        <v>2.0459016393442626</v>
      </c>
      <c r="AD60" s="16"/>
      <c r="AE60" s="16">
        <v>3.1038251366120222</v>
      </c>
      <c r="AF60" s="16">
        <v>2.9464480874316945</v>
      </c>
      <c r="AG60" s="16">
        <v>3.2000000000000006</v>
      </c>
      <c r="AH60" s="16">
        <v>3.4535519125683067</v>
      </c>
      <c r="AI60" s="15">
        <f t="shared" si="6"/>
        <v>3.1606557377049187</v>
      </c>
      <c r="AJ60" s="20">
        <f t="shared" si="7"/>
        <v>-16.695296863930018</v>
      </c>
      <c r="AK60" s="19">
        <f>RANK(R60,(D60:R60,V60:AH60),1)</f>
        <v>7</v>
      </c>
    </row>
    <row r="61" spans="1:37" ht="12.75" customHeight="1" x14ac:dyDescent="0.25">
      <c r="A61">
        <v>2020</v>
      </c>
      <c r="B61" s="22" t="s">
        <v>153</v>
      </c>
      <c r="C61" s="23">
        <v>2015</v>
      </c>
      <c r="D61" s="118">
        <v>3.534356780210012</v>
      </c>
      <c r="E61" s="15">
        <v>2.4406044262319777</v>
      </c>
      <c r="F61" s="15">
        <v>4.610030582882624</v>
      </c>
      <c r="G61" s="15">
        <v>5.4416439429320391</v>
      </c>
      <c r="H61" s="15">
        <v>4.2303810054687609</v>
      </c>
      <c r="I61" s="118">
        <v>3.3445319915030804</v>
      </c>
      <c r="J61" s="15">
        <v>2.8202540036458408</v>
      </c>
      <c r="K61" s="15">
        <v>3.7061030176115213</v>
      </c>
      <c r="L61" s="15">
        <v>3.6066709854317001</v>
      </c>
      <c r="M61" s="15">
        <v>3.0552751706163273</v>
      </c>
      <c r="N61" s="15">
        <v>6.6981032586588718</v>
      </c>
      <c r="O61" s="15">
        <v>3.4620425749883235</v>
      </c>
      <c r="P61" s="15">
        <v>2.9468038627837951</v>
      </c>
      <c r="Q61" s="15">
        <v>6.8879280473658033</v>
      </c>
      <c r="R61" s="15">
        <v>2.8160168018692135</v>
      </c>
      <c r="S61" s="15">
        <f t="shared" si="3"/>
        <v>3.534356780210012</v>
      </c>
      <c r="T61" s="17">
        <f t="shared" si="4"/>
        <v>-20.324489659986011</v>
      </c>
      <c r="U61" s="18">
        <f t="shared" si="5"/>
        <v>2</v>
      </c>
      <c r="V61" s="16">
        <v>2.3321331183994451</v>
      </c>
      <c r="W61" s="119">
        <v>2.6846648688551755</v>
      </c>
      <c r="X61" s="16"/>
      <c r="Y61" s="16">
        <v>2.5581150097172207</v>
      </c>
      <c r="Z61" s="16">
        <v>2.5490757340645098</v>
      </c>
      <c r="AA61" s="16">
        <v>2.3682902210102896</v>
      </c>
      <c r="AB61" s="16">
        <v>2.4496437018846886</v>
      </c>
      <c r="AC61" s="16">
        <v>2.4225258749265555</v>
      </c>
      <c r="AD61" s="16"/>
      <c r="AE61" s="16">
        <v>3.2360606836705474</v>
      </c>
      <c r="AF61" s="16">
        <v>2.5400364584117989</v>
      </c>
      <c r="AG61" s="16">
        <v>3.3716498184612136</v>
      </c>
      <c r="AH61" s="16">
        <v>3.642828088042545</v>
      </c>
      <c r="AI61" s="15">
        <f t="shared" si="6"/>
        <v>3.1456679271434371</v>
      </c>
      <c r="AJ61" s="20">
        <f t="shared" si="7"/>
        <v>-10.479527175444035</v>
      </c>
      <c r="AK61" s="19">
        <f>RANK(R61,(D61:R61,V61:AH61),1)</f>
        <v>10</v>
      </c>
    </row>
    <row r="62" spans="1:37" ht="12.75" customHeight="1" x14ac:dyDescent="0.25">
      <c r="A62">
        <v>2021</v>
      </c>
      <c r="B62" s="22" t="s">
        <v>154</v>
      </c>
      <c r="C62" s="23">
        <v>2015</v>
      </c>
      <c r="D62" s="118">
        <v>3.2546903704560903</v>
      </c>
      <c r="E62" s="15">
        <v>2.4301688099405476</v>
      </c>
      <c r="F62" s="118">
        <v>4.5044914727112291</v>
      </c>
      <c r="G62" s="118">
        <v>5.2248629413721766</v>
      </c>
      <c r="H62" s="15">
        <v>3.6626115635532543</v>
      </c>
      <c r="I62" s="15">
        <v>3.5150656000925782</v>
      </c>
      <c r="J62" s="15">
        <v>3.1158235813166306</v>
      </c>
      <c r="K62" s="118">
        <v>3.3848779852743345</v>
      </c>
      <c r="L62" s="118">
        <v>3.5237447744137937</v>
      </c>
      <c r="M62" s="118">
        <v>3.3935571595955505</v>
      </c>
      <c r="N62" s="15">
        <v>6.3791931260939378</v>
      </c>
      <c r="O62" s="118">
        <v>3.2546903704560903</v>
      </c>
      <c r="P62" s="15">
        <v>2.8467691773589276</v>
      </c>
      <c r="Q62" s="118">
        <v>6.5614557868394794</v>
      </c>
      <c r="R62" s="15">
        <v>2.549424399915857</v>
      </c>
      <c r="S62" s="15">
        <f t="shared" si="3"/>
        <v>3.3935571595955505</v>
      </c>
      <c r="T62" s="17">
        <f t="shared" ref="T62" si="8">(R62-S62)/S62*100</f>
        <v>-24.874570251243348</v>
      </c>
      <c r="U62" s="18">
        <f t="shared" ref="U62" si="9">RANK(R62,D62:R62,1)</f>
        <v>2</v>
      </c>
      <c r="V62" s="16">
        <v>2.5516772504375749</v>
      </c>
      <c r="W62" s="16">
        <v>2.5082813788314935</v>
      </c>
      <c r="X62" s="16"/>
      <c r="Y62" s="16">
        <v>2.265264497837439</v>
      </c>
      <c r="Z62" s="16">
        <v>2.9682776178559545</v>
      </c>
      <c r="AA62" s="16">
        <v>2.1611144059828438</v>
      </c>
      <c r="AB62" s="119">
        <v>2.4648855072254126</v>
      </c>
      <c r="AC62" s="16">
        <v>2.699223213898251</v>
      </c>
      <c r="AD62" s="16"/>
      <c r="AE62" s="16">
        <v>2.7773357827891973</v>
      </c>
      <c r="AF62" s="16">
        <v>2.3607354153708173</v>
      </c>
      <c r="AG62" s="119">
        <v>3.1939361502075769</v>
      </c>
      <c r="AH62" s="16">
        <v>3.3414821136682531</v>
      </c>
      <c r="AI62" s="15">
        <f t="shared" si="6"/>
        <v>3.154879865762104</v>
      </c>
      <c r="AJ62" s="20">
        <f t="shared" ref="AJ62" si="10">(R62-AI62)/AI62*100</f>
        <v>-19.191078317018292</v>
      </c>
      <c r="AK62" s="19">
        <f>RANK(R62,(D62:R62,V62:AH62),1)</f>
        <v>7</v>
      </c>
    </row>
    <row r="63" spans="1:37" ht="12.75" customHeight="1" x14ac:dyDescent="0.25">
      <c r="A63">
        <v>2021</v>
      </c>
      <c r="B63" s="22" t="s">
        <v>153</v>
      </c>
      <c r="C63" s="23">
        <v>2015</v>
      </c>
      <c r="D63" s="15">
        <v>3.6883500383315821</v>
      </c>
      <c r="E63" s="15">
        <v>3.7053862971691416</v>
      </c>
      <c r="F63" s="15">
        <v>7.8622334535336043</v>
      </c>
      <c r="G63" s="15">
        <v>7.4448451120134029</v>
      </c>
      <c r="H63" s="118">
        <v>4.8553337687043934</v>
      </c>
      <c r="I63" s="15">
        <v>3.7905675913569379</v>
      </c>
      <c r="J63" s="15">
        <v>7.146710582356115</v>
      </c>
      <c r="K63" s="15">
        <v>5.6304835458133402</v>
      </c>
      <c r="L63" s="15">
        <v>4.8212612510292736</v>
      </c>
      <c r="M63" s="15">
        <v>4.5486811096283262</v>
      </c>
      <c r="N63" s="15">
        <v>6.848576052698828</v>
      </c>
      <c r="O63" s="15">
        <v>3.8842670149635139</v>
      </c>
      <c r="P63" s="15">
        <v>3.441324285186973</v>
      </c>
      <c r="Q63" s="15">
        <v>10.80950623243136</v>
      </c>
      <c r="R63" s="15">
        <v>3.6754189085379587</v>
      </c>
      <c r="S63" s="15">
        <f t="shared" si="3"/>
        <v>4.8212612510292736</v>
      </c>
      <c r="T63" s="17">
        <f t="shared" ref="T63:T68" si="11">(R63-S63)/S63*100</f>
        <v>-23.766443733923218</v>
      </c>
      <c r="U63" s="18">
        <f>RANK(R63,D63:R63,1)</f>
        <v>2</v>
      </c>
      <c r="V63" s="16">
        <v>4.8894062863795114</v>
      </c>
      <c r="W63" s="16">
        <v>3.6713137794940232</v>
      </c>
      <c r="X63" s="16"/>
      <c r="Y63" s="16">
        <v>2.6321019904029077</v>
      </c>
      <c r="Z63" s="16">
        <v>6.3715608052471691</v>
      </c>
      <c r="AA63" s="16">
        <v>4.0546296033391069</v>
      </c>
      <c r="AB63" s="16">
        <v>4.9490331923109681</v>
      </c>
      <c r="AC63" s="16">
        <v>7.2489281353814699</v>
      </c>
      <c r="AD63" s="16"/>
      <c r="AE63" s="16">
        <v>3.8076038501944973</v>
      </c>
      <c r="AF63" s="16">
        <v>4.3612822624151741</v>
      </c>
      <c r="AG63" s="16">
        <v>4.0461114739203277</v>
      </c>
      <c r="AH63" s="16">
        <v>4.1994378034583608</v>
      </c>
      <c r="AI63" s="15">
        <f t="shared" si="6"/>
        <v>4.4549816860217497</v>
      </c>
      <c r="AJ63" s="20">
        <f t="shared" ref="AJ63:AJ68" si="12">(R63-AI63)/AI63*100</f>
        <v>-17.498675245507734</v>
      </c>
      <c r="AK63" s="19">
        <f>RANK(R63,(D63:R63,V63:AH63),1)</f>
        <v>4</v>
      </c>
    </row>
    <row r="64" spans="1:37" x14ac:dyDescent="0.25">
      <c r="A64">
        <v>2022</v>
      </c>
      <c r="B64" s="22" t="s">
        <v>154</v>
      </c>
      <c r="C64" s="23">
        <v>2015</v>
      </c>
      <c r="D64" s="15">
        <v>4.7400547253209853</v>
      </c>
      <c r="E64" s="15">
        <v>4.8495053672910959</v>
      </c>
      <c r="F64" s="15">
        <v>9.7916228162492089</v>
      </c>
      <c r="G64" s="118">
        <v>11.424963165649334</v>
      </c>
      <c r="H64" s="15">
        <v>5.3294043359292775</v>
      </c>
      <c r="I64" s="15">
        <v>4.6642812039570609</v>
      </c>
      <c r="J64" s="15">
        <v>7.8551883813933898</v>
      </c>
      <c r="K64" s="15">
        <v>6.1713323510839819</v>
      </c>
      <c r="L64" s="15">
        <v>7.4173858135129445</v>
      </c>
      <c r="M64" s="15">
        <v>6.9038097242685756</v>
      </c>
      <c r="N64" s="15">
        <v>7.9898968638181422</v>
      </c>
      <c r="O64" s="15">
        <v>6.3902336350242051</v>
      </c>
      <c r="P64" s="15">
        <v>6.1965901915386228</v>
      </c>
      <c r="Q64" s="15">
        <v>13.184592717322669</v>
      </c>
      <c r="R64" s="15">
        <v>4.0115338857003184</v>
      </c>
      <c r="S64" s="15">
        <f t="shared" si="3"/>
        <v>6.3902336350242051</v>
      </c>
      <c r="T64" s="17">
        <f t="shared" si="11"/>
        <v>-37.223987183918929</v>
      </c>
      <c r="U64" s="18">
        <f>RANK(R64,D64:R64,1)</f>
        <v>1</v>
      </c>
      <c r="V64" s="16">
        <v>6.6091349189644282</v>
      </c>
      <c r="W64" s="16">
        <v>4.9842138497158492</v>
      </c>
      <c r="X64" s="16"/>
      <c r="Y64" s="16">
        <v>5.7419490633550829</v>
      </c>
      <c r="Z64" s="16">
        <v>8.5034729530625128</v>
      </c>
      <c r="AA64" s="16">
        <v>4.5885076825931383</v>
      </c>
      <c r="AB64" s="16">
        <v>7.0890338876026098</v>
      </c>
      <c r="AC64" s="16">
        <v>8.6718585560934542</v>
      </c>
      <c r="AD64" s="16"/>
      <c r="AE64" s="16">
        <v>5.4977899389602181</v>
      </c>
      <c r="AF64" s="16">
        <v>7.7120606188170902</v>
      </c>
      <c r="AG64" s="16">
        <v>5.5651441801725952</v>
      </c>
      <c r="AH64" s="16">
        <v>6.0366238686592295</v>
      </c>
      <c r="AI64" s="15">
        <f t="shared" si="6"/>
        <v>6.2934119132814139</v>
      </c>
      <c r="AJ64" s="20">
        <f t="shared" si="12"/>
        <v>-36.258202371363829</v>
      </c>
      <c r="AK64" s="19">
        <f>RANK(R64,(D64:R64,V64:AH64),1)</f>
        <v>1</v>
      </c>
    </row>
    <row r="65" spans="1:37" x14ac:dyDescent="0.25">
      <c r="A65">
        <v>2022</v>
      </c>
      <c r="B65" s="22" t="s">
        <v>153</v>
      </c>
      <c r="C65" s="23">
        <v>2015</v>
      </c>
      <c r="D65" s="15">
        <v>6.0339246406836722</v>
      </c>
      <c r="E65" s="15">
        <v>6.1806724502568082</v>
      </c>
      <c r="F65" s="15">
        <v>13.181406189304676</v>
      </c>
      <c r="G65" s="15">
        <v>18.274418403901766</v>
      </c>
      <c r="H65" s="15">
        <v>7.3719193750269767</v>
      </c>
      <c r="I65" s="15">
        <v>5.6541067806120244</v>
      </c>
      <c r="J65" s="15">
        <v>11.584444732185249</v>
      </c>
      <c r="K65" s="118">
        <v>9.0552030730717767</v>
      </c>
      <c r="L65" s="15">
        <v>11.014717942077775</v>
      </c>
      <c r="M65" s="15">
        <v>8.3214640252060956</v>
      </c>
      <c r="N65" s="15">
        <v>9.4177564849583497</v>
      </c>
      <c r="O65" s="15">
        <v>9.6680909836419353</v>
      </c>
      <c r="P65" s="15">
        <v>9.4004920367732741</v>
      </c>
      <c r="Q65" s="15">
        <v>17.592472700591308</v>
      </c>
      <c r="R65" s="15">
        <v>5.3615045593547332</v>
      </c>
      <c r="S65" s="15">
        <f t="shared" si="3"/>
        <v>9.4004920367732741</v>
      </c>
      <c r="T65" s="17">
        <f t="shared" si="11"/>
        <v>-42.96570287617547</v>
      </c>
      <c r="U65" s="18">
        <f>RANK(R65,D65:R65,1)</f>
        <v>1</v>
      </c>
      <c r="V65" s="16">
        <v>9.7803098968449209</v>
      </c>
      <c r="W65" s="16">
        <v>9.2882731235702884</v>
      </c>
      <c r="X65" s="16"/>
      <c r="Y65" s="16">
        <v>7.1043204281583145</v>
      </c>
      <c r="Z65" s="16">
        <v>13.569856273468861</v>
      </c>
      <c r="AA65" s="16">
        <v>9.8493676895852218</v>
      </c>
      <c r="AB65" s="16">
        <v>12.309551555958393</v>
      </c>
      <c r="AC65" s="16">
        <v>10.393197807415081</v>
      </c>
      <c r="AD65" s="16"/>
      <c r="AE65" s="16">
        <v>6.0770857611463596</v>
      </c>
      <c r="AF65" s="16">
        <v>14.122318615391254</v>
      </c>
      <c r="AG65" s="119">
        <v>7.4755060641374245</v>
      </c>
      <c r="AH65" s="16">
        <v>7.5445638568777253</v>
      </c>
      <c r="AI65" s="15">
        <f t="shared" si="6"/>
        <v>9.4091242608658128</v>
      </c>
      <c r="AJ65" s="20">
        <f t="shared" si="12"/>
        <v>-43.018027919408347</v>
      </c>
      <c r="AK65" s="19">
        <f>RANK(R65,(D65:R65,V65:AH65),1)</f>
        <v>1</v>
      </c>
    </row>
    <row r="66" spans="1:37" x14ac:dyDescent="0.25">
      <c r="A66">
        <v>2023</v>
      </c>
      <c r="B66" s="22" t="s">
        <v>154</v>
      </c>
      <c r="C66" s="23">
        <v>2015</v>
      </c>
      <c r="D66" s="15">
        <v>8.7629016695418276</v>
      </c>
      <c r="E66" s="15">
        <v>5.9735095465044878</v>
      </c>
      <c r="F66" s="15">
        <v>7.8594193152247014</v>
      </c>
      <c r="G66" s="15">
        <v>9.2453437034004846</v>
      </c>
      <c r="H66" s="15">
        <v>8.2804596356831688</v>
      </c>
      <c r="I66" s="15">
        <v>8.5436098359697095</v>
      </c>
      <c r="J66" s="15">
        <v>7.973451068682202</v>
      </c>
      <c r="K66" s="15">
        <v>8.4822081225695172</v>
      </c>
      <c r="L66" s="15">
        <v>9.2892020701149089</v>
      </c>
      <c r="M66" s="15">
        <v>9.5523522704014514</v>
      </c>
      <c r="N66" s="15">
        <v>12.27157100669571</v>
      </c>
      <c r="O66" s="15">
        <v>8.2716879623402821</v>
      </c>
      <c r="P66" s="15">
        <v>6.6577000672494959</v>
      </c>
      <c r="Q66" s="15">
        <v>12.569807900353794</v>
      </c>
      <c r="R66" s="15">
        <v>6.5610761229254981</v>
      </c>
      <c r="S66" s="15">
        <f t="shared" si="3"/>
        <v>8.4822081225695172</v>
      </c>
      <c r="T66" s="17">
        <f t="shared" si="11"/>
        <v>-22.648960882394032</v>
      </c>
      <c r="U66" s="18">
        <f t="shared" ref="U66:U67" si="13">RANK(R66,D66:R66,1)</f>
        <v>2</v>
      </c>
      <c r="V66" s="16">
        <v>6.5962983538493027</v>
      </c>
      <c r="W66" s="16">
        <v>6.9471652875646921</v>
      </c>
      <c r="X66" s="16"/>
      <c r="Y66" s="16">
        <v>6.5173532937633407</v>
      </c>
      <c r="Z66" s="16">
        <v>7.0173386743077701</v>
      </c>
      <c r="AA66" s="16">
        <v>11.464577059150319</v>
      </c>
      <c r="AB66" s="16">
        <v>9.2190286833718318</v>
      </c>
      <c r="AC66" s="16">
        <v>6.8243618607643057</v>
      </c>
      <c r="AD66" s="16"/>
      <c r="AE66" s="16">
        <v>7.1752287944796951</v>
      </c>
      <c r="AF66" s="16">
        <v>5.4910675126458299</v>
      </c>
      <c r="AG66" s="16">
        <v>9.8067307973451072</v>
      </c>
      <c r="AH66" s="16">
        <v>8.3330896757404762</v>
      </c>
      <c r="AI66" s="15">
        <f t="shared" si="6"/>
        <v>8.2760737990117264</v>
      </c>
      <c r="AJ66" s="20">
        <f t="shared" si="12"/>
        <v>-20.72235842424486</v>
      </c>
      <c r="AK66" s="19">
        <f>RANK(R66,(D66:R66,V66:AH66),1)</f>
        <v>4</v>
      </c>
    </row>
    <row r="67" spans="1:37" x14ac:dyDescent="0.25">
      <c r="A67">
        <v>2023</v>
      </c>
      <c r="B67" s="22" t="s">
        <v>153</v>
      </c>
      <c r="C67" s="23">
        <v>2015</v>
      </c>
      <c r="D67" s="15">
        <v>7.5985436124742733</v>
      </c>
      <c r="E67" s="15">
        <v>5.3448846546836082</v>
      </c>
      <c r="F67" s="15">
        <v>6.9250363377322364</v>
      </c>
      <c r="G67" s="15">
        <v>8.0043749190496047</v>
      </c>
      <c r="H67" s="15">
        <v>8.7987681148991879</v>
      </c>
      <c r="I67" s="15">
        <v>7.6503518643775079</v>
      </c>
      <c r="J67" s="15">
        <v>5.4744052844416924</v>
      </c>
      <c r="K67" s="15">
        <v>8.2979550131679289</v>
      </c>
      <c r="L67" s="15">
        <v>6.7437074560709185</v>
      </c>
      <c r="M67" s="15">
        <v>8.4015715169743963</v>
      </c>
      <c r="N67" s="15">
        <v>11.199217119749017</v>
      </c>
      <c r="O67" s="15">
        <v>7.0113834242376258</v>
      </c>
      <c r="P67" s="15">
        <v>5.8370630477643282</v>
      </c>
      <c r="Q67" s="15">
        <v>11.121504741894164</v>
      </c>
      <c r="R67" s="15">
        <v>6.2042997473426675</v>
      </c>
      <c r="S67" s="15">
        <f t="shared" si="3"/>
        <v>7.5985436124742733</v>
      </c>
      <c r="T67" s="17">
        <f t="shared" si="11"/>
        <v>-18.348830200075746</v>
      </c>
      <c r="U67" s="18">
        <f t="shared" si="13"/>
        <v>4</v>
      </c>
      <c r="V67" s="16">
        <v>4.5332220415329472</v>
      </c>
      <c r="W67" s="16">
        <v>5.1808251903233691</v>
      </c>
      <c r="X67" s="16"/>
      <c r="Y67" s="16">
        <v>5.8370630477643282</v>
      </c>
      <c r="Z67" s="16">
        <v>5.3448846546836082</v>
      </c>
      <c r="AA67" s="16">
        <v>8.151164966108766</v>
      </c>
      <c r="AB67" s="16">
        <v>5.9061407169686406</v>
      </c>
      <c r="AC67" s="16">
        <v>5.025400434613668</v>
      </c>
      <c r="AD67" s="16"/>
      <c r="AE67" s="16">
        <v>6.4673967792536713</v>
      </c>
      <c r="AF67" s="16">
        <v>5.0685739778663628</v>
      </c>
      <c r="AG67" s="16">
        <v>9.2650423820282928</v>
      </c>
      <c r="AH67" s="16">
        <v>7.3999453135118785</v>
      </c>
      <c r="AI67" s="15">
        <f t="shared" si="6"/>
        <v>6.8343718969015779</v>
      </c>
      <c r="AJ67" s="20">
        <f t="shared" si="12"/>
        <v>-9.2191668680564351</v>
      </c>
      <c r="AK67" s="19">
        <f>RANK(R67,(D67:R67,V67:AH67),1)</f>
        <v>11</v>
      </c>
    </row>
    <row r="68" spans="1:37" x14ac:dyDescent="0.25">
      <c r="A68">
        <v>2024</v>
      </c>
      <c r="B68" s="22" t="s">
        <v>154</v>
      </c>
      <c r="C68" s="23">
        <v>2015</v>
      </c>
      <c r="D68" s="15">
        <v>6.3165092525321587</v>
      </c>
      <c r="E68" s="15">
        <v>4.8463609555963929</v>
      </c>
      <c r="F68" s="15">
        <v>6.4276251121842822</v>
      </c>
      <c r="G68" s="15">
        <v>7.658446942177016</v>
      </c>
      <c r="H68" s="15">
        <v>7.7268259327321678</v>
      </c>
      <c r="I68" s="15">
        <v>6.9746570366254961</v>
      </c>
      <c r="J68" s="15">
        <v>4.6754134792085127</v>
      </c>
      <c r="K68" s="15">
        <v>6.7096884482242825</v>
      </c>
      <c r="L68" s="15">
        <v>6.2395828881576136</v>
      </c>
      <c r="M68" s="15">
        <v>7.7353733065515611</v>
      </c>
      <c r="N68" s="15">
        <v>10.726954143339459</v>
      </c>
      <c r="O68" s="15">
        <v>6.2652250096157962</v>
      </c>
      <c r="P68" s="15">
        <v>4.6412239839309377</v>
      </c>
      <c r="Q68" s="15">
        <v>9.5645113039018756</v>
      </c>
      <c r="R68" s="15">
        <v>5.8402834173609426</v>
      </c>
      <c r="S68" s="15">
        <f t="shared" si="3"/>
        <v>6.4276251121842822</v>
      </c>
      <c r="T68" s="20">
        <f t="shared" si="11"/>
        <v>-9.1377714874809328</v>
      </c>
      <c r="U68" s="56">
        <f>RANK(R68,D68:R68,1)</f>
        <v>4</v>
      </c>
      <c r="V68" s="16">
        <v>4.1112868071285096</v>
      </c>
      <c r="W68" s="16">
        <v>4.9745715628873022</v>
      </c>
      <c r="X68" s="16"/>
      <c r="Y68" s="16">
        <v>6.1370144023248852</v>
      </c>
      <c r="Z68" s="16">
        <v>4.7096029744860894</v>
      </c>
      <c r="AA68" s="16">
        <v>6.7011410744048883</v>
      </c>
      <c r="AB68" s="16">
        <v>4.8207188341382112</v>
      </c>
      <c r="AC68" s="16">
        <v>3.7437497328945675</v>
      </c>
      <c r="AD68" s="16"/>
      <c r="AE68" s="65">
        <v>6.4361724860036755</v>
      </c>
      <c r="AF68" s="16">
        <v>4.5130133766400276</v>
      </c>
      <c r="AG68" s="16">
        <v>6.8378990555151926</v>
      </c>
      <c r="AH68" s="16">
        <v>5.9147826830206416</v>
      </c>
      <c r="AI68" s="15">
        <f t="shared" si="6"/>
        <v>6.2524039488867054</v>
      </c>
      <c r="AJ68" s="20">
        <f t="shared" si="12"/>
        <v>-6.5913932448197698</v>
      </c>
      <c r="AK68" s="57">
        <f>RANK(R68,(D68:R68,V68:AH68),1)</f>
        <v>10</v>
      </c>
    </row>
    <row r="69" spans="1:37" x14ac:dyDescent="0.25">
      <c r="A69">
        <v>2024</v>
      </c>
      <c r="B69" s="22" t="s">
        <v>153</v>
      </c>
      <c r="C69" s="23">
        <v>2015</v>
      </c>
      <c r="D69" s="15">
        <v>6.8280952913544342</v>
      </c>
      <c r="E69" s="15">
        <v>5.2343138351414833</v>
      </c>
      <c r="F69" s="15">
        <v>7.0629683480595009</v>
      </c>
      <c r="G69" s="15">
        <v>8.0527905156022825</v>
      </c>
      <c r="H69" s="15">
        <v>8.0444021921485298</v>
      </c>
      <c r="I69" s="15">
        <v>7.2391231405883021</v>
      </c>
      <c r="J69" s="15">
        <v>5.2594788055027406</v>
      </c>
      <c r="K69" s="15">
        <v>7.1049099653282628</v>
      </c>
      <c r="L69" s="15">
        <v>6.4422324124818253</v>
      </c>
      <c r="M69" s="15">
        <v>7.1468515825970247</v>
      </c>
      <c r="N69" s="15">
        <v>10.778995638071805</v>
      </c>
      <c r="O69" s="15">
        <v>6.4506207359355781</v>
      </c>
      <c r="P69" s="15">
        <v>5.1084889833351976</v>
      </c>
      <c r="Q69" s="15">
        <v>10.913208813331842</v>
      </c>
      <c r="R69" s="15">
        <v>5.3619903264293942</v>
      </c>
      <c r="S69" s="15">
        <f t="shared" si="3"/>
        <v>7.0629683480595009</v>
      </c>
      <c r="T69" s="20">
        <f>(R69-S69)/S69*100</f>
        <v>-24.083047492311614</v>
      </c>
      <c r="U69" s="56">
        <f>RANK(R69,D69:R69,1)</f>
        <v>4</v>
      </c>
      <c r="V69" s="16">
        <v>4.0263952578011413</v>
      </c>
      <c r="W69" s="16">
        <v>4.6471311933788169</v>
      </c>
      <c r="X69" s="16"/>
      <c r="Y69" s="16">
        <v>5.8886030645341689</v>
      </c>
      <c r="Z69" s="16">
        <v>5.1168773067889504</v>
      </c>
      <c r="AA69" s="16">
        <v>5.9053797114416735</v>
      </c>
      <c r="AB69" s="16">
        <v>5.016217425343922</v>
      </c>
      <c r="AC69" s="16">
        <v>4.7729560451851025</v>
      </c>
      <c r="AD69" s="16"/>
      <c r="AE69" s="16"/>
      <c r="AF69" s="16">
        <v>4.4961413712112739</v>
      </c>
      <c r="AG69" s="16">
        <v>6.8197069679006823</v>
      </c>
      <c r="AH69" s="16">
        <v>5.9137680348954254</v>
      </c>
      <c r="AI69" s="15">
        <f t="shared" si="6"/>
        <v>5.9137680348954254</v>
      </c>
      <c r="AJ69" s="20">
        <f>(R69-AI69)/AI69*100</f>
        <v>-9.3303914730870634</v>
      </c>
      <c r="AK69" s="57">
        <f>RANK(R69,(D69:R69,V69:AH69),1)</f>
        <v>10</v>
      </c>
    </row>
    <row r="70" spans="1:37" x14ac:dyDescent="0.25">
      <c r="A70">
        <v>2025</v>
      </c>
      <c r="B70" s="22" t="s">
        <v>154</v>
      </c>
      <c r="C70" s="64">
        <v>2015</v>
      </c>
      <c r="D70" s="15">
        <v>6.8079369760289845</v>
      </c>
      <c r="E70" s="15">
        <v>5.8052828916880825</v>
      </c>
      <c r="F70" s="15">
        <v>6.9933015966634375</v>
      </c>
      <c r="G70" s="118">
        <v>8.7879681509879095</v>
      </c>
      <c r="H70" s="118">
        <v>7.4061591608038091</v>
      </c>
      <c r="I70" s="15">
        <v>7.2376458693179435</v>
      </c>
      <c r="J70" s="118">
        <v>6.2939714369970936</v>
      </c>
      <c r="K70" s="118">
        <v>6.9174706154947971</v>
      </c>
      <c r="L70" s="15">
        <v>6.9764502675148501</v>
      </c>
      <c r="M70" s="15">
        <v>7.0607069132577829</v>
      </c>
      <c r="N70" s="118">
        <v>9.8917302102203308</v>
      </c>
      <c r="O70" s="118">
        <v>7.2544971984665292</v>
      </c>
      <c r="P70" s="118">
        <v>5.299743017230484</v>
      </c>
      <c r="Q70" s="15">
        <v>10.540506382440915</v>
      </c>
      <c r="R70" s="118">
        <v>5.2390902769504235</v>
      </c>
      <c r="S70" s="15">
        <f>MEDIAN(D70:R70)</f>
        <v>6.9933015966634375</v>
      </c>
      <c r="T70" s="20">
        <f>(R70-S70)/S70*100</f>
        <v>-25.084165118089039</v>
      </c>
      <c r="U70" s="56">
        <f>RANK(R70,D70:R70,1)</f>
        <v>1</v>
      </c>
      <c r="V70" s="118">
        <v>4.8363314656443528</v>
      </c>
      <c r="W70" s="15">
        <v>4.6846695033070738</v>
      </c>
      <c r="X70" s="15"/>
      <c r="Y70" s="15">
        <v>5.7041749167965623</v>
      </c>
      <c r="Z70" s="15">
        <v>5.2576146943590176</v>
      </c>
      <c r="AA70" s="118">
        <v>5.3671483338248311</v>
      </c>
      <c r="AB70" s="118">
        <v>5.3418713401019513</v>
      </c>
      <c r="AC70" s="15">
        <v>4.9711420988330453</v>
      </c>
      <c r="AD70" s="15"/>
      <c r="AE70" s="118">
        <v>6.824788305177572</v>
      </c>
      <c r="AF70" s="15">
        <v>4.9037367822386999</v>
      </c>
      <c r="AG70" s="15">
        <v>6.150735139234107</v>
      </c>
      <c r="AH70" s="15">
        <v>5.8474112145595489</v>
      </c>
      <c r="AI70" s="15">
        <f t="shared" si="6"/>
        <v>6.2223532881156007</v>
      </c>
      <c r="AJ70" s="20">
        <f>(R70-AI70)/AI70*100</f>
        <v>-15.80210839270671</v>
      </c>
      <c r="AK70" s="57">
        <f>RANK(R70,(D70:R70,V70:AH70),1)</f>
        <v>5</v>
      </c>
    </row>
    <row r="71" spans="1:37" x14ac:dyDescent="0.25">
      <c r="A71">
        <v>2025</v>
      </c>
      <c r="B71" s="22" t="s">
        <v>153</v>
      </c>
      <c r="C71" s="64">
        <v>2015</v>
      </c>
      <c r="D71" s="15">
        <v>6.9081669691470049</v>
      </c>
      <c r="E71" s="15">
        <v>5.2529945553539017</v>
      </c>
      <c r="F71" s="15">
        <v>6.6206896551724137</v>
      </c>
      <c r="G71" s="15">
        <v>8.1800362976406529</v>
      </c>
      <c r="H71" s="15">
        <v>7.9796733212341193</v>
      </c>
      <c r="I71" s="15">
        <v>7.4918330308529946</v>
      </c>
      <c r="J71" s="15">
        <v>5.2529945553539017</v>
      </c>
      <c r="K71" s="15">
        <v>7.2217785843920153</v>
      </c>
      <c r="L71" s="15">
        <v>6.0980036297640661</v>
      </c>
      <c r="M71" s="15">
        <v>7.0475499092558982</v>
      </c>
      <c r="N71" s="15">
        <v>9.8787658802177845</v>
      </c>
      <c r="O71" s="15">
        <v>6.1764065335753173</v>
      </c>
      <c r="P71" s="15">
        <v>4.7564428312159714</v>
      </c>
      <c r="Q71" s="15">
        <v>11.499092558983666</v>
      </c>
      <c r="R71" s="15">
        <v>4.9622043078689728</v>
      </c>
      <c r="S71" s="15">
        <f t="shared" si="3"/>
        <v>6.9081669691470049</v>
      </c>
      <c r="T71" s="20">
        <f>(R71-S71)/S71*100</f>
        <v>-28.169016035209012</v>
      </c>
      <c r="U71" s="56">
        <f>RANK(R71,D71:R71,1)</f>
        <v>2</v>
      </c>
      <c r="V71" s="15">
        <v>4.0769509981851177</v>
      </c>
      <c r="W71" s="15">
        <v>4.5299455535390196</v>
      </c>
      <c r="X71" s="15"/>
      <c r="Y71" s="15">
        <v>6.2286751361161521</v>
      </c>
      <c r="Z71" s="15">
        <v>4.860980036297641</v>
      </c>
      <c r="AA71" s="15">
        <v>5.4533575317604353</v>
      </c>
      <c r="AB71" s="15">
        <v>5.392377495462795</v>
      </c>
      <c r="AC71" s="15">
        <v>4.8087114337568053</v>
      </c>
      <c r="AD71" s="15"/>
      <c r="AE71" s="15">
        <v>6.7600725952813061</v>
      </c>
      <c r="AF71" s="15">
        <v>4.6867513611615248</v>
      </c>
      <c r="AG71" s="15">
        <v>6.3680580762250445</v>
      </c>
      <c r="AH71" s="15">
        <v>5.732123411978221</v>
      </c>
      <c r="AI71" s="15">
        <f t="shared" si="6"/>
        <v>6.1372050816696913</v>
      </c>
      <c r="AJ71" s="20">
        <f>(R71-AI71)/AI71*100</f>
        <v>-19.145535437786727</v>
      </c>
      <c r="AK71" s="57">
        <f>RANK(R71,(D71:R71,V71:AH71),1)</f>
        <v>7</v>
      </c>
    </row>
    <row r="72" spans="1:37" x14ac:dyDescent="0.25">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row>
    <row r="73" spans="1:37" x14ac:dyDescent="0.25">
      <c r="R73" s="73"/>
      <c r="T73" s="121"/>
      <c r="U73" s="122"/>
      <c r="AJ73" s="121"/>
      <c r="AK73" s="123"/>
    </row>
    <row r="74" spans="1:37" x14ac:dyDescent="0.25">
      <c r="B74" s="22"/>
    </row>
    <row r="75" spans="1:37" x14ac:dyDescent="0.25">
      <c r="B75" s="22"/>
    </row>
    <row r="76" spans="1:37" x14ac:dyDescent="0.25">
      <c r="B76" s="22"/>
    </row>
    <row r="77" spans="1:37" x14ac:dyDescent="0.25">
      <c r="B77" s="22"/>
    </row>
    <row r="78" spans="1:37" x14ac:dyDescent="0.25">
      <c r="B78" s="22"/>
    </row>
    <row r="79" spans="1:37" x14ac:dyDescent="0.25">
      <c r="B79" s="22"/>
    </row>
    <row r="80" spans="1:37" x14ac:dyDescent="0.25">
      <c r="B80" s="22"/>
    </row>
    <row r="81" spans="2:2" x14ac:dyDescent="0.25">
      <c r="B81" s="22"/>
    </row>
    <row r="82" spans="2:2" x14ac:dyDescent="0.25">
      <c r="B82" s="22"/>
    </row>
    <row r="83" spans="2:2" x14ac:dyDescent="0.25">
      <c r="B83" s="22"/>
    </row>
    <row r="84" spans="2:2" x14ac:dyDescent="0.25">
      <c r="B84" s="22"/>
    </row>
  </sheetData>
  <phoneticPr fontId="14" type="noConversion"/>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49CE-7CA7-461F-9E0B-6D5056203F3C}">
  <sheetPr>
    <tabColor theme="4"/>
  </sheetPr>
  <dimension ref="A1:AK73"/>
  <sheetViews>
    <sheetView showGridLines="0" zoomScaleNormal="100" workbookViewId="0">
      <pane ySplit="13" topLeftCell="A59" activePane="bottomLeft" state="frozen"/>
      <selection activeCell="A34" sqref="A34"/>
      <selection pane="bottomLeft"/>
    </sheetView>
  </sheetViews>
  <sheetFormatPr defaultRowHeight="12.5" x14ac:dyDescent="0.25"/>
  <cols>
    <col min="1" max="1" width="8.54296875" customWidth="1"/>
    <col min="2" max="37" width="12.54296875" customWidth="1"/>
  </cols>
  <sheetData>
    <row r="1" spans="1:37" ht="18" customHeight="1" x14ac:dyDescent="0.35">
      <c r="A1" s="28" t="s">
        <v>159</v>
      </c>
    </row>
    <row r="2" spans="1:37" ht="18" customHeight="1" x14ac:dyDescent="0.35">
      <c r="A2" s="24" t="s">
        <v>133</v>
      </c>
    </row>
    <row r="3" spans="1:37" ht="18" customHeight="1" x14ac:dyDescent="0.35">
      <c r="A3" s="24" t="s">
        <v>88</v>
      </c>
    </row>
    <row r="4" spans="1:37" ht="18" customHeight="1" x14ac:dyDescent="0.35">
      <c r="A4" s="24" t="s">
        <v>135</v>
      </c>
    </row>
    <row r="5" spans="1:37" ht="18" customHeight="1" x14ac:dyDescent="0.35">
      <c r="A5" s="24" t="s">
        <v>137</v>
      </c>
    </row>
    <row r="6" spans="1:37" ht="18" customHeight="1" x14ac:dyDescent="0.35">
      <c r="A6" s="24" t="s">
        <v>107</v>
      </c>
    </row>
    <row r="7" spans="1:37" ht="18" customHeight="1" x14ac:dyDescent="0.35">
      <c r="A7" s="24" t="s">
        <v>156</v>
      </c>
    </row>
    <row r="8" spans="1:37" ht="18" customHeight="1" x14ac:dyDescent="0.35">
      <c r="A8" s="24" t="s">
        <v>89</v>
      </c>
    </row>
    <row r="9" spans="1:37" ht="18" customHeight="1" x14ac:dyDescent="0.25">
      <c r="A9" s="25" t="s">
        <v>140</v>
      </c>
    </row>
    <row r="10" spans="1:37" ht="18" customHeight="1" x14ac:dyDescent="0.35">
      <c r="A10" s="26" t="s">
        <v>141</v>
      </c>
    </row>
    <row r="11" spans="1:37" ht="18" customHeight="1" x14ac:dyDescent="0.35">
      <c r="A11" s="26" t="s">
        <v>139</v>
      </c>
    </row>
    <row r="12" spans="1:37" ht="18" customHeight="1" x14ac:dyDescent="0.35">
      <c r="A12" s="24" t="s">
        <v>142</v>
      </c>
    </row>
    <row r="13" spans="1:37" s="91" customFormat="1" ht="52" x14ac:dyDescent="0.3">
      <c r="A13" s="93" t="s">
        <v>84</v>
      </c>
      <c r="B13" s="93" t="s">
        <v>85</v>
      </c>
      <c r="C13" s="94" t="s">
        <v>56</v>
      </c>
      <c r="D13" s="94" t="s">
        <v>0</v>
      </c>
      <c r="E13" s="94" t="s">
        <v>1</v>
      </c>
      <c r="F13" s="94" t="s">
        <v>2</v>
      </c>
      <c r="G13" s="94" t="s">
        <v>3</v>
      </c>
      <c r="H13" s="94" t="s">
        <v>4</v>
      </c>
      <c r="I13" s="94" t="s">
        <v>5</v>
      </c>
      <c r="J13" s="94" t="s">
        <v>6</v>
      </c>
      <c r="K13" s="94" t="s">
        <v>7</v>
      </c>
      <c r="L13" s="94" t="s">
        <v>8</v>
      </c>
      <c r="M13" s="94" t="s">
        <v>9</v>
      </c>
      <c r="N13" s="94" t="s">
        <v>10</v>
      </c>
      <c r="O13" s="94" t="s">
        <v>11</v>
      </c>
      <c r="P13" s="94" t="s">
        <v>12</v>
      </c>
      <c r="Q13" s="94" t="s">
        <v>13</v>
      </c>
      <c r="R13" s="94" t="s">
        <v>104</v>
      </c>
      <c r="S13" s="94" t="s">
        <v>144</v>
      </c>
      <c r="T13" s="94" t="s">
        <v>150</v>
      </c>
      <c r="U13" s="94" t="s">
        <v>148</v>
      </c>
      <c r="V13" s="94" t="s">
        <v>27</v>
      </c>
      <c r="W13" s="94" t="s">
        <v>49</v>
      </c>
      <c r="X13" s="95" t="s">
        <v>17</v>
      </c>
      <c r="Y13" s="95" t="s">
        <v>175</v>
      </c>
      <c r="Z13" s="95" t="s">
        <v>19</v>
      </c>
      <c r="AA13" s="96" t="s">
        <v>20</v>
      </c>
      <c r="AB13" s="96" t="s">
        <v>21</v>
      </c>
      <c r="AC13" s="96" t="s">
        <v>22</v>
      </c>
      <c r="AD13" s="96" t="s">
        <v>23</v>
      </c>
      <c r="AE13" s="96" t="s">
        <v>24</v>
      </c>
      <c r="AF13" s="96" t="s">
        <v>28</v>
      </c>
      <c r="AG13" s="96" t="s">
        <v>25</v>
      </c>
      <c r="AH13" s="96" t="s">
        <v>26</v>
      </c>
      <c r="AI13" s="94" t="s">
        <v>145</v>
      </c>
      <c r="AJ13" s="94" t="s">
        <v>151</v>
      </c>
      <c r="AK13" s="94" t="s">
        <v>149</v>
      </c>
    </row>
    <row r="14" spans="1:37" ht="12.75" customHeight="1" x14ac:dyDescent="0.25">
      <c r="A14">
        <v>1998</v>
      </c>
      <c r="B14" s="22" t="s">
        <v>154</v>
      </c>
      <c r="C14" s="23" t="s">
        <v>86</v>
      </c>
      <c r="D14" s="15">
        <v>1.0118807720262764</v>
      </c>
      <c r="E14" s="15">
        <v>0.91622626137045604</v>
      </c>
      <c r="F14" s="15">
        <v>0.85889205215650621</v>
      </c>
      <c r="G14" s="15">
        <v>0.86750177423528529</v>
      </c>
      <c r="H14" s="15">
        <v>0.91067373879176639</v>
      </c>
      <c r="I14" s="15">
        <v>1.1207450761731048</v>
      </c>
      <c r="J14" s="15"/>
      <c r="K14" s="15">
        <v>0.70910796530934261</v>
      </c>
      <c r="L14" s="15">
        <v>1.012819111270004</v>
      </c>
      <c r="M14" s="15">
        <v>1.2031342925752428</v>
      </c>
      <c r="N14" s="15">
        <v>0.89025136053631826</v>
      </c>
      <c r="O14" s="15">
        <v>1.4059154288451869</v>
      </c>
      <c r="P14" s="15">
        <v>0.87898615001436053</v>
      </c>
      <c r="Q14" s="15">
        <v>1.0983103045120235</v>
      </c>
      <c r="R14" s="15">
        <v>0.76169906407487398</v>
      </c>
      <c r="S14" s="15">
        <f t="shared" ref="S14:S22" si="0">MEDIAN(D14:R14)</f>
        <v>0.91345000008111121</v>
      </c>
      <c r="T14" s="17">
        <f t="shared" ref="T14:T32" si="1">(R14-S14)/S14*100</f>
        <v>-16.612943893235784</v>
      </c>
      <c r="U14" s="18">
        <f t="shared" ref="U14:U32" si="2">RANK(R14,D14:R14,1)</f>
        <v>2</v>
      </c>
      <c r="V14" s="16"/>
      <c r="W14" s="16"/>
      <c r="X14" s="21"/>
      <c r="Y14" s="21"/>
      <c r="Z14" s="21"/>
      <c r="AA14" s="21"/>
      <c r="AB14" s="21"/>
      <c r="AC14" s="21"/>
      <c r="AD14" s="21"/>
      <c r="AE14" s="21"/>
      <c r="AF14" s="21"/>
      <c r="AG14" s="21"/>
      <c r="AH14" s="21"/>
      <c r="AI14" s="15"/>
      <c r="AJ14" s="20"/>
      <c r="AK14" s="19"/>
    </row>
    <row r="15" spans="1:37" ht="12.75" customHeight="1" x14ac:dyDescent="0.25">
      <c r="A15">
        <v>1998</v>
      </c>
      <c r="B15" s="22" t="s">
        <v>153</v>
      </c>
      <c r="C15" s="23" t="s">
        <v>86</v>
      </c>
      <c r="D15" s="15">
        <v>1.0150721222934576</v>
      </c>
      <c r="E15" s="15">
        <v>0.84663828458330836</v>
      </c>
      <c r="F15" s="15">
        <v>0.73795410044031984</v>
      </c>
      <c r="G15" s="15">
        <v>0.70535206154176278</v>
      </c>
      <c r="H15" s="15">
        <v>0.86637592631449489</v>
      </c>
      <c r="I15" s="15">
        <v>1.11744614933175</v>
      </c>
      <c r="J15" s="15"/>
      <c r="K15" s="15">
        <v>0.71222011736267798</v>
      </c>
      <c r="L15" s="15">
        <v>0.95399165183160206</v>
      </c>
      <c r="M15" s="15">
        <v>1.1790353237886098</v>
      </c>
      <c r="N15" s="15">
        <v>0.80224386193159802</v>
      </c>
      <c r="O15" s="15">
        <v>1.4126687157033961</v>
      </c>
      <c r="P15" s="15">
        <v>0.76028214851485865</v>
      </c>
      <c r="Q15" s="15">
        <v>0.83847069455970424</v>
      </c>
      <c r="R15" s="15">
        <v>0.77789776817854572</v>
      </c>
      <c r="S15" s="15">
        <f t="shared" si="0"/>
        <v>0.84255448957150625</v>
      </c>
      <c r="T15" s="17">
        <f t="shared" si="1"/>
        <v>-7.673891978884674</v>
      </c>
      <c r="U15" s="18">
        <f t="shared" si="2"/>
        <v>5</v>
      </c>
      <c r="V15" s="16"/>
      <c r="W15" s="16"/>
      <c r="X15" s="21"/>
      <c r="Y15" s="21"/>
      <c r="Z15" s="21"/>
      <c r="AA15" s="21"/>
      <c r="AB15" s="21"/>
      <c r="AC15" s="21"/>
      <c r="AD15" s="21"/>
      <c r="AE15" s="21"/>
      <c r="AF15" s="21"/>
      <c r="AG15" s="21"/>
      <c r="AH15" s="21"/>
      <c r="AI15" s="15"/>
      <c r="AJ15" s="20"/>
      <c r="AK15" s="19"/>
    </row>
    <row r="16" spans="1:37" ht="12.75" customHeight="1" x14ac:dyDescent="0.25">
      <c r="A16">
        <v>1999</v>
      </c>
      <c r="B16" s="22" t="s">
        <v>154</v>
      </c>
      <c r="C16" s="23" t="s">
        <v>86</v>
      </c>
      <c r="D16" s="15">
        <v>1.0661298357368445</v>
      </c>
      <c r="E16" s="15">
        <v>0.76518609608730281</v>
      </c>
      <c r="F16" s="15">
        <v>0.66720468814107758</v>
      </c>
      <c r="G16" s="15">
        <v>0.63230910869835177</v>
      </c>
      <c r="H16" s="15">
        <v>0.8827555404179207</v>
      </c>
      <c r="I16" s="15">
        <v>0.92374872272275743</v>
      </c>
      <c r="J16" s="15"/>
      <c r="K16" s="15">
        <v>0.77747461173795451</v>
      </c>
      <c r="L16" s="15">
        <v>0.87647086060380974</v>
      </c>
      <c r="M16" s="15">
        <v>1.1814473323587955</v>
      </c>
      <c r="N16" s="15">
        <v>0.77867901011579976</v>
      </c>
      <c r="O16" s="15">
        <v>1.4919048692363426</v>
      </c>
      <c r="P16" s="15">
        <v>0.71526498139064887</v>
      </c>
      <c r="Q16" s="15">
        <v>1.1176888593659933</v>
      </c>
      <c r="R16" s="15">
        <v>0.79805615550755937</v>
      </c>
      <c r="S16" s="15">
        <f t="shared" si="0"/>
        <v>0.8372635080556845</v>
      </c>
      <c r="T16" s="17">
        <f t="shared" si="1"/>
        <v>-4.6827972521068641</v>
      </c>
      <c r="U16" s="18">
        <f t="shared" si="2"/>
        <v>7</v>
      </c>
      <c r="V16" s="16"/>
      <c r="W16" s="16"/>
      <c r="X16" s="21"/>
      <c r="Y16" s="21"/>
      <c r="Z16" s="21"/>
      <c r="AA16" s="21"/>
      <c r="AB16" s="21"/>
      <c r="AC16" s="21"/>
      <c r="AD16" s="21"/>
      <c r="AE16" s="21"/>
      <c r="AF16" s="21"/>
      <c r="AG16" s="21"/>
      <c r="AH16" s="21"/>
      <c r="AI16" s="15"/>
      <c r="AJ16" s="20"/>
      <c r="AK16" s="19"/>
    </row>
    <row r="17" spans="1:37" ht="12.75" customHeight="1" x14ac:dyDescent="0.25">
      <c r="A17">
        <v>1999</v>
      </c>
      <c r="B17" s="22" t="s">
        <v>153</v>
      </c>
      <c r="C17" s="23" t="s">
        <v>86</v>
      </c>
      <c r="D17" s="15">
        <v>1.0155884694257198</v>
      </c>
      <c r="E17" s="15">
        <v>0.7676846629316697</v>
      </c>
      <c r="F17" s="15">
        <v>0.85686693451620632</v>
      </c>
      <c r="G17" s="15">
        <v>0.75817761089902902</v>
      </c>
      <c r="H17" s="15">
        <v>0.93538282894588198</v>
      </c>
      <c r="I17" s="15">
        <v>0.84773592685017352</v>
      </c>
      <c r="J17" s="15"/>
      <c r="K17" s="15">
        <v>0.79987099973040587</v>
      </c>
      <c r="L17" s="15">
        <v>0.84745037034179793</v>
      </c>
      <c r="M17" s="15">
        <v>1.0940599569770704</v>
      </c>
      <c r="N17" s="15">
        <v>0.79125679148330896</v>
      </c>
      <c r="O17" s="15">
        <v>1.4919048692363426</v>
      </c>
      <c r="P17" s="15">
        <v>0.77357051131556942</v>
      </c>
      <c r="Q17" s="15">
        <v>1.0033859099516171</v>
      </c>
      <c r="R17" s="15">
        <v>0.79481641468682507</v>
      </c>
      <c r="S17" s="15">
        <f t="shared" si="0"/>
        <v>0.84759314859598578</v>
      </c>
      <c r="T17" s="17">
        <f t="shared" si="1"/>
        <v>-6.2266588629915054</v>
      </c>
      <c r="U17" s="18">
        <f t="shared" si="2"/>
        <v>5</v>
      </c>
      <c r="V17" s="16"/>
      <c r="W17" s="16"/>
      <c r="X17" s="21"/>
      <c r="Y17" s="21"/>
      <c r="Z17" s="21"/>
      <c r="AA17" s="21"/>
      <c r="AB17" s="21"/>
      <c r="AC17" s="21"/>
      <c r="AD17" s="21"/>
      <c r="AE17" s="21"/>
      <c r="AF17" s="21"/>
      <c r="AG17" s="21"/>
      <c r="AH17" s="21"/>
      <c r="AI17" s="15"/>
      <c r="AJ17" s="20"/>
      <c r="AK17" s="19"/>
    </row>
    <row r="18" spans="1:37" ht="12.75" customHeight="1" x14ac:dyDescent="0.25">
      <c r="A18">
        <v>2000</v>
      </c>
      <c r="B18" s="22" t="s">
        <v>154</v>
      </c>
      <c r="C18" s="23" t="s">
        <v>86</v>
      </c>
      <c r="D18" s="15">
        <v>0.78793257595473987</v>
      </c>
      <c r="E18" s="15">
        <v>0.89184558819066373</v>
      </c>
      <c r="F18" s="15">
        <v>1.0259179265658747</v>
      </c>
      <c r="G18" s="15">
        <v>1.0112344485605929</v>
      </c>
      <c r="H18" s="15">
        <v>0.9907759311775024</v>
      </c>
      <c r="I18" s="15">
        <v>0.96309868823742684</v>
      </c>
      <c r="J18" s="15"/>
      <c r="K18" s="15">
        <v>0.80197351778684023</v>
      </c>
      <c r="L18" s="15">
        <v>0.92430168529702206</v>
      </c>
      <c r="M18" s="15">
        <v>1.1021374666467874</v>
      </c>
      <c r="N18" s="15">
        <v>0.9064169975105042</v>
      </c>
      <c r="O18" s="15">
        <v>1.3214014556093321</v>
      </c>
      <c r="P18" s="15">
        <v>0.90366864625082632</v>
      </c>
      <c r="Q18" s="15">
        <v>1.1304435180069314</v>
      </c>
      <c r="R18" s="15">
        <v>0.78653707703383735</v>
      </c>
      <c r="S18" s="15">
        <f t="shared" si="0"/>
        <v>0.94370018676722445</v>
      </c>
      <c r="T18" s="17">
        <f t="shared" si="1"/>
        <v>-16.653923771253144</v>
      </c>
      <c r="U18" s="18">
        <f t="shared" si="2"/>
        <v>1</v>
      </c>
      <c r="V18" s="16"/>
      <c r="W18" s="16"/>
      <c r="X18" s="21"/>
      <c r="Y18" s="21"/>
      <c r="Z18" s="21"/>
      <c r="AA18" s="21"/>
      <c r="AB18" s="21"/>
      <c r="AC18" s="21"/>
      <c r="AD18" s="21"/>
      <c r="AE18" s="21"/>
      <c r="AF18" s="21"/>
      <c r="AG18" s="21"/>
      <c r="AH18" s="21"/>
      <c r="AI18" s="15"/>
      <c r="AJ18" s="20"/>
      <c r="AK18" s="19"/>
    </row>
    <row r="19" spans="1:37" ht="12.75" customHeight="1" x14ac:dyDescent="0.25">
      <c r="A19">
        <v>2000</v>
      </c>
      <c r="B19" s="22" t="s">
        <v>153</v>
      </c>
      <c r="C19" s="23" t="s">
        <v>86</v>
      </c>
      <c r="D19" s="15">
        <v>0.83285997890646135</v>
      </c>
      <c r="E19" s="15">
        <v>1.079951977759414</v>
      </c>
      <c r="F19" s="15">
        <v>1.2804552043343231</v>
      </c>
      <c r="G19" s="15">
        <v>1.1981664290294773</v>
      </c>
      <c r="H19" s="15">
        <v>1.1278922430815317</v>
      </c>
      <c r="I19" s="15">
        <v>1.2620700819793771</v>
      </c>
      <c r="J19" s="15"/>
      <c r="K19" s="15">
        <v>0.8813207209600965</v>
      </c>
      <c r="L19" s="15">
        <v>1.1733871001775389</v>
      </c>
      <c r="M19" s="15">
        <v>1.3669248726691519</v>
      </c>
      <c r="N19" s="15">
        <v>1.0552921915150228</v>
      </c>
      <c r="O19" s="15">
        <v>1.649491966980168</v>
      </c>
      <c r="P19" s="15">
        <v>1.0803246663060939</v>
      </c>
      <c r="Q19" s="15">
        <v>1.4019872464899596</v>
      </c>
      <c r="R19" s="15">
        <v>0.78005759539236852</v>
      </c>
      <c r="S19" s="15">
        <f t="shared" si="0"/>
        <v>1.1506396716295353</v>
      </c>
      <c r="T19" s="17">
        <f t="shared" si="1"/>
        <v>-32.206613883940626</v>
      </c>
      <c r="U19" s="18">
        <f t="shared" si="2"/>
        <v>1</v>
      </c>
      <c r="V19" s="16"/>
      <c r="W19" s="16"/>
      <c r="X19" s="21"/>
      <c r="Y19" s="21"/>
      <c r="Z19" s="21"/>
      <c r="AA19" s="21"/>
      <c r="AB19" s="21"/>
      <c r="AC19" s="21"/>
      <c r="AD19" s="21"/>
      <c r="AE19" s="21"/>
      <c r="AF19" s="21"/>
      <c r="AG19" s="21"/>
      <c r="AH19" s="21"/>
      <c r="AI19" s="15"/>
      <c r="AJ19" s="20"/>
      <c r="AK19" s="19"/>
    </row>
    <row r="20" spans="1:37" ht="12.75" customHeight="1" x14ac:dyDescent="0.25">
      <c r="A20">
        <v>2001</v>
      </c>
      <c r="B20" s="22" t="s">
        <v>154</v>
      </c>
      <c r="C20" s="23" t="s">
        <v>86</v>
      </c>
      <c r="D20" s="15">
        <v>1.0157166540504221</v>
      </c>
      <c r="E20" s="15">
        <v>1.336296012538422</v>
      </c>
      <c r="F20" s="15">
        <v>1.3588671619407178</v>
      </c>
      <c r="G20" s="15">
        <v>1.6061583720213695</v>
      </c>
      <c r="H20" s="15">
        <v>1.3787581312741515</v>
      </c>
      <c r="I20" s="15">
        <v>1.587379081264588</v>
      </c>
      <c r="J20" s="15"/>
      <c r="K20" s="15">
        <v>1.0539100292447829</v>
      </c>
      <c r="L20" s="15">
        <v>1.4926162112518868</v>
      </c>
      <c r="M20" s="15">
        <v>1.5628535611513732</v>
      </c>
      <c r="N20" s="15">
        <v>1.2256476225302877</v>
      </c>
      <c r="O20" s="15">
        <v>2.089374434825892</v>
      </c>
      <c r="P20" s="15">
        <v>1.2555830844195621</v>
      </c>
      <c r="Q20" s="15">
        <v>2.16334603344092</v>
      </c>
      <c r="R20" s="15">
        <v>0.91792656587472987</v>
      </c>
      <c r="S20" s="15">
        <f t="shared" si="0"/>
        <v>1.3688126466074346</v>
      </c>
      <c r="T20" s="17">
        <f t="shared" si="1"/>
        <v>-32.939941185538707</v>
      </c>
      <c r="U20" s="18">
        <f t="shared" si="2"/>
        <v>1</v>
      </c>
      <c r="V20" s="16"/>
      <c r="W20" s="16"/>
      <c r="X20" s="21"/>
      <c r="Y20" s="21"/>
      <c r="Z20" s="21"/>
      <c r="AA20" s="21"/>
      <c r="AB20" s="21"/>
      <c r="AC20" s="21"/>
      <c r="AD20" s="21"/>
      <c r="AE20" s="21"/>
      <c r="AF20" s="21"/>
      <c r="AG20" s="21"/>
      <c r="AH20" s="21"/>
      <c r="AI20" s="15"/>
      <c r="AJ20" s="20"/>
      <c r="AK20" s="19"/>
    </row>
    <row r="21" spans="1:37" ht="12.75" customHeight="1" x14ac:dyDescent="0.25">
      <c r="A21">
        <v>2001</v>
      </c>
      <c r="B21" s="22" t="s">
        <v>153</v>
      </c>
      <c r="C21" s="23" t="s">
        <v>86</v>
      </c>
      <c r="D21" s="15">
        <v>1.258150403540633</v>
      </c>
      <c r="E21" s="15">
        <v>1.1895676746029875</v>
      </c>
      <c r="F21" s="15">
        <v>1.2372683107603402</v>
      </c>
      <c r="G21" s="15">
        <v>1.5615322666956748</v>
      </c>
      <c r="H21" s="15">
        <v>1.2480734337762507</v>
      </c>
      <c r="I21" s="15">
        <v>1.6430359080729886</v>
      </c>
      <c r="J21" s="15"/>
      <c r="K21" s="15">
        <v>1.0884644564331363</v>
      </c>
      <c r="L21" s="15">
        <v>1.5290414813161788</v>
      </c>
      <c r="M21" s="15">
        <v>1.5835416946227292</v>
      </c>
      <c r="N21" s="15">
        <v>1.1031857693975384</v>
      </c>
      <c r="O21" s="15"/>
      <c r="P21" s="15">
        <v>1.0714436199112221</v>
      </c>
      <c r="Q21" s="15">
        <v>1.5543475623073748</v>
      </c>
      <c r="R21" s="15">
        <v>1.1591072714182864</v>
      </c>
      <c r="S21" s="15">
        <f t="shared" si="0"/>
        <v>1.2480734337762507</v>
      </c>
      <c r="T21" s="17">
        <f t="shared" si="1"/>
        <v>-7.1282794706063548</v>
      </c>
      <c r="U21" s="18">
        <f t="shared" si="2"/>
        <v>4</v>
      </c>
      <c r="V21" s="16"/>
      <c r="W21" s="16"/>
      <c r="X21" s="21"/>
      <c r="Y21" s="21"/>
      <c r="Z21" s="21"/>
      <c r="AA21" s="21"/>
      <c r="AB21" s="21"/>
      <c r="AC21" s="21"/>
      <c r="AD21" s="21"/>
      <c r="AE21" s="21"/>
      <c r="AF21" s="21"/>
      <c r="AG21" s="21"/>
      <c r="AH21" s="21"/>
      <c r="AI21" s="15"/>
      <c r="AJ21" s="20"/>
      <c r="AK21" s="19"/>
    </row>
    <row r="22" spans="1:37" ht="12.75" customHeight="1" x14ac:dyDescent="0.25">
      <c r="A22">
        <v>2002</v>
      </c>
      <c r="B22" s="22" t="s">
        <v>154</v>
      </c>
      <c r="C22" s="23" t="s">
        <v>86</v>
      </c>
      <c r="D22" s="15">
        <v>1.2542836573074152</v>
      </c>
      <c r="E22" s="15">
        <v>1.0779697624190061</v>
      </c>
      <c r="F22" s="15">
        <v>1.0032683253442012</v>
      </c>
      <c r="G22" s="15">
        <v>1.3792656587473</v>
      </c>
      <c r="H22" s="15">
        <v>1.0958243340532758</v>
      </c>
      <c r="I22" s="15">
        <v>1.5131749460043196</v>
      </c>
      <c r="J22" s="15"/>
      <c r="K22" s="15">
        <v>1.0891288696904247</v>
      </c>
      <c r="L22" s="15">
        <v>1.3100791936645066</v>
      </c>
      <c r="M22" s="15">
        <v>1.3167746580273578</v>
      </c>
      <c r="N22" s="15">
        <v>0.89</v>
      </c>
      <c r="O22" s="15">
        <v>1.3926565874730021</v>
      </c>
      <c r="P22" s="15">
        <v>0.96861051115910723</v>
      </c>
      <c r="Q22" s="15">
        <v>1.3226504176523948</v>
      </c>
      <c r="R22" s="15">
        <v>1.2023038156947443</v>
      </c>
      <c r="S22" s="15">
        <f t="shared" si="0"/>
        <v>1.2282937365010798</v>
      </c>
      <c r="T22" s="17">
        <f t="shared" si="1"/>
        <v>-2.1159369321845105</v>
      </c>
      <c r="U22" s="18">
        <f t="shared" si="2"/>
        <v>7</v>
      </c>
      <c r="V22" s="16"/>
      <c r="W22" s="16"/>
      <c r="X22" s="21"/>
      <c r="Y22" s="21"/>
      <c r="Z22" s="21"/>
      <c r="AA22" s="21"/>
      <c r="AB22" s="21"/>
      <c r="AC22" s="21"/>
      <c r="AD22" s="21"/>
      <c r="AE22" s="21"/>
      <c r="AF22" s="21"/>
      <c r="AG22" s="21"/>
      <c r="AH22" s="21"/>
      <c r="AI22" s="15"/>
      <c r="AJ22" s="20"/>
      <c r="AK22" s="19"/>
    </row>
    <row r="23" spans="1:37" ht="12.75" customHeight="1" x14ac:dyDescent="0.25">
      <c r="A23">
        <v>2002</v>
      </c>
      <c r="B23" s="22" t="s">
        <v>153</v>
      </c>
      <c r="C23" s="23" t="s">
        <v>86</v>
      </c>
      <c r="D23" s="15">
        <v>1.4497350611951045</v>
      </c>
      <c r="E23" s="15"/>
      <c r="F23" s="15"/>
      <c r="G23" s="15"/>
      <c r="H23" s="15"/>
      <c r="I23" s="15"/>
      <c r="J23" s="15"/>
      <c r="K23" s="15"/>
      <c r="L23" s="15"/>
      <c r="M23" s="15"/>
      <c r="N23" s="15"/>
      <c r="O23" s="15"/>
      <c r="P23" s="15"/>
      <c r="Q23" s="15"/>
      <c r="R23" s="15"/>
      <c r="S23" s="15"/>
      <c r="T23" s="17"/>
      <c r="U23" s="18"/>
      <c r="V23" s="16"/>
      <c r="W23" s="16"/>
      <c r="X23" s="21"/>
      <c r="Y23" s="21"/>
      <c r="Z23" s="21"/>
      <c r="AA23" s="21"/>
      <c r="AB23" s="21"/>
      <c r="AC23" s="21"/>
      <c r="AD23" s="21"/>
      <c r="AE23" s="21"/>
      <c r="AF23" s="21"/>
      <c r="AG23" s="21"/>
      <c r="AH23" s="21"/>
      <c r="AI23" s="15"/>
      <c r="AJ23" s="20"/>
      <c r="AK23" s="19"/>
    </row>
    <row r="24" spans="1:37" ht="12.75" customHeight="1" x14ac:dyDescent="0.25">
      <c r="A24">
        <v>2003</v>
      </c>
      <c r="B24" s="22" t="s">
        <v>154</v>
      </c>
      <c r="C24" s="23" t="s">
        <v>86</v>
      </c>
      <c r="D24" s="15">
        <v>1.2915101295896327</v>
      </c>
      <c r="E24" s="15">
        <v>1.2818119766018718</v>
      </c>
      <c r="F24" s="15">
        <v>1.2443745028058293</v>
      </c>
      <c r="G24" s="15">
        <v>1.5067618178545716</v>
      </c>
      <c r="H24" s="15">
        <v>1.2938755327573792</v>
      </c>
      <c r="I24" s="15">
        <v>1.5114926241900646</v>
      </c>
      <c r="J24" s="15"/>
      <c r="K24" s="15">
        <v>1.1673264632829372</v>
      </c>
      <c r="L24" s="15">
        <v>1.2725869042476601</v>
      </c>
      <c r="M24" s="15">
        <v>1.4594301004679626</v>
      </c>
      <c r="N24" s="15"/>
      <c r="O24" s="15">
        <v>1.5114926241900646</v>
      </c>
      <c r="P24" s="15">
        <v>1.1373804591792658</v>
      </c>
      <c r="Q24" s="15">
        <v>1.7714705927953267</v>
      </c>
      <c r="R24" s="15">
        <v>1.1519078473722102</v>
      </c>
      <c r="S24" s="15">
        <f t="shared" ref="S24:S32" si="3">MEDIAN(D24:R24)</f>
        <v>1.2915101295896327</v>
      </c>
      <c r="T24" s="17">
        <f t="shared" si="1"/>
        <v>-10.809228593644873</v>
      </c>
      <c r="U24" s="18">
        <f t="shared" si="2"/>
        <v>2</v>
      </c>
      <c r="V24" s="16"/>
      <c r="W24" s="16"/>
      <c r="X24" s="21"/>
      <c r="Y24" s="21"/>
      <c r="Z24" s="21"/>
      <c r="AA24" s="21"/>
      <c r="AB24" s="21"/>
      <c r="AC24" s="21"/>
      <c r="AD24" s="21"/>
      <c r="AE24" s="21"/>
      <c r="AF24" s="21"/>
      <c r="AG24" s="21"/>
      <c r="AH24" s="21"/>
      <c r="AI24" s="15"/>
      <c r="AJ24" s="20"/>
      <c r="AK24" s="19"/>
    </row>
    <row r="25" spans="1:37" ht="12.75" customHeight="1" x14ac:dyDescent="0.25">
      <c r="A25">
        <v>2003</v>
      </c>
      <c r="B25" s="22" t="s">
        <v>153</v>
      </c>
      <c r="C25" s="23" t="s">
        <v>86</v>
      </c>
      <c r="D25" s="15">
        <v>1.4012720482361412</v>
      </c>
      <c r="E25" s="15">
        <v>1.2427798776097914</v>
      </c>
      <c r="F25" s="15">
        <v>1.1409214569082706</v>
      </c>
      <c r="G25" s="15">
        <v>1.6100791936645067</v>
      </c>
      <c r="H25" s="15">
        <v>1.3283153347732204</v>
      </c>
      <c r="I25" s="15">
        <v>1.7132248920086393</v>
      </c>
      <c r="J25" s="15"/>
      <c r="K25" s="15">
        <v>1.4113350431965443</v>
      </c>
      <c r="L25" s="15">
        <v>1.3710830633549316</v>
      </c>
      <c r="M25" s="15">
        <v>1.5622799676025918</v>
      </c>
      <c r="N25" s="15"/>
      <c r="O25" s="15">
        <v>1.4515870230381567</v>
      </c>
      <c r="P25" s="15">
        <v>1.1748546616270699</v>
      </c>
      <c r="Q25" s="15">
        <v>1.5265132460876039</v>
      </c>
      <c r="R25" s="15">
        <v>0.93592512598992084</v>
      </c>
      <c r="S25" s="15">
        <f t="shared" si="3"/>
        <v>1.4012720482361412</v>
      </c>
      <c r="T25" s="17">
        <f t="shared" si="1"/>
        <v>-33.208892080019602</v>
      </c>
      <c r="U25" s="18">
        <f t="shared" si="2"/>
        <v>1</v>
      </c>
      <c r="V25" s="16"/>
      <c r="W25" s="16"/>
      <c r="X25" s="21"/>
      <c r="Y25" s="21"/>
      <c r="Z25" s="21"/>
      <c r="AA25" s="21"/>
      <c r="AB25" s="21"/>
      <c r="AC25" s="21"/>
      <c r="AD25" s="21"/>
      <c r="AE25" s="21"/>
      <c r="AF25" s="21"/>
      <c r="AG25" s="21"/>
      <c r="AH25" s="21"/>
      <c r="AI25" s="15"/>
      <c r="AJ25" s="20"/>
      <c r="AK25" s="19"/>
    </row>
    <row r="26" spans="1:37" ht="12.75" customHeight="1" x14ac:dyDescent="0.25">
      <c r="A26">
        <v>2004</v>
      </c>
      <c r="B26" s="22" t="s">
        <v>154</v>
      </c>
      <c r="C26" s="23" t="s">
        <v>86</v>
      </c>
      <c r="D26" s="15">
        <v>1.3834773218142546</v>
      </c>
      <c r="E26" s="15">
        <v>1.3114470842332611</v>
      </c>
      <c r="F26" s="15">
        <v>1.1435487845536112</v>
      </c>
      <c r="G26" s="15">
        <v>1.552375809935205</v>
      </c>
      <c r="H26" s="15">
        <v>1.2766738660907124</v>
      </c>
      <c r="I26" s="15">
        <v>1.4505399568034556</v>
      </c>
      <c r="J26" s="15"/>
      <c r="K26" s="15"/>
      <c r="L26" s="15">
        <v>1.3909287257019436</v>
      </c>
      <c r="M26" s="15">
        <v>1.475377969762419</v>
      </c>
      <c r="N26" s="15"/>
      <c r="O26" s="15">
        <v>1.4107991360691141</v>
      </c>
      <c r="P26" s="15">
        <v>1.0953563714902808</v>
      </c>
      <c r="Q26" s="15">
        <v>1.5897415296491815</v>
      </c>
      <c r="R26" s="15">
        <v>1.169906407487401</v>
      </c>
      <c r="S26" s="15">
        <f t="shared" si="3"/>
        <v>1.387203023758099</v>
      </c>
      <c r="T26" s="17">
        <f t="shared" si="1"/>
        <v>-15.664370142592066</v>
      </c>
      <c r="U26" s="18">
        <f t="shared" si="2"/>
        <v>3</v>
      </c>
      <c r="V26" s="16"/>
      <c r="W26" s="16"/>
      <c r="X26" s="21"/>
      <c r="Y26" s="21"/>
      <c r="Z26" s="21"/>
      <c r="AA26" s="21"/>
      <c r="AB26" s="21"/>
      <c r="AC26" s="21"/>
      <c r="AD26" s="21"/>
      <c r="AE26" s="21"/>
      <c r="AF26" s="21"/>
      <c r="AG26" s="21"/>
      <c r="AH26" s="21"/>
      <c r="AI26" s="15"/>
      <c r="AJ26" s="20"/>
      <c r="AK26" s="19"/>
    </row>
    <row r="27" spans="1:37" ht="12.75" customHeight="1" x14ac:dyDescent="0.25">
      <c r="A27">
        <v>2004</v>
      </c>
      <c r="B27" s="22" t="s">
        <v>153</v>
      </c>
      <c r="C27" s="23" t="s">
        <v>86</v>
      </c>
      <c r="D27" s="15">
        <v>1.3775233981281498</v>
      </c>
      <c r="E27" s="15">
        <v>1.1832253419726422</v>
      </c>
      <c r="F27" s="15">
        <v>1.3407936761032271</v>
      </c>
      <c r="G27" s="15">
        <v>1.5942404607631391</v>
      </c>
      <c r="H27" s="15">
        <v>1.3750323974082073</v>
      </c>
      <c r="I27" s="15">
        <v>1.4771634269258458</v>
      </c>
      <c r="J27" s="15"/>
      <c r="K27" s="15"/>
      <c r="L27" s="15">
        <v>1.3949604031677465</v>
      </c>
      <c r="M27" s="15">
        <v>1.5120374370050396</v>
      </c>
      <c r="N27" s="15">
        <v>1.05</v>
      </c>
      <c r="O27" s="15">
        <v>1.4148884089272855</v>
      </c>
      <c r="P27" s="15">
        <v>1.0462203023758099</v>
      </c>
      <c r="Q27" s="15">
        <v>1.7824009527815452</v>
      </c>
      <c r="R27" s="15">
        <v>1.079913606911447</v>
      </c>
      <c r="S27" s="15">
        <f t="shared" si="3"/>
        <v>1.3775233981281498</v>
      </c>
      <c r="T27" s="17">
        <f t="shared" si="1"/>
        <v>-21.604699536945102</v>
      </c>
      <c r="U27" s="18">
        <f t="shared" si="2"/>
        <v>3</v>
      </c>
      <c r="V27" s="16"/>
      <c r="W27" s="16"/>
      <c r="X27" s="21"/>
      <c r="Y27" s="21"/>
      <c r="Z27" s="21"/>
      <c r="AA27" s="21"/>
      <c r="AB27" s="21"/>
      <c r="AC27" s="21"/>
      <c r="AD27" s="21"/>
      <c r="AE27" s="21"/>
      <c r="AF27" s="21"/>
      <c r="AG27" s="21"/>
      <c r="AH27" s="21"/>
      <c r="AI27" s="15"/>
      <c r="AJ27" s="20"/>
      <c r="AK27" s="19"/>
    </row>
    <row r="28" spans="1:37" ht="12.75" customHeight="1" x14ac:dyDescent="0.25">
      <c r="A28">
        <v>2005</v>
      </c>
      <c r="B28" s="22" t="s">
        <v>154</v>
      </c>
      <c r="C28" s="23" t="s">
        <v>86</v>
      </c>
      <c r="D28" s="15">
        <v>1.5442166306695462</v>
      </c>
      <c r="E28" s="15">
        <v>1.3254106911447081</v>
      </c>
      <c r="F28" s="15">
        <v>1.510933172789225</v>
      </c>
      <c r="G28" s="15">
        <v>1.6171519438444926</v>
      </c>
      <c r="H28" s="15">
        <v>1.5668517278617713</v>
      </c>
      <c r="I28" s="15">
        <v>1.5090064794816413</v>
      </c>
      <c r="J28" s="15"/>
      <c r="K28" s="15"/>
      <c r="L28" s="15">
        <v>1.531641576673866</v>
      </c>
      <c r="M28" s="15">
        <v>1.747932505399568</v>
      </c>
      <c r="N28" s="15">
        <v>1.131754859611231</v>
      </c>
      <c r="O28" s="15">
        <v>1.5165515118790496</v>
      </c>
      <c r="P28" s="15">
        <v>1.1770250539956804</v>
      </c>
      <c r="Q28" s="15">
        <v>2.0320006346085884</v>
      </c>
      <c r="R28" s="15">
        <v>1.4614830813534916</v>
      </c>
      <c r="S28" s="15">
        <f t="shared" si="3"/>
        <v>1.5165515118790496</v>
      </c>
      <c r="T28" s="17">
        <f t="shared" si="1"/>
        <v>-3.6311612295534008</v>
      </c>
      <c r="U28" s="18">
        <f t="shared" si="2"/>
        <v>4</v>
      </c>
      <c r="V28" s="16"/>
      <c r="W28" s="16"/>
      <c r="X28" s="21"/>
      <c r="Y28" s="21">
        <v>1.2981463409741225</v>
      </c>
      <c r="Z28" s="21">
        <v>0.70063972937461372</v>
      </c>
      <c r="AA28" s="21">
        <v>1.483737764453068</v>
      </c>
      <c r="AB28" s="21">
        <v>0.88470262987806469</v>
      </c>
      <c r="AC28" s="21">
        <v>0.91799146452899161</v>
      </c>
      <c r="AD28" s="21"/>
      <c r="AE28" s="21">
        <v>1.3511844936546933</v>
      </c>
      <c r="AF28" s="21"/>
      <c r="AG28" s="21">
        <v>1.2908955642105093</v>
      </c>
      <c r="AH28" s="21">
        <v>1.2974748991471123</v>
      </c>
      <c r="AI28" s="15">
        <f>MEDIAN(D28:R28,V28:AH28)</f>
        <v>1.4614830813534916</v>
      </c>
      <c r="AJ28" s="20">
        <f>(R28-AI28)/AI28*100</f>
        <v>0</v>
      </c>
      <c r="AK28" s="19">
        <f>RANK(R28,(D28:R28,X28:AH28),1)</f>
        <v>11</v>
      </c>
    </row>
    <row r="29" spans="1:37" ht="12.75" customHeight="1" x14ac:dyDescent="0.25">
      <c r="A29">
        <v>2005</v>
      </c>
      <c r="B29" s="22" t="s">
        <v>153</v>
      </c>
      <c r="C29" s="23" t="s">
        <v>86</v>
      </c>
      <c r="D29" s="15">
        <v>1.5896760259179266</v>
      </c>
      <c r="E29" s="15">
        <v>1.3958729301655868</v>
      </c>
      <c r="F29" s="15">
        <v>1.4258664726135248</v>
      </c>
      <c r="G29" s="15">
        <v>1.6657253419726423</v>
      </c>
      <c r="H29" s="15">
        <v>1.6460997120230383</v>
      </c>
      <c r="I29" s="15">
        <v>2.0852231821454281</v>
      </c>
      <c r="J29" s="15"/>
      <c r="K29" s="15"/>
      <c r="L29" s="15">
        <v>1.5798632109431245</v>
      </c>
      <c r="M29" s="15">
        <v>1.8546220302375807</v>
      </c>
      <c r="N29" s="15">
        <v>1.1309269258459322</v>
      </c>
      <c r="O29" s="15">
        <v>1.6706317494600429</v>
      </c>
      <c r="P29" s="15">
        <v>1.192257019438445</v>
      </c>
      <c r="Q29" s="15">
        <v>2.364735131753736</v>
      </c>
      <c r="R29" s="15">
        <v>1.5910727141828653</v>
      </c>
      <c r="S29" s="15">
        <f t="shared" si="3"/>
        <v>1.5910727141828653</v>
      </c>
      <c r="T29" s="17">
        <f t="shared" si="1"/>
        <v>0</v>
      </c>
      <c r="U29" s="18">
        <f t="shared" si="2"/>
        <v>7</v>
      </c>
      <c r="V29" s="16"/>
      <c r="W29" s="16"/>
      <c r="X29" s="21"/>
      <c r="Y29" s="21">
        <v>1.2978163347465717</v>
      </c>
      <c r="Z29" s="21">
        <v>0.67265376634197627</v>
      </c>
      <c r="AA29" s="21">
        <v>1.5610542479987914</v>
      </c>
      <c r="AB29" s="21">
        <v>0.84960856104795157</v>
      </c>
      <c r="AC29" s="21">
        <v>0.81619779500123757</v>
      </c>
      <c r="AD29" s="21"/>
      <c r="AE29" s="21">
        <v>1.3808755861756099</v>
      </c>
      <c r="AF29" s="21"/>
      <c r="AG29" s="21">
        <v>1.3141227182838033</v>
      </c>
      <c r="AH29" s="21">
        <v>1.4168117751248099</v>
      </c>
      <c r="AI29" s="15">
        <f>MEDIAN(D29:R29,V29:AH29)</f>
        <v>1.4258664726135248</v>
      </c>
      <c r="AJ29" s="20">
        <f>(R29-AI29)/AI29*100</f>
        <v>11.586375354385583</v>
      </c>
      <c r="AK29" s="19">
        <f>RANK(R29,(D29:R29,X29:AH29),1)</f>
        <v>15</v>
      </c>
    </row>
    <row r="30" spans="1:37" ht="12.75" customHeight="1" x14ac:dyDescent="0.25">
      <c r="A30">
        <v>2006</v>
      </c>
      <c r="B30" s="22" t="s">
        <v>154</v>
      </c>
      <c r="C30" s="23" t="s">
        <v>86</v>
      </c>
      <c r="D30" s="15">
        <v>2.0588812095032396</v>
      </c>
      <c r="E30" s="15">
        <v>1.742889848812095</v>
      </c>
      <c r="F30" s="15">
        <v>1.5219582819360995</v>
      </c>
      <c r="G30" s="15">
        <v>1.8070755939524838</v>
      </c>
      <c r="H30" s="15">
        <v>1.9897580993520518</v>
      </c>
      <c r="I30" s="15">
        <v>2.5847105831533477</v>
      </c>
      <c r="J30" s="15"/>
      <c r="K30" s="15"/>
      <c r="L30" s="15">
        <v>1.7379524838012961</v>
      </c>
      <c r="M30" s="15">
        <v>2.2242829373650106</v>
      </c>
      <c r="N30" s="15">
        <v>2.0095075593952485</v>
      </c>
      <c r="O30" s="15">
        <v>1.8836047516198704</v>
      </c>
      <c r="P30" s="15">
        <v>1.7873261339092872</v>
      </c>
      <c r="Q30" s="15">
        <v>2.7538580354910227</v>
      </c>
      <c r="R30" s="15">
        <v>2.2030237580993521</v>
      </c>
      <c r="S30" s="15">
        <f t="shared" si="3"/>
        <v>1.9897580993520518</v>
      </c>
      <c r="T30" s="17">
        <f t="shared" si="1"/>
        <v>10.71817015428903</v>
      </c>
      <c r="U30" s="18">
        <f t="shared" si="2"/>
        <v>10</v>
      </c>
      <c r="V30" s="16"/>
      <c r="W30" s="16"/>
      <c r="X30" s="21"/>
      <c r="Y30" s="21">
        <v>1.7929625195950563</v>
      </c>
      <c r="Z30" s="21">
        <v>0.702267957993013</v>
      </c>
      <c r="AA30" s="21">
        <v>1.9479916530101549</v>
      </c>
      <c r="AB30" s="21">
        <v>0.99995470629514249</v>
      </c>
      <c r="AC30" s="21">
        <v>1.0996390446317585</v>
      </c>
      <c r="AD30" s="21"/>
      <c r="AE30" s="21">
        <v>1.6504705228133671</v>
      </c>
      <c r="AF30" s="21"/>
      <c r="AG30" s="21">
        <v>1.8711524601866525</v>
      </c>
      <c r="AH30" s="21">
        <v>1.7698237418668299</v>
      </c>
      <c r="AI30" s="15">
        <f>MEDIAN(D30:R30,V30:AH30)</f>
        <v>1.8070755939524838</v>
      </c>
      <c r="AJ30" s="20">
        <f>(R30-AI30)/AI30*100</f>
        <v>21.910990634367426</v>
      </c>
      <c r="AK30" s="19">
        <f>RANK(R30,(D30:R30,X30:AH30),1)</f>
        <v>18</v>
      </c>
    </row>
    <row r="31" spans="1:37" ht="12.75" customHeight="1" x14ac:dyDescent="0.25">
      <c r="A31">
        <v>2006</v>
      </c>
      <c r="B31" s="22" t="s">
        <v>153</v>
      </c>
      <c r="C31" s="23" t="s">
        <v>86</v>
      </c>
      <c r="D31" s="15">
        <v>1.9208390928725703</v>
      </c>
      <c r="E31" s="15">
        <v>1.8411155507559394</v>
      </c>
      <c r="F31" s="15">
        <v>1.7568314612051115</v>
      </c>
      <c r="G31" s="15">
        <v>1.8710118790496761</v>
      </c>
      <c r="H31" s="15">
        <v>2.0603552915766739</v>
      </c>
      <c r="I31" s="15">
        <v>2.7479708423326135</v>
      </c>
      <c r="J31" s="15"/>
      <c r="K31" s="15"/>
      <c r="L31" s="15">
        <v>1.9955799136069112</v>
      </c>
      <c r="M31" s="15">
        <v>2.3518444924406041</v>
      </c>
      <c r="N31" s="15">
        <v>2.1176565874730024</v>
      </c>
      <c r="O31" s="15">
        <v>1.8834686825053992</v>
      </c>
      <c r="P31" s="15">
        <v>1.7339870410367169</v>
      </c>
      <c r="Q31" s="15">
        <v>2.9124528293946907</v>
      </c>
      <c r="R31" s="15">
        <v>2.476601871850252</v>
      </c>
      <c r="S31" s="15">
        <f t="shared" si="3"/>
        <v>1.9955799136069112</v>
      </c>
      <c r="T31" s="17">
        <f t="shared" si="1"/>
        <v>24.104369610231124</v>
      </c>
      <c r="U31" s="18">
        <f t="shared" si="2"/>
        <v>11</v>
      </c>
      <c r="V31" s="16"/>
      <c r="W31" s="16"/>
      <c r="X31" s="21"/>
      <c r="Y31" s="21">
        <v>1.905353624424748</v>
      </c>
      <c r="Z31" s="21">
        <v>0.79040267347809323</v>
      </c>
      <c r="AA31" s="21">
        <v>1.9151868210521981</v>
      </c>
      <c r="AB31" s="21">
        <v>1.1345515573809404</v>
      </c>
      <c r="AC31" s="21">
        <v>1.2583795891324061</v>
      </c>
      <c r="AD31" s="21"/>
      <c r="AE31" s="21">
        <v>1.697118884462508</v>
      </c>
      <c r="AF31" s="21"/>
      <c r="AG31" s="21">
        <v>1.8189856415137375</v>
      </c>
      <c r="AH31" s="21">
        <v>1.8225411223872945</v>
      </c>
      <c r="AI31" s="15">
        <f>MEDIAN(D31:R31,V31:AH31)</f>
        <v>1.8834686825053992</v>
      </c>
      <c r="AJ31" s="20">
        <f>(R31-AI31)/AI31*100</f>
        <v>31.491534467982984</v>
      </c>
      <c r="AK31" s="19">
        <f>RANK(R31,(D31:R31,X31:AH31),1)</f>
        <v>19</v>
      </c>
    </row>
    <row r="32" spans="1:37" ht="12.75" customHeight="1" x14ac:dyDescent="0.25">
      <c r="A32">
        <v>2007</v>
      </c>
      <c r="B32" s="22" t="s">
        <v>154</v>
      </c>
      <c r="C32" s="23" t="s">
        <v>86</v>
      </c>
      <c r="D32" s="15">
        <v>2.1271101511879049</v>
      </c>
      <c r="E32" s="15">
        <v>1.6448696904247657</v>
      </c>
      <c r="F32" s="15">
        <v>1.396531600340845</v>
      </c>
      <c r="G32" s="15">
        <v>1.8167573794096472</v>
      </c>
      <c r="H32" s="15">
        <v>1.821532037437005</v>
      </c>
      <c r="I32" s="15">
        <v>2.9006047516198707</v>
      </c>
      <c r="J32" s="15"/>
      <c r="K32" s="15"/>
      <c r="L32" s="15">
        <v>2.019680345572354</v>
      </c>
      <c r="M32" s="15">
        <v>2.3515190784737219</v>
      </c>
      <c r="N32" s="15">
        <v>2.0053563714902807</v>
      </c>
      <c r="O32" s="15">
        <v>1.8525673146148307</v>
      </c>
      <c r="P32" s="15">
        <v>1.6878416126709863</v>
      </c>
      <c r="Q32" s="15">
        <v>2.6763084962122261</v>
      </c>
      <c r="R32" s="15">
        <v>2.5197984161267097</v>
      </c>
      <c r="S32" s="15">
        <f t="shared" si="3"/>
        <v>2.0053563714902807</v>
      </c>
      <c r="T32" s="17">
        <f t="shared" si="1"/>
        <v>25.653397667872941</v>
      </c>
      <c r="U32" s="18">
        <f t="shared" si="2"/>
        <v>11</v>
      </c>
      <c r="V32" s="16"/>
      <c r="W32" s="16"/>
      <c r="X32" s="21"/>
      <c r="Y32" s="21">
        <v>1.5673523083670549</v>
      </c>
      <c r="Z32" s="21">
        <v>0.88141772683852215</v>
      </c>
      <c r="AA32" s="21">
        <v>2.2631685825619221</v>
      </c>
      <c r="AB32" s="21">
        <v>1.2633739752432709</v>
      </c>
      <c r="AC32" s="21">
        <v>1.4379137562878197</v>
      </c>
      <c r="AD32" s="21"/>
      <c r="AE32" s="21">
        <v>1.8017591591770481</v>
      </c>
      <c r="AF32" s="21"/>
      <c r="AG32" s="21">
        <v>1.9104129866497106</v>
      </c>
      <c r="AH32" s="21">
        <v>1.7499121670266378</v>
      </c>
      <c r="AI32" s="15">
        <f>MEDIAN(D32:R32,V32:AH32)</f>
        <v>1.821532037437005</v>
      </c>
      <c r="AJ32" s="20">
        <f>(R32-AI32)/AI32*100</f>
        <v>38.334015781144522</v>
      </c>
      <c r="AK32" s="19">
        <f>RANK(R32,(D32:R32,X32:AH32),1)</f>
        <v>19</v>
      </c>
    </row>
    <row r="33" spans="1:37" ht="12.75" customHeight="1" x14ac:dyDescent="0.25">
      <c r="A33">
        <v>2007</v>
      </c>
      <c r="B33" s="22" t="s">
        <v>153</v>
      </c>
      <c r="C33" s="23" t="s">
        <v>86</v>
      </c>
      <c r="D33" s="15">
        <v>2.0012699784017278</v>
      </c>
      <c r="E33" s="15">
        <v>1.5252397408207343</v>
      </c>
      <c r="F33" s="15">
        <v>1.4361694268909559</v>
      </c>
      <c r="G33" s="15"/>
      <c r="H33" s="15">
        <v>1.7875421166306695</v>
      </c>
      <c r="I33" s="15">
        <v>2.4797289416846655</v>
      </c>
      <c r="J33" s="15"/>
      <c r="K33" s="15"/>
      <c r="L33" s="15"/>
      <c r="M33" s="15">
        <v>2.1612501403887685</v>
      </c>
      <c r="N33" s="15"/>
      <c r="O33" s="15">
        <v>1.7462537796976243</v>
      </c>
      <c r="P33" s="15">
        <v>1.6728334017278614</v>
      </c>
      <c r="Q33" s="15"/>
      <c r="R33" s="15"/>
      <c r="S33" s="15"/>
      <c r="T33" s="17"/>
      <c r="U33" s="18"/>
      <c r="V33" s="16"/>
      <c r="W33" s="16"/>
      <c r="X33" s="21"/>
      <c r="Y33" s="21">
        <v>1.5437837775262966</v>
      </c>
      <c r="Z33" s="21">
        <v>1.1566793649771729</v>
      </c>
      <c r="AA33" s="21">
        <v>2.3657009990841074</v>
      </c>
      <c r="AB33" s="21">
        <v>1.2854086610651863</v>
      </c>
      <c r="AC33" s="21">
        <v>1.4638434115261509</v>
      </c>
      <c r="AD33" s="21"/>
      <c r="AE33" s="21">
        <v>1.8586481872915586</v>
      </c>
      <c r="AF33" s="21"/>
      <c r="AG33" s="21">
        <v>1.9085494705163399</v>
      </c>
      <c r="AH33" s="21">
        <v>1.6976792656587474</v>
      </c>
      <c r="AI33" s="15"/>
      <c r="AJ33" s="20"/>
      <c r="AK33" s="19"/>
    </row>
    <row r="34" spans="1:37" ht="12.75" customHeight="1" x14ac:dyDescent="0.25">
      <c r="A34">
        <v>2007</v>
      </c>
      <c r="B34" s="22" t="s">
        <v>154</v>
      </c>
      <c r="C34" s="23" t="s">
        <v>87</v>
      </c>
      <c r="D34" s="15"/>
      <c r="E34" s="15"/>
      <c r="F34" s="15"/>
      <c r="G34" s="15">
        <v>1.4207139848812094</v>
      </c>
      <c r="H34" s="15"/>
      <c r="I34" s="15"/>
      <c r="J34" s="15"/>
      <c r="K34" s="15"/>
      <c r="L34" s="15">
        <v>1.996285291576674</v>
      </c>
      <c r="M34" s="15"/>
      <c r="N34" s="15">
        <v>1.9768567242620589</v>
      </c>
      <c r="O34" s="15"/>
      <c r="P34" s="15"/>
      <c r="Q34" s="15">
        <v>2.540887901853262</v>
      </c>
      <c r="R34" s="15">
        <v>2.0158387329013676</v>
      </c>
      <c r="S34" s="15"/>
      <c r="T34" s="17"/>
      <c r="U34" s="18"/>
      <c r="V34" s="16"/>
      <c r="W34" s="16"/>
      <c r="X34" s="21"/>
      <c r="Y34" s="21"/>
      <c r="Z34" s="21"/>
      <c r="AA34" s="21"/>
      <c r="AB34" s="21"/>
      <c r="AC34" s="21"/>
      <c r="AD34" s="21"/>
      <c r="AE34" s="21"/>
      <c r="AF34" s="21"/>
      <c r="AG34" s="21"/>
      <c r="AH34" s="21"/>
      <c r="AI34" s="15"/>
      <c r="AJ34" s="20"/>
      <c r="AK34" s="19"/>
    </row>
    <row r="35" spans="1:37" ht="12.75" customHeight="1" x14ac:dyDescent="0.25">
      <c r="A35">
        <v>2007</v>
      </c>
      <c r="B35" s="22" t="s">
        <v>153</v>
      </c>
      <c r="C35" s="23" t="s">
        <v>87</v>
      </c>
      <c r="D35" s="15"/>
      <c r="E35" s="15">
        <v>1.9248475521958244</v>
      </c>
      <c r="F35" s="15">
        <v>1.6256712469402446</v>
      </c>
      <c r="G35" s="15">
        <v>1.5748752699784017</v>
      </c>
      <c r="H35" s="15">
        <v>2.0848348812095034</v>
      </c>
      <c r="I35" s="15">
        <v>2.4648047876169903</v>
      </c>
      <c r="J35" s="15"/>
      <c r="K35" s="15">
        <v>2.4298075593952482</v>
      </c>
      <c r="L35" s="15">
        <v>1.9633445032397407</v>
      </c>
      <c r="M35" s="15">
        <v>2.1348309215262775</v>
      </c>
      <c r="N35" s="15">
        <v>2.1573291396688266</v>
      </c>
      <c r="O35" s="15">
        <v>2.0495626747660185</v>
      </c>
      <c r="P35" s="15">
        <v>1.7683599460043196</v>
      </c>
      <c r="Q35" s="15">
        <v>2.6736382480201581</v>
      </c>
      <c r="R35" s="15">
        <v>1.7018152163426925</v>
      </c>
      <c r="S35" s="15">
        <f t="shared" ref="S35:S61" si="4">MEDIAN(D35:R35)</f>
        <v>2.0495626747660185</v>
      </c>
      <c r="T35" s="17">
        <f t="shared" ref="T35:T61" si="5">(R35-S35)/S35*100</f>
        <v>-16.966910195270092</v>
      </c>
      <c r="U35" s="18">
        <f t="shared" ref="U35:U61" si="6">RANK(R35,D35:R35,1)</f>
        <v>3</v>
      </c>
      <c r="V35" s="16">
        <v>1.2538756931245501</v>
      </c>
      <c r="W35" s="16">
        <v>1.5327286079913607</v>
      </c>
      <c r="X35" s="21"/>
      <c r="Y35" s="21">
        <v>1.7040900361771059</v>
      </c>
      <c r="Z35" s="21">
        <v>1.2588752971562274</v>
      </c>
      <c r="AA35" s="21">
        <v>2.0874846713462927</v>
      </c>
      <c r="AB35" s="21">
        <v>1.9258224749820012</v>
      </c>
      <c r="AC35" s="21">
        <v>1.6898161666666669</v>
      </c>
      <c r="AD35" s="21"/>
      <c r="AE35" s="21">
        <v>1.8036071544276455</v>
      </c>
      <c r="AF35" s="21">
        <v>1.6189967755579553</v>
      </c>
      <c r="AG35" s="21">
        <v>1.985567743160547</v>
      </c>
      <c r="AH35" s="21">
        <v>2.0123406227501799</v>
      </c>
      <c r="AI35" s="15">
        <f t="shared" ref="AI35:AI69" si="7">MEDIAN(D35:R35,V35:AH35)</f>
        <v>1.9253350135889127</v>
      </c>
      <c r="AJ35" s="20">
        <f t="shared" ref="AJ35:AJ69" si="8">(R35-AI35)/AI35*100</f>
        <v>-11.60939762008322</v>
      </c>
      <c r="AK35" s="19">
        <f>RANK(R35,(D35:R35,V35:AH35),1)</f>
        <v>8</v>
      </c>
    </row>
    <row r="36" spans="1:37" ht="12.75" customHeight="1" x14ac:dyDescent="0.25">
      <c r="A36">
        <v>2008</v>
      </c>
      <c r="B36" s="22" t="s">
        <v>154</v>
      </c>
      <c r="C36" s="23" t="s">
        <v>87</v>
      </c>
      <c r="D36" s="15"/>
      <c r="E36" s="15">
        <v>2.5060869810415167</v>
      </c>
      <c r="F36" s="15">
        <v>2.1186334348228817</v>
      </c>
      <c r="G36" s="15">
        <v>2.0651496280297574</v>
      </c>
      <c r="H36" s="15">
        <v>2.5284129229661629</v>
      </c>
      <c r="I36" s="15">
        <v>3.1479578113750897</v>
      </c>
      <c r="J36" s="15"/>
      <c r="K36" s="15">
        <v>3.0837707283417326</v>
      </c>
      <c r="L36" s="15">
        <v>2.4485976805855527</v>
      </c>
      <c r="M36" s="15">
        <v>2.9135354211663067</v>
      </c>
      <c r="N36" s="15">
        <v>2.2632923626109904</v>
      </c>
      <c r="O36" s="15">
        <v>2.4251554415646743</v>
      </c>
      <c r="P36" s="15">
        <v>2.132406528077754</v>
      </c>
      <c r="Q36" s="15">
        <v>3.4843818487520992</v>
      </c>
      <c r="R36" s="15">
        <v>2.034758439584833</v>
      </c>
      <c r="S36" s="15">
        <f t="shared" si="4"/>
        <v>2.4485976805855527</v>
      </c>
      <c r="T36" s="17">
        <f t="shared" si="5"/>
        <v>-16.901071347162063</v>
      </c>
      <c r="U36" s="18">
        <f t="shared" si="6"/>
        <v>1</v>
      </c>
      <c r="V36" s="16">
        <v>1.5952722727981763</v>
      </c>
      <c r="W36" s="16">
        <v>1.7023809791816655</v>
      </c>
      <c r="X36" s="21"/>
      <c r="Y36" s="21">
        <v>2.3825966147708177</v>
      </c>
      <c r="Z36" s="21">
        <v>1.8913979850011997</v>
      </c>
      <c r="AA36" s="21">
        <v>2.620144636849052</v>
      </c>
      <c r="AB36" s="21">
        <v>2.2054123581713458</v>
      </c>
      <c r="AC36" s="21">
        <v>2.452253553575714</v>
      </c>
      <c r="AD36" s="21"/>
      <c r="AE36" s="21">
        <v>2.3339818762299016</v>
      </c>
      <c r="AF36" s="21">
        <v>1.7393862279217662</v>
      </c>
      <c r="AG36" s="21">
        <v>2.5894743741300696</v>
      </c>
      <c r="AH36" s="21">
        <v>2.6037629769618427</v>
      </c>
      <c r="AI36" s="15">
        <f t="shared" si="7"/>
        <v>2.4038760281677458</v>
      </c>
      <c r="AJ36" s="20">
        <f t="shared" si="8"/>
        <v>-15.355100856189214</v>
      </c>
      <c r="AK36" s="19">
        <f>RANK(R36,(D36:R36,V36:AH36),1)</f>
        <v>5</v>
      </c>
    </row>
    <row r="37" spans="1:37" ht="12.75" customHeight="1" x14ac:dyDescent="0.25">
      <c r="A37">
        <v>2008</v>
      </c>
      <c r="B37" s="22" t="s">
        <v>153</v>
      </c>
      <c r="C37" s="23" t="s">
        <v>87</v>
      </c>
      <c r="D37" s="15"/>
      <c r="E37" s="15">
        <v>3.0852119030477563</v>
      </c>
      <c r="F37" s="15">
        <v>2.2077811705063595</v>
      </c>
      <c r="G37" s="15">
        <v>2.5906359491240702</v>
      </c>
      <c r="H37" s="15">
        <v>3.1223050995920323</v>
      </c>
      <c r="I37" s="15">
        <v>3.7358147948164144</v>
      </c>
      <c r="J37" s="15"/>
      <c r="K37" s="15">
        <v>3.235351031917447</v>
      </c>
      <c r="L37" s="15">
        <v>3.1858934365250775</v>
      </c>
      <c r="M37" s="15">
        <v>3.2942291216702664</v>
      </c>
      <c r="N37" s="15">
        <v>2.7054482241420685</v>
      </c>
      <c r="O37" s="15">
        <v>2.7122192044636426</v>
      </c>
      <c r="P37" s="15">
        <v>2.6595233141348698</v>
      </c>
      <c r="Q37" s="15">
        <v>3.804142817974562</v>
      </c>
      <c r="R37" s="15">
        <v>2.4248646874250062</v>
      </c>
      <c r="S37" s="15">
        <f t="shared" si="4"/>
        <v>3.0852119030477563</v>
      </c>
      <c r="T37" s="17">
        <f t="shared" si="5"/>
        <v>-21.403625954198471</v>
      </c>
      <c r="U37" s="18">
        <f t="shared" si="6"/>
        <v>2</v>
      </c>
      <c r="V37" s="16">
        <v>2.1870855219582435</v>
      </c>
      <c r="W37" s="16">
        <v>1.8875726793856491</v>
      </c>
      <c r="X37" s="21"/>
      <c r="Y37" s="21">
        <v>3.1220107091432694</v>
      </c>
      <c r="Z37" s="21">
        <v>2.5215130717542604</v>
      </c>
      <c r="AA37" s="21">
        <v>3.3592894108471323</v>
      </c>
      <c r="AB37" s="21">
        <v>3.2365285937125026</v>
      </c>
      <c r="AC37" s="21">
        <v>3.5744888288936889</v>
      </c>
      <c r="AD37" s="21"/>
      <c r="AE37" s="21">
        <v>2.7466923260139193</v>
      </c>
      <c r="AF37" s="21">
        <v>1.8717050341972643</v>
      </c>
      <c r="AG37" s="21">
        <v>3.8084114794816415</v>
      </c>
      <c r="AH37" s="21">
        <v>3.4944146268298533</v>
      </c>
      <c r="AI37" s="15">
        <f t="shared" si="7"/>
        <v>3.1036113060955128</v>
      </c>
      <c r="AJ37" s="20">
        <f t="shared" si="8"/>
        <v>-21.869575527626282</v>
      </c>
      <c r="AK37" s="19">
        <f>RANK(R37,(D37:R37,V37:AH37),1)</f>
        <v>5</v>
      </c>
    </row>
    <row r="38" spans="1:37" ht="12.75" customHeight="1" x14ac:dyDescent="0.25">
      <c r="A38">
        <v>2009</v>
      </c>
      <c r="B38" s="22" t="s">
        <v>154</v>
      </c>
      <c r="C38" s="23" t="s">
        <v>87</v>
      </c>
      <c r="D38" s="15">
        <v>2.767323974082073</v>
      </c>
      <c r="E38" s="15">
        <v>2.8091556155507558</v>
      </c>
      <c r="F38" s="15">
        <v>2.0414806382289412</v>
      </c>
      <c r="G38" s="15">
        <v>2.5742548596112309</v>
      </c>
      <c r="H38" s="15">
        <v>3.1405909287257017</v>
      </c>
      <c r="I38" s="15">
        <v>3.4945509719222456</v>
      </c>
      <c r="J38" s="15"/>
      <c r="K38" s="15">
        <v>2.9925712742980561</v>
      </c>
      <c r="L38" s="15">
        <v>3.3471748812095026</v>
      </c>
      <c r="M38" s="15">
        <v>3.5653429805615544</v>
      </c>
      <c r="N38" s="15">
        <v>2.8284625269978396</v>
      </c>
      <c r="O38" s="15">
        <v>3.1566800215982713</v>
      </c>
      <c r="P38" s="15">
        <v>2.8001457235421161</v>
      </c>
      <c r="Q38" s="15">
        <v>2.8181976857451403</v>
      </c>
      <c r="R38" s="15">
        <v>2.47327971274298</v>
      </c>
      <c r="S38" s="15">
        <f t="shared" si="4"/>
        <v>2.8233301063714897</v>
      </c>
      <c r="T38" s="17">
        <f t="shared" si="5"/>
        <v>-12.398493284173218</v>
      </c>
      <c r="U38" s="18">
        <f t="shared" si="6"/>
        <v>2</v>
      </c>
      <c r="V38" s="16">
        <v>2.8134031360691143</v>
      </c>
      <c r="W38" s="16">
        <v>2.3555397311015116</v>
      </c>
      <c r="X38" s="21"/>
      <c r="Y38" s="21">
        <v>2.8901159308855284</v>
      </c>
      <c r="Z38" s="21">
        <v>2.3493615194384447</v>
      </c>
      <c r="AA38" s="21">
        <v>3.2321056889848805</v>
      </c>
      <c r="AB38" s="21">
        <v>3.4943579028077751</v>
      </c>
      <c r="AC38" s="21">
        <v>2.8091877937365011</v>
      </c>
      <c r="AD38" s="21"/>
      <c r="AE38" s="21">
        <v>2.488371281857451</v>
      </c>
      <c r="AF38" s="21">
        <v>1.5122460172786178</v>
      </c>
      <c r="AG38" s="21">
        <v>3.5782142548596108</v>
      </c>
      <c r="AH38" s="21">
        <v>3.6490062634989195</v>
      </c>
      <c r="AI38" s="15">
        <f t="shared" si="7"/>
        <v>2.8181976857451403</v>
      </c>
      <c r="AJ38" s="20">
        <f t="shared" si="8"/>
        <v>-12.238955937931761</v>
      </c>
      <c r="AK38" s="19">
        <f>RANK(R38,(D38:R38,V38:AH38),1)</f>
        <v>5</v>
      </c>
    </row>
    <row r="39" spans="1:37" ht="12.75" customHeight="1" x14ac:dyDescent="0.25">
      <c r="A39">
        <v>2009</v>
      </c>
      <c r="B39" s="22" t="s">
        <v>153</v>
      </c>
      <c r="C39" s="23" t="s">
        <v>87</v>
      </c>
      <c r="D39" s="15">
        <v>2.6518980864702177</v>
      </c>
      <c r="E39" s="15">
        <v>2.5784117539535725</v>
      </c>
      <c r="F39" s="15">
        <v>1.6375949942643917</v>
      </c>
      <c r="G39" s="15">
        <v>2.3643428722746518</v>
      </c>
      <c r="H39" s="15">
        <v>2.7157992451803428</v>
      </c>
      <c r="I39" s="15">
        <v>2.7126041872448368</v>
      </c>
      <c r="J39" s="15"/>
      <c r="K39" s="15">
        <v>2.3355873508550951</v>
      </c>
      <c r="L39" s="15">
        <v>2.3668989186230571</v>
      </c>
      <c r="M39" s="15">
        <v>3.1822777037642611</v>
      </c>
      <c r="N39" s="15">
        <v>2.7605300562774309</v>
      </c>
      <c r="O39" s="15">
        <v>2.3080779020303859</v>
      </c>
      <c r="P39" s="15">
        <v>2.4053354655871972</v>
      </c>
      <c r="Q39" s="15">
        <v>3.4708233859198332</v>
      </c>
      <c r="R39" s="15">
        <v>1.8273494850541101</v>
      </c>
      <c r="S39" s="15">
        <f t="shared" si="4"/>
        <v>2.4918736097703849</v>
      </c>
      <c r="T39" s="17">
        <f t="shared" si="5"/>
        <v>-26.667649679772794</v>
      </c>
      <c r="U39" s="18">
        <f t="shared" si="6"/>
        <v>2</v>
      </c>
      <c r="V39" s="16">
        <v>1.903168209863674</v>
      </c>
      <c r="W39" s="16">
        <v>2.3754936244695686</v>
      </c>
      <c r="X39" s="21"/>
      <c r="Y39" s="21">
        <v>2.3098351838949145</v>
      </c>
      <c r="Z39" s="21">
        <v>1.8435164782077718</v>
      </c>
      <c r="AA39" s="21">
        <v>3.108344063136645</v>
      </c>
      <c r="AB39" s="21">
        <v>2.4558173809681967</v>
      </c>
      <c r="AC39" s="21">
        <v>2.4133870115846729</v>
      </c>
      <c r="AD39" s="21"/>
      <c r="AE39" s="21">
        <v>2.6705891753929287</v>
      </c>
      <c r="AF39" s="21">
        <v>1.2372861855248094</v>
      </c>
      <c r="AG39" s="21">
        <v>2.7880075545227854</v>
      </c>
      <c r="AH39" s="21">
        <v>2.8212361570520503</v>
      </c>
      <c r="AI39" s="15">
        <f t="shared" si="7"/>
        <v>2.4133870115846729</v>
      </c>
      <c r="AJ39" s="20">
        <f t="shared" si="8"/>
        <v>-24.282782815913148</v>
      </c>
      <c r="AK39" s="19">
        <f>RANK(R39,(D39:R39,V39:AH39),1)</f>
        <v>3</v>
      </c>
    </row>
    <row r="40" spans="1:37" ht="12.75" customHeight="1" x14ac:dyDescent="0.25">
      <c r="A40">
        <v>2010</v>
      </c>
      <c r="B40" s="22" t="s">
        <v>154</v>
      </c>
      <c r="C40" s="23" t="s">
        <v>87</v>
      </c>
      <c r="D40" s="15">
        <v>2.8217683424024527</v>
      </c>
      <c r="E40" s="15">
        <v>2.392709227075998</v>
      </c>
      <c r="F40" s="15">
        <v>1.9959704772252287</v>
      </c>
      <c r="G40" s="15">
        <v>2.4741365044372228</v>
      </c>
      <c r="H40" s="15">
        <v>2.8029774322421699</v>
      </c>
      <c r="I40" s="15">
        <v>2.8123728873223115</v>
      </c>
      <c r="J40" s="15"/>
      <c r="K40" s="15">
        <v>2.4021046821561391</v>
      </c>
      <c r="L40" s="15">
        <v>2.4365546841166577</v>
      </c>
      <c r="M40" s="15">
        <v>3.1725319987277305</v>
      </c>
      <c r="N40" s="15">
        <v>2.2141955805533118</v>
      </c>
      <c r="O40" s="15">
        <v>2.3864455903559034</v>
      </c>
      <c r="P40" s="15">
        <v>2.4122204554590914</v>
      </c>
      <c r="Q40" s="15">
        <v>3.2409622298947593</v>
      </c>
      <c r="R40" s="15">
        <v>1.8611143786415996</v>
      </c>
      <c r="S40" s="15">
        <f t="shared" si="4"/>
        <v>2.4243875697878745</v>
      </c>
      <c r="T40" s="17">
        <f t="shared" si="5"/>
        <v>-23.233628078515491</v>
      </c>
      <c r="U40" s="18">
        <f t="shared" si="6"/>
        <v>1</v>
      </c>
      <c r="V40" s="16">
        <v>2.0864800278305911</v>
      </c>
      <c r="W40" s="16">
        <v>2.9597249411625284</v>
      </c>
      <c r="X40" s="21"/>
      <c r="Y40" s="21">
        <v>2.5769541011975696</v>
      </c>
      <c r="Z40" s="21">
        <v>2.3494588155237466</v>
      </c>
      <c r="AA40" s="21">
        <v>2.4978756876063799</v>
      </c>
      <c r="AB40" s="21">
        <v>2.2419121730397289</v>
      </c>
      <c r="AC40" s="21">
        <v>2.7909512497395892</v>
      </c>
      <c r="AD40" s="21"/>
      <c r="AE40" s="21">
        <v>2.6309779679083825</v>
      </c>
      <c r="AF40" s="21">
        <v>1.2887432551593889</v>
      </c>
      <c r="AG40" s="21">
        <v>2.7368960648451761</v>
      </c>
      <c r="AH40" s="21">
        <v>3.4063535574888482</v>
      </c>
      <c r="AI40" s="15">
        <f t="shared" si="7"/>
        <v>2.4741365044372228</v>
      </c>
      <c r="AJ40" s="20">
        <f t="shared" si="8"/>
        <v>-24.777215189873438</v>
      </c>
      <c r="AK40" s="19">
        <f>RANK(R40,(D40:R40,V40:AH40),1)</f>
        <v>2</v>
      </c>
    </row>
    <row r="41" spans="1:37" ht="12.75" customHeight="1" x14ac:dyDescent="0.25">
      <c r="A41">
        <v>2010</v>
      </c>
      <c r="B41" s="22" t="s">
        <v>153</v>
      </c>
      <c r="C41" s="23" t="s">
        <v>87</v>
      </c>
      <c r="D41" s="15">
        <v>2.7353921070496514</v>
      </c>
      <c r="E41" s="15">
        <v>2.3272155565544916</v>
      </c>
      <c r="F41" s="15">
        <v>2.4095819291320222</v>
      </c>
      <c r="G41" s="15">
        <v>2.6196405479540088</v>
      </c>
      <c r="H41" s="15">
        <v>2.8572358534661171</v>
      </c>
      <c r="I41" s="15">
        <v>2.8876967900702333</v>
      </c>
      <c r="J41" s="15"/>
      <c r="K41" s="15">
        <v>2.4612436776126039</v>
      </c>
      <c r="L41" s="15">
        <v>2.4155522727064294</v>
      </c>
      <c r="M41" s="15">
        <v>3.5273764587566774</v>
      </c>
      <c r="N41" s="15">
        <v>2.3089389945920216</v>
      </c>
      <c r="O41" s="15">
        <v>2.8252518700317948</v>
      </c>
      <c r="P41" s="15">
        <v>2.4625839588231848</v>
      </c>
      <c r="Q41" s="15">
        <v>3.5447087316844197</v>
      </c>
      <c r="R41" s="15">
        <v>1.8213812433065348</v>
      </c>
      <c r="S41" s="15">
        <f t="shared" si="4"/>
        <v>2.5411122533885968</v>
      </c>
      <c r="T41" s="17">
        <f t="shared" si="5"/>
        <v>-28.323463834480116</v>
      </c>
      <c r="U41" s="18">
        <f t="shared" si="6"/>
        <v>1</v>
      </c>
      <c r="V41" s="16">
        <v>2.5626481355677071</v>
      </c>
      <c r="W41" s="16">
        <v>3.3341018160035585</v>
      </c>
      <c r="X41" s="21"/>
      <c r="Y41" s="21">
        <v>2.9619605535110693</v>
      </c>
      <c r="Z41" s="21">
        <v>2.1961421463469786</v>
      </c>
      <c r="AA41" s="21">
        <v>2.9293673513446641</v>
      </c>
      <c r="AB41" s="21">
        <v>2.6887259521721449</v>
      </c>
      <c r="AC41" s="21">
        <v>2.8633280407869401</v>
      </c>
      <c r="AD41" s="21"/>
      <c r="AE41" s="21">
        <v>2.7476983254377143</v>
      </c>
      <c r="AF41" s="21">
        <v>1.237506010478832</v>
      </c>
      <c r="AG41" s="21">
        <v>3.0000976461394231</v>
      </c>
      <c r="AH41" s="21">
        <v>3.221152663075495</v>
      </c>
      <c r="AI41" s="15">
        <f t="shared" si="7"/>
        <v>2.7353921070496514</v>
      </c>
      <c r="AJ41" s="20">
        <f t="shared" si="8"/>
        <v>-33.414253897550125</v>
      </c>
      <c r="AK41" s="19">
        <f>RANK(R41,(D41:R41,V41:AH41),1)</f>
        <v>2</v>
      </c>
    </row>
    <row r="42" spans="1:37" ht="12.75" customHeight="1" x14ac:dyDescent="0.25">
      <c r="A42">
        <v>2011</v>
      </c>
      <c r="B42" s="22" t="s">
        <v>154</v>
      </c>
      <c r="C42" s="23" t="s">
        <v>87</v>
      </c>
      <c r="D42" s="15">
        <v>2.8031104961591531</v>
      </c>
      <c r="E42" s="15">
        <v>2.7249859003910606</v>
      </c>
      <c r="F42" s="15">
        <v>2.749392024109012</v>
      </c>
      <c r="G42" s="15">
        <v>2.9187348978959293</v>
      </c>
      <c r="H42" s="15">
        <v>3.0812340570935612</v>
      </c>
      <c r="I42" s="15">
        <v>3.0156093966483639</v>
      </c>
      <c r="J42" s="15"/>
      <c r="K42" s="15">
        <v>3.093733992416456</v>
      </c>
      <c r="L42" s="15">
        <v>2.5749866765163234</v>
      </c>
      <c r="M42" s="15">
        <v>3.6187312759780363</v>
      </c>
      <c r="N42" s="15">
        <v>2.349987840704217</v>
      </c>
      <c r="O42" s="15">
        <v>2.9312348332188241</v>
      </c>
      <c r="P42" s="15">
        <v>2.6124864824850071</v>
      </c>
      <c r="Q42" s="15">
        <v>3.657793573862083</v>
      </c>
      <c r="R42" s="15">
        <v>2.0226145345976034</v>
      </c>
      <c r="S42" s="15">
        <f t="shared" si="4"/>
        <v>2.860922697027541</v>
      </c>
      <c r="T42" s="17">
        <f t="shared" si="5"/>
        <v>-29.302020753686499</v>
      </c>
      <c r="U42" s="18">
        <f t="shared" si="6"/>
        <v>1</v>
      </c>
      <c r="V42" s="16">
        <v>2.4925808529001392</v>
      </c>
      <c r="W42" s="16">
        <v>3.5117318296140576</v>
      </c>
      <c r="X42" s="21"/>
      <c r="Y42" s="21">
        <v>2.6114239879825618</v>
      </c>
      <c r="Z42" s="21">
        <v>2.2843631802590196</v>
      </c>
      <c r="AA42" s="21">
        <v>2.5810803949862344</v>
      </c>
      <c r="AB42" s="21">
        <v>2.5369243734581088</v>
      </c>
      <c r="AC42" s="21">
        <v>3.0437030012865698</v>
      </c>
      <c r="AD42" s="21"/>
      <c r="AE42" s="21">
        <v>2.8468602697892842</v>
      </c>
      <c r="AF42" s="21">
        <v>1.3219306600727367</v>
      </c>
      <c r="AG42" s="21">
        <v>2.8812350919272451</v>
      </c>
      <c r="AH42" s="21">
        <v>3.4968569065798123</v>
      </c>
      <c r="AI42" s="15">
        <f t="shared" si="7"/>
        <v>2.8031104961591531</v>
      </c>
      <c r="AJ42" s="20">
        <f t="shared" si="8"/>
        <v>-27.843924191750279</v>
      </c>
      <c r="AK42" s="19">
        <f>RANK(R42,(D42:R42,V42:AH42),1)</f>
        <v>2</v>
      </c>
    </row>
    <row r="43" spans="1:37" ht="12.75" customHeight="1" x14ac:dyDescent="0.25">
      <c r="A43">
        <v>2011</v>
      </c>
      <c r="B43" s="22" t="s">
        <v>153</v>
      </c>
      <c r="C43" s="23" t="s">
        <v>87</v>
      </c>
      <c r="D43" s="15">
        <v>2.9573109242588536</v>
      </c>
      <c r="E43" s="15">
        <v>2.7480819570726411</v>
      </c>
      <c r="F43" s="15">
        <v>2.7041438739635359</v>
      </c>
      <c r="G43" s="15">
        <v>3.2852070668641113</v>
      </c>
      <c r="H43" s="15">
        <v>3.1790311730681236</v>
      </c>
      <c r="I43" s="15">
        <v>3.166539891445066</v>
      </c>
      <c r="J43" s="15"/>
      <c r="K43" s="15">
        <v>3.1353116873874218</v>
      </c>
      <c r="L43" s="15">
        <v>2.7980470835648714</v>
      </c>
      <c r="M43" s="15">
        <v>4.2532813926510649</v>
      </c>
      <c r="N43" s="15">
        <v>2.4888878633941984</v>
      </c>
      <c r="O43" s="15">
        <v>3.2976983484871689</v>
      </c>
      <c r="P43" s="15">
        <v>2.9854163079107328</v>
      </c>
      <c r="Q43" s="15">
        <v>4.0845241779235577</v>
      </c>
      <c r="R43" s="15">
        <v>2.2860294498357456</v>
      </c>
      <c r="S43" s="15">
        <f t="shared" si="4"/>
        <v>3.0603639976490773</v>
      </c>
      <c r="T43" s="17">
        <f t="shared" si="5"/>
        <v>-25.302040816326528</v>
      </c>
      <c r="U43" s="18">
        <f t="shared" si="6"/>
        <v>1</v>
      </c>
      <c r="V43" s="16">
        <v>2.7622907899188687</v>
      </c>
      <c r="W43" s="16">
        <v>3.7516315226690775</v>
      </c>
      <c r="X43" s="21"/>
      <c r="Y43" s="21">
        <v>2.8864541292520598</v>
      </c>
      <c r="Z43" s="21">
        <v>2.579449655161365</v>
      </c>
      <c r="AA43" s="21">
        <v>3.7139703085755595</v>
      </c>
      <c r="AB43" s="21">
        <v>2.7443658007897813</v>
      </c>
      <c r="AC43" s="21">
        <v>3.7334879361115858</v>
      </c>
      <c r="AD43" s="21"/>
      <c r="AE43" s="21">
        <v>2.755139531189668</v>
      </c>
      <c r="AF43" s="21">
        <v>1.5085096252085339</v>
      </c>
      <c r="AG43" s="21">
        <v>3.4351024463408009</v>
      </c>
      <c r="AH43" s="21">
        <v>4.1096316539859039</v>
      </c>
      <c r="AI43" s="15">
        <f t="shared" si="7"/>
        <v>2.9854163079107328</v>
      </c>
      <c r="AJ43" s="20">
        <f t="shared" si="8"/>
        <v>-23.426778242677823</v>
      </c>
      <c r="AK43" s="19">
        <f>RANK(R43,(D43:R43,V43:AH43),1)</f>
        <v>2</v>
      </c>
    </row>
    <row r="44" spans="1:37" ht="12.75" customHeight="1" x14ac:dyDescent="0.25">
      <c r="A44">
        <v>2012</v>
      </c>
      <c r="B44" s="22" t="s">
        <v>154</v>
      </c>
      <c r="C44" s="23" t="s">
        <v>87</v>
      </c>
      <c r="D44" s="15">
        <v>2.8974530294382381</v>
      </c>
      <c r="E44" s="15">
        <v>2.7139575362562454</v>
      </c>
      <c r="F44" s="15">
        <v>2.5607683954965688</v>
      </c>
      <c r="G44" s="15">
        <v>3.2200499448710964</v>
      </c>
      <c r="H44" s="15">
        <v>3.1105445699076486</v>
      </c>
      <c r="I44" s="15">
        <v>2.7435535835436631</v>
      </c>
      <c r="J44" s="15"/>
      <c r="K44" s="15">
        <v>2.8885742152520124</v>
      </c>
      <c r="L44" s="15">
        <v>3.1312618030088419</v>
      </c>
      <c r="M44" s="15">
        <v>4.1404870155097999</v>
      </c>
      <c r="N44" s="15">
        <v>2.3706433877221946</v>
      </c>
      <c r="O44" s="15">
        <v>3.2822016441746737</v>
      </c>
      <c r="P44" s="15">
        <v>3.0720697084340056</v>
      </c>
      <c r="Q44" s="15">
        <v>3.6865428422153812</v>
      </c>
      <c r="R44" s="15">
        <v>2.5448457220559377</v>
      </c>
      <c r="S44" s="15">
        <f t="shared" si="4"/>
        <v>2.9847613689361219</v>
      </c>
      <c r="T44" s="17">
        <f t="shared" si="5"/>
        <v>-14.738720872583064</v>
      </c>
      <c r="U44" s="18">
        <f t="shared" si="6"/>
        <v>2</v>
      </c>
      <c r="V44" s="16">
        <v>2.9689866757319279</v>
      </c>
      <c r="W44" s="16">
        <v>3.5072203917009146</v>
      </c>
      <c r="X44" s="21"/>
      <c r="Y44" s="21">
        <v>2.6544990772558221</v>
      </c>
      <c r="Z44" s="21">
        <v>2.9063318436244634</v>
      </c>
      <c r="AA44" s="21">
        <v>3.4329343130094947</v>
      </c>
      <c r="AB44" s="21">
        <v>2.9413735636127663</v>
      </c>
      <c r="AC44" s="21">
        <v>3.6926396279565887</v>
      </c>
      <c r="AD44" s="21"/>
      <c r="AE44" s="21">
        <v>2.7698940656294657</v>
      </c>
      <c r="AF44" s="21">
        <v>1.5642990793764868</v>
      </c>
      <c r="AG44" s="21">
        <v>3.1371810124663249</v>
      </c>
      <c r="AH44" s="21">
        <v>4.3802149985378875</v>
      </c>
      <c r="AI44" s="15">
        <f t="shared" si="7"/>
        <v>2.9689866757319279</v>
      </c>
      <c r="AJ44" s="20">
        <f t="shared" si="8"/>
        <v>-14.285714285714302</v>
      </c>
      <c r="AK44" s="19">
        <f>RANK(R44,(D44:R44,V44:AH44),1)</f>
        <v>3</v>
      </c>
    </row>
    <row r="45" spans="1:37" ht="12.75" customHeight="1" x14ac:dyDescent="0.25">
      <c r="A45">
        <v>2012</v>
      </c>
      <c r="B45" s="22" t="s">
        <v>153</v>
      </c>
      <c r="C45" s="23" t="s">
        <v>87</v>
      </c>
      <c r="D45" s="15">
        <v>2.8028775365250338</v>
      </c>
      <c r="E45" s="15">
        <v>2.6935250248330918</v>
      </c>
      <c r="F45" s="15">
        <v>2.6061005694330608</v>
      </c>
      <c r="G45" s="15">
        <v>3.1539566530096894</v>
      </c>
      <c r="H45" s="15">
        <v>3.1280573739247552</v>
      </c>
      <c r="I45" s="15">
        <v>2.748201280679063</v>
      </c>
      <c r="J45" s="15">
        <v>4.1812947233787208</v>
      </c>
      <c r="K45" s="15">
        <v>3.102158094839822</v>
      </c>
      <c r="L45" s="15">
        <v>2.9812947924434652</v>
      </c>
      <c r="M45" s="15">
        <v>4.0460429326018463</v>
      </c>
      <c r="N45" s="15">
        <v>2.4805753968014157</v>
      </c>
      <c r="O45" s="15">
        <v>3.3496400949847436</v>
      </c>
      <c r="P45" s="15">
        <v>3.102158094839822</v>
      </c>
      <c r="Q45" s="15">
        <v>3.5692947586017407</v>
      </c>
      <c r="R45" s="15">
        <v>2.5808631608136317</v>
      </c>
      <c r="S45" s="15">
        <f t="shared" si="4"/>
        <v>3.102158094839822</v>
      </c>
      <c r="T45" s="17">
        <f t="shared" si="5"/>
        <v>-16.804267161409999</v>
      </c>
      <c r="U45" s="18">
        <f t="shared" si="6"/>
        <v>2</v>
      </c>
      <c r="V45" s="16">
        <v>3.1796257162805346</v>
      </c>
      <c r="W45" s="16">
        <v>3.6909638163474061</v>
      </c>
      <c r="X45" s="21"/>
      <c r="Y45" s="21">
        <v>2.6053811450140349</v>
      </c>
      <c r="Z45" s="21">
        <v>2.7338127922985445</v>
      </c>
      <c r="AA45" s="21">
        <v>3.5522875653359676</v>
      </c>
      <c r="AB45" s="21">
        <v>3.0458991052719941</v>
      </c>
      <c r="AC45" s="21">
        <v>3.6829638168078378</v>
      </c>
      <c r="AD45" s="21"/>
      <c r="AE45" s="21">
        <v>2.9945897557070644</v>
      </c>
      <c r="AF45" s="21">
        <v>1.5535250904445994</v>
      </c>
      <c r="AG45" s="21">
        <v>3.1942444204751412</v>
      </c>
      <c r="AH45" s="21">
        <v>4.0460429326018463</v>
      </c>
      <c r="AI45" s="15">
        <f t="shared" si="7"/>
        <v>3.102158094839822</v>
      </c>
      <c r="AJ45" s="20">
        <f t="shared" si="8"/>
        <v>-16.804267161409999</v>
      </c>
      <c r="AK45" s="19">
        <f>RANK(R45,(D45:R45,V45:AH45),1)</f>
        <v>3</v>
      </c>
    </row>
    <row r="46" spans="1:37" ht="12.75" customHeight="1" x14ac:dyDescent="0.25">
      <c r="A46">
        <v>2013</v>
      </c>
      <c r="B46" s="22" t="s">
        <v>154</v>
      </c>
      <c r="C46" s="23" t="s">
        <v>87</v>
      </c>
      <c r="D46" s="15">
        <v>2.9709186270288535</v>
      </c>
      <c r="E46" s="15">
        <v>3.2802617005648482</v>
      </c>
      <c r="F46" s="15">
        <v>2.9386979425377775</v>
      </c>
      <c r="G46" s="15">
        <v>3.246570870773799</v>
      </c>
      <c r="H46" s="15">
        <v>3.378271387229717</v>
      </c>
      <c r="I46" s="15">
        <v>3.7243680932650376</v>
      </c>
      <c r="J46" s="15">
        <v>4.0643391938838036</v>
      </c>
      <c r="K46" s="15">
        <v>3.3108897276476199</v>
      </c>
      <c r="L46" s="15">
        <v>3.2251312518158586</v>
      </c>
      <c r="M46" s="15">
        <v>4.303237805129422</v>
      </c>
      <c r="N46" s="15">
        <v>2.569691472244545</v>
      </c>
      <c r="O46" s="15">
        <v>3.5099719036856363</v>
      </c>
      <c r="P46" s="15">
        <v>3.2618848843151849</v>
      </c>
      <c r="Q46" s="15">
        <v>3.9187641811593901</v>
      </c>
      <c r="R46" s="15">
        <v>2.8654050737287053</v>
      </c>
      <c r="S46" s="15">
        <f t="shared" si="4"/>
        <v>3.2802617005648482</v>
      </c>
      <c r="T46" s="17">
        <f t="shared" si="5"/>
        <v>-12.647058823529422</v>
      </c>
      <c r="U46" s="18">
        <f t="shared" si="6"/>
        <v>2</v>
      </c>
      <c r="V46" s="16">
        <v>3.0302144874610999</v>
      </c>
      <c r="W46" s="16">
        <v>3.8880748980224529</v>
      </c>
      <c r="X46" s="21"/>
      <c r="Y46" s="21">
        <v>2.7564918094223692</v>
      </c>
      <c r="Z46" s="21">
        <v>3.044425892027506</v>
      </c>
      <c r="AA46" s="21">
        <v>3.3512268393156304</v>
      </c>
      <c r="AB46" s="21">
        <v>3.0442114958379265</v>
      </c>
      <c r="AC46" s="21">
        <v>3.7468796931708743</v>
      </c>
      <c r="AD46" s="21"/>
      <c r="AE46" s="21">
        <v>3.0818533411226534</v>
      </c>
      <c r="AF46" s="21">
        <v>1.7611728133135378</v>
      </c>
      <c r="AG46" s="21">
        <v>3.0260490757778431</v>
      </c>
      <c r="AH46" s="21">
        <v>3.7917497528471351</v>
      </c>
      <c r="AI46" s="15">
        <f t="shared" si="7"/>
        <v>3.2542278775444919</v>
      </c>
      <c r="AJ46" s="20">
        <f t="shared" si="8"/>
        <v>-11.948235294117646</v>
      </c>
      <c r="AK46" s="19">
        <f>RANK(R46,(D46:R46,V46:AH46),1)</f>
        <v>4</v>
      </c>
    </row>
    <row r="47" spans="1:37" ht="12.75" customHeight="1" x14ac:dyDescent="0.25">
      <c r="A47">
        <v>2013</v>
      </c>
      <c r="B47" s="22" t="s">
        <v>153</v>
      </c>
      <c r="C47" s="23" t="s">
        <v>87</v>
      </c>
      <c r="D47" s="15">
        <v>2.9232212580067429</v>
      </c>
      <c r="E47" s="15">
        <v>2.7920119531066487</v>
      </c>
      <c r="F47" s="15">
        <v>2.7966500494659079</v>
      </c>
      <c r="G47" s="15">
        <v>3.0940984922952373</v>
      </c>
      <c r="H47" s="15">
        <v>3.18563986780693</v>
      </c>
      <c r="I47" s="15">
        <v>3.7165798457747523</v>
      </c>
      <c r="J47" s="15">
        <v>3.8264294963887839</v>
      </c>
      <c r="K47" s="15">
        <v>3.7074257082235826</v>
      </c>
      <c r="L47" s="15">
        <v>2.9811974624974815</v>
      </c>
      <c r="M47" s="15">
        <v>3.7654019127143217</v>
      </c>
      <c r="N47" s="15">
        <v>2.5723126518785842</v>
      </c>
      <c r="O47" s="15">
        <v>3.4907777861792417</v>
      </c>
      <c r="P47" s="15">
        <v>3.1490233176022535</v>
      </c>
      <c r="Q47" s="15">
        <v>3.8581333261076671</v>
      </c>
      <c r="R47" s="15">
        <v>2.9122973205290137</v>
      </c>
      <c r="S47" s="15">
        <f t="shared" si="4"/>
        <v>3.1490233176022535</v>
      </c>
      <c r="T47" s="17">
        <f t="shared" si="5"/>
        <v>-7.5174418604651363</v>
      </c>
      <c r="U47" s="18">
        <f t="shared" si="6"/>
        <v>4</v>
      </c>
      <c r="V47" s="16">
        <v>2.9658795389951917</v>
      </c>
      <c r="W47" s="16">
        <v>3.5559247317517304</v>
      </c>
      <c r="X47" s="21"/>
      <c r="Y47" s="21">
        <v>2.7123099288278012</v>
      </c>
      <c r="Z47" s="21">
        <v>2.8438853992299413</v>
      </c>
      <c r="AA47" s="21">
        <v>3.9251721267740645</v>
      </c>
      <c r="AB47" s="21">
        <v>2.9970951480446795</v>
      </c>
      <c r="AC47" s="21">
        <v>3.4616066011828486</v>
      </c>
      <c r="AD47" s="21"/>
      <c r="AE47" s="21">
        <v>3.0741729862255252</v>
      </c>
      <c r="AF47" s="21">
        <v>1.7577469787836997</v>
      </c>
      <c r="AG47" s="21">
        <v>3.1673315927045915</v>
      </c>
      <c r="AH47" s="21">
        <v>3.6616550204677361</v>
      </c>
      <c r="AI47" s="15">
        <f t="shared" si="7"/>
        <v>3.1215609049487454</v>
      </c>
      <c r="AJ47" s="20">
        <f t="shared" si="8"/>
        <v>-6.7038123167155597</v>
      </c>
      <c r="AK47" s="19">
        <f>RANK(R47,(D47:R47,V47:AH47),1)</f>
        <v>7</v>
      </c>
    </row>
    <row r="48" spans="1:37" ht="12.75" customHeight="1" x14ac:dyDescent="0.25">
      <c r="A48">
        <v>2014</v>
      </c>
      <c r="B48" s="22" t="s">
        <v>154</v>
      </c>
      <c r="C48" s="23" t="s">
        <v>87</v>
      </c>
      <c r="D48" s="15">
        <v>2.7876557754167544</v>
      </c>
      <c r="E48" s="15">
        <v>2.4890839479330937</v>
      </c>
      <c r="F48" s="15">
        <v>2.2377219430723443</v>
      </c>
      <c r="G48" s="15">
        <v>2.9738936480055727</v>
      </c>
      <c r="H48" s="15">
        <v>3.0625783492383429</v>
      </c>
      <c r="I48" s="15">
        <v>3.3552378633064865</v>
      </c>
      <c r="J48" s="15">
        <v>3.5799057730961712</v>
      </c>
      <c r="K48" s="15">
        <v>3.0891837596081739</v>
      </c>
      <c r="L48" s="15">
        <v>2.8319981260331399</v>
      </c>
      <c r="M48" s="15">
        <v>3.4646156614935699</v>
      </c>
      <c r="N48" s="15">
        <v>2.4003992467003226</v>
      </c>
      <c r="O48" s="15">
        <v>3.4380102511237385</v>
      </c>
      <c r="P48" s="15">
        <v>3.0241483120374761</v>
      </c>
      <c r="Q48" s="15">
        <v>3.3680675834181604</v>
      </c>
      <c r="R48" s="15">
        <v>2.9119326034109441</v>
      </c>
      <c r="S48" s="15">
        <f t="shared" si="4"/>
        <v>3.0241483120374761</v>
      </c>
      <c r="T48" s="17">
        <f t="shared" si="5"/>
        <v>-3.7106549364613786</v>
      </c>
      <c r="U48" s="18">
        <f t="shared" si="6"/>
        <v>6</v>
      </c>
      <c r="V48" s="16">
        <v>2.8068116708830324</v>
      </c>
      <c r="W48" s="16">
        <v>3.3723835722114881</v>
      </c>
      <c r="X48" s="21"/>
      <c r="Y48" s="21">
        <v>2.4992235654407069</v>
      </c>
      <c r="Z48" s="21">
        <v>2.7846996187089954</v>
      </c>
      <c r="AA48" s="21">
        <v>3.1575892258257179</v>
      </c>
      <c r="AB48" s="21">
        <v>2.7314887979693334</v>
      </c>
      <c r="AC48" s="21">
        <v>3.3989594210142418</v>
      </c>
      <c r="AD48" s="21"/>
      <c r="AE48" s="21">
        <v>3.0436589463086854</v>
      </c>
      <c r="AF48" s="21">
        <v>1.7496013474871752</v>
      </c>
      <c r="AG48" s="21">
        <v>2.9295512973891871</v>
      </c>
      <c r="AH48" s="21">
        <v>3.1453507370555962</v>
      </c>
      <c r="AI48" s="15">
        <f t="shared" si="7"/>
        <v>2.9990209800215242</v>
      </c>
      <c r="AJ48" s="20">
        <f t="shared" si="8"/>
        <v>-2.9038935436175266</v>
      </c>
      <c r="AK48" s="19">
        <f>RANK(R48,(D48:R48,V48:AH48),1)</f>
        <v>11</v>
      </c>
    </row>
    <row r="49" spans="1:37" ht="12.75" customHeight="1" x14ac:dyDescent="0.25">
      <c r="A49">
        <v>2014</v>
      </c>
      <c r="B49" s="22" t="s">
        <v>153</v>
      </c>
      <c r="C49" s="23" t="s">
        <v>87</v>
      </c>
      <c r="D49" s="15">
        <v>2.6408143758755704</v>
      </c>
      <c r="E49" s="15">
        <v>2.1821616094074292</v>
      </c>
      <c r="F49" s="15">
        <v>2.0851608224618379</v>
      </c>
      <c r="G49" s="15">
        <v>2.8801114714241662</v>
      </c>
      <c r="H49" s="15">
        <v>2.848774947007088</v>
      </c>
      <c r="I49" s="15">
        <v>2.8573212718481096</v>
      </c>
      <c r="J49" s="15">
        <v>3.2419058896940665</v>
      </c>
      <c r="K49" s="15">
        <v>3.0054575690924783</v>
      </c>
      <c r="L49" s="15">
        <v>2.5638974523063793</v>
      </c>
      <c r="M49" s="15">
        <v>3.0709793928736406</v>
      </c>
      <c r="N49" s="15">
        <v>2.2989613822347201</v>
      </c>
      <c r="O49" s="15">
        <v>3.4584127856666051</v>
      </c>
      <c r="P49" s="15">
        <v>2.9171455457352589</v>
      </c>
      <c r="Q49" s="15">
        <v>2.8153303291292251</v>
      </c>
      <c r="R49" s="15">
        <v>2.6240066036882288</v>
      </c>
      <c r="S49" s="15">
        <f t="shared" si="4"/>
        <v>2.848774947007088</v>
      </c>
      <c r="T49" s="17">
        <f t="shared" si="5"/>
        <v>-7.8899999999999988</v>
      </c>
      <c r="U49" s="18">
        <f t="shared" si="6"/>
        <v>5</v>
      </c>
      <c r="V49" s="16">
        <v>2.6218415347285036</v>
      </c>
      <c r="W49" s="16">
        <v>3.1371849226420858</v>
      </c>
      <c r="X49" s="21"/>
      <c r="Y49" s="21">
        <v>2.3208399738277348</v>
      </c>
      <c r="Z49" s="21">
        <v>2.8031945478549747</v>
      </c>
      <c r="AA49" s="21">
        <v>2.9554330810230334</v>
      </c>
      <c r="AB49" s="21">
        <v>2.7034874247097265</v>
      </c>
      <c r="AC49" s="21">
        <v>2.9636375528704142</v>
      </c>
      <c r="AD49" s="21"/>
      <c r="AE49" s="21">
        <v>2.8379496022084614</v>
      </c>
      <c r="AF49" s="21">
        <v>1.6735413303687841</v>
      </c>
      <c r="AG49" s="21">
        <v>2.8715651465831451</v>
      </c>
      <c r="AH49" s="21">
        <v>3.0453404183505772</v>
      </c>
      <c r="AI49" s="15">
        <f t="shared" si="7"/>
        <v>2.8433622746077747</v>
      </c>
      <c r="AJ49" s="20">
        <f t="shared" si="8"/>
        <v>-7.7146578499148415</v>
      </c>
      <c r="AK49" s="19">
        <f>RANK(R49,(D49:R49,V49:AH49),1)</f>
        <v>8</v>
      </c>
    </row>
    <row r="50" spans="1:37" ht="12.75" customHeight="1" x14ac:dyDescent="0.25">
      <c r="A50">
        <v>2015</v>
      </c>
      <c r="B50" s="22" t="s">
        <v>154</v>
      </c>
      <c r="C50" s="23">
        <v>2015</v>
      </c>
      <c r="D50" s="15">
        <v>2.2406933319243239</v>
      </c>
      <c r="E50" s="15">
        <v>2.0210175150689977</v>
      </c>
      <c r="F50" s="15">
        <v>2.0649526784400631</v>
      </c>
      <c r="G50" s="15">
        <v>2.2480158591528348</v>
      </c>
      <c r="H50" s="15">
        <v>2.5262718938362476</v>
      </c>
      <c r="I50" s="15">
        <v>2.5994971661213553</v>
      </c>
      <c r="J50" s="15">
        <v>2.6141422205783775</v>
      </c>
      <c r="K50" s="15">
        <v>2.6580773839494429</v>
      </c>
      <c r="L50" s="15">
        <v>2.4017889309515628</v>
      </c>
      <c r="M50" s="15">
        <v>2.8264955102051927</v>
      </c>
      <c r="N50" s="15">
        <v>1.9990499333834653</v>
      </c>
      <c r="O50" s="15">
        <v>3.0095586909179639</v>
      </c>
      <c r="P50" s="15">
        <v>2.5189493666077363</v>
      </c>
      <c r="Q50" s="15">
        <v>2.6434323294924211</v>
      </c>
      <c r="R50" s="15">
        <v>2.4823367304651822</v>
      </c>
      <c r="S50" s="15">
        <f t="shared" si="4"/>
        <v>2.5189493666077363</v>
      </c>
      <c r="T50" s="17">
        <f t="shared" si="5"/>
        <v>-1.4534883720930134</v>
      </c>
      <c r="U50" s="18">
        <f t="shared" si="6"/>
        <v>7</v>
      </c>
      <c r="V50" s="16">
        <v>2.2773059680668779</v>
      </c>
      <c r="W50" s="16">
        <v>2.8191729829766818</v>
      </c>
      <c r="X50" s="21"/>
      <c r="Y50" s="21">
        <v>2.0869202601255954</v>
      </c>
      <c r="Z50" s="21">
        <v>2.4969817849222036</v>
      </c>
      <c r="AA50" s="21">
        <v>2.5628845299788017</v>
      </c>
      <c r="AB50" s="21">
        <v>2.4164339854085846</v>
      </c>
      <c r="AC50" s="21">
        <v>2.0503076239830409</v>
      </c>
      <c r="AD50" s="21"/>
      <c r="AE50" s="21">
        <v>2.7020125473205083</v>
      </c>
      <c r="AF50" s="21">
        <v>1.5157631363017483</v>
      </c>
      <c r="AG50" s="21">
        <v>2.4457240943226277</v>
      </c>
      <c r="AH50" s="21">
        <v>2.3505312403519865</v>
      </c>
      <c r="AI50" s="15">
        <f t="shared" si="7"/>
        <v>2.464030412393905</v>
      </c>
      <c r="AJ50" s="20">
        <f t="shared" si="8"/>
        <v>0.74294205052006335</v>
      </c>
      <c r="AK50" s="19">
        <f>RANK(R50,(D50:R50,V50:AH50),1)</f>
        <v>14</v>
      </c>
    </row>
    <row r="51" spans="1:37" ht="12.75" customHeight="1" x14ac:dyDescent="0.25">
      <c r="A51">
        <v>2015</v>
      </c>
      <c r="B51" s="22" t="s">
        <v>153</v>
      </c>
      <c r="C51" s="23">
        <v>2015</v>
      </c>
      <c r="D51" s="15">
        <v>2.1228674699172578</v>
      </c>
      <c r="E51" s="15">
        <v>1.8997864815530716</v>
      </c>
      <c r="F51" s="15">
        <v>1.8494133551482554</v>
      </c>
      <c r="G51" s="15">
        <v>2.036513538937573</v>
      </c>
      <c r="H51" s="15">
        <v>2.4035177456012344</v>
      </c>
      <c r="I51" s="15">
        <v>2.4251062283461562</v>
      </c>
      <c r="J51" s="15">
        <v>2.1804367572370484</v>
      </c>
      <c r="K51" s="15">
        <v>2.4107139065162082</v>
      </c>
      <c r="L51" s="15">
        <v>2.1660444354071005</v>
      </c>
      <c r="M51" s="15">
        <v>2.5834217684755787</v>
      </c>
      <c r="N51" s="15">
        <v>1.8278248724033341</v>
      </c>
      <c r="O51" s="15">
        <v>2.6913641822001853</v>
      </c>
      <c r="P51" s="15">
        <v>2.2452022054718119</v>
      </c>
      <c r="Q51" s="15">
        <v>2.3747331019413398</v>
      </c>
      <c r="R51" s="15">
        <v>2.4035177456012344</v>
      </c>
      <c r="S51" s="15">
        <f t="shared" si="4"/>
        <v>2.2452022054718119</v>
      </c>
      <c r="T51" s="17">
        <f t="shared" si="5"/>
        <v>7.0512820512820458</v>
      </c>
      <c r="U51" s="18">
        <f t="shared" si="6"/>
        <v>10</v>
      </c>
      <c r="V51" s="16">
        <v>1.8638056769782025</v>
      </c>
      <c r="W51" s="16">
        <v>2.4898716765809197</v>
      </c>
      <c r="X51" s="21"/>
      <c r="Y51" s="21">
        <v>2.036513538937573</v>
      </c>
      <c r="Z51" s="21">
        <v>1.8062363896584128</v>
      </c>
      <c r="AA51" s="21">
        <v>2.3027714927916021</v>
      </c>
      <c r="AB51" s="21">
        <v>1.9933365734477304</v>
      </c>
      <c r="AC51" s="21">
        <v>1.5687630794642786</v>
      </c>
      <c r="AD51" s="21"/>
      <c r="AE51" s="21">
        <v>2.3891254237712869</v>
      </c>
      <c r="AF51" s="21">
        <v>1.4608206657396725</v>
      </c>
      <c r="AG51" s="21">
        <v>2.3963215846862611</v>
      </c>
      <c r="AH51" s="21">
        <v>2.3459484582814443</v>
      </c>
      <c r="AI51" s="15">
        <f t="shared" si="7"/>
        <v>2.2128194813544302</v>
      </c>
      <c r="AJ51" s="20">
        <f t="shared" si="8"/>
        <v>8.6178861788617755</v>
      </c>
      <c r="AK51" s="19">
        <f>RANK(R51,(D51:R51,V51:AH51),1)</f>
        <v>20</v>
      </c>
    </row>
    <row r="52" spans="1:37" ht="12.75" customHeight="1" x14ac:dyDescent="0.25">
      <c r="A52">
        <v>2016</v>
      </c>
      <c r="B52" s="22" t="s">
        <v>154</v>
      </c>
      <c r="C52" s="23">
        <v>2015</v>
      </c>
      <c r="D52" s="15">
        <v>2.0865398806982691</v>
      </c>
      <c r="E52" s="15">
        <v>1.8607575801749492</v>
      </c>
      <c r="F52" s="15">
        <v>1.5571193139539323</v>
      </c>
      <c r="G52" s="15">
        <v>2.0008983184308033</v>
      </c>
      <c r="H52" s="15">
        <v>2.2188950223843538</v>
      </c>
      <c r="I52" s="15">
        <v>2.3278933743611283</v>
      </c>
      <c r="J52" s="15">
        <v>1.8607575801749492</v>
      </c>
      <c r="K52" s="15">
        <v>2.2500374086634323</v>
      </c>
      <c r="L52" s="15">
        <v>2.2422518120936625</v>
      </c>
      <c r="M52" s="15">
        <v>2.6626740268612243</v>
      </c>
      <c r="N52" s="15">
        <v>1.7595448247679433</v>
      </c>
      <c r="O52" s="15">
        <v>2.5926036577332976</v>
      </c>
      <c r="P52" s="15">
        <v>2.1488246532564266</v>
      </c>
      <c r="Q52" s="15">
        <v>2.2188950223843538</v>
      </c>
      <c r="R52" s="15">
        <v>2.1410390566866568</v>
      </c>
      <c r="S52" s="15">
        <f t="shared" si="4"/>
        <v>2.1488246532564266</v>
      </c>
      <c r="T52" s="17">
        <f t="shared" si="5"/>
        <v>-0.36231884057971364</v>
      </c>
      <c r="U52" s="18">
        <f t="shared" si="6"/>
        <v>7</v>
      </c>
      <c r="V52" s="16">
        <v>1.7050456487795556</v>
      </c>
      <c r="W52" s="16">
        <v>2.5147476920356007</v>
      </c>
      <c r="X52" s="21"/>
      <c r="Y52" s="21">
        <v>1.9541847390121849</v>
      </c>
      <c r="Z52" s="21">
        <v>1.6739032625004771</v>
      </c>
      <c r="AA52" s="21">
        <v>2.3278933743611283</v>
      </c>
      <c r="AB52" s="21">
        <v>1.9541847390121849</v>
      </c>
      <c r="AC52" s="21">
        <v>2.0865398806982691</v>
      </c>
      <c r="AD52" s="21"/>
      <c r="AE52" s="21">
        <v>2.0631830909889604</v>
      </c>
      <c r="AF52" s="21">
        <v>1.5026201379655446</v>
      </c>
      <c r="AG52" s="21">
        <v>2.273394198372741</v>
      </c>
      <c r="AH52" s="21">
        <v>2.2889653915122805</v>
      </c>
      <c r="AI52" s="15">
        <f t="shared" si="7"/>
        <v>2.1137894686924632</v>
      </c>
      <c r="AJ52" s="20">
        <f t="shared" si="8"/>
        <v>1.2891344383057006</v>
      </c>
      <c r="AK52" s="19">
        <f>RANK(R52,(D52:R52,V52:AH52),1)</f>
        <v>14</v>
      </c>
    </row>
    <row r="53" spans="1:37" ht="12.75" customHeight="1" x14ac:dyDescent="0.25">
      <c r="A53">
        <v>2016</v>
      </c>
      <c r="B53" s="22" t="s">
        <v>153</v>
      </c>
      <c r="C53" s="23">
        <v>2015</v>
      </c>
      <c r="D53" s="15">
        <v>2.3545392813340502</v>
      </c>
      <c r="E53" s="15">
        <v>2.0022177100395391</v>
      </c>
      <c r="F53" s="15">
        <v>1.8475399470321927</v>
      </c>
      <c r="G53" s="15">
        <v>2.4318781628377235</v>
      </c>
      <c r="H53" s="15">
        <v>2.8615386156359079</v>
      </c>
      <c r="I53" s="15">
        <v>2.5006238352854333</v>
      </c>
      <c r="J53" s="15">
        <v>1.9592516647597209</v>
      </c>
      <c r="K53" s="15">
        <v>2.6209287620689246</v>
      </c>
      <c r="L53" s="15">
        <v>2.1998615183267041</v>
      </c>
      <c r="M53" s="15">
        <v>2.7240472707404888</v>
      </c>
      <c r="N53" s="15">
        <v>1.9334720375918297</v>
      </c>
      <c r="O53" s="15">
        <v>2.3287596541661593</v>
      </c>
      <c r="P53" s="15">
        <v>2.1826751002147766</v>
      </c>
      <c r="Q53" s="15">
        <v>2.5693695077331427</v>
      </c>
      <c r="R53" s="15">
        <v>2.0194041281514665</v>
      </c>
      <c r="S53" s="15">
        <f t="shared" si="4"/>
        <v>2.3287596541661593</v>
      </c>
      <c r="T53" s="17">
        <f t="shared" si="5"/>
        <v>-13.284132841328415</v>
      </c>
      <c r="U53" s="18">
        <f t="shared" si="6"/>
        <v>5</v>
      </c>
      <c r="V53" s="16">
        <v>1.5639640481853911</v>
      </c>
      <c r="W53" s="16">
        <v>2.3287596541661593</v>
      </c>
      <c r="X53" s="16"/>
      <c r="Y53" s="16">
        <v>2.1139294277670673</v>
      </c>
      <c r="Z53" s="16">
        <v>1.7702010655285194</v>
      </c>
      <c r="AA53" s="16">
        <v>2.1912683092707401</v>
      </c>
      <c r="AB53" s="16">
        <v>1.9850312919276116</v>
      </c>
      <c r="AC53" s="16">
        <v>2.1053362187111033</v>
      </c>
      <c r="AD53" s="16"/>
      <c r="AE53" s="16">
        <v>2.1998615183267041</v>
      </c>
      <c r="AF53" s="16">
        <v>1.5381844210175</v>
      </c>
      <c r="AG53" s="16">
        <v>2.5693695077331427</v>
      </c>
      <c r="AH53" s="16">
        <v>2.3717256994459777</v>
      </c>
      <c r="AI53" s="16">
        <f t="shared" si="7"/>
        <v>2.1955649137987221</v>
      </c>
      <c r="AJ53" s="20">
        <f t="shared" si="8"/>
        <v>-8.0234833659491187</v>
      </c>
      <c r="AK53" s="19">
        <f>RANK(R53,(D53:R53,V53:AH53),1)</f>
        <v>9</v>
      </c>
    </row>
    <row r="54" spans="1:37" ht="12.75" customHeight="1" x14ac:dyDescent="0.25">
      <c r="A54">
        <v>2017</v>
      </c>
      <c r="B54" s="22" t="s">
        <v>154</v>
      </c>
      <c r="C54" s="23">
        <v>2015</v>
      </c>
      <c r="D54" s="15">
        <v>2.2981760525209376</v>
      </c>
      <c r="E54" s="15">
        <v>1.885020807123915</v>
      </c>
      <c r="F54" s="15">
        <v>2.0485614250935704</v>
      </c>
      <c r="G54" s="15">
        <v>2.5477906799483052</v>
      </c>
      <c r="H54" s="15">
        <v>2.3842500619786504</v>
      </c>
      <c r="I54" s="15">
        <v>2.3842500619786504</v>
      </c>
      <c r="J54" s="15">
        <v>2.0829910288766551</v>
      </c>
      <c r="K54" s="15">
        <v>2.5650054818398478</v>
      </c>
      <c r="L54" s="15">
        <v>2.1346354345512828</v>
      </c>
      <c r="M54" s="15">
        <v>2.7457609017010451</v>
      </c>
      <c r="N54" s="15">
        <v>1.824769000503516</v>
      </c>
      <c r="O54" s="15">
        <v>2.3326056563040227</v>
      </c>
      <c r="P54" s="15">
        <v>2.2981760525209376</v>
      </c>
      <c r="Q54" s="15">
        <v>2.8146201092672158</v>
      </c>
      <c r="R54" s="15">
        <v>2.0399540241477983</v>
      </c>
      <c r="S54" s="15">
        <f t="shared" si="4"/>
        <v>2.2981760525209376</v>
      </c>
      <c r="T54" s="17">
        <f t="shared" si="5"/>
        <v>-11.235955056179787</v>
      </c>
      <c r="U54" s="18">
        <f t="shared" si="6"/>
        <v>3</v>
      </c>
      <c r="V54" s="16">
        <v>1.7903393967204306</v>
      </c>
      <c r="W54" s="16">
        <v>2.0829910288766551</v>
      </c>
      <c r="X54" s="16"/>
      <c r="Y54" s="16">
        <v>1.9452726137443139</v>
      </c>
      <c r="Z54" s="16">
        <v>2.0485614250935704</v>
      </c>
      <c r="AA54" s="16">
        <v>2.0485614250935704</v>
      </c>
      <c r="AB54" s="16">
        <v>2.1948872411716818</v>
      </c>
      <c r="AC54" s="16">
        <v>2.0743836279308838</v>
      </c>
      <c r="AD54" s="16"/>
      <c r="AE54" s="16">
        <v>2.2981760525209376</v>
      </c>
      <c r="AF54" s="16">
        <v>2.2034946421174535</v>
      </c>
      <c r="AG54" s="16">
        <v>2.3153908544124802</v>
      </c>
      <c r="AH54" s="16">
        <v>2.2293168449547673</v>
      </c>
      <c r="AI54" s="16">
        <f t="shared" si="7"/>
        <v>2.1991909416445674</v>
      </c>
      <c r="AJ54" s="20">
        <f t="shared" si="8"/>
        <v>-7.2407045009784774</v>
      </c>
      <c r="AK54" s="19">
        <f>RANK(R54,(D54:R54,V54:AH54),1)</f>
        <v>5</v>
      </c>
    </row>
    <row r="55" spans="1:37" ht="12.75" customHeight="1" x14ac:dyDescent="0.25">
      <c r="A55">
        <v>2017</v>
      </c>
      <c r="B55" s="22" t="s">
        <v>153</v>
      </c>
      <c r="C55" s="23">
        <v>2015</v>
      </c>
      <c r="D55" s="15">
        <v>2.4100534157551081</v>
      </c>
      <c r="E55" s="15">
        <v>1.9191166088420302</v>
      </c>
      <c r="F55" s="15">
        <v>2.1422697028934294</v>
      </c>
      <c r="G55" s="15">
        <v>3.2580351731504233</v>
      </c>
      <c r="H55" s="15">
        <v>2.5707236434721148</v>
      </c>
      <c r="I55" s="15">
        <v>2.374348920706884</v>
      </c>
      <c r="J55" s="15">
        <v>2.1065652078452053</v>
      </c>
      <c r="K55" s="15">
        <v>2.5885758909962271</v>
      </c>
      <c r="L55" s="15">
        <v>2.1154913316072612</v>
      </c>
      <c r="M55" s="15">
        <v>2.7670983662373461</v>
      </c>
      <c r="N55" s="15">
        <v>1.9101904850799742</v>
      </c>
      <c r="O55" s="15">
        <v>2.3475705494207166</v>
      </c>
      <c r="P55" s="15">
        <v>2.3297183018966048</v>
      </c>
      <c r="Q55" s="15">
        <v>3.3919270295812631</v>
      </c>
      <c r="R55" s="15">
        <v>1.8923382375558624</v>
      </c>
      <c r="S55" s="15">
        <f t="shared" si="4"/>
        <v>2.3475705494207166</v>
      </c>
      <c r="T55" s="17">
        <f t="shared" si="5"/>
        <v>-19.391634980988613</v>
      </c>
      <c r="U55" s="18">
        <f t="shared" si="6"/>
        <v>1</v>
      </c>
      <c r="V55" s="16">
        <v>2.1601219504175413</v>
      </c>
      <c r="W55" s="16">
        <v>2.1690480741795968</v>
      </c>
      <c r="X55" s="16"/>
      <c r="Y55" s="16">
        <v>2.079786836559038</v>
      </c>
      <c r="Z55" s="16">
        <v>2.1333435791313735</v>
      </c>
      <c r="AA55" s="16">
        <v>2.0440823415108138</v>
      </c>
      <c r="AB55" s="16">
        <v>2.4368317870412759</v>
      </c>
      <c r="AC55" s="16">
        <v>2.5171669008997792</v>
      </c>
      <c r="AD55" s="16"/>
      <c r="AE55" s="16">
        <v>2.4011272919930522</v>
      </c>
      <c r="AF55" s="16">
        <v>2.2850876830863247</v>
      </c>
      <c r="AG55" s="16">
        <v>2.4725362820894996</v>
      </c>
      <c r="AH55" s="16">
        <v>2.3922011682309963</v>
      </c>
      <c r="AI55" s="16">
        <f t="shared" si="7"/>
        <v>2.3386444256586607</v>
      </c>
      <c r="AJ55" s="20">
        <f t="shared" si="8"/>
        <v>-19.083969465648877</v>
      </c>
      <c r="AK55" s="19">
        <f>RANK(R55,(D55:R55,V55:AH55),1)</f>
        <v>1</v>
      </c>
    </row>
    <row r="56" spans="1:37" ht="12.75" customHeight="1" x14ac:dyDescent="0.25">
      <c r="A56">
        <v>2018</v>
      </c>
      <c r="B56" s="22" t="s">
        <v>154</v>
      </c>
      <c r="C56" s="23">
        <v>2015</v>
      </c>
      <c r="D56" s="15">
        <v>2.3049626080260177</v>
      </c>
      <c r="E56" s="15">
        <v>1.8738818149219152</v>
      </c>
      <c r="F56" s="15">
        <v>2.4105334145004922</v>
      </c>
      <c r="G56" s="15">
        <v>3.360670672770758</v>
      </c>
      <c r="H56" s="15">
        <v>2.4721163849439352</v>
      </c>
      <c r="I56" s="15">
        <v>2.43692611611911</v>
      </c>
      <c r="J56" s="15">
        <v>2.2785699064073994</v>
      </c>
      <c r="K56" s="15">
        <v>2.6920555650990892</v>
      </c>
      <c r="L56" s="15">
        <v>2.3137601752322241</v>
      </c>
      <c r="M56" s="15">
        <v>2.7712336699549449</v>
      </c>
      <c r="N56" s="15">
        <v>1.9266672181591522</v>
      </c>
      <c r="O56" s="15">
        <v>2.3489504440570488</v>
      </c>
      <c r="P56" s="15">
        <v>2.5073066537687598</v>
      </c>
      <c r="Q56" s="15">
        <v>3.5014317480700581</v>
      </c>
      <c r="R56" s="15">
        <v>2.1818385615545242</v>
      </c>
      <c r="S56" s="15">
        <f t="shared" si="4"/>
        <v>2.4105334145004922</v>
      </c>
      <c r="T56" s="17">
        <f t="shared" si="5"/>
        <v>-9.4873131220775004</v>
      </c>
      <c r="U56" s="18">
        <f t="shared" si="6"/>
        <v>3</v>
      </c>
      <c r="V56" s="16">
        <v>2.164201532726719</v>
      </c>
      <c r="W56" s="16">
        <v>2.2081893687577501</v>
      </c>
      <c r="X56" s="16"/>
      <c r="Y56" s="16">
        <v>2.1378088311081003</v>
      </c>
      <c r="Z56" s="16">
        <v>2.269772339201193</v>
      </c>
      <c r="AA56" s="16">
        <v>1.9882501886025954</v>
      </c>
      <c r="AB56" s="16">
        <v>2.5161042209749662</v>
      </c>
      <c r="AC56" s="16">
        <v>2.5249017881811717</v>
      </c>
      <c r="AD56" s="16"/>
      <c r="AE56" s="16">
        <v>2.6128774602432339</v>
      </c>
      <c r="AF56" s="16">
        <v>2.2785699064073994</v>
      </c>
      <c r="AG56" s="16">
        <v>2.4281285489129041</v>
      </c>
      <c r="AH56" s="16">
        <v>2.4105334145004922</v>
      </c>
      <c r="AI56" s="16">
        <f t="shared" si="7"/>
        <v>2.3797419292787705</v>
      </c>
      <c r="AJ56" s="20">
        <f t="shared" si="8"/>
        <v>-8.3161692992577976</v>
      </c>
      <c r="AK56" s="19">
        <f>RANK(R56,(D56:R56,V56:AH56),1)</f>
        <v>6</v>
      </c>
    </row>
    <row r="57" spans="1:37" ht="12.75" customHeight="1" x14ac:dyDescent="0.25">
      <c r="A57">
        <v>2018</v>
      </c>
      <c r="B57" s="22" t="s">
        <v>153</v>
      </c>
      <c r="C57" s="23">
        <v>2015</v>
      </c>
      <c r="D57" s="15">
        <v>2.4637361869012686</v>
      </c>
      <c r="E57" s="15">
        <v>2.0545958814952821</v>
      </c>
      <c r="F57" s="15">
        <v>2.5615740860200917</v>
      </c>
      <c r="G57" s="15">
        <v>3.6200022673964494</v>
      </c>
      <c r="H57" s="15">
        <v>2.8017216565844754</v>
      </c>
      <c r="I57" s="15">
        <v>2.4459474779705741</v>
      </c>
      <c r="J57" s="15">
        <v>2.7750385931884325</v>
      </c>
      <c r="K57" s="15">
        <v>3.1308127718023346</v>
      </c>
      <c r="L57" s="15">
        <v>2.4637361869012686</v>
      </c>
      <c r="M57" s="15">
        <v>2.9173482646339939</v>
      </c>
      <c r="N57" s="15">
        <v>2.0812789448913245</v>
      </c>
      <c r="O57" s="15">
        <v>2.5615740860200917</v>
      </c>
      <c r="P57" s="15">
        <v>2.6060458583468296</v>
      </c>
      <c r="Q57" s="15">
        <v>3.4421151780894985</v>
      </c>
      <c r="R57" s="15">
        <v>2.3670242181450507</v>
      </c>
      <c r="S57" s="15">
        <f t="shared" si="4"/>
        <v>2.5615740860200917</v>
      </c>
      <c r="T57" s="17">
        <f t="shared" si="5"/>
        <v>-7.5949342608049433</v>
      </c>
      <c r="U57" s="18">
        <f t="shared" si="6"/>
        <v>3</v>
      </c>
      <c r="V57" s="16">
        <v>2.481524895831964</v>
      </c>
      <c r="W57" s="16">
        <v>2.4726305413666165</v>
      </c>
      <c r="X57" s="16"/>
      <c r="Y57" s="16">
        <v>2.2591660341982753</v>
      </c>
      <c r="Z57" s="16">
        <v>2.4637361869012686</v>
      </c>
      <c r="AA57" s="16">
        <v>2.4014757056438363</v>
      </c>
      <c r="AB57" s="16">
        <v>2.7750385931884325</v>
      </c>
      <c r="AC57" s="16">
        <v>3.0418692271488594</v>
      </c>
      <c r="AD57" s="16"/>
      <c r="AE57" s="16">
        <v>2.7038837574656522</v>
      </c>
      <c r="AF57" s="16">
        <v>2.499313604762659</v>
      </c>
      <c r="AG57" s="16">
        <v>2.6238345672775245</v>
      </c>
      <c r="AH57" s="16">
        <v>2.632728921742872</v>
      </c>
      <c r="AI57" s="16">
        <f t="shared" si="7"/>
        <v>2.5615740860200917</v>
      </c>
      <c r="AJ57" s="20">
        <f t="shared" si="8"/>
        <v>-7.5949342608049433</v>
      </c>
      <c r="AK57" s="19">
        <f>RANK(R57,(D57:R57,V57:AH57),1)</f>
        <v>4</v>
      </c>
    </row>
    <row r="58" spans="1:37" ht="12.75" customHeight="1" x14ac:dyDescent="0.25">
      <c r="A58">
        <v>2019</v>
      </c>
      <c r="B58" s="22" t="s">
        <v>154</v>
      </c>
      <c r="C58" s="23">
        <v>2015</v>
      </c>
      <c r="D58" s="15">
        <v>2.3570039333170985</v>
      </c>
      <c r="E58" s="15">
        <v>2.0012297547031968</v>
      </c>
      <c r="F58" s="15">
        <v>2.1613281350794522</v>
      </c>
      <c r="G58" s="15">
        <v>3.9224103192182653</v>
      </c>
      <c r="H58" s="15">
        <v>2.7216724663963476</v>
      </c>
      <c r="I58" s="15">
        <v>2.4726305413666165</v>
      </c>
      <c r="J58" s="15">
        <v>2.7750385931884325</v>
      </c>
      <c r="K58" s="15">
        <v>2.7661442387230855</v>
      </c>
      <c r="L58" s="15">
        <v>2.6505176306735674</v>
      </c>
      <c r="M58" s="15">
        <v>2.9351369735646884</v>
      </c>
      <c r="N58" s="15">
        <v>1.9834410457725018</v>
      </c>
      <c r="O58" s="15">
        <v>2.7661442387230855</v>
      </c>
      <c r="P58" s="15">
        <v>2.5793627949507871</v>
      </c>
      <c r="Q58" s="15">
        <v>2.8017216565844754</v>
      </c>
      <c r="R58" s="15">
        <v>2.2896075330348777</v>
      </c>
      <c r="S58" s="15">
        <f t="shared" si="4"/>
        <v>2.6505176306735674</v>
      </c>
      <c r="T58" s="17">
        <f t="shared" si="5"/>
        <v>-13.61658920740598</v>
      </c>
      <c r="U58" s="18">
        <f t="shared" si="6"/>
        <v>4</v>
      </c>
      <c r="V58" s="16">
        <v>2.6416232762082199</v>
      </c>
      <c r="W58" s="16">
        <v>2.6060458583468296</v>
      </c>
      <c r="X58" s="16"/>
      <c r="Y58" s="16">
        <v>2.4904192502973115</v>
      </c>
      <c r="Z58" s="16">
        <v>2.5615740860200917</v>
      </c>
      <c r="AA58" s="16">
        <v>2.4192644145745312</v>
      </c>
      <c r="AB58" s="16">
        <v>2.6594119851389144</v>
      </c>
      <c r="AC58" s="16">
        <v>2.499313604762659</v>
      </c>
      <c r="AD58" s="16"/>
      <c r="AE58" s="16">
        <v>2.9973974548221216</v>
      </c>
      <c r="AF58" s="16">
        <v>2.7572498842577375</v>
      </c>
      <c r="AG58" s="16">
        <v>2.9262426190993409</v>
      </c>
      <c r="AH58" s="16">
        <v>2.7216724663963476</v>
      </c>
      <c r="AI58" s="16">
        <f t="shared" si="7"/>
        <v>2.6460704534408936</v>
      </c>
      <c r="AJ58" s="20">
        <f t="shared" si="8"/>
        <v>-13.471407004393217</v>
      </c>
      <c r="AK58" s="19">
        <f>RANK(R58,(D58:R58,V58:AH58),1)</f>
        <v>4</v>
      </c>
    </row>
    <row r="59" spans="1:37" ht="12.75" customHeight="1" x14ac:dyDescent="0.25">
      <c r="A59" s="67">
        <v>2019</v>
      </c>
      <c r="B59" s="22" t="s">
        <v>153</v>
      </c>
      <c r="C59" s="23">
        <v>2015</v>
      </c>
      <c r="D59" s="15">
        <v>2.1833228177776474</v>
      </c>
      <c r="E59" s="15">
        <v>1.8751925813977375</v>
      </c>
      <c r="F59" s="15">
        <v>1.8223702551611813</v>
      </c>
      <c r="G59" s="15">
        <v>3.2485730635481929</v>
      </c>
      <c r="H59" s="15">
        <v>2.6235088697489473</v>
      </c>
      <c r="I59" s="15">
        <v>2.227341422974777</v>
      </c>
      <c r="J59" s="15">
        <v>2.6587237539066515</v>
      </c>
      <c r="K59" s="15">
        <v>2.5266679383152613</v>
      </c>
      <c r="L59" s="15">
        <v>2.3241823544084634</v>
      </c>
      <c r="M59" s="15">
        <v>2.4826493331181312</v>
      </c>
      <c r="N59" s="15">
        <v>1.8751925813977375</v>
      </c>
      <c r="O59" s="15">
        <v>2.6235088697489473</v>
      </c>
      <c r="P59" s="15">
        <v>2.5442753803941129</v>
      </c>
      <c r="Q59" s="15">
        <v>2.4298270068815753</v>
      </c>
      <c r="R59" s="15">
        <v>2.2370911250524848</v>
      </c>
      <c r="S59" s="15">
        <f t="shared" si="4"/>
        <v>2.4298270068815753</v>
      </c>
      <c r="T59" s="17">
        <f t="shared" si="5"/>
        <v>-7.9320824603248825</v>
      </c>
      <c r="U59" s="18">
        <f t="shared" si="6"/>
        <v>6</v>
      </c>
      <c r="V59" s="16">
        <v>2.3682009596055935</v>
      </c>
      <c r="W59" s="16">
        <v>2.5266679383152613</v>
      </c>
      <c r="X59" s="16"/>
      <c r="Y59" s="16">
        <v>2.4122195648027231</v>
      </c>
      <c r="Z59" s="16">
        <v>2.4474344489604274</v>
      </c>
      <c r="AA59" s="16">
        <v>2.2449488650536291</v>
      </c>
      <c r="AB59" s="16">
        <v>2.3593972385661672</v>
      </c>
      <c r="AC59" s="16">
        <v>1.9720335128314233</v>
      </c>
      <c r="AD59" s="16"/>
      <c r="AE59" s="16">
        <v>2.878816779892301</v>
      </c>
      <c r="AF59" s="16">
        <v>2.7203498011826333</v>
      </c>
      <c r="AG59" s="16">
        <v>3.0284800375625429</v>
      </c>
      <c r="AH59" s="16">
        <v>2.5002567751969833</v>
      </c>
      <c r="AI59" s="16">
        <f t="shared" si="7"/>
        <v>2.4386307279210016</v>
      </c>
      <c r="AJ59" s="20">
        <f t="shared" si="8"/>
        <v>-8.2644576138977293</v>
      </c>
      <c r="AK59" s="19">
        <f>RANK(R59,(D59:R59,V59:AH59),1)</f>
        <v>7</v>
      </c>
    </row>
    <row r="60" spans="1:37" ht="12.75" customHeight="1" x14ac:dyDescent="0.25">
      <c r="A60" s="67">
        <v>2020</v>
      </c>
      <c r="B60" s="22" t="s">
        <v>154</v>
      </c>
      <c r="C60" s="23">
        <v>2015</v>
      </c>
      <c r="D60" s="15">
        <v>2.1333333333333337</v>
      </c>
      <c r="E60" s="15">
        <v>1.6874316939890714</v>
      </c>
      <c r="F60" s="15">
        <v>1.4688524590163936</v>
      </c>
      <c r="G60" s="15">
        <v>2.8502732240437161</v>
      </c>
      <c r="H60" s="15">
        <v>2.3431693989071043</v>
      </c>
      <c r="I60" s="15">
        <v>2.142076502732241</v>
      </c>
      <c r="J60" s="15">
        <v>2.002185792349727</v>
      </c>
      <c r="K60" s="15">
        <v>2.1770491803278689</v>
      </c>
      <c r="L60" s="15">
        <v>2.2819672131147546</v>
      </c>
      <c r="M60" s="15">
        <v>2.6142076502732245</v>
      </c>
      <c r="N60" s="15">
        <v>1.731147540983607</v>
      </c>
      <c r="O60" s="15">
        <v>2.2994535519125687</v>
      </c>
      <c r="P60" s="15">
        <v>2.3519125683060116</v>
      </c>
      <c r="Q60" s="15">
        <v>2.6491803278688528</v>
      </c>
      <c r="R60" s="15">
        <v>2.1923914468085486</v>
      </c>
      <c r="S60" s="15">
        <f t="shared" si="4"/>
        <v>2.1923914468085486</v>
      </c>
      <c r="T60" s="17">
        <f t="shared" si="5"/>
        <v>0</v>
      </c>
      <c r="U60" s="18">
        <f t="shared" si="6"/>
        <v>8</v>
      </c>
      <c r="V60" s="16">
        <v>1.9322404371584705</v>
      </c>
      <c r="W60" s="16">
        <v>2.3606557377049184</v>
      </c>
      <c r="X60" s="16"/>
      <c r="Y60" s="16">
        <v>2.1071038251366123</v>
      </c>
      <c r="Z60" s="16">
        <v>2.0633879781420768</v>
      </c>
      <c r="AA60" s="16">
        <v>2.168306010928962</v>
      </c>
      <c r="AB60" s="16">
        <v>2.142076502732241</v>
      </c>
      <c r="AC60" s="16">
        <v>1.6174863387978144</v>
      </c>
      <c r="AD60" s="16"/>
      <c r="AE60" s="16">
        <v>2.5180327868852461</v>
      </c>
      <c r="AF60" s="16">
        <v>2.570491803278689</v>
      </c>
      <c r="AG60" s="16">
        <v>2.5617486338797817</v>
      </c>
      <c r="AH60" s="16">
        <v>2.1595628415300547</v>
      </c>
      <c r="AI60" s="16">
        <f t="shared" si="7"/>
        <v>2.1726775956284152</v>
      </c>
      <c r="AJ60" s="20">
        <f t="shared" si="8"/>
        <v>0.90735280834114795</v>
      </c>
      <c r="AK60" s="19">
        <f>RANK(R60,(D60:R60,V60:AH60),1)</f>
        <v>15</v>
      </c>
    </row>
    <row r="61" spans="1:37" ht="12.75" customHeight="1" x14ac:dyDescent="0.25">
      <c r="A61">
        <v>2020</v>
      </c>
      <c r="B61" s="22" t="s">
        <v>153</v>
      </c>
      <c r="C61" s="23">
        <v>2015</v>
      </c>
      <c r="D61" s="15">
        <v>2.1603868809979359</v>
      </c>
      <c r="E61" s="15">
        <v>1.7265016496678061</v>
      </c>
      <c r="F61" s="15">
        <v>1.7988158548894948</v>
      </c>
      <c r="G61" s="15">
        <v>2.7479397984241523</v>
      </c>
      <c r="H61" s="15">
        <v>2.530997182759088</v>
      </c>
      <c r="I61" s="15">
        <v>2.2055832592614908</v>
      </c>
      <c r="J61" s="15">
        <v>1.6722659957515402</v>
      </c>
      <c r="K61" s="15">
        <v>2.4315651505792664</v>
      </c>
      <c r="L61" s="15">
        <v>2.0609548488181142</v>
      </c>
      <c r="M61" s="15">
        <v>2.530997182759088</v>
      </c>
      <c r="N61" s="15">
        <v>1.8259336818476277</v>
      </c>
      <c r="O61" s="15">
        <v>2.0338370218599815</v>
      </c>
      <c r="P61" s="15">
        <v>1.961522816638293</v>
      </c>
      <c r="Q61" s="15">
        <v>2.8202540036458408</v>
      </c>
      <c r="R61" s="15">
        <v>2.0672460613411254</v>
      </c>
      <c r="S61" s="15">
        <f t="shared" si="4"/>
        <v>2.0672460613411254</v>
      </c>
      <c r="T61" s="17">
        <f t="shared" si="5"/>
        <v>0</v>
      </c>
      <c r="U61" s="18">
        <f t="shared" si="6"/>
        <v>8</v>
      </c>
      <c r="V61" s="16">
        <v>1.7265016496678061</v>
      </c>
      <c r="W61" s="16">
        <v>2.3230938427467342</v>
      </c>
      <c r="X61" s="16"/>
      <c r="Y61" s="16">
        <v>2.1694261566506468</v>
      </c>
      <c r="Z61" s="16">
        <v>1.979601367943715</v>
      </c>
      <c r="AA61" s="16">
        <v>1.8530515088057606</v>
      </c>
      <c r="AB61" s="16">
        <v>1.8168944061949168</v>
      </c>
      <c r="AC61" s="16">
        <v>1.6632267200988291</v>
      </c>
      <c r="AD61" s="16"/>
      <c r="AE61" s="16">
        <v>2.5490757340645098</v>
      </c>
      <c r="AF61" s="16">
        <v>2.151347605345225</v>
      </c>
      <c r="AG61" s="16">
        <v>2.7660183497295745</v>
      </c>
      <c r="AH61" s="16">
        <v>2.341172394052156</v>
      </c>
      <c r="AI61" s="16">
        <f t="shared" si="7"/>
        <v>2.1092968333431754</v>
      </c>
      <c r="AJ61" s="20">
        <f t="shared" si="8"/>
        <v>-1.9935919562065956</v>
      </c>
      <c r="AK61" s="19">
        <f>RANK(R61,(D61:R61,V61:AH61),1)</f>
        <v>13</v>
      </c>
    </row>
    <row r="62" spans="1:37" ht="12.75" customHeight="1" x14ac:dyDescent="0.25">
      <c r="A62">
        <v>2021</v>
      </c>
      <c r="B62" s="22" t="s">
        <v>154</v>
      </c>
      <c r="C62" s="23">
        <v>2015</v>
      </c>
      <c r="D62" s="15">
        <v>2.1784727546252767</v>
      </c>
      <c r="E62" s="15">
        <v>1.7618723872068969</v>
      </c>
      <c r="F62" s="15">
        <v>2.1697935803040602</v>
      </c>
      <c r="G62" s="15">
        <v>3.3761988109531176</v>
      </c>
      <c r="H62" s="15">
        <v>2.3520562410496013</v>
      </c>
      <c r="I62" s="15">
        <v>2.0656434884494654</v>
      </c>
      <c r="J62" s="15">
        <v>1.9701725709160869</v>
      </c>
      <c r="K62" s="15">
        <v>2.4996022045102775</v>
      </c>
      <c r="L62" s="15">
        <v>1.9701725709160869</v>
      </c>
      <c r="M62" s="118">
        <v>2.4041312869768987</v>
      </c>
      <c r="N62" s="118">
        <v>1.8747016533827081</v>
      </c>
      <c r="O62" s="15">
        <v>1.9701725709160869</v>
      </c>
      <c r="P62" s="15">
        <v>1.9267766993100055</v>
      </c>
      <c r="Q62" s="15">
        <v>3.8795909215836595</v>
      </c>
      <c r="R62" s="15">
        <v>2.1146488695637622</v>
      </c>
      <c r="S62" s="15">
        <f t="shared" ref="S62" si="9">MEDIAN(D62:R62)</f>
        <v>2.1146488695637622</v>
      </c>
      <c r="T62" s="17">
        <f t="shared" ref="T62" si="10">(R62-S62)/S62*100</f>
        <v>0</v>
      </c>
      <c r="U62" s="18">
        <f t="shared" ref="U62" si="11">RANK(R62,D62:R62,1)</f>
        <v>8</v>
      </c>
      <c r="V62" s="16">
        <v>2.056964314128249</v>
      </c>
      <c r="W62" s="16">
        <v>2.3867729383344667</v>
      </c>
      <c r="X62" s="16"/>
      <c r="Y62" s="16">
        <v>2.0656434884494654</v>
      </c>
      <c r="Z62" s="16">
        <v>2.4301688099405476</v>
      </c>
      <c r="AA62" s="16">
        <v>1.805268258812978</v>
      </c>
      <c r="AB62" s="16">
        <v>1.9007391763463568</v>
      </c>
      <c r="AC62" s="16">
        <v>2.2565853235162225</v>
      </c>
      <c r="AD62" s="16"/>
      <c r="AE62" s="16">
        <v>2.3520562410496013</v>
      </c>
      <c r="AF62" s="16">
        <v>2.039605965485817</v>
      </c>
      <c r="AG62" s="16">
        <v>2.265264497837439</v>
      </c>
      <c r="AH62" s="119">
        <v>2.2045102775889251</v>
      </c>
      <c r="AI62" s="16">
        <f t="shared" si="7"/>
        <v>2.1422212249339112</v>
      </c>
      <c r="AJ62" s="20">
        <f t="shared" si="8"/>
        <v>-1.2870918768438417</v>
      </c>
      <c r="AK62" s="19">
        <f>RANK(R62,(D62:R62,V62:AH62),1)</f>
        <v>13</v>
      </c>
    </row>
    <row r="63" spans="1:37" ht="12.75" customHeight="1" x14ac:dyDescent="0.25">
      <c r="A63">
        <v>2021</v>
      </c>
      <c r="B63" s="22" t="s">
        <v>153</v>
      </c>
      <c r="C63" s="23">
        <v>2015</v>
      </c>
      <c r="D63" s="15">
        <v>3.4924330616996513</v>
      </c>
      <c r="E63" s="15">
        <v>2.7683920611033819</v>
      </c>
      <c r="F63" s="15">
        <v>5.9797268519833047</v>
      </c>
      <c r="G63" s="15">
        <v>6.7974672761861488</v>
      </c>
      <c r="H63" s="15">
        <v>3.6798319089128033</v>
      </c>
      <c r="I63" s="15">
        <v>2.529884437377552</v>
      </c>
      <c r="J63" s="15">
        <v>4.0035208268264286</v>
      </c>
      <c r="K63" s="15">
        <v>4.3272097447400553</v>
      </c>
      <c r="L63" s="15">
        <v>3.1857804026235845</v>
      </c>
      <c r="M63" s="15">
        <v>3.5776143558874476</v>
      </c>
      <c r="N63" s="15">
        <v>3.1346716261109062</v>
      </c>
      <c r="O63" s="15">
        <v>2.734319543428263</v>
      </c>
      <c r="P63" s="15">
        <v>2.7428376728470432</v>
      </c>
      <c r="Q63" s="15">
        <v>6.7548766290922515</v>
      </c>
      <c r="R63" s="15">
        <v>3.6545540186882945</v>
      </c>
      <c r="S63" s="15">
        <f t="shared" ref="S63:S68" si="12">MEDIAN(D63:R63)</f>
        <v>3.5776143558874476</v>
      </c>
      <c r="T63" s="17">
        <f t="shared" ref="T63:T68" si="13">(R63-S63)/S63*100</f>
        <v>2.1505857017325627</v>
      </c>
      <c r="U63" s="18">
        <f t="shared" ref="U63:U68" si="14">RANK(R63,D63:R63,1)</f>
        <v>9</v>
      </c>
      <c r="V63" s="16">
        <v>4.2420284505522581</v>
      </c>
      <c r="W63" s="16">
        <v>3.1005991084357878</v>
      </c>
      <c r="X63" s="16"/>
      <c r="Y63" s="16">
        <v>2.6917288963343653</v>
      </c>
      <c r="Z63" s="16">
        <v>5.391975922087509</v>
      </c>
      <c r="AA63" s="16">
        <v>3.7564950736818195</v>
      </c>
      <c r="AB63" s="16">
        <v>3.7479769442630402</v>
      </c>
      <c r="AC63" s="16">
        <v>5.8689911695391697</v>
      </c>
      <c r="AD63" s="16"/>
      <c r="AE63" s="16">
        <v>3.424288026349414</v>
      </c>
      <c r="AF63" s="16">
        <v>3.6713137794940232</v>
      </c>
      <c r="AG63" s="16">
        <v>2.6832107669155856</v>
      </c>
      <c r="AH63" s="16">
        <v>3.424288026349414</v>
      </c>
      <c r="AI63" s="16">
        <f t="shared" si="7"/>
        <v>3.6160841872878713</v>
      </c>
      <c r="AJ63" s="20">
        <f t="shared" si="8"/>
        <v>1.0638533122558833</v>
      </c>
      <c r="AK63" s="19">
        <f>RANK(R63,(D63:R63,V63:AH63),1)</f>
        <v>14</v>
      </c>
    </row>
    <row r="64" spans="1:37" x14ac:dyDescent="0.25">
      <c r="A64">
        <v>2022</v>
      </c>
      <c r="B64" s="22" t="s">
        <v>154</v>
      </c>
      <c r="C64" s="23">
        <v>2015</v>
      </c>
      <c r="D64" s="15">
        <v>4.9168596085034721</v>
      </c>
      <c r="E64" s="15">
        <v>3.9739002315302039</v>
      </c>
      <c r="F64" s="15">
        <v>8.1835403073037245</v>
      </c>
      <c r="G64" s="15">
        <v>9.7663649757945699</v>
      </c>
      <c r="H64" s="15">
        <v>4.5800884024415911</v>
      </c>
      <c r="I64" s="15">
        <v>3.7465796674384335</v>
      </c>
      <c r="J64" s="15">
        <v>8.0740896653336129</v>
      </c>
      <c r="K64" s="15">
        <v>5.161018732898337</v>
      </c>
      <c r="L64" s="15">
        <v>5.9524310671437588</v>
      </c>
      <c r="M64" s="15">
        <v>6.20500947169017</v>
      </c>
      <c r="N64" s="15">
        <v>4.6811197642601554</v>
      </c>
      <c r="O64" s="15">
        <v>5.6577562618396113</v>
      </c>
      <c r="P64" s="15">
        <v>5.7587876236581774</v>
      </c>
      <c r="Q64" s="15">
        <v>9.6400757735213638</v>
      </c>
      <c r="R64" s="15">
        <v>3.9277485865310848</v>
      </c>
      <c r="S64" s="15">
        <f t="shared" si="12"/>
        <v>5.6577562618396113</v>
      </c>
      <c r="T64" s="17">
        <f t="shared" si="13"/>
        <v>-30.577628219459861</v>
      </c>
      <c r="U64" s="18">
        <f t="shared" si="14"/>
        <v>2</v>
      </c>
      <c r="V64" s="16">
        <v>6.2723637129025454</v>
      </c>
      <c r="W64" s="16">
        <v>4.5632498421384966</v>
      </c>
      <c r="X64" s="16"/>
      <c r="Y64" s="16">
        <v>5.6156598610818769</v>
      </c>
      <c r="Z64" s="16">
        <v>8.2256367080614599</v>
      </c>
      <c r="AA64" s="16">
        <v>4.6979583245632499</v>
      </c>
      <c r="AB64" s="16">
        <v>5.8850768259313826</v>
      </c>
      <c r="AC64" s="16">
        <v>8.7813091980635658</v>
      </c>
      <c r="AD64" s="16"/>
      <c r="AE64" s="16">
        <v>6.2302673121448109</v>
      </c>
      <c r="AF64" s="16">
        <v>6.9795832456324982</v>
      </c>
      <c r="AG64" s="16">
        <v>4.8916017680488313</v>
      </c>
      <c r="AH64" s="16">
        <v>5.3041464954746367</v>
      </c>
      <c r="AI64" s="16">
        <f t="shared" si="7"/>
        <v>5.7082719427488939</v>
      </c>
      <c r="AJ64" s="20">
        <f t="shared" si="8"/>
        <v>-31.19198549185403</v>
      </c>
      <c r="AK64" s="19">
        <f>RANK(R64,(D64:R64,V64:AH64),1)</f>
        <v>2</v>
      </c>
    </row>
    <row r="65" spans="1:37" x14ac:dyDescent="0.25">
      <c r="A65">
        <v>2022</v>
      </c>
      <c r="B65" s="22" t="s">
        <v>153</v>
      </c>
      <c r="C65" s="23">
        <v>2015</v>
      </c>
      <c r="D65" s="15">
        <v>7.0784237558807028</v>
      </c>
      <c r="E65" s="118">
        <v>5.3951400578359019</v>
      </c>
      <c r="F65" s="15">
        <v>11.118304631188225</v>
      </c>
      <c r="G65" s="15">
        <v>13.854719668522595</v>
      </c>
      <c r="H65" s="15">
        <v>5.7317967974448614</v>
      </c>
      <c r="I65" s="15">
        <v>4.4887565281194695</v>
      </c>
      <c r="J65" s="15">
        <v>12.680737191937503</v>
      </c>
      <c r="K65" s="15">
        <v>6.5777547585135316</v>
      </c>
      <c r="L65" s="15">
        <v>9.4695498295135749</v>
      </c>
      <c r="M65" s="15">
        <v>9.5904009668090993</v>
      </c>
      <c r="N65" s="15">
        <v>5.170702231429928</v>
      </c>
      <c r="O65" s="15">
        <v>8.5459018516120686</v>
      </c>
      <c r="P65" s="15">
        <v>8.6494885407225173</v>
      </c>
      <c r="Q65" s="15">
        <v>11.964262592256896</v>
      </c>
      <c r="R65" s="15">
        <v>5.2547570643324981</v>
      </c>
      <c r="S65" s="15">
        <f t="shared" si="12"/>
        <v>8.5459018516120686</v>
      </c>
      <c r="T65" s="17">
        <f t="shared" si="13"/>
        <v>-38.511380594182</v>
      </c>
      <c r="U65" s="18">
        <f t="shared" si="14"/>
        <v>3</v>
      </c>
      <c r="V65" s="16">
        <v>10.108334412361344</v>
      </c>
      <c r="W65" s="16">
        <v>6.9662048426777163</v>
      </c>
      <c r="X65" s="16"/>
      <c r="Y65" s="16">
        <v>6.9748370667702533</v>
      </c>
      <c r="Z65" s="16">
        <v>11.247787992576287</v>
      </c>
      <c r="AA65" s="16">
        <v>12.352712676421081</v>
      </c>
      <c r="AB65" s="16">
        <v>12.28365488368078</v>
      </c>
      <c r="AC65" s="16">
        <v>10.289611118304631</v>
      </c>
      <c r="AD65" s="16"/>
      <c r="AE65" s="16">
        <v>8.2265095601881821</v>
      </c>
      <c r="AF65" s="16">
        <v>12.698001640122577</v>
      </c>
      <c r="AG65" s="16">
        <v>6.6122836548836812</v>
      </c>
      <c r="AH65" s="16">
        <v>6.7331347921792046</v>
      </c>
      <c r="AI65" s="16">
        <f t="shared" si="7"/>
        <v>8.5976951961672938</v>
      </c>
      <c r="AJ65" s="20">
        <f t="shared" si="8"/>
        <v>-38.881793964096573</v>
      </c>
      <c r="AK65" s="19">
        <f>RANK(R65,(D65:R65,V65:AH65),1)</f>
        <v>3</v>
      </c>
    </row>
    <row r="66" spans="1:37" x14ac:dyDescent="0.25">
      <c r="A66">
        <v>2023</v>
      </c>
      <c r="B66" s="22" t="s">
        <v>154</v>
      </c>
      <c r="C66" s="23">
        <v>2015</v>
      </c>
      <c r="D66" s="15">
        <v>6.271746440162568</v>
      </c>
      <c r="E66" s="15">
        <v>5.3858074325312133</v>
      </c>
      <c r="F66" s="15">
        <v>5.0612555188444794</v>
      </c>
      <c r="G66" s="15">
        <v>8.2892313090260537</v>
      </c>
      <c r="H66" s="15">
        <v>6.6226133738779573</v>
      </c>
      <c r="I66" s="15">
        <v>5.8594777930469872</v>
      </c>
      <c r="J66" s="15">
        <v>6.2542030934768</v>
      </c>
      <c r="K66" s="15">
        <v>6.0963129733048751</v>
      </c>
      <c r="L66" s="15">
        <v>7.7366158884243159</v>
      </c>
      <c r="M66" s="15">
        <v>10.148826057717612</v>
      </c>
      <c r="N66" s="15">
        <v>5.8507061197041024</v>
      </c>
      <c r="O66" s="15">
        <v>6.192801380076606</v>
      </c>
      <c r="P66" s="15">
        <v>5.7103593462179481</v>
      </c>
      <c r="Q66" s="15">
        <v>7.9909944153679717</v>
      </c>
      <c r="R66" s="15">
        <v>5.6448889426505167</v>
      </c>
      <c r="S66" s="15">
        <f t="shared" si="12"/>
        <v>6.192801380076606</v>
      </c>
      <c r="T66" s="17">
        <f t="shared" si="13"/>
        <v>-8.8475700058591489</v>
      </c>
      <c r="U66" s="18">
        <f t="shared" si="14"/>
        <v>3</v>
      </c>
      <c r="V66" s="16">
        <v>5.6401859594748691</v>
      </c>
      <c r="W66" s="16">
        <v>5.6401859594748691</v>
      </c>
      <c r="X66" s="16"/>
      <c r="Y66" s="16">
        <v>6.6226133738779573</v>
      </c>
      <c r="Z66" s="16">
        <v>7.0611970410221936</v>
      </c>
      <c r="AA66" s="16">
        <v>9.0699102365427926</v>
      </c>
      <c r="AB66" s="16">
        <v>8.9734218297710591</v>
      </c>
      <c r="AC66" s="16">
        <v>6.6401567205637262</v>
      </c>
      <c r="AD66" s="16"/>
      <c r="AE66" s="16">
        <v>9.0172801964854852</v>
      </c>
      <c r="AF66" s="16">
        <v>5.1138855589017869</v>
      </c>
      <c r="AG66" s="16">
        <v>8.4822081225695172</v>
      </c>
      <c r="AH66" s="16">
        <v>6.8506768807929603</v>
      </c>
      <c r="AI66" s="16">
        <f t="shared" si="7"/>
        <v>6.4471799070202627</v>
      </c>
      <c r="AJ66" s="20">
        <f t="shared" si="8"/>
        <v>-12.444060441002124</v>
      </c>
      <c r="AK66" s="19">
        <f>RANK(R66,(D66:R66,V66:AH66),1)</f>
        <v>6</v>
      </c>
    </row>
    <row r="67" spans="1:37" x14ac:dyDescent="0.25">
      <c r="A67">
        <v>2023</v>
      </c>
      <c r="B67" s="22" t="s">
        <v>153</v>
      </c>
      <c r="C67" s="23">
        <v>2015</v>
      </c>
      <c r="D67" s="15">
        <v>5.2930764027803754</v>
      </c>
      <c r="E67" s="15">
        <v>4.5073179155813312</v>
      </c>
      <c r="F67" s="15">
        <v>4.213737821463007</v>
      </c>
      <c r="G67" s="15">
        <v>6.683264495517145</v>
      </c>
      <c r="H67" s="15">
        <v>6.1738166851353471</v>
      </c>
      <c r="I67" s="15">
        <v>5.370788780635225</v>
      </c>
      <c r="J67" s="15">
        <v>4.2223725301135451</v>
      </c>
      <c r="K67" s="15">
        <v>5.3966929065868428</v>
      </c>
      <c r="L67" s="15">
        <v>5.2067293162749859</v>
      </c>
      <c r="M67" s="15">
        <v>7.4085800221624174</v>
      </c>
      <c r="N67" s="15">
        <v>4.9131492221566608</v>
      </c>
      <c r="O67" s="15">
        <v>4.9304186394577387</v>
      </c>
      <c r="P67" s="15">
        <v>4.723185631844804</v>
      </c>
      <c r="Q67" s="15">
        <v>8.6174392332378691</v>
      </c>
      <c r="R67" s="15">
        <v>4.962967970421623</v>
      </c>
      <c r="S67" s="15">
        <f t="shared" si="12"/>
        <v>5.2067293162749859</v>
      </c>
      <c r="T67" s="17">
        <f t="shared" si="13"/>
        <v>-4.6816596570792246</v>
      </c>
      <c r="U67" s="18">
        <f t="shared" si="14"/>
        <v>7</v>
      </c>
      <c r="V67" s="16">
        <v>3.8942536013930655</v>
      </c>
      <c r="W67" s="16">
        <v>5.3794234892857649</v>
      </c>
      <c r="X67" s="16"/>
      <c r="Y67" s="16">
        <v>5.8975060083181017</v>
      </c>
      <c r="Z67" s="16">
        <v>4.7318203404953438</v>
      </c>
      <c r="AA67" s="16">
        <v>6.4414926533020553</v>
      </c>
      <c r="AB67" s="16">
        <v>5.1549210643717522</v>
      </c>
      <c r="AC67" s="16">
        <v>4.5677608761351038</v>
      </c>
      <c r="AD67" s="16"/>
      <c r="AE67" s="16">
        <v>7.313598227006489</v>
      </c>
      <c r="AF67" s="16">
        <v>4.6454732539899544</v>
      </c>
      <c r="AG67" s="16">
        <v>8.1857038007109217</v>
      </c>
      <c r="AH67" s="16">
        <v>5.4053276152373817</v>
      </c>
      <c r="AI67" s="16">
        <f t="shared" si="7"/>
        <v>5.2499028595276807</v>
      </c>
      <c r="AJ67" s="20">
        <f t="shared" si="8"/>
        <v>-5.4655275875308753</v>
      </c>
      <c r="AK67" s="19">
        <f>RANK(R67,(D67:R67,V67:AH67),1)</f>
        <v>11</v>
      </c>
    </row>
    <row r="68" spans="1:37" x14ac:dyDescent="0.25">
      <c r="A68">
        <v>2024</v>
      </c>
      <c r="B68" s="22" t="s">
        <v>154</v>
      </c>
      <c r="C68" s="23">
        <v>2015</v>
      </c>
      <c r="D68" s="15">
        <v>4.4104448908073</v>
      </c>
      <c r="E68" s="15">
        <v>3.8377708449079022</v>
      </c>
      <c r="F68" s="15">
        <v>3.5557075088679002</v>
      </c>
      <c r="G68" s="15">
        <v>5.487413992050941</v>
      </c>
      <c r="H68" s="15">
        <v>4.9403820676097263</v>
      </c>
      <c r="I68" s="15">
        <v>4.7523398435830586</v>
      </c>
      <c r="J68" s="15">
        <v>3.3078336681054741</v>
      </c>
      <c r="K68" s="15">
        <v>4.8463609555963929</v>
      </c>
      <c r="L68" s="15">
        <v>4.4702765075430566</v>
      </c>
      <c r="M68" s="15">
        <v>5.9233300568400358</v>
      </c>
      <c r="N68" s="15">
        <v>3.6326338732424461</v>
      </c>
      <c r="O68" s="15">
        <v>4.008718321295782</v>
      </c>
      <c r="P68" s="15">
        <v>3.5898970041454765</v>
      </c>
      <c r="Q68" s="15">
        <v>5.8293089448267015</v>
      </c>
      <c r="R68" s="15">
        <v>4.6690561110444335</v>
      </c>
      <c r="S68" s="15">
        <f t="shared" si="12"/>
        <v>4.4702765075430566</v>
      </c>
      <c r="T68" s="20">
        <f t="shared" si="13"/>
        <v>4.4466959295685653</v>
      </c>
      <c r="U68" s="56">
        <f t="shared" si="14"/>
        <v>9</v>
      </c>
      <c r="V68" s="16">
        <v>3.487328518312748</v>
      </c>
      <c r="W68" s="16">
        <v>4.4788238813624517</v>
      </c>
      <c r="X68" s="16"/>
      <c r="Y68" s="16">
        <v>5.3335612633018501</v>
      </c>
      <c r="Z68" s="16">
        <v>4.0856446856703279</v>
      </c>
      <c r="AA68" s="16">
        <v>5.128424291636394</v>
      </c>
      <c r="AB68" s="16">
        <v>4.5984871148339668</v>
      </c>
      <c r="AC68" s="16">
        <v>3.4018547801188084</v>
      </c>
      <c r="AD68" s="16"/>
      <c r="AE68" s="16">
        <v>6.1370144023248852</v>
      </c>
      <c r="AF68" s="16">
        <v>4.0258130689345704</v>
      </c>
      <c r="AG68" s="16">
        <v>5.9489721782982175</v>
      </c>
      <c r="AH68" s="16">
        <v>4.5386554980982092</v>
      </c>
      <c r="AI68" s="16">
        <f t="shared" si="7"/>
        <v>4.50873968973033</v>
      </c>
      <c r="AJ68" s="20">
        <f t="shared" si="8"/>
        <v>3.5556814619229464</v>
      </c>
      <c r="AK68" s="57">
        <f>RANK(R68,(D68:R68,V68:AH68),1)</f>
        <v>16</v>
      </c>
    </row>
    <row r="69" spans="1:37" x14ac:dyDescent="0.25">
      <c r="A69">
        <v>2024</v>
      </c>
      <c r="B69" s="22" t="s">
        <v>153</v>
      </c>
      <c r="C69" s="23">
        <v>2015</v>
      </c>
      <c r="D69" s="15">
        <v>4.4793647243037702</v>
      </c>
      <c r="E69" s="15">
        <v>4.1522201096074269</v>
      </c>
      <c r="F69" s="15">
        <v>4.6135778995638077</v>
      </c>
      <c r="G69" s="15">
        <v>5.8969913879879208</v>
      </c>
      <c r="H69" s="15">
        <v>4.8232859859076171</v>
      </c>
      <c r="I69" s="15">
        <v>4.865227603176379</v>
      </c>
      <c r="J69" s="15">
        <v>3.6992506431047985</v>
      </c>
      <c r="K69" s="15">
        <v>5.0329940722514257</v>
      </c>
      <c r="L69" s="15">
        <v>4.4961413712112739</v>
      </c>
      <c r="M69" s="15">
        <v>5.3433620400402653</v>
      </c>
      <c r="N69" s="15">
        <v>3.6740856727435411</v>
      </c>
      <c r="O69" s="15">
        <v>4.0851135219774077</v>
      </c>
      <c r="P69" s="15">
        <v>4.0599485516161504</v>
      </c>
      <c r="Q69" s="15">
        <v>6.5680572642881101</v>
      </c>
      <c r="R69" s="15">
        <v>4.4117893656168183</v>
      </c>
      <c r="S69" s="15">
        <f>MEDIAN(D69:R69)</f>
        <v>4.4961413712112739</v>
      </c>
      <c r="T69" s="20">
        <f>(R69-S69)/S69*100</f>
        <v>-1.876097716467729</v>
      </c>
      <c r="U69" s="56">
        <f>RANK(R69,D69:R69,1)</f>
        <v>6</v>
      </c>
      <c r="V69" s="16">
        <v>3.5314841740297505</v>
      </c>
      <c r="W69" s="16">
        <v>4.3115982552287218</v>
      </c>
      <c r="X69" s="16"/>
      <c r="Y69" s="16">
        <v>5.284643775863997</v>
      </c>
      <c r="Z69" s="16">
        <v>4.7142377810088361</v>
      </c>
      <c r="AA69" s="16">
        <v>4.6387428699250641</v>
      </c>
      <c r="AB69" s="16">
        <v>4.3367632255899791</v>
      </c>
      <c r="AC69" s="16">
        <v>3.8754054356335979</v>
      </c>
      <c r="AD69" s="16"/>
      <c r="AE69" s="16"/>
      <c r="AF69" s="16">
        <v>4.1857734034224361</v>
      </c>
      <c r="AG69" s="16">
        <v>5.9221563583491781</v>
      </c>
      <c r="AH69" s="16">
        <v>4.3199865786824745</v>
      </c>
      <c r="AI69" s="16">
        <f t="shared" si="7"/>
        <v>4.4793647243037702</v>
      </c>
      <c r="AJ69" s="20">
        <f t="shared" si="8"/>
        <v>-1.5085924644695043</v>
      </c>
      <c r="AK69" s="57">
        <f>RANK(R69,(D69:R69,V69:AH69),1)</f>
        <v>12</v>
      </c>
    </row>
    <row r="70" spans="1:37" x14ac:dyDescent="0.25">
      <c r="A70">
        <v>2025</v>
      </c>
      <c r="B70" s="22" t="s">
        <v>154</v>
      </c>
      <c r="C70" s="64">
        <v>2015</v>
      </c>
      <c r="D70" s="15">
        <v>4.5498588701183804</v>
      </c>
      <c r="E70" s="15">
        <v>4.111724312255129</v>
      </c>
      <c r="F70" s="15">
        <v>4.322365926612461</v>
      </c>
      <c r="G70" s="118">
        <v>6.4624847284829601</v>
      </c>
      <c r="H70" s="118">
        <v>4.7857774781985931</v>
      </c>
      <c r="I70" s="15">
        <v>4.7436491553271267</v>
      </c>
      <c r="J70" s="118">
        <v>4.0021906727893164</v>
      </c>
      <c r="K70" s="15">
        <v>5.1228040611703252</v>
      </c>
      <c r="L70" s="15">
        <v>5.0216960862788058</v>
      </c>
      <c r="M70" s="15">
        <v>5.1312297257446184</v>
      </c>
      <c r="N70" s="118">
        <v>3.791549058431984</v>
      </c>
      <c r="O70" s="15">
        <v>4.297088932889582</v>
      </c>
      <c r="P70" s="118">
        <v>4.0780216539579559</v>
      </c>
      <c r="Q70" s="15">
        <v>6.0833298226397607</v>
      </c>
      <c r="R70" s="15">
        <v>4.4023235450932887</v>
      </c>
      <c r="S70" s="15">
        <f>MEDIAN(D70:R70)</f>
        <v>4.5498588701183804</v>
      </c>
      <c r="T70" s="20">
        <f>(R70-S70)/S70*100</f>
        <v>-3.2426351945561129</v>
      </c>
      <c r="U70" s="56">
        <f>RANK(R70,D70:R70,1)</f>
        <v>7</v>
      </c>
      <c r="V70" s="120">
        <v>4.0611703248093693</v>
      </c>
      <c r="W70" s="15">
        <v>4.2549606100181157</v>
      </c>
      <c r="X70" s="15"/>
      <c r="Y70" s="15">
        <v>4.8953111176644057</v>
      </c>
      <c r="Z70" s="15">
        <v>5.0469730800016857</v>
      </c>
      <c r="AA70" s="118">
        <v>4.3981969077811014</v>
      </c>
      <c r="AB70" s="118">
        <v>4.4740278889497418</v>
      </c>
      <c r="AC70" s="15">
        <v>4.5498588701183804</v>
      </c>
      <c r="AD70" s="15"/>
      <c r="AE70" s="118">
        <v>5.6620465939250959</v>
      </c>
      <c r="AF70" s="15">
        <v>4.6509668450099007</v>
      </c>
      <c r="AG70" s="15">
        <v>5.4429793149934707</v>
      </c>
      <c r="AH70" s="15">
        <v>4.7436491553271267</v>
      </c>
      <c r="AI70" s="15">
        <f>MEDIAN(D70:R70,V70:AH70)</f>
        <v>4.600412857564141</v>
      </c>
      <c r="AJ70" s="20">
        <f>(R70-AI70)/AI70*100</f>
        <v>-4.3059029396708972</v>
      </c>
      <c r="AK70" s="57">
        <f>RANK(R70,(D70:R70,V70:AH70),1)</f>
        <v>10</v>
      </c>
    </row>
    <row r="71" spans="1:37" x14ac:dyDescent="0.25">
      <c r="A71">
        <v>2025</v>
      </c>
      <c r="B71" s="22" t="s">
        <v>153</v>
      </c>
      <c r="C71" s="64">
        <v>2015</v>
      </c>
      <c r="D71" s="15">
        <v>4.2511796733212339</v>
      </c>
      <c r="E71" s="15">
        <v>4.0333938294010894</v>
      </c>
      <c r="F71" s="15">
        <v>3.711070780399274</v>
      </c>
      <c r="G71" s="15">
        <v>5.6885662431941917</v>
      </c>
      <c r="H71" s="15">
        <v>4.6170598911070773</v>
      </c>
      <c r="I71" s="15">
        <v>4.8087114337568053</v>
      </c>
      <c r="J71" s="15">
        <v>3.3626134301270421</v>
      </c>
      <c r="K71" s="15">
        <v>4.9306715063520867</v>
      </c>
      <c r="L71" s="15">
        <v>4.1553539019963699</v>
      </c>
      <c r="M71" s="15">
        <v>5.0787658802177855</v>
      </c>
      <c r="N71" s="15">
        <v>3.3626134301270421</v>
      </c>
      <c r="O71" s="15">
        <v>3.9201451905626135</v>
      </c>
      <c r="P71" s="15">
        <v>4.1727767695099818</v>
      </c>
      <c r="Q71" s="15">
        <v>6.3680580762250445</v>
      </c>
      <c r="R71" s="15">
        <v>4.1017850551461335</v>
      </c>
      <c r="S71" s="15">
        <f>MEDIAN(D71:R71)</f>
        <v>4.1727767695099818</v>
      </c>
      <c r="T71" s="20">
        <f>(R71-S71)/S71*100</f>
        <v>-1.7013063071712087</v>
      </c>
      <c r="U71" s="56">
        <f>RANK(R71,D71:R71,1)</f>
        <v>6</v>
      </c>
      <c r="V71" s="66">
        <v>3.5281306715063518</v>
      </c>
      <c r="W71" s="15">
        <v>4.1553539019963699</v>
      </c>
      <c r="X71" s="15"/>
      <c r="Y71" s="15">
        <v>4.8261343012704172</v>
      </c>
      <c r="Z71" s="15">
        <v>4.6083484573502727</v>
      </c>
      <c r="AA71" s="15">
        <v>4.1379310344827589</v>
      </c>
      <c r="AB71" s="15">
        <v>4.3644283121597089</v>
      </c>
      <c r="AC71" s="15">
        <v>4.3818511796733208</v>
      </c>
      <c r="AD71" s="15"/>
      <c r="AE71" s="15">
        <v>5.5404718693284938</v>
      </c>
      <c r="AF71" s="15">
        <v>4.3992740471869327</v>
      </c>
      <c r="AG71" s="15">
        <v>5.4620689655172416</v>
      </c>
      <c r="AH71" s="15">
        <v>4.4254083484573501</v>
      </c>
      <c r="AI71" s="15">
        <f>MEDIAN(D71:R71,V71:AH71)</f>
        <v>4.3731397459165144</v>
      </c>
      <c r="AJ71" s="20">
        <f>(R71-AI71)/AI71*100</f>
        <v>-6.20503131700199</v>
      </c>
      <c r="AK71" s="57">
        <f>RANK(R71,(D71:R71,V71:AH71),1)</f>
        <v>7</v>
      </c>
    </row>
    <row r="72" spans="1:37" x14ac:dyDescent="0.25">
      <c r="R72" s="73"/>
      <c r="S72" s="73"/>
      <c r="T72" s="73"/>
      <c r="U72" s="73"/>
      <c r="AJ72" s="73"/>
      <c r="AK72" s="73"/>
    </row>
    <row r="73" spans="1:37" x14ac:dyDescent="0.25">
      <c r="R73" s="73"/>
      <c r="T73" s="121"/>
      <c r="U73" s="122"/>
      <c r="AJ73" s="121"/>
      <c r="AK73" s="123"/>
    </row>
  </sheetData>
  <phoneticPr fontId="14" type="noConversion"/>
  <pageMargins left="0.7" right="0.7" top="0.75" bottom="0.75" header="0.3" footer="0.3"/>
  <pageSetup paperSize="9"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F56A6-11E0-44D9-9991-26C6949A05FC}">
  <sheetPr>
    <tabColor theme="4"/>
  </sheetPr>
  <dimension ref="A1:AK73"/>
  <sheetViews>
    <sheetView showGridLines="0" zoomScaleNormal="100" workbookViewId="0">
      <pane ySplit="13" topLeftCell="A55" activePane="bottomLeft" state="frozen"/>
      <selection activeCell="A34" sqref="A34"/>
      <selection pane="bottomLeft"/>
    </sheetView>
  </sheetViews>
  <sheetFormatPr defaultRowHeight="12.5" x14ac:dyDescent="0.25"/>
  <cols>
    <col min="1" max="1" width="8.54296875" customWidth="1"/>
    <col min="2" max="37" width="12.54296875" customWidth="1"/>
  </cols>
  <sheetData>
    <row r="1" spans="1:37" ht="18" customHeight="1" x14ac:dyDescent="0.35">
      <c r="A1" s="28" t="s">
        <v>126</v>
      </c>
    </row>
    <row r="2" spans="1:37" ht="18" customHeight="1" x14ac:dyDescent="0.35">
      <c r="A2" s="24" t="s">
        <v>133</v>
      </c>
    </row>
    <row r="3" spans="1:37" ht="18" customHeight="1" x14ac:dyDescent="0.35">
      <c r="A3" s="92" t="s">
        <v>88</v>
      </c>
    </row>
    <row r="4" spans="1:37" ht="18" customHeight="1" x14ac:dyDescent="0.35">
      <c r="A4" s="24" t="s">
        <v>135</v>
      </c>
    </row>
    <row r="5" spans="1:37" ht="18" customHeight="1" x14ac:dyDescent="0.35">
      <c r="A5" s="92" t="s">
        <v>155</v>
      </c>
    </row>
    <row r="6" spans="1:37" ht="18" customHeight="1" x14ac:dyDescent="0.35">
      <c r="A6" s="92" t="s">
        <v>107</v>
      </c>
    </row>
    <row r="7" spans="1:37" ht="18" customHeight="1" x14ac:dyDescent="0.35">
      <c r="A7" s="92" t="s">
        <v>156</v>
      </c>
    </row>
    <row r="8" spans="1:37" ht="18" customHeight="1" x14ac:dyDescent="0.35">
      <c r="A8" s="92" t="s">
        <v>89</v>
      </c>
    </row>
    <row r="9" spans="1:37" ht="18" customHeight="1" x14ac:dyDescent="0.35">
      <c r="A9" s="92" t="s">
        <v>140</v>
      </c>
    </row>
    <row r="10" spans="1:37" ht="18" customHeight="1" x14ac:dyDescent="0.35">
      <c r="A10" s="26" t="s">
        <v>141</v>
      </c>
    </row>
    <row r="11" spans="1:37" ht="18" customHeight="1" x14ac:dyDescent="0.35">
      <c r="A11" s="26" t="s">
        <v>139</v>
      </c>
    </row>
    <row r="12" spans="1:37" ht="18" customHeight="1" x14ac:dyDescent="0.35">
      <c r="A12" s="24" t="s">
        <v>142</v>
      </c>
    </row>
    <row r="13" spans="1:37" s="91" customFormat="1" ht="52" x14ac:dyDescent="0.3">
      <c r="A13" s="93" t="s">
        <v>84</v>
      </c>
      <c r="B13" s="93" t="s">
        <v>85</v>
      </c>
      <c r="C13" s="94" t="s">
        <v>56</v>
      </c>
      <c r="D13" s="94" t="s">
        <v>0</v>
      </c>
      <c r="E13" s="94" t="s">
        <v>1</v>
      </c>
      <c r="F13" s="94" t="s">
        <v>2</v>
      </c>
      <c r="G13" s="94" t="s">
        <v>3</v>
      </c>
      <c r="H13" s="94" t="s">
        <v>4</v>
      </c>
      <c r="I13" s="94" t="s">
        <v>5</v>
      </c>
      <c r="J13" s="94" t="s">
        <v>6</v>
      </c>
      <c r="K13" s="94" t="s">
        <v>7</v>
      </c>
      <c r="L13" s="94" t="s">
        <v>8</v>
      </c>
      <c r="M13" s="94" t="s">
        <v>9</v>
      </c>
      <c r="N13" s="94" t="s">
        <v>10</v>
      </c>
      <c r="O13" s="94" t="s">
        <v>11</v>
      </c>
      <c r="P13" s="94" t="s">
        <v>12</v>
      </c>
      <c r="Q13" s="94" t="s">
        <v>13</v>
      </c>
      <c r="R13" s="94" t="s">
        <v>104</v>
      </c>
      <c r="S13" s="94" t="s">
        <v>144</v>
      </c>
      <c r="T13" s="94" t="s">
        <v>150</v>
      </c>
      <c r="U13" s="94" t="s">
        <v>148</v>
      </c>
      <c r="V13" s="94" t="s">
        <v>27</v>
      </c>
      <c r="W13" s="94" t="s">
        <v>49</v>
      </c>
      <c r="X13" s="95" t="s">
        <v>17</v>
      </c>
      <c r="Y13" s="95" t="s">
        <v>175</v>
      </c>
      <c r="Z13" s="95" t="s">
        <v>19</v>
      </c>
      <c r="AA13" s="96" t="s">
        <v>20</v>
      </c>
      <c r="AB13" s="96" t="s">
        <v>21</v>
      </c>
      <c r="AC13" s="96" t="s">
        <v>22</v>
      </c>
      <c r="AD13" s="96" t="s">
        <v>23</v>
      </c>
      <c r="AE13" s="96" t="s">
        <v>24</v>
      </c>
      <c r="AF13" s="96" t="s">
        <v>28</v>
      </c>
      <c r="AG13" s="96" t="s">
        <v>25</v>
      </c>
      <c r="AH13" s="96" t="s">
        <v>26</v>
      </c>
      <c r="AI13" s="94" t="s">
        <v>145</v>
      </c>
      <c r="AJ13" s="94" t="s">
        <v>151</v>
      </c>
      <c r="AK13" s="94" t="s">
        <v>149</v>
      </c>
    </row>
    <row r="14" spans="1:37" ht="12.75" customHeight="1" x14ac:dyDescent="0.25">
      <c r="A14">
        <v>1998</v>
      </c>
      <c r="B14" s="22" t="s">
        <v>154</v>
      </c>
      <c r="C14" s="23" t="s">
        <v>86</v>
      </c>
      <c r="D14" s="15">
        <v>1.2690276643897198</v>
      </c>
      <c r="E14" s="15">
        <v>0.91622626137045604</v>
      </c>
      <c r="F14" s="15">
        <v>0.97022991076938658</v>
      </c>
      <c r="G14" s="15">
        <v>0.95557302035054259</v>
      </c>
      <c r="H14" s="15">
        <v>0.91067373879176639</v>
      </c>
      <c r="I14" s="15">
        <v>1.2419067060296569</v>
      </c>
      <c r="J14" s="15"/>
      <c r="K14" s="15">
        <v>0.70910796530934261</v>
      </c>
      <c r="L14" s="15">
        <v>1.1098291343258886</v>
      </c>
      <c r="M14" s="15">
        <v>1.2031342925752428</v>
      </c>
      <c r="N14" s="15">
        <v>0.99776964079432773</v>
      </c>
      <c r="O14" s="15">
        <v>1.4059154288451869</v>
      </c>
      <c r="P14" s="15">
        <v>0.87898615001436053</v>
      </c>
      <c r="Q14" s="15">
        <v>1.350921674549789</v>
      </c>
      <c r="R14" s="15">
        <v>0.76169906407487398</v>
      </c>
      <c r="S14" s="15">
        <f t="shared" ref="S14:S32" si="0">MEDIAN(D14:R14)</f>
        <v>0.98399977578185716</v>
      </c>
      <c r="T14" s="17">
        <f t="shared" ref="T14:T32" si="1">(R14-S14)/S14*100</f>
        <v>-22.591540890377704</v>
      </c>
      <c r="U14" s="18">
        <f t="shared" ref="U14:U32" si="2">RANK(R14,D14:R14,1)</f>
        <v>2</v>
      </c>
      <c r="V14" s="16"/>
      <c r="W14" s="16"/>
      <c r="X14" s="21"/>
      <c r="Y14" s="21"/>
      <c r="Z14" s="21"/>
      <c r="AA14" s="21"/>
      <c r="AB14" s="21"/>
      <c r="AC14" s="21"/>
      <c r="AD14" s="21"/>
      <c r="AE14" s="21"/>
      <c r="AF14" s="21"/>
      <c r="AG14" s="21"/>
      <c r="AH14" s="21"/>
      <c r="AI14" s="15"/>
      <c r="AJ14" s="20"/>
      <c r="AK14" s="19"/>
    </row>
    <row r="15" spans="1:37" ht="12.75" customHeight="1" x14ac:dyDescent="0.25">
      <c r="A15">
        <v>1998</v>
      </c>
      <c r="B15" s="22" t="s">
        <v>153</v>
      </c>
      <c r="C15" s="23" t="s">
        <v>86</v>
      </c>
      <c r="D15" s="15">
        <v>1.2733817658223705</v>
      </c>
      <c r="E15" s="15">
        <v>0.84663828458330836</v>
      </c>
      <c r="F15" s="15">
        <v>0.8497653277797621</v>
      </c>
      <c r="G15" s="15">
        <v>0.73565548532761571</v>
      </c>
      <c r="H15" s="15">
        <v>0.86637592631449489</v>
      </c>
      <c r="I15" s="15">
        <v>1.2393050532937731</v>
      </c>
      <c r="J15" s="15"/>
      <c r="K15" s="15">
        <v>0.71222011736267798</v>
      </c>
      <c r="L15" s="15">
        <v>1.051244427737233</v>
      </c>
      <c r="M15" s="15">
        <v>1.1790353237886098</v>
      </c>
      <c r="N15" s="15">
        <v>0.91021746380664481</v>
      </c>
      <c r="O15" s="15">
        <v>1.4126687157033961</v>
      </c>
      <c r="P15" s="15">
        <v>0.76028214851485865</v>
      </c>
      <c r="Q15" s="15">
        <v>1.09294285243163</v>
      </c>
      <c r="R15" s="15">
        <v>0.77789776817854572</v>
      </c>
      <c r="S15" s="15">
        <f t="shared" si="0"/>
        <v>0.88829669506056985</v>
      </c>
      <c r="T15" s="17">
        <f t="shared" si="1"/>
        <v>-12.428159138259138</v>
      </c>
      <c r="U15" s="18">
        <f t="shared" si="2"/>
        <v>4</v>
      </c>
      <c r="V15" s="16"/>
      <c r="W15" s="16"/>
      <c r="X15" s="21"/>
      <c r="Y15" s="21"/>
      <c r="Z15" s="21"/>
      <c r="AA15" s="21"/>
      <c r="AB15" s="21"/>
      <c r="AC15" s="21"/>
      <c r="AD15" s="21"/>
      <c r="AE15" s="21"/>
      <c r="AF15" s="21"/>
      <c r="AG15" s="21"/>
      <c r="AH15" s="21"/>
      <c r="AI15" s="15"/>
      <c r="AJ15" s="20"/>
      <c r="AK15" s="19"/>
    </row>
    <row r="16" spans="1:37" ht="12.75" customHeight="1" x14ac:dyDescent="0.25">
      <c r="A16">
        <v>1999</v>
      </c>
      <c r="B16" s="22" t="s">
        <v>154</v>
      </c>
      <c r="C16" s="23" t="s">
        <v>86</v>
      </c>
      <c r="D16" s="15">
        <v>1.3395293281372413</v>
      </c>
      <c r="E16" s="15">
        <v>0.76518609608730281</v>
      </c>
      <c r="F16" s="15">
        <v>0.80267772126616943</v>
      </c>
      <c r="G16" s="15">
        <v>0.74673501978987666</v>
      </c>
      <c r="H16" s="15">
        <v>0.8827555404179207</v>
      </c>
      <c r="I16" s="15">
        <v>1.0525839699644253</v>
      </c>
      <c r="J16" s="15"/>
      <c r="K16" s="15">
        <v>0.77747461173795451</v>
      </c>
      <c r="L16" s="15">
        <v>0.97901860197809365</v>
      </c>
      <c r="M16" s="15">
        <v>1.1814473323587955</v>
      </c>
      <c r="N16" s="15">
        <v>0.915891170488628</v>
      </c>
      <c r="O16" s="15">
        <v>1.4919048692363426</v>
      </c>
      <c r="P16" s="15">
        <v>0.71526498139064887</v>
      </c>
      <c r="Q16" s="15">
        <v>1.1176888593659933</v>
      </c>
      <c r="R16" s="15">
        <v>0.79805615550755937</v>
      </c>
      <c r="S16" s="15">
        <f t="shared" si="0"/>
        <v>0.89932335545327435</v>
      </c>
      <c r="T16" s="17">
        <f t="shared" si="1"/>
        <v>-11.260376963597768</v>
      </c>
      <c r="U16" s="18">
        <f t="shared" si="2"/>
        <v>5</v>
      </c>
      <c r="V16" s="16"/>
      <c r="W16" s="16"/>
      <c r="X16" s="21"/>
      <c r="Y16" s="21"/>
      <c r="Z16" s="21"/>
      <c r="AA16" s="21"/>
      <c r="AB16" s="21"/>
      <c r="AC16" s="21"/>
      <c r="AD16" s="21"/>
      <c r="AE16" s="21"/>
      <c r="AF16" s="21"/>
      <c r="AG16" s="21"/>
      <c r="AH16" s="21"/>
      <c r="AI16" s="15"/>
      <c r="AJ16" s="20"/>
      <c r="AK16" s="19"/>
    </row>
    <row r="17" spans="1:37" ht="12.75" customHeight="1" x14ac:dyDescent="0.25">
      <c r="A17">
        <v>1999</v>
      </c>
      <c r="B17" s="22" t="s">
        <v>153</v>
      </c>
      <c r="C17" s="23" t="s">
        <v>86</v>
      </c>
      <c r="D17" s="15">
        <v>1.2889879618261164</v>
      </c>
      <c r="E17" s="15">
        <v>0.7676846629316697</v>
      </c>
      <c r="F17" s="15">
        <v>0.99233996764129828</v>
      </c>
      <c r="G17" s="15">
        <v>0.8149667667740822</v>
      </c>
      <c r="H17" s="15">
        <v>0.93538282894588198</v>
      </c>
      <c r="I17" s="15">
        <v>1.0912345441369256</v>
      </c>
      <c r="J17" s="15"/>
      <c r="K17" s="15">
        <v>0.79987099973040587</v>
      </c>
      <c r="L17" s="15">
        <v>0.96431315175563925</v>
      </c>
      <c r="M17" s="15">
        <v>1.0940599569770704</v>
      </c>
      <c r="N17" s="15">
        <v>0.92732551718636358</v>
      </c>
      <c r="O17" s="15">
        <v>1.4919048692363426</v>
      </c>
      <c r="P17" s="15">
        <v>0.77357051131556942</v>
      </c>
      <c r="Q17" s="15">
        <v>1.2639161948346795</v>
      </c>
      <c r="R17" s="15">
        <v>0.79481641468682507</v>
      </c>
      <c r="S17" s="15">
        <f t="shared" si="0"/>
        <v>0.94984799035076062</v>
      </c>
      <c r="T17" s="17">
        <f t="shared" si="1"/>
        <v>-16.321724869543111</v>
      </c>
      <c r="U17" s="18">
        <f t="shared" si="2"/>
        <v>3</v>
      </c>
      <c r="V17" s="16"/>
      <c r="W17" s="16"/>
      <c r="X17" s="21"/>
      <c r="Y17" s="21"/>
      <c r="Z17" s="21"/>
      <c r="AA17" s="21"/>
      <c r="AB17" s="21"/>
      <c r="AC17" s="21"/>
      <c r="AD17" s="21"/>
      <c r="AE17" s="21"/>
      <c r="AF17" s="21"/>
      <c r="AG17" s="21"/>
      <c r="AH17" s="21"/>
      <c r="AI17" s="15"/>
      <c r="AJ17" s="20"/>
      <c r="AK17" s="19"/>
    </row>
    <row r="18" spans="1:37" ht="12.75" customHeight="1" x14ac:dyDescent="0.25">
      <c r="A18">
        <v>2000</v>
      </c>
      <c r="B18" s="22" t="s">
        <v>154</v>
      </c>
      <c r="C18" s="23" t="s">
        <v>86</v>
      </c>
      <c r="D18" s="15">
        <v>1.0300864120808055</v>
      </c>
      <c r="E18" s="15">
        <v>0.89184558819066373</v>
      </c>
      <c r="F18" s="15">
        <v>1.1459083273338133</v>
      </c>
      <c r="G18" s="15">
        <v>1.0615334151927824</v>
      </c>
      <c r="H18" s="15">
        <v>0.9907759311775024</v>
      </c>
      <c r="I18" s="15">
        <v>1.0966088144504351</v>
      </c>
      <c r="J18" s="15"/>
      <c r="K18" s="15">
        <v>0.80197351778684023</v>
      </c>
      <c r="L18" s="15">
        <v>1.0278087202635671</v>
      </c>
      <c r="M18" s="15">
        <v>1.1021374666467874</v>
      </c>
      <c r="N18" s="15">
        <v>1.0502284094060255</v>
      </c>
      <c r="O18" s="15">
        <v>1.3214014556093321</v>
      </c>
      <c r="P18" s="15">
        <v>0.90366864625082632</v>
      </c>
      <c r="Q18" s="15">
        <v>1.3681584543004002</v>
      </c>
      <c r="R18" s="15">
        <v>0.78653707703383735</v>
      </c>
      <c r="S18" s="15">
        <f t="shared" si="0"/>
        <v>1.0401574107434155</v>
      </c>
      <c r="T18" s="17">
        <f t="shared" si="1"/>
        <v>-24.382880042003645</v>
      </c>
      <c r="U18" s="18">
        <f t="shared" si="2"/>
        <v>1</v>
      </c>
      <c r="V18" s="16"/>
      <c r="W18" s="16"/>
      <c r="X18" s="21"/>
      <c r="Y18" s="21"/>
      <c r="Z18" s="21"/>
      <c r="AA18" s="21"/>
      <c r="AB18" s="21"/>
      <c r="AC18" s="21"/>
      <c r="AD18" s="21"/>
      <c r="AE18" s="21"/>
      <c r="AF18" s="21"/>
      <c r="AG18" s="21"/>
      <c r="AH18" s="21"/>
      <c r="AI18" s="15"/>
      <c r="AJ18" s="20"/>
      <c r="AK18" s="19"/>
    </row>
    <row r="19" spans="1:37" ht="12.75" customHeight="1" x14ac:dyDescent="0.25">
      <c r="A19">
        <v>2000</v>
      </c>
      <c r="B19" s="22" t="s">
        <v>153</v>
      </c>
      <c r="C19" s="23" t="s">
        <v>86</v>
      </c>
      <c r="D19" s="15">
        <v>1.0750138150325268</v>
      </c>
      <c r="E19" s="15">
        <v>1.079951977759414</v>
      </c>
      <c r="F19" s="15">
        <v>1.4001239150197742</v>
      </c>
      <c r="G19" s="15">
        <v>1.2995150931391135</v>
      </c>
      <c r="H19" s="15">
        <v>1.1278922430815317</v>
      </c>
      <c r="I19" s="15">
        <v>1.3944390960025306</v>
      </c>
      <c r="J19" s="15"/>
      <c r="K19" s="15">
        <v>0.8813207209600965</v>
      </c>
      <c r="L19" s="15">
        <v>1.2767788711853238</v>
      </c>
      <c r="M19" s="15">
        <v>1.3669248726691519</v>
      </c>
      <c r="N19" s="15">
        <v>1.199103603410544</v>
      </c>
      <c r="O19" s="15">
        <v>1.649491966980168</v>
      </c>
      <c r="P19" s="15">
        <v>1.0803246663060939</v>
      </c>
      <c r="Q19" s="15">
        <v>1.6461341832249139</v>
      </c>
      <c r="R19" s="15">
        <v>0.78005759539236852</v>
      </c>
      <c r="S19" s="15">
        <f t="shared" si="0"/>
        <v>1.2379412372979339</v>
      </c>
      <c r="T19" s="17">
        <f t="shared" si="1"/>
        <v>-36.987510239580708</v>
      </c>
      <c r="U19" s="18">
        <f t="shared" si="2"/>
        <v>1</v>
      </c>
      <c r="V19" s="16"/>
      <c r="W19" s="16"/>
      <c r="X19" s="21"/>
      <c r="Y19" s="21"/>
      <c r="Z19" s="21"/>
      <c r="AA19" s="21"/>
      <c r="AB19" s="21"/>
      <c r="AC19" s="21"/>
      <c r="AD19" s="21"/>
      <c r="AE19" s="21"/>
      <c r="AF19" s="21"/>
      <c r="AG19" s="21"/>
      <c r="AH19" s="21"/>
      <c r="AI19" s="15"/>
      <c r="AJ19" s="20"/>
      <c r="AK19" s="19"/>
    </row>
    <row r="20" spans="1:37" ht="12.75" customHeight="1" x14ac:dyDescent="0.25">
      <c r="A20">
        <v>2001</v>
      </c>
      <c r="B20" s="22" t="s">
        <v>154</v>
      </c>
      <c r="C20" s="23" t="s">
        <v>86</v>
      </c>
      <c r="D20" s="15">
        <v>1.2617761972107788</v>
      </c>
      <c r="E20" s="15">
        <v>1.336296012538422</v>
      </c>
      <c r="F20" s="15">
        <v>1.4956658695186424</v>
      </c>
      <c r="G20" s="15">
        <v>1.3616683419891451</v>
      </c>
      <c r="H20" s="15">
        <v>1.3787581312741515</v>
      </c>
      <c r="I20" s="15">
        <v>1.7230425966100642</v>
      </c>
      <c r="J20" s="15"/>
      <c r="K20" s="15">
        <v>1.0539100292447829</v>
      </c>
      <c r="L20" s="15">
        <v>1.5977927145243442</v>
      </c>
      <c r="M20" s="15">
        <v>1.5628535611513732</v>
      </c>
      <c r="N20" s="15">
        <v>1.3913313061804777</v>
      </c>
      <c r="O20" s="15">
        <v>2.089374434825892</v>
      </c>
      <c r="P20" s="15">
        <v>1.2555830844195621</v>
      </c>
      <c r="Q20" s="15">
        <v>2.4538306598393471</v>
      </c>
      <c r="R20" s="15">
        <v>0.91792656587472987</v>
      </c>
      <c r="S20" s="15">
        <f t="shared" si="0"/>
        <v>1.3850447187273147</v>
      </c>
      <c r="T20" s="17">
        <f t="shared" si="1"/>
        <v>-33.72585350758991</v>
      </c>
      <c r="U20" s="18">
        <f t="shared" si="2"/>
        <v>1</v>
      </c>
      <c r="V20" s="16"/>
      <c r="W20" s="16"/>
      <c r="X20" s="21"/>
      <c r="Y20" s="21"/>
      <c r="Z20" s="21"/>
      <c r="AA20" s="21"/>
      <c r="AB20" s="21"/>
      <c r="AC20" s="21"/>
      <c r="AD20" s="21"/>
      <c r="AE20" s="21"/>
      <c r="AF20" s="21"/>
      <c r="AG20" s="21"/>
      <c r="AH20" s="21"/>
      <c r="AI20" s="15"/>
      <c r="AJ20" s="20"/>
      <c r="AK20" s="19"/>
    </row>
    <row r="21" spans="1:37" ht="12.75" customHeight="1" x14ac:dyDescent="0.25">
      <c r="A21">
        <v>2001</v>
      </c>
      <c r="B21" s="22" t="s">
        <v>153</v>
      </c>
      <c r="C21" s="23" t="s">
        <v>86</v>
      </c>
      <c r="D21" s="15">
        <v>1.490036389626783</v>
      </c>
      <c r="E21" s="15">
        <v>1.1895676746029875</v>
      </c>
      <c r="F21" s="15">
        <v>1.3740670183382648</v>
      </c>
      <c r="G21" s="15">
        <v>1.6645155866780472</v>
      </c>
      <c r="H21" s="15">
        <v>1.2480734337762507</v>
      </c>
      <c r="I21" s="15">
        <v>1.7775399061932897</v>
      </c>
      <c r="J21" s="15"/>
      <c r="K21" s="15">
        <v>1.0884644564331363</v>
      </c>
      <c r="L21" s="15">
        <v>1.634217984588636</v>
      </c>
      <c r="M21" s="15">
        <v>1.5835416946227292</v>
      </c>
      <c r="N21" s="15">
        <v>1.2698985442505246</v>
      </c>
      <c r="O21" s="15"/>
      <c r="P21" s="15">
        <v>1.0714436199112221</v>
      </c>
      <c r="Q21" s="15">
        <v>2.0384886063047536</v>
      </c>
      <c r="R21" s="15">
        <v>1.2850971922246219</v>
      </c>
      <c r="S21" s="15">
        <f t="shared" si="0"/>
        <v>1.3740670183382648</v>
      </c>
      <c r="T21" s="17">
        <f t="shared" si="1"/>
        <v>-6.4749262536873227</v>
      </c>
      <c r="U21" s="18">
        <f t="shared" si="2"/>
        <v>6</v>
      </c>
      <c r="V21" s="16"/>
      <c r="W21" s="16"/>
      <c r="X21" s="21"/>
      <c r="Y21" s="21"/>
      <c r="Z21" s="21"/>
      <c r="AA21" s="21"/>
      <c r="AB21" s="21"/>
      <c r="AC21" s="21"/>
      <c r="AD21" s="21"/>
      <c r="AE21" s="21"/>
      <c r="AF21" s="21"/>
      <c r="AG21" s="21"/>
      <c r="AH21" s="21"/>
      <c r="AI21" s="15"/>
      <c r="AJ21" s="20"/>
      <c r="AK21" s="19"/>
    </row>
    <row r="22" spans="1:37" ht="12.75" customHeight="1" x14ac:dyDescent="0.25">
      <c r="A22">
        <v>2002</v>
      </c>
      <c r="B22" s="22" t="s">
        <v>154</v>
      </c>
      <c r="C22" s="23" t="s">
        <v>86</v>
      </c>
      <c r="D22" s="15">
        <v>1.4975521958243339</v>
      </c>
      <c r="E22" s="15">
        <v>1.0779697624190061</v>
      </c>
      <c r="F22" s="15">
        <v>1.1384392075013539</v>
      </c>
      <c r="G22" s="15">
        <v>1.4930885529157665</v>
      </c>
      <c r="H22" s="15">
        <v>1.1404607631389487</v>
      </c>
      <c r="I22" s="15">
        <v>1.6493160547156227</v>
      </c>
      <c r="J22" s="15"/>
      <c r="K22" s="15">
        <v>1.0891288696904247</v>
      </c>
      <c r="L22" s="15">
        <v>1.3837293016558676</v>
      </c>
      <c r="M22" s="15">
        <v>1.3167746580273578</v>
      </c>
      <c r="N22" s="15"/>
      <c r="O22" s="15">
        <v>1.3926565874730021</v>
      </c>
      <c r="P22" s="15">
        <v>0.96861051115910723</v>
      </c>
      <c r="Q22" s="15">
        <v>2.0383808081918988</v>
      </c>
      <c r="R22" s="15">
        <v>1.310295176385889</v>
      </c>
      <c r="S22" s="15">
        <f t="shared" si="0"/>
        <v>1.3167746580273578</v>
      </c>
      <c r="T22" s="17">
        <f t="shared" si="1"/>
        <v>-0.4920721705850305</v>
      </c>
      <c r="U22" s="18">
        <f t="shared" si="2"/>
        <v>6</v>
      </c>
      <c r="V22" s="16"/>
      <c r="W22" s="16"/>
      <c r="X22" s="21"/>
      <c r="Y22" s="21"/>
      <c r="Z22" s="21"/>
      <c r="AA22" s="21"/>
      <c r="AB22" s="21"/>
      <c r="AC22" s="21"/>
      <c r="AD22" s="21"/>
      <c r="AE22" s="21"/>
      <c r="AF22" s="21"/>
      <c r="AG22" s="21"/>
      <c r="AH22" s="21"/>
      <c r="AI22" s="15"/>
      <c r="AJ22" s="20"/>
      <c r="AK22" s="19"/>
    </row>
    <row r="23" spans="1:37" ht="12.75" customHeight="1" x14ac:dyDescent="0.25">
      <c r="A23">
        <v>2002</v>
      </c>
      <c r="B23" s="22" t="s">
        <v>153</v>
      </c>
      <c r="C23" s="23" t="s">
        <v>86</v>
      </c>
      <c r="D23" s="15">
        <v>1.7013610511159107</v>
      </c>
      <c r="E23" s="15">
        <v>1.17271562275018</v>
      </c>
      <c r="F23" s="15">
        <v>1.2678405830105977</v>
      </c>
      <c r="G23" s="15">
        <v>1.5513088552915766</v>
      </c>
      <c r="H23" s="15">
        <v>1.2211940244780417</v>
      </c>
      <c r="I23" s="15">
        <v>1.4682030237580994</v>
      </c>
      <c r="J23" s="15"/>
      <c r="K23" s="15">
        <v>1.1325478041756658</v>
      </c>
      <c r="L23" s="15">
        <v>1.3421591792656589</v>
      </c>
      <c r="M23" s="15">
        <v>1.3643207343412527</v>
      </c>
      <c r="N23" s="15"/>
      <c r="O23" s="15">
        <v>1.4243416126709862</v>
      </c>
      <c r="P23" s="15">
        <v>0.99473063354931601</v>
      </c>
      <c r="Q23" s="15">
        <v>2.1685865130789534</v>
      </c>
      <c r="R23" s="15">
        <v>1.2422606191504679</v>
      </c>
      <c r="S23" s="15">
        <f t="shared" si="0"/>
        <v>1.3421591792656589</v>
      </c>
      <c r="T23" s="17">
        <f t="shared" si="1"/>
        <v>-7.4431231152365136</v>
      </c>
      <c r="U23" s="18">
        <f t="shared" si="2"/>
        <v>5</v>
      </c>
      <c r="V23" s="16"/>
      <c r="W23" s="16"/>
      <c r="X23" s="21"/>
      <c r="Y23" s="21"/>
      <c r="Z23" s="21"/>
      <c r="AA23" s="21"/>
      <c r="AB23" s="21"/>
      <c r="AC23" s="21"/>
      <c r="AD23" s="21"/>
      <c r="AE23" s="21"/>
      <c r="AF23" s="21"/>
      <c r="AG23" s="21"/>
      <c r="AH23" s="21"/>
      <c r="AI23" s="15"/>
      <c r="AJ23" s="20"/>
      <c r="AK23" s="19"/>
    </row>
    <row r="24" spans="1:37" ht="12.75" customHeight="1" x14ac:dyDescent="0.25">
      <c r="A24">
        <v>2003</v>
      </c>
      <c r="B24" s="22" t="s">
        <v>154</v>
      </c>
      <c r="C24" s="23" t="s">
        <v>86</v>
      </c>
      <c r="D24" s="15">
        <v>1.5185888336933044</v>
      </c>
      <c r="E24" s="15">
        <v>1.2702215010799136</v>
      </c>
      <c r="F24" s="15">
        <v>1.3875889596504898</v>
      </c>
      <c r="G24" s="15">
        <v>1.6203011699064074</v>
      </c>
      <c r="H24" s="15">
        <v>1.3388181929445644</v>
      </c>
      <c r="I24" s="15">
        <v>1.7740523758099351</v>
      </c>
      <c r="J24" s="15"/>
      <c r="K24" s="15">
        <v>1.1673264632829372</v>
      </c>
      <c r="L24" s="15">
        <v>1.3719338372930165</v>
      </c>
      <c r="M24" s="15">
        <v>1.4594301004679626</v>
      </c>
      <c r="N24" s="15"/>
      <c r="O24" s="15">
        <v>1.5114926241900646</v>
      </c>
      <c r="P24" s="15">
        <v>1.1373804591792658</v>
      </c>
      <c r="Q24" s="15">
        <v>2.6584951691004099</v>
      </c>
      <c r="R24" s="15">
        <v>1.2242620590352771</v>
      </c>
      <c r="S24" s="15">
        <f t="shared" si="0"/>
        <v>1.3875889596504898</v>
      </c>
      <c r="T24" s="17">
        <f t="shared" si="1"/>
        <v>-11.770553482664779</v>
      </c>
      <c r="U24" s="18">
        <f t="shared" si="2"/>
        <v>3</v>
      </c>
      <c r="V24" s="16"/>
      <c r="W24" s="16"/>
      <c r="X24" s="21"/>
      <c r="Y24" s="21"/>
      <c r="Z24" s="21"/>
      <c r="AA24" s="21"/>
      <c r="AB24" s="21"/>
      <c r="AC24" s="21"/>
      <c r="AD24" s="21"/>
      <c r="AE24" s="21"/>
      <c r="AF24" s="21"/>
      <c r="AG24" s="21"/>
      <c r="AH24" s="21"/>
      <c r="AI24" s="15"/>
      <c r="AJ24" s="20"/>
      <c r="AK24" s="19"/>
    </row>
    <row r="25" spans="1:37" ht="12.75" customHeight="1" x14ac:dyDescent="0.25">
      <c r="A25">
        <v>2003</v>
      </c>
      <c r="B25" s="22" t="s">
        <v>153</v>
      </c>
      <c r="C25" s="23" t="s">
        <v>86</v>
      </c>
      <c r="D25" s="15">
        <v>1.690583153347732</v>
      </c>
      <c r="E25" s="15">
        <v>1.3283153347732182</v>
      </c>
      <c r="F25" s="15">
        <v>1.354209444401508</v>
      </c>
      <c r="G25" s="15">
        <v>1.7308351331893446</v>
      </c>
      <c r="H25" s="15">
        <v>1.3786303095752361</v>
      </c>
      <c r="I25" s="15">
        <v>1.9924730021598269</v>
      </c>
      <c r="J25" s="15"/>
      <c r="K25" s="15">
        <v>1.4113350431965443</v>
      </c>
      <c r="L25" s="15">
        <v>1.4767445104391648</v>
      </c>
      <c r="M25" s="15">
        <v>1.5622799676025918</v>
      </c>
      <c r="N25" s="15"/>
      <c r="O25" s="15">
        <v>1.4515870230381567</v>
      </c>
      <c r="P25" s="15">
        <v>1.1748546616270699</v>
      </c>
      <c r="Q25" s="15">
        <v>1.7983204607686702</v>
      </c>
      <c r="R25" s="15">
        <v>1.0082793376529877</v>
      </c>
      <c r="S25" s="15">
        <f t="shared" si="0"/>
        <v>1.4515870230381567</v>
      </c>
      <c r="T25" s="17">
        <f t="shared" si="1"/>
        <v>-30.539518358143663</v>
      </c>
      <c r="U25" s="18">
        <f t="shared" si="2"/>
        <v>1</v>
      </c>
      <c r="V25" s="16"/>
      <c r="W25" s="16"/>
      <c r="X25" s="21"/>
      <c r="Y25" s="21"/>
      <c r="Z25" s="21"/>
      <c r="AA25" s="21"/>
      <c r="AB25" s="21"/>
      <c r="AC25" s="21"/>
      <c r="AD25" s="21"/>
      <c r="AE25" s="21"/>
      <c r="AF25" s="21"/>
      <c r="AG25" s="21"/>
      <c r="AH25" s="21"/>
      <c r="AI25" s="15"/>
      <c r="AJ25" s="20"/>
      <c r="AK25" s="19"/>
    </row>
    <row r="26" spans="1:37" ht="12.75" customHeight="1" x14ac:dyDescent="0.25">
      <c r="A26">
        <v>2004</v>
      </c>
      <c r="B26" s="22" t="s">
        <v>154</v>
      </c>
      <c r="C26" s="23" t="s">
        <v>86</v>
      </c>
      <c r="D26" s="15">
        <v>1.8976241900647943</v>
      </c>
      <c r="E26" s="15">
        <v>1.3114470842332611</v>
      </c>
      <c r="F26" s="15">
        <v>1.2935770507486914</v>
      </c>
      <c r="G26" s="15">
        <v>1.6715982721382288</v>
      </c>
      <c r="H26" s="15">
        <v>1.326349892008639</v>
      </c>
      <c r="I26" s="15">
        <v>1.7262419006479477</v>
      </c>
      <c r="J26" s="15"/>
      <c r="K26" s="15"/>
      <c r="L26" s="15">
        <v>1.5374730021598271</v>
      </c>
      <c r="M26" s="15">
        <v>1.475377969762419</v>
      </c>
      <c r="N26" s="15"/>
      <c r="O26" s="15">
        <v>1.4107991360691141</v>
      </c>
      <c r="P26" s="15">
        <v>1.0953563714902808</v>
      </c>
      <c r="Q26" s="15">
        <v>1.8995373149141503</v>
      </c>
      <c r="R26" s="15">
        <v>1.2422606191504679</v>
      </c>
      <c r="S26" s="15">
        <f t="shared" si="0"/>
        <v>1.4430885529157664</v>
      </c>
      <c r="T26" s="17">
        <f t="shared" si="1"/>
        <v>-13.916535708049574</v>
      </c>
      <c r="U26" s="18">
        <f t="shared" si="2"/>
        <v>2</v>
      </c>
      <c r="V26" s="16"/>
      <c r="W26" s="16"/>
      <c r="X26" s="21"/>
      <c r="Y26" s="21"/>
      <c r="Z26" s="21"/>
      <c r="AA26" s="21"/>
      <c r="AB26" s="21"/>
      <c r="AC26" s="21"/>
      <c r="AD26" s="21"/>
      <c r="AE26" s="21"/>
      <c r="AF26" s="21"/>
      <c r="AG26" s="21"/>
      <c r="AH26" s="21"/>
      <c r="AI26" s="15"/>
      <c r="AJ26" s="20"/>
      <c r="AK26" s="19"/>
    </row>
    <row r="27" spans="1:37" ht="12.75" customHeight="1" x14ac:dyDescent="0.25">
      <c r="A27">
        <v>2004</v>
      </c>
      <c r="B27" s="22" t="s">
        <v>153</v>
      </c>
      <c r="C27" s="23" t="s">
        <v>86</v>
      </c>
      <c r="D27" s="15">
        <v>1.8782145428365729</v>
      </c>
      <c r="E27" s="15">
        <v>1.1832253419726422</v>
      </c>
      <c r="F27" s="15">
        <v>1.5146621827300792</v>
      </c>
      <c r="G27" s="15">
        <v>1.7138084953203743</v>
      </c>
      <c r="H27" s="15">
        <v>1.4248524118070551</v>
      </c>
      <c r="I27" s="15">
        <v>1.8557955363570915</v>
      </c>
      <c r="J27" s="15"/>
      <c r="K27" s="15"/>
      <c r="L27" s="15">
        <v>1.5419294456443484</v>
      </c>
      <c r="M27" s="15">
        <v>1.5120374370050396</v>
      </c>
      <c r="N27" s="15">
        <v>1.26</v>
      </c>
      <c r="O27" s="15">
        <v>1.4472714182865369</v>
      </c>
      <c r="P27" s="15">
        <v>1.0462203023758099</v>
      </c>
      <c r="Q27" s="15">
        <v>2.0549393247664911</v>
      </c>
      <c r="R27" s="15">
        <v>1.1519078473722102</v>
      </c>
      <c r="S27" s="15">
        <f t="shared" si="0"/>
        <v>1.5120374370050396</v>
      </c>
      <c r="T27" s="17">
        <f t="shared" si="1"/>
        <v>-23.817504832827037</v>
      </c>
      <c r="U27" s="18">
        <f t="shared" si="2"/>
        <v>2</v>
      </c>
      <c r="V27" s="16"/>
      <c r="W27" s="16"/>
      <c r="X27" s="21"/>
      <c r="Y27" s="21"/>
      <c r="Z27" s="21"/>
      <c r="AA27" s="21"/>
      <c r="AB27" s="21"/>
      <c r="AC27" s="21"/>
      <c r="AD27" s="21"/>
      <c r="AE27" s="21"/>
      <c r="AF27" s="21"/>
      <c r="AG27" s="21"/>
      <c r="AH27" s="21"/>
      <c r="AI27" s="15"/>
      <c r="AJ27" s="20"/>
      <c r="AK27" s="19"/>
    </row>
    <row r="28" spans="1:37" ht="12.75" customHeight="1" x14ac:dyDescent="0.25">
      <c r="A28">
        <v>2005</v>
      </c>
      <c r="B28" s="22" t="s">
        <v>154</v>
      </c>
      <c r="C28" s="23" t="s">
        <v>86</v>
      </c>
      <c r="D28" s="15">
        <v>2.0597938444924404</v>
      </c>
      <c r="E28" s="15">
        <v>1.3379857451403887</v>
      </c>
      <c r="F28" s="15">
        <v>1.7069826672450976</v>
      </c>
      <c r="G28" s="15">
        <v>1.7378724622030237</v>
      </c>
      <c r="H28" s="15">
        <v>1.614636933045356</v>
      </c>
      <c r="I28" s="15">
        <v>1.788172678185745</v>
      </c>
      <c r="J28" s="15"/>
      <c r="K28" s="15"/>
      <c r="L28" s="15">
        <v>1.6699671706263497</v>
      </c>
      <c r="M28" s="15">
        <v>1.747932505399568</v>
      </c>
      <c r="N28" s="15">
        <v>1.41</v>
      </c>
      <c r="O28" s="15">
        <v>1.5165515118790496</v>
      </c>
      <c r="P28" s="15">
        <v>1.1770250539956804</v>
      </c>
      <c r="Q28" s="15">
        <v>2.3127558522494471</v>
      </c>
      <c r="R28" s="15">
        <v>1.5334773218142548</v>
      </c>
      <c r="S28" s="15">
        <f t="shared" si="0"/>
        <v>1.6699671706263497</v>
      </c>
      <c r="T28" s="17">
        <f t="shared" si="1"/>
        <v>-8.1732055104353982</v>
      </c>
      <c r="U28" s="18">
        <f t="shared" si="2"/>
        <v>5</v>
      </c>
      <c r="V28" s="16"/>
      <c r="W28" s="16"/>
      <c r="X28" s="21"/>
      <c r="Y28" s="21">
        <v>1.2981463409741225</v>
      </c>
      <c r="Z28" s="21">
        <v>0.70063972937461372</v>
      </c>
      <c r="AA28" s="21">
        <v>1.5417922454305291</v>
      </c>
      <c r="AB28" s="21">
        <v>0.88470262987806469</v>
      </c>
      <c r="AC28" s="21">
        <v>0.91799146452899161</v>
      </c>
      <c r="AD28" s="21"/>
      <c r="AE28" s="21">
        <v>1.3511844936546933</v>
      </c>
      <c r="AF28" s="21"/>
      <c r="AG28" s="21">
        <v>1.2908955642105093</v>
      </c>
      <c r="AH28" s="21">
        <v>1.5</v>
      </c>
      <c r="AI28" s="15">
        <f>MEDIAN(D28:R28,V28:AH28)</f>
        <v>1.5165515118790496</v>
      </c>
      <c r="AJ28" s="20">
        <f>(R28-AI28)/AI28*100</f>
        <v>1.1160722074144158</v>
      </c>
      <c r="AK28" s="19">
        <f>RANK(R28,(D28:R28,X28:AH28),1)</f>
        <v>12</v>
      </c>
    </row>
    <row r="29" spans="1:37" ht="12.75" customHeight="1" x14ac:dyDescent="0.25">
      <c r="A29">
        <v>2005</v>
      </c>
      <c r="B29" s="22" t="s">
        <v>153</v>
      </c>
      <c r="C29" s="23" t="s">
        <v>86</v>
      </c>
      <c r="D29" s="15">
        <v>2.0974892008639308</v>
      </c>
      <c r="E29" s="15">
        <v>1.4179517638588912</v>
      </c>
      <c r="F29" s="15">
        <v>1.5916648996616092</v>
      </c>
      <c r="G29" s="15">
        <v>1.7810259179265657</v>
      </c>
      <c r="H29" s="15">
        <v>1.6951637868970482</v>
      </c>
      <c r="I29" s="15">
        <v>2.3575287976961841</v>
      </c>
      <c r="J29" s="15"/>
      <c r="K29" s="15"/>
      <c r="L29" s="15">
        <v>1.7172426205903528</v>
      </c>
      <c r="M29" s="15">
        <v>1.8546220302375807</v>
      </c>
      <c r="N29" s="15">
        <v>1.3983261339092872</v>
      </c>
      <c r="O29" s="15">
        <v>1.6706317494600429</v>
      </c>
      <c r="P29" s="15">
        <v>1.192257019438445</v>
      </c>
      <c r="Q29" s="15">
        <v>2.6376901303135458</v>
      </c>
      <c r="R29" s="15">
        <v>1.63</v>
      </c>
      <c r="S29" s="15">
        <f t="shared" si="0"/>
        <v>1.6951637868970482</v>
      </c>
      <c r="T29" s="17">
        <f t="shared" si="1"/>
        <v>-3.8440997501680259</v>
      </c>
      <c r="U29" s="18">
        <f t="shared" si="2"/>
        <v>5</v>
      </c>
      <c r="V29" s="16"/>
      <c r="W29" s="16"/>
      <c r="X29" s="21"/>
      <c r="Y29" s="21">
        <v>1.2978163347465717</v>
      </c>
      <c r="Z29" s="21">
        <v>0.67265376634197627</v>
      </c>
      <c r="AA29" s="21">
        <v>1.6165502948541284</v>
      </c>
      <c r="AB29" s="21">
        <v>0.84960856104795157</v>
      </c>
      <c r="AC29" s="21">
        <v>0.81619779500123757</v>
      </c>
      <c r="AD29" s="21"/>
      <c r="AE29" s="21">
        <v>1.3808755861756099</v>
      </c>
      <c r="AF29" s="21"/>
      <c r="AG29" s="21">
        <v>1.3141227182838033</v>
      </c>
      <c r="AH29" s="21">
        <v>1.61</v>
      </c>
      <c r="AI29" s="15">
        <f>MEDIAN(D29:R29,V29:AH29)</f>
        <v>1.61</v>
      </c>
      <c r="AJ29" s="20">
        <f>(R29-AI29)/AI29*100</f>
        <v>1.2422360248447077</v>
      </c>
      <c r="AK29" s="19">
        <f>RANK(R29,(D29:R29,X29:AH29),1)</f>
        <v>13</v>
      </c>
    </row>
    <row r="30" spans="1:37" ht="12.75" customHeight="1" x14ac:dyDescent="0.25">
      <c r="A30">
        <v>2006</v>
      </c>
      <c r="B30" s="22" t="s">
        <v>154</v>
      </c>
      <c r="C30" s="23" t="s">
        <v>86</v>
      </c>
      <c r="D30" s="15">
        <v>2.6711144708423324</v>
      </c>
      <c r="E30" s="15">
        <v>1.7552332613390929</v>
      </c>
      <c r="F30" s="15">
        <v>1.7204745795799383</v>
      </c>
      <c r="G30" s="15">
        <v>1.9231036717062635</v>
      </c>
      <c r="H30" s="15">
        <v>2.0416004319654424</v>
      </c>
      <c r="I30" s="15">
        <v>2.8587343412526995</v>
      </c>
      <c r="J30" s="15"/>
      <c r="K30" s="15"/>
      <c r="L30" s="15">
        <v>1.8860734341252698</v>
      </c>
      <c r="M30" s="15">
        <v>2.2242829373650106</v>
      </c>
      <c r="N30" s="15">
        <v>2.313155507559395</v>
      </c>
      <c r="O30" s="15">
        <v>1.8836047516198704</v>
      </c>
      <c r="P30" s="15">
        <v>1.7873261339092872</v>
      </c>
      <c r="Q30" s="15">
        <v>3.0297744475248054</v>
      </c>
      <c r="R30" s="15">
        <v>2.2750179985601151</v>
      </c>
      <c r="S30" s="15">
        <f t="shared" si="0"/>
        <v>2.0416004319654424</v>
      </c>
      <c r="T30" s="17">
        <f t="shared" si="1"/>
        <v>11.433068045051419</v>
      </c>
      <c r="U30" s="18">
        <f t="shared" si="2"/>
        <v>9</v>
      </c>
      <c r="V30" s="16"/>
      <c r="W30" s="16"/>
      <c r="X30" s="21"/>
      <c r="Y30" s="21">
        <v>1.7929625195950563</v>
      </c>
      <c r="Z30" s="21">
        <v>0.702267957993013</v>
      </c>
      <c r="AA30" s="21">
        <v>2.0027014635694869</v>
      </c>
      <c r="AB30" s="21">
        <v>0.99995470629514249</v>
      </c>
      <c r="AC30" s="21">
        <v>1.0996390446317585</v>
      </c>
      <c r="AD30" s="21"/>
      <c r="AE30" s="21">
        <v>1.6504705228133671</v>
      </c>
      <c r="AF30" s="21"/>
      <c r="AG30" s="21">
        <v>1.8711524601866525</v>
      </c>
      <c r="AH30" s="21">
        <v>1.9656691180780694</v>
      </c>
      <c r="AI30" s="15">
        <f>MEDIAN(D30:R30,V30:AH30)</f>
        <v>1.8860734341252698</v>
      </c>
      <c r="AJ30" s="20">
        <f>(R30-AI30)/AI30*100</f>
        <v>20.621920514734963</v>
      </c>
      <c r="AK30" s="19">
        <f>RANK(R30,(D30:R30,X30:AH30),1)</f>
        <v>17</v>
      </c>
    </row>
    <row r="31" spans="1:37" ht="12.75" customHeight="1" x14ac:dyDescent="0.25">
      <c r="A31">
        <v>2006</v>
      </c>
      <c r="B31" s="22" t="s">
        <v>153</v>
      </c>
      <c r="C31" s="23" t="s">
        <v>86</v>
      </c>
      <c r="D31" s="15">
        <v>2.4564816414686823</v>
      </c>
      <c r="E31" s="15">
        <v>1.8610464362850971</v>
      </c>
      <c r="F31" s="15">
        <v>1.9872903410970366</v>
      </c>
      <c r="G31" s="15">
        <v>1.9881058315334772</v>
      </c>
      <c r="H31" s="15">
        <v>2.1076911447084234</v>
      </c>
      <c r="I31" s="15">
        <v>3.0245118790496757</v>
      </c>
      <c r="J31" s="15"/>
      <c r="K31" s="15"/>
      <c r="L31" s="15">
        <v>2.1649924406047516</v>
      </c>
      <c r="M31" s="15">
        <v>2.3518444924406041</v>
      </c>
      <c r="N31" s="15">
        <v>2.4240939524838008</v>
      </c>
      <c r="O31" s="15">
        <v>1.8834686825053992</v>
      </c>
      <c r="P31" s="15">
        <v>1.7339870410367169</v>
      </c>
      <c r="Q31" s="15">
        <v>3.1929112500030685</v>
      </c>
      <c r="R31" s="15">
        <v>2.548596112311015</v>
      </c>
      <c r="S31" s="15">
        <f t="shared" si="0"/>
        <v>2.1649924406047516</v>
      </c>
      <c r="T31" s="17">
        <f t="shared" si="1"/>
        <v>17.718476264014605</v>
      </c>
      <c r="U31" s="18">
        <f t="shared" si="2"/>
        <v>11</v>
      </c>
      <c r="V31" s="16"/>
      <c r="W31" s="16"/>
      <c r="X31" s="21"/>
      <c r="Y31" s="21">
        <v>1.905353624424748</v>
      </c>
      <c r="Z31" s="21">
        <v>0.79040267347809323</v>
      </c>
      <c r="AA31" s="21">
        <v>1.964424935999826</v>
      </c>
      <c r="AB31" s="21">
        <v>1.1345515573809404</v>
      </c>
      <c r="AC31" s="21">
        <v>1.2583795891324061</v>
      </c>
      <c r="AD31" s="21"/>
      <c r="AE31" s="21">
        <v>1.697118884462508</v>
      </c>
      <c r="AF31" s="21"/>
      <c r="AG31" s="21">
        <v>1.8189856415137375</v>
      </c>
      <c r="AH31" s="21">
        <v>2.0211180501545356</v>
      </c>
      <c r="AI31" s="15">
        <f>MEDIAN(D31:R31,V31:AH31)</f>
        <v>1.9872903410970366</v>
      </c>
      <c r="AJ31" s="20">
        <f>(R31-AI31)/AI31*100</f>
        <v>28.244779316147778</v>
      </c>
      <c r="AK31" s="19">
        <f>RANK(R31,(D31:R31,X31:AH31),1)</f>
        <v>19</v>
      </c>
    </row>
    <row r="32" spans="1:37" ht="12.75" customHeight="1" x14ac:dyDescent="0.25">
      <c r="A32">
        <v>2007</v>
      </c>
      <c r="B32" s="22" t="s">
        <v>154</v>
      </c>
      <c r="C32" s="23" t="s">
        <v>86</v>
      </c>
      <c r="D32" s="15">
        <v>2.6403858891288694</v>
      </c>
      <c r="E32" s="15">
        <v>1.6782922966162708</v>
      </c>
      <c r="F32" s="15">
        <v>1.5784054831759315</v>
      </c>
      <c r="G32" s="15">
        <v>1.9313491720662344</v>
      </c>
      <c r="H32" s="15">
        <v>1.8692786177105833</v>
      </c>
      <c r="I32" s="15">
        <v>3.1679856011519076</v>
      </c>
      <c r="J32" s="15"/>
      <c r="K32" s="15"/>
      <c r="L32" s="15">
        <v>2.1438214542836573</v>
      </c>
      <c r="M32" s="15">
        <v>2.3515190784737219</v>
      </c>
      <c r="N32" s="15">
        <v>2.3252584593232544</v>
      </c>
      <c r="O32" s="15">
        <v>1.8525673146148307</v>
      </c>
      <c r="P32" s="15">
        <v>1.6878416126709863</v>
      </c>
      <c r="Q32" s="15">
        <v>2.9562013170312333</v>
      </c>
      <c r="R32" s="15">
        <v>2.5917926565874732</v>
      </c>
      <c r="S32" s="15">
        <f t="shared" si="0"/>
        <v>2.1438214542836573</v>
      </c>
      <c r="T32" s="17">
        <f t="shared" si="1"/>
        <v>20.895919359735217</v>
      </c>
      <c r="U32" s="18">
        <f t="shared" si="2"/>
        <v>10</v>
      </c>
      <c r="V32" s="16"/>
      <c r="W32" s="16"/>
      <c r="X32" s="21"/>
      <c r="Y32" s="21">
        <v>1.5673523083670549</v>
      </c>
      <c r="Z32" s="21">
        <v>0.88141772683852215</v>
      </c>
      <c r="AA32" s="21">
        <v>2.3158441605434135</v>
      </c>
      <c r="AB32" s="21">
        <v>1.2633739752432709</v>
      </c>
      <c r="AC32" s="21">
        <v>1.4379137562878197</v>
      </c>
      <c r="AD32" s="21"/>
      <c r="AE32" s="21">
        <v>1.8017591591770481</v>
      </c>
      <c r="AF32" s="21"/>
      <c r="AG32" s="21">
        <v>1.9104129866497106</v>
      </c>
      <c r="AH32" s="21">
        <v>1.9408984881209503</v>
      </c>
      <c r="AI32" s="15">
        <f>MEDIAN(D32:R32,V32:AH32)</f>
        <v>1.9104129866497106</v>
      </c>
      <c r="AJ32" s="20">
        <f>(R32-AI32)/AI32*100</f>
        <v>35.666616312774202</v>
      </c>
      <c r="AK32" s="19">
        <f>RANK(R32,(D32:R32,X32:AH32),1)</f>
        <v>18</v>
      </c>
    </row>
    <row r="33" spans="1:37" ht="12.75" customHeight="1" x14ac:dyDescent="0.25">
      <c r="A33">
        <v>2007</v>
      </c>
      <c r="B33" s="22" t="s">
        <v>153</v>
      </c>
      <c r="C33" s="23" t="s">
        <v>86</v>
      </c>
      <c r="D33" s="15">
        <v>2.496730021598272</v>
      </c>
      <c r="E33" s="15">
        <v>1.5519557235421164</v>
      </c>
      <c r="F33" s="15">
        <v>1.6222186481018299</v>
      </c>
      <c r="G33" s="15"/>
      <c r="H33" s="15">
        <v>1.8409740820734342</v>
      </c>
      <c r="I33" s="15">
        <v>2.7517462203023757</v>
      </c>
      <c r="J33" s="15"/>
      <c r="K33" s="15"/>
      <c r="L33" s="15"/>
      <c r="M33" s="15">
        <v>2.1612501403887685</v>
      </c>
      <c r="N33" s="15"/>
      <c r="O33" s="15">
        <v>1.7462537796976243</v>
      </c>
      <c r="P33" s="15">
        <v>1.6728334017278614</v>
      </c>
      <c r="Q33" s="15"/>
      <c r="R33" s="15"/>
      <c r="S33" s="15"/>
      <c r="T33" s="17"/>
      <c r="U33" s="18"/>
      <c r="V33" s="16"/>
      <c r="W33" s="16"/>
      <c r="X33" s="21"/>
      <c r="Y33" s="21">
        <v>1.5437837775262966</v>
      </c>
      <c r="Z33" s="21">
        <v>1.1566793649771729</v>
      </c>
      <c r="AA33" s="21">
        <v>2.4207630339755077</v>
      </c>
      <c r="AB33" s="21">
        <v>1.2854086610651863</v>
      </c>
      <c r="AC33" s="21">
        <v>1.4638434115261509</v>
      </c>
      <c r="AD33" s="21"/>
      <c r="AE33" s="21">
        <v>1.8586481872915586</v>
      </c>
      <c r="AF33" s="21"/>
      <c r="AG33" s="21">
        <v>1.9085494705163428</v>
      </c>
      <c r="AH33" s="21">
        <v>1.8871198704103671</v>
      </c>
      <c r="AI33" s="15"/>
      <c r="AJ33" s="20"/>
      <c r="AK33" s="19"/>
    </row>
    <row r="34" spans="1:37" ht="12.75" customHeight="1" x14ac:dyDescent="0.25">
      <c r="A34">
        <v>2007</v>
      </c>
      <c r="B34" s="22" t="s">
        <v>154</v>
      </c>
      <c r="C34" s="23" t="s">
        <v>87</v>
      </c>
      <c r="D34" s="15"/>
      <c r="E34" s="15"/>
      <c r="F34" s="15"/>
      <c r="G34" s="15">
        <v>1.5348568178545716</v>
      </c>
      <c r="H34" s="15"/>
      <c r="I34" s="15"/>
      <c r="J34" s="15"/>
      <c r="K34" s="15"/>
      <c r="L34" s="15">
        <v>2.12257097912167</v>
      </c>
      <c r="M34" s="15"/>
      <c r="N34" s="15">
        <v>2.3338566486681063</v>
      </c>
      <c r="O34" s="15"/>
      <c r="P34" s="15"/>
      <c r="Q34" s="15">
        <v>2.9806063263190592</v>
      </c>
      <c r="R34" s="15">
        <v>2.1130309575233981</v>
      </c>
      <c r="S34" s="15"/>
      <c r="T34" s="17"/>
      <c r="U34" s="18"/>
      <c r="V34" s="16"/>
      <c r="W34" s="16"/>
      <c r="X34" s="21"/>
      <c r="Y34" s="21"/>
      <c r="Z34" s="21"/>
      <c r="AA34" s="21"/>
      <c r="AB34" s="21"/>
      <c r="AC34" s="21"/>
      <c r="AD34" s="21"/>
      <c r="AE34" s="21"/>
      <c r="AF34" s="21"/>
      <c r="AG34" s="21"/>
      <c r="AH34" s="21"/>
      <c r="AI34" s="15"/>
      <c r="AJ34" s="20"/>
      <c r="AK34" s="19"/>
    </row>
    <row r="35" spans="1:37" ht="12.75" customHeight="1" x14ac:dyDescent="0.25">
      <c r="A35">
        <v>2007</v>
      </c>
      <c r="B35" s="22" t="s">
        <v>153</v>
      </c>
      <c r="C35" s="23" t="s">
        <v>87</v>
      </c>
      <c r="D35" s="15"/>
      <c r="E35" s="15">
        <v>1.9573449784017278</v>
      </c>
      <c r="F35" s="15">
        <v>2.0430881875449964</v>
      </c>
      <c r="G35" s="15">
        <v>1.6998653707703384</v>
      </c>
      <c r="H35" s="15">
        <v>2.1273315154787613</v>
      </c>
      <c r="I35" s="15">
        <v>2.697286375089992</v>
      </c>
      <c r="J35" s="15"/>
      <c r="K35" s="15">
        <v>2.4298075593952482</v>
      </c>
      <c r="L35" s="15">
        <v>2.0893345248380131</v>
      </c>
      <c r="M35" s="15">
        <v>2.182327159827214</v>
      </c>
      <c r="N35" s="15">
        <v>2.4498059755219588</v>
      </c>
      <c r="O35" s="15">
        <v>2.0495626747660185</v>
      </c>
      <c r="P35" s="15">
        <v>1.7683599460043196</v>
      </c>
      <c r="Q35" s="15">
        <v>3.0770312993160549</v>
      </c>
      <c r="R35" s="15">
        <v>1.79330797012239</v>
      </c>
      <c r="S35" s="15">
        <f t="shared" ref="S35:S61" si="3">MEDIAN(D35:R35)</f>
        <v>2.0893345248380131</v>
      </c>
      <c r="T35" s="17">
        <f t="shared" ref="T35:T61" si="4">(R35-S35)/S35*100</f>
        <v>-14.168461354391019</v>
      </c>
      <c r="U35" s="18">
        <f t="shared" ref="U35:U61" si="5">RANK(R35,D35:R35,1)</f>
        <v>3</v>
      </c>
      <c r="V35" s="16">
        <v>1.2538756931245501</v>
      </c>
      <c r="W35" s="16">
        <v>1.6037729812814974</v>
      </c>
      <c r="X35" s="21"/>
      <c r="Y35" s="21">
        <v>1.7040900361771059</v>
      </c>
      <c r="Z35" s="21">
        <v>1.2588752971562274</v>
      </c>
      <c r="AA35" s="21">
        <v>2.1429802760979122</v>
      </c>
      <c r="AB35" s="21">
        <v>1.9258224749820012</v>
      </c>
      <c r="AC35" s="21">
        <v>1.6898161666666669</v>
      </c>
      <c r="AD35" s="21"/>
      <c r="AE35" s="21">
        <v>1.8036071544276455</v>
      </c>
      <c r="AF35" s="21">
        <v>1.9726437667386609</v>
      </c>
      <c r="AG35" s="21">
        <v>1.985567743160547</v>
      </c>
      <c r="AH35" s="21">
        <v>2.2098249820014395</v>
      </c>
      <c r="AI35" s="15">
        <f t="shared" ref="AI35:AI61" si="6">MEDIAN(D35:R35,V35:AH35)</f>
        <v>1.9791057549496038</v>
      </c>
      <c r="AJ35" s="20">
        <f t="shared" ref="AJ35:AJ61" si="7">(R35-AI35)/AI35*100</f>
        <v>-9.387966477412677</v>
      </c>
      <c r="AK35" s="19">
        <f>RANK(R35,(D35:R35,V35:AH35),1)</f>
        <v>8</v>
      </c>
    </row>
    <row r="36" spans="1:37" ht="12.75" customHeight="1" x14ac:dyDescent="0.25">
      <c r="A36">
        <v>2008</v>
      </c>
      <c r="B36" s="22" t="s">
        <v>154</v>
      </c>
      <c r="C36" s="23" t="s">
        <v>87</v>
      </c>
      <c r="D36" s="15"/>
      <c r="E36" s="15">
        <v>2.5535296076313894</v>
      </c>
      <c r="F36" s="15">
        <v>2.5023194783417324</v>
      </c>
      <c r="G36" s="15">
        <v>2.2046867650587951</v>
      </c>
      <c r="H36" s="15">
        <v>2.5758555495560356</v>
      </c>
      <c r="I36" s="15">
        <v>3.4605209983201344</v>
      </c>
      <c r="J36" s="15"/>
      <c r="K36" s="15">
        <v>3.0837707283417326</v>
      </c>
      <c r="L36" s="15">
        <v>2.6057164968802495</v>
      </c>
      <c r="M36" s="15">
        <v>2.9274891348692105</v>
      </c>
      <c r="N36" s="15">
        <v>2.9023724502039832</v>
      </c>
      <c r="O36" s="15">
        <v>2.4251554415646743</v>
      </c>
      <c r="P36" s="15">
        <v>2.132406528077754</v>
      </c>
      <c r="Q36" s="15">
        <v>3.9609290791336695</v>
      </c>
      <c r="R36" s="15">
        <v>2.1571883236141107</v>
      </c>
      <c r="S36" s="15">
        <f t="shared" si="3"/>
        <v>2.5758555495560356</v>
      </c>
      <c r="T36" s="17">
        <f t="shared" si="4"/>
        <v>-16.253521126760571</v>
      </c>
      <c r="U36" s="18">
        <f t="shared" si="5"/>
        <v>2</v>
      </c>
      <c r="V36" s="16">
        <v>1.5952722727981763</v>
      </c>
      <c r="W36" s="16">
        <v>1.7787636079913605</v>
      </c>
      <c r="X36" s="21"/>
      <c r="Y36" s="21">
        <v>2.4767562748380132</v>
      </c>
      <c r="Z36" s="21">
        <v>1.945566301595872</v>
      </c>
      <c r="AA36" s="21">
        <v>2.7033366779457642</v>
      </c>
      <c r="AB36" s="21">
        <v>2.2094310277177822</v>
      </c>
      <c r="AC36" s="21">
        <v>2.452253553575714</v>
      </c>
      <c r="AD36" s="21"/>
      <c r="AE36" s="21">
        <v>2.3339818762299016</v>
      </c>
      <c r="AF36" s="21">
        <v>2.1739606874850015</v>
      </c>
      <c r="AG36" s="21">
        <v>2.5894743741300696</v>
      </c>
      <c r="AH36" s="21">
        <v>2.8242316534677219</v>
      </c>
      <c r="AI36" s="15">
        <f t="shared" si="6"/>
        <v>2.489537876589873</v>
      </c>
      <c r="AJ36" s="20">
        <f t="shared" si="7"/>
        <v>-13.349849227078606</v>
      </c>
      <c r="AK36" s="19">
        <f>RANK(R36,(D36:R36,V36:AH36),1)</f>
        <v>5</v>
      </c>
    </row>
    <row r="37" spans="1:37" ht="12.75" customHeight="1" x14ac:dyDescent="0.25">
      <c r="A37">
        <v>2008</v>
      </c>
      <c r="B37" s="22" t="s">
        <v>153</v>
      </c>
      <c r="C37" s="23" t="s">
        <v>87</v>
      </c>
      <c r="D37" s="15"/>
      <c r="E37" s="15">
        <v>3.1764729421646272</v>
      </c>
      <c r="F37" s="15">
        <v>2.708480445764339</v>
      </c>
      <c r="G37" s="15">
        <v>2.73783117350612</v>
      </c>
      <c r="H37" s="15">
        <v>3.1950195404367654</v>
      </c>
      <c r="I37" s="15">
        <v>4.0655320974322064</v>
      </c>
      <c r="J37" s="15"/>
      <c r="K37" s="15">
        <v>3.235351031917447</v>
      </c>
      <c r="L37" s="15">
        <v>3.3322054895608355</v>
      </c>
      <c r="M37" s="15">
        <v>3.3354437844972407</v>
      </c>
      <c r="N37" s="15">
        <v>3.0528289536837052</v>
      </c>
      <c r="O37" s="15">
        <v>2.7122192044636426</v>
      </c>
      <c r="P37" s="15">
        <v>2.6595233141348698</v>
      </c>
      <c r="Q37" s="15">
        <v>4.2827628095752344</v>
      </c>
      <c r="R37" s="15">
        <v>2.5581646826253901</v>
      </c>
      <c r="S37" s="15">
        <f t="shared" si="3"/>
        <v>3.1764729421646272</v>
      </c>
      <c r="T37" s="17">
        <f t="shared" si="4"/>
        <v>-19.465245597775723</v>
      </c>
      <c r="U37" s="18">
        <f t="shared" si="5"/>
        <v>1</v>
      </c>
      <c r="V37" s="16">
        <v>2.1870855219582435</v>
      </c>
      <c r="W37" s="16">
        <v>1.8875726793856491</v>
      </c>
      <c r="X37" s="21"/>
      <c r="Y37" s="21">
        <v>3.2232515844732426</v>
      </c>
      <c r="Z37" s="21">
        <v>2.5793902339812815</v>
      </c>
      <c r="AA37" s="21">
        <v>3.4484013996880245</v>
      </c>
      <c r="AB37" s="21">
        <v>3.2406794990400773</v>
      </c>
      <c r="AC37" s="21">
        <v>3.5744888288936889</v>
      </c>
      <c r="AD37" s="21"/>
      <c r="AE37" s="21">
        <v>2.7466923260139193</v>
      </c>
      <c r="AF37" s="21">
        <v>2.285794639428846</v>
      </c>
      <c r="AG37" s="21">
        <v>3.8622849316054721</v>
      </c>
      <c r="AH37" s="21">
        <v>3.7269830813534917</v>
      </c>
      <c r="AI37" s="15">
        <f t="shared" si="6"/>
        <v>3.1857462413006963</v>
      </c>
      <c r="AJ37" s="20">
        <f t="shared" si="7"/>
        <v>-19.699671949360077</v>
      </c>
      <c r="AK37" s="19">
        <f>RANK(R37,(D37:R37,V37:AH37),1)</f>
        <v>4</v>
      </c>
    </row>
    <row r="38" spans="1:37" ht="12.75" customHeight="1" x14ac:dyDescent="0.25">
      <c r="A38">
        <v>2009</v>
      </c>
      <c r="B38" s="22" t="s">
        <v>154</v>
      </c>
      <c r="C38" s="23" t="s">
        <v>87</v>
      </c>
      <c r="D38" s="15">
        <v>3.0086603671706258</v>
      </c>
      <c r="E38" s="15">
        <v>2.9089079913606901</v>
      </c>
      <c r="F38" s="15">
        <v>2.5956855313174945</v>
      </c>
      <c r="G38" s="15">
        <v>2.7351457883369323</v>
      </c>
      <c r="H38" s="15">
        <v>3.2210363930885522</v>
      </c>
      <c r="I38" s="15">
        <v>3.8549466522678184</v>
      </c>
      <c r="J38" s="15"/>
      <c r="K38" s="15">
        <v>2.9925712742980561</v>
      </c>
      <c r="L38" s="15">
        <v>3.5653429805615544</v>
      </c>
      <c r="M38" s="15">
        <v>3.6071746220302372</v>
      </c>
      <c r="N38" s="15">
        <v>3.5299469762419005</v>
      </c>
      <c r="O38" s="15">
        <v>3.1566800215982713</v>
      </c>
      <c r="P38" s="15">
        <v>2.8001457235421161</v>
      </c>
      <c r="Q38" s="15">
        <v>3.3135808552915762</v>
      </c>
      <c r="R38" s="15">
        <v>2.5849058390928721</v>
      </c>
      <c r="S38" s="15">
        <f t="shared" si="3"/>
        <v>3.0826701943844483</v>
      </c>
      <c r="T38" s="17">
        <f t="shared" si="4"/>
        <v>-16.147181628392477</v>
      </c>
      <c r="U38" s="18">
        <f t="shared" si="5"/>
        <v>1</v>
      </c>
      <c r="V38" s="16">
        <v>2.8134031360691143</v>
      </c>
      <c r="W38" s="16">
        <v>2.3555397311015116</v>
      </c>
      <c r="X38" s="21"/>
      <c r="Y38" s="21">
        <v>2.9908980086393089</v>
      </c>
      <c r="Z38" s="21">
        <v>2.4128490799136069</v>
      </c>
      <c r="AA38" s="21">
        <v>3.3160263974082071</v>
      </c>
      <c r="AB38" s="21">
        <v>3.4989272051835849</v>
      </c>
      <c r="AC38" s="21">
        <v>2.8091877937365011</v>
      </c>
      <c r="AD38" s="21"/>
      <c r="AE38" s="21">
        <v>2.488371281857451</v>
      </c>
      <c r="AF38" s="21">
        <v>2.0976959287257015</v>
      </c>
      <c r="AG38" s="21">
        <v>3.6371003347732183</v>
      </c>
      <c r="AH38" s="21">
        <v>3.9032139308855291</v>
      </c>
      <c r="AI38" s="15">
        <f t="shared" si="6"/>
        <v>2.9925712742980561</v>
      </c>
      <c r="AJ38" s="20">
        <f t="shared" si="7"/>
        <v>-13.622580645161305</v>
      </c>
      <c r="AK38" s="19">
        <f>RANK(R38,(D38:R38,V38:AH38),1)</f>
        <v>5</v>
      </c>
    </row>
    <row r="39" spans="1:37" ht="12.75" customHeight="1" x14ac:dyDescent="0.25">
      <c r="A39">
        <v>2009</v>
      </c>
      <c r="B39" s="22" t="s">
        <v>153</v>
      </c>
      <c r="C39" s="23" t="s">
        <v>87</v>
      </c>
      <c r="D39" s="15">
        <v>2.8979175475042016</v>
      </c>
      <c r="E39" s="15">
        <v>2.7157992451803428</v>
      </c>
      <c r="F39" s="15">
        <v>2.1883271306076102</v>
      </c>
      <c r="G39" s="15">
        <v>2.5560463484050286</v>
      </c>
      <c r="H39" s="15">
        <v>2.8116509832455319</v>
      </c>
      <c r="I39" s="15">
        <v>3.0704506760215406</v>
      </c>
      <c r="J39" s="15"/>
      <c r="K39" s="15">
        <v>2.3355873508550951</v>
      </c>
      <c r="L39" s="15">
        <v>2.502688880882074</v>
      </c>
      <c r="M39" s="15">
        <v>3.2046431093128049</v>
      </c>
      <c r="N39" s="15">
        <v>3.1055963133121103</v>
      </c>
      <c r="O39" s="15">
        <v>2.3080779020303859</v>
      </c>
      <c r="P39" s="15">
        <v>2.4053354655871972</v>
      </c>
      <c r="Q39" s="15">
        <v>3.9847804054253748</v>
      </c>
      <c r="R39" s="15">
        <v>1.9352785421155123</v>
      </c>
      <c r="S39" s="15">
        <f t="shared" si="3"/>
        <v>2.6359227967926859</v>
      </c>
      <c r="T39" s="17">
        <f t="shared" si="4"/>
        <v>-26.580606060606065</v>
      </c>
      <c r="U39" s="18">
        <f t="shared" si="5"/>
        <v>1</v>
      </c>
      <c r="V39" s="16">
        <v>1.903168209863674</v>
      </c>
      <c r="W39" s="16">
        <v>2.3754936244695686</v>
      </c>
      <c r="X39" s="21"/>
      <c r="Y39" s="21">
        <v>2.4152720957666221</v>
      </c>
      <c r="Z39" s="21">
        <v>2.0403959481936695</v>
      </c>
      <c r="AA39" s="21">
        <v>3.2126307541515704</v>
      </c>
      <c r="AB39" s="21">
        <v>2.4558173809681967</v>
      </c>
      <c r="AC39" s="21">
        <v>2.4133870115846729</v>
      </c>
      <c r="AD39" s="21"/>
      <c r="AE39" s="21">
        <v>2.6705891753929287</v>
      </c>
      <c r="AF39" s="21">
        <v>1.8942859488029666</v>
      </c>
      <c r="AG39" s="21">
        <v>2.8464771147425503</v>
      </c>
      <c r="AH39" s="21">
        <v>3.0704506760215406</v>
      </c>
      <c r="AI39" s="15">
        <f t="shared" si="6"/>
        <v>2.502688880882074</v>
      </c>
      <c r="AJ39" s="20">
        <f t="shared" si="7"/>
        <v>-22.672028596961585</v>
      </c>
      <c r="AK39" s="19">
        <f>RANK(R39,(D39:R39,V39:AH39),1)</f>
        <v>3</v>
      </c>
    </row>
    <row r="40" spans="1:37" ht="12.75" customHeight="1" x14ac:dyDescent="0.25">
      <c r="A40">
        <v>2010</v>
      </c>
      <c r="B40" s="22" t="s">
        <v>154</v>
      </c>
      <c r="C40" s="23" t="s">
        <v>87</v>
      </c>
      <c r="D40" s="15">
        <v>3.0503910826858927</v>
      </c>
      <c r="E40" s="15">
        <v>2.4835319595173644</v>
      </c>
      <c r="F40" s="15">
        <v>2.8780158001488991</v>
      </c>
      <c r="G40" s="15">
        <v>2.6307274224395791</v>
      </c>
      <c r="H40" s="15">
        <v>2.8781410728833006</v>
      </c>
      <c r="I40" s="15">
        <v>3.1631365436475885</v>
      </c>
      <c r="J40" s="15"/>
      <c r="K40" s="15">
        <v>2.4522137759168929</v>
      </c>
      <c r="L40" s="15">
        <v>2.5806183286788249</v>
      </c>
      <c r="M40" s="15">
        <v>3.2132456374083427</v>
      </c>
      <c r="N40" s="15">
        <v>2.9125910748438195</v>
      </c>
      <c r="O40" s="15">
        <v>2.3864455903559034</v>
      </c>
      <c r="P40" s="15">
        <v>2.4122204554590914</v>
      </c>
      <c r="Q40" s="15">
        <v>3.7746240784467888</v>
      </c>
      <c r="R40" s="15">
        <v>1.9654978845819706</v>
      </c>
      <c r="S40" s="15">
        <f t="shared" si="3"/>
        <v>2.7543716112942391</v>
      </c>
      <c r="T40" s="17">
        <f t="shared" si="4"/>
        <v>-28.640787738208946</v>
      </c>
      <c r="U40" s="18">
        <f t="shared" si="5"/>
        <v>1</v>
      </c>
      <c r="V40" s="16">
        <v>2.0864800278305911</v>
      </c>
      <c r="W40" s="16">
        <v>2.9597249411625284</v>
      </c>
      <c r="X40" s="21"/>
      <c r="Y40" s="21">
        <v>2.6804293798135266</v>
      </c>
      <c r="Z40" s="21">
        <v>2.5057991880572992</v>
      </c>
      <c r="AA40" s="21">
        <v>2.599879011593115</v>
      </c>
      <c r="AB40" s="21">
        <v>2.2463280369273959</v>
      </c>
      <c r="AC40" s="21">
        <v>2.7909512497395892</v>
      </c>
      <c r="AD40" s="21"/>
      <c r="AE40" s="21">
        <v>2.6309779679083825</v>
      </c>
      <c r="AF40" s="21">
        <v>1.9390966558067737</v>
      </c>
      <c r="AG40" s="21">
        <v>2.8518337986589053</v>
      </c>
      <c r="AH40" s="21">
        <v>3.6944808466131827</v>
      </c>
      <c r="AI40" s="15">
        <f t="shared" si="6"/>
        <v>2.6309779679083825</v>
      </c>
      <c r="AJ40" s="20">
        <f t="shared" si="7"/>
        <v>-25.294019617179309</v>
      </c>
      <c r="AK40" s="19">
        <f>RANK(R40,(D40:R40,V40:AH40),1)</f>
        <v>2</v>
      </c>
    </row>
    <row r="41" spans="1:37" ht="12.75" customHeight="1" x14ac:dyDescent="0.25">
      <c r="A41">
        <v>2010</v>
      </c>
      <c r="B41" s="22" t="s">
        <v>153</v>
      </c>
      <c r="C41" s="23" t="s">
        <v>87</v>
      </c>
      <c r="D41" s="15">
        <v>2.9790795998825819</v>
      </c>
      <c r="E41" s="15">
        <v>2.4977968015375431</v>
      </c>
      <c r="F41" s="15">
        <v>3.2662957711227953</v>
      </c>
      <c r="G41" s="15">
        <v>2.7810835119558259</v>
      </c>
      <c r="H41" s="15">
        <v>2.951664756938877</v>
      </c>
      <c r="I41" s="15">
        <v>3.3781178693965073</v>
      </c>
      <c r="J41" s="15"/>
      <c r="K41" s="15">
        <v>2.6805624211622416</v>
      </c>
      <c r="L41" s="15">
        <v>2.5404421127833063</v>
      </c>
      <c r="M41" s="15">
        <v>3.5700217700024401</v>
      </c>
      <c r="N41" s="15">
        <v>2.6257327352748319</v>
      </c>
      <c r="O41" s="15">
        <v>2.8273841355940825</v>
      </c>
      <c r="P41" s="15">
        <v>2.4625839588231848</v>
      </c>
      <c r="Q41" s="15">
        <v>4.0912083952988709</v>
      </c>
      <c r="R41" s="15">
        <v>1.9293652635681275</v>
      </c>
      <c r="S41" s="15">
        <f t="shared" si="3"/>
        <v>2.804233823774954</v>
      </c>
      <c r="T41" s="17">
        <f t="shared" si="4"/>
        <v>-31.198131653269602</v>
      </c>
      <c r="U41" s="18">
        <f t="shared" si="5"/>
        <v>1</v>
      </c>
      <c r="V41" s="16">
        <v>2.5626481355677071</v>
      </c>
      <c r="W41" s="16">
        <v>3.3341018160035585</v>
      </c>
      <c r="X41" s="21"/>
      <c r="Y41" s="21">
        <v>3.0661369566971466</v>
      </c>
      <c r="Z41" s="21">
        <v>2.3924933436971134</v>
      </c>
      <c r="AA41" s="21">
        <v>3.0259589813163172</v>
      </c>
      <c r="AB41" s="21">
        <v>2.6930209442333251</v>
      </c>
      <c r="AC41" s="21">
        <v>2.8633280407869401</v>
      </c>
      <c r="AD41" s="21"/>
      <c r="AE41" s="21">
        <v>2.7476983254377143</v>
      </c>
      <c r="AF41" s="21">
        <v>1.8598229453009298</v>
      </c>
      <c r="AG41" s="21">
        <v>3.1118892834765295</v>
      </c>
      <c r="AH41" s="21">
        <v>3.5980153707416229</v>
      </c>
      <c r="AI41" s="15">
        <f t="shared" si="6"/>
        <v>2.8273841355940825</v>
      </c>
      <c r="AJ41" s="20">
        <f t="shared" si="7"/>
        <v>-31.761473820297347</v>
      </c>
      <c r="AK41" s="19">
        <f>RANK(R41,(D41:R41,V41:AH41),1)</f>
        <v>2</v>
      </c>
    </row>
    <row r="42" spans="1:37" ht="12.75" customHeight="1" x14ac:dyDescent="0.25">
      <c r="A42">
        <v>2011</v>
      </c>
      <c r="B42" s="22" t="s">
        <v>154</v>
      </c>
      <c r="C42" s="23" t="s">
        <v>87</v>
      </c>
      <c r="D42" s="15">
        <v>3.0093594289869166</v>
      </c>
      <c r="E42" s="15">
        <v>2.8499852536200079</v>
      </c>
      <c r="F42" s="15">
        <v>3.6421061550318501</v>
      </c>
      <c r="G42" s="15">
        <v>3.6249812436394842</v>
      </c>
      <c r="H42" s="15">
        <v>3.1687336043538252</v>
      </c>
      <c r="I42" s="15">
        <v>3.4937319227490886</v>
      </c>
      <c r="J42" s="15"/>
      <c r="K42" s="15">
        <v>3.3156078443978378</v>
      </c>
      <c r="L42" s="15">
        <v>2.7218609165603369</v>
      </c>
      <c r="M42" s="15">
        <v>3.665606033438892</v>
      </c>
      <c r="N42" s="15">
        <v>3.1124838954007981</v>
      </c>
      <c r="O42" s="15">
        <v>2.9374848008802719</v>
      </c>
      <c r="P42" s="15">
        <v>2.6124864824850071</v>
      </c>
      <c r="Q42" s="15">
        <v>4.4104146796535773</v>
      </c>
      <c r="R42" s="15">
        <v>2.1378014385980784</v>
      </c>
      <c r="S42" s="15">
        <f t="shared" si="3"/>
        <v>3.1406087498773116</v>
      </c>
      <c r="T42" s="17">
        <f t="shared" si="4"/>
        <v>-31.93034825870647</v>
      </c>
      <c r="U42" s="18">
        <f t="shared" si="5"/>
        <v>1</v>
      </c>
      <c r="V42" s="16">
        <v>2.4925808529001392</v>
      </c>
      <c r="W42" s="16">
        <v>3.5117318296140576</v>
      </c>
      <c r="X42" s="21"/>
      <c r="Y42" s="21">
        <v>2.7205171735131257</v>
      </c>
      <c r="Z42" s="21">
        <v>2.4218624688108621</v>
      </c>
      <c r="AA42" s="21">
        <v>2.6837361138255074</v>
      </c>
      <c r="AB42" s="21">
        <v>2.541361850497736</v>
      </c>
      <c r="AC42" s="21">
        <v>3.0437030012865698</v>
      </c>
      <c r="AD42" s="21"/>
      <c r="AE42" s="21">
        <v>2.8468602697892842</v>
      </c>
      <c r="AF42" s="21">
        <v>1.9671773214405648</v>
      </c>
      <c r="AG42" s="21">
        <v>2.9968594936640214</v>
      </c>
      <c r="AH42" s="21">
        <v>3.881229917758827</v>
      </c>
      <c r="AI42" s="15">
        <f t="shared" si="6"/>
        <v>2.9968594936640214</v>
      </c>
      <c r="AJ42" s="20">
        <f t="shared" si="7"/>
        <v>-28.665276329509904</v>
      </c>
      <c r="AK42" s="19">
        <f>RANK(R42,(D42:R42,V42:AH42),1)</f>
        <v>2</v>
      </c>
    </row>
    <row r="43" spans="1:37" ht="12.75" customHeight="1" x14ac:dyDescent="0.25">
      <c r="A43">
        <v>2011</v>
      </c>
      <c r="B43" s="22" t="s">
        <v>153</v>
      </c>
      <c r="C43" s="23" t="s">
        <v>87</v>
      </c>
      <c r="D43" s="15">
        <v>3.2071365567200023</v>
      </c>
      <c r="E43" s="15">
        <v>2.882363234520509</v>
      </c>
      <c r="F43" s="15">
        <v>3.5975515638486635</v>
      </c>
      <c r="G43" s="15">
        <v>3.9909644785668581</v>
      </c>
      <c r="H43" s="15">
        <v>3.2758386056468187</v>
      </c>
      <c r="I43" s="15">
        <v>3.5162957768906744</v>
      </c>
      <c r="J43" s="15"/>
      <c r="K43" s="15">
        <v>3.3601547566024559</v>
      </c>
      <c r="L43" s="15">
        <v>3.0197673323741405</v>
      </c>
      <c r="M43" s="15">
        <v>4.3063693395490583</v>
      </c>
      <c r="N43" s="15">
        <v>2.8136611855936926</v>
      </c>
      <c r="O43" s="15">
        <v>3.3070668097044624</v>
      </c>
      <c r="P43" s="15">
        <v>2.9854163079107328</v>
      </c>
      <c r="Q43" s="15">
        <v>4.8218845321326409</v>
      </c>
      <c r="R43" s="15">
        <v>2.4012302946043929</v>
      </c>
      <c r="S43" s="15">
        <f t="shared" si="3"/>
        <v>3.2914527076756404</v>
      </c>
      <c r="T43" s="17">
        <f t="shared" si="4"/>
        <v>-27.046489563567366</v>
      </c>
      <c r="U43" s="18">
        <f t="shared" si="5"/>
        <v>1</v>
      </c>
      <c r="V43" s="16">
        <v>2.7622907899188687</v>
      </c>
      <c r="W43" s="16">
        <v>3.7516315226690775</v>
      </c>
      <c r="X43" s="21"/>
      <c r="Y43" s="21">
        <v>2.9933482717413735</v>
      </c>
      <c r="Z43" s="21">
        <v>2.6825027285515897</v>
      </c>
      <c r="AA43" s="21">
        <v>3.8094973847878912</v>
      </c>
      <c r="AB43" s="21">
        <v>2.8904201111673808</v>
      </c>
      <c r="AC43" s="21">
        <v>3.7334879361115858</v>
      </c>
      <c r="AD43" s="21"/>
      <c r="AE43" s="21">
        <v>2.755139531189668</v>
      </c>
      <c r="AF43" s="21">
        <v>2.1472200827995191</v>
      </c>
      <c r="AG43" s="21">
        <v>3.5506468013540826</v>
      </c>
      <c r="AH43" s="21">
        <v>4.4968613843006855</v>
      </c>
      <c r="AI43" s="15">
        <f t="shared" si="6"/>
        <v>3.2758386056468187</v>
      </c>
      <c r="AJ43" s="20">
        <f t="shared" si="7"/>
        <v>-26.698760724499532</v>
      </c>
      <c r="AK43" s="19">
        <f>RANK(R43,(D43:R43,V43:AH43),1)</f>
        <v>2</v>
      </c>
    </row>
    <row r="44" spans="1:37" ht="12.75" customHeight="1" x14ac:dyDescent="0.25">
      <c r="A44">
        <v>2012</v>
      </c>
      <c r="B44" s="22" t="s">
        <v>154</v>
      </c>
      <c r="C44" s="23" t="s">
        <v>87</v>
      </c>
      <c r="D44" s="15">
        <v>3.5692833028626305</v>
      </c>
      <c r="E44" s="15">
        <v>2.8560185632358528</v>
      </c>
      <c r="F44" s="15">
        <v>3.373209489583485</v>
      </c>
      <c r="G44" s="15">
        <v>3.8889206135667473</v>
      </c>
      <c r="H44" s="15">
        <v>3.1993327117699031</v>
      </c>
      <c r="I44" s="15">
        <v>3.0750293131627471</v>
      </c>
      <c r="J44" s="15"/>
      <c r="K44" s="15">
        <v>3.1075849651789067</v>
      </c>
      <c r="L44" s="15">
        <v>3.4627375326279251</v>
      </c>
      <c r="M44" s="15">
        <v>4.1819214817121866</v>
      </c>
      <c r="N44" s="15">
        <v>3.1075849651789067</v>
      </c>
      <c r="O44" s="15">
        <v>3.291080458360899</v>
      </c>
      <c r="P44" s="15">
        <v>3.0720697084340056</v>
      </c>
      <c r="Q44" s="15">
        <v>4.423543611766668</v>
      </c>
      <c r="R44" s="15">
        <v>2.6600335380985696</v>
      </c>
      <c r="S44" s="15">
        <f t="shared" si="3"/>
        <v>3.2452065850654011</v>
      </c>
      <c r="T44" s="17">
        <f t="shared" si="4"/>
        <v>-18.031919744642032</v>
      </c>
      <c r="U44" s="18">
        <f t="shared" si="5"/>
        <v>1</v>
      </c>
      <c r="V44" s="16">
        <v>2.9720054725552441</v>
      </c>
      <c r="W44" s="16">
        <v>3.5072203917009146</v>
      </c>
      <c r="X44" s="21"/>
      <c r="Y44" s="21">
        <v>2.7544153328981458</v>
      </c>
      <c r="Z44" s="21">
        <v>3.0217564280453946</v>
      </c>
      <c r="AA44" s="21">
        <v>3.5987905620081868</v>
      </c>
      <c r="AB44" s="21">
        <v>3.0388629433775218</v>
      </c>
      <c r="AC44" s="21">
        <v>3.6926396279565887</v>
      </c>
      <c r="AD44" s="21"/>
      <c r="AE44" s="21">
        <v>2.7698940656294657</v>
      </c>
      <c r="AF44" s="21">
        <v>2.15266849945036</v>
      </c>
      <c r="AG44" s="21">
        <v>3.2437267827010308</v>
      </c>
      <c r="AH44" s="21">
        <v>4.7472059849018731</v>
      </c>
      <c r="AI44" s="15">
        <f t="shared" si="6"/>
        <v>3.1993327117699031</v>
      </c>
      <c r="AJ44" s="20">
        <f t="shared" si="7"/>
        <v>-16.85661424606845</v>
      </c>
      <c r="AK44" s="19">
        <f>RANK(R44,(D44:R44,V44:AH44),1)</f>
        <v>2</v>
      </c>
    </row>
    <row r="45" spans="1:37" ht="12.75" customHeight="1" x14ac:dyDescent="0.25">
      <c r="A45">
        <v>2012</v>
      </c>
      <c r="B45" s="22" t="s">
        <v>153</v>
      </c>
      <c r="C45" s="23" t="s">
        <v>87</v>
      </c>
      <c r="D45" s="15">
        <v>3.4705033973810995</v>
      </c>
      <c r="E45" s="15">
        <v>2.7741005597639972</v>
      </c>
      <c r="F45" s="15">
        <v>3.3942156319875898</v>
      </c>
      <c r="G45" s="15">
        <v>3.8043163278091323</v>
      </c>
      <c r="H45" s="15">
        <v>3.2201436995600745</v>
      </c>
      <c r="I45" s="15">
        <v>3.0705034204026811</v>
      </c>
      <c r="J45" s="15">
        <v>4.6302155608509032</v>
      </c>
      <c r="K45" s="15">
        <v>3.3870501647740912</v>
      </c>
      <c r="L45" s="15">
        <v>3.1654674437141042</v>
      </c>
      <c r="M45" s="15">
        <v>4.0892083977434019</v>
      </c>
      <c r="N45" s="15">
        <v>2.7913667458206191</v>
      </c>
      <c r="O45" s="15">
        <v>3.3553954903369507</v>
      </c>
      <c r="P45" s="15">
        <v>3.102158094839822</v>
      </c>
      <c r="Q45" s="15">
        <v>4.3945608981547686</v>
      </c>
      <c r="R45" s="15">
        <v>2.6996545208831932</v>
      </c>
      <c r="S45" s="15">
        <f t="shared" si="3"/>
        <v>3.3553954903369507</v>
      </c>
      <c r="T45" s="17">
        <f t="shared" si="4"/>
        <v>-19.542881646655239</v>
      </c>
      <c r="U45" s="18">
        <f t="shared" si="5"/>
        <v>1</v>
      </c>
      <c r="V45" s="16">
        <v>3.1928631255906117</v>
      </c>
      <c r="W45" s="16">
        <v>3.6909638163474061</v>
      </c>
      <c r="X45" s="21"/>
      <c r="Y45" s="21">
        <v>2.7027336573966241</v>
      </c>
      <c r="Z45" s="21">
        <v>2.8633091877232122</v>
      </c>
      <c r="AA45" s="21">
        <v>3.7205465484577531</v>
      </c>
      <c r="AB45" s="21">
        <v>3.1823019751193109</v>
      </c>
      <c r="AC45" s="21">
        <v>3.6829638168078378</v>
      </c>
      <c r="AD45" s="21"/>
      <c r="AE45" s="21">
        <v>2.9945897557070644</v>
      </c>
      <c r="AF45" s="21">
        <v>2.1097264972819283</v>
      </c>
      <c r="AG45" s="21">
        <v>3.2978415368148757</v>
      </c>
      <c r="AH45" s="21">
        <v>4.4028774444387082</v>
      </c>
      <c r="AI45" s="15">
        <f t="shared" si="6"/>
        <v>3.2589926181874751</v>
      </c>
      <c r="AJ45" s="20">
        <f t="shared" si="7"/>
        <v>-17.162913907284761</v>
      </c>
      <c r="AK45" s="19">
        <f>RANK(R45,(D45:R45,V45:AH45),1)</f>
        <v>2</v>
      </c>
    </row>
    <row r="46" spans="1:37" ht="12.75" customHeight="1" x14ac:dyDescent="0.25">
      <c r="A46">
        <v>2013</v>
      </c>
      <c r="B46" s="22" t="s">
        <v>154</v>
      </c>
      <c r="C46" s="23" t="s">
        <v>87</v>
      </c>
      <c r="D46" s="15">
        <v>3.7182424878484834</v>
      </c>
      <c r="E46" s="15">
        <v>3.3905225980628266</v>
      </c>
      <c r="F46" s="15">
        <v>3.8788252338434552</v>
      </c>
      <c r="G46" s="15">
        <v>4.1255952480493461</v>
      </c>
      <c r="H46" s="15">
        <v>3.47321827118631</v>
      </c>
      <c r="I46" s="15">
        <v>4.0674019965920802</v>
      </c>
      <c r="J46" s="15">
        <v>4.5451992190833188</v>
      </c>
      <c r="K46" s="15">
        <v>3.607981590350505</v>
      </c>
      <c r="L46" s="15">
        <v>3.5375371280601304</v>
      </c>
      <c r="M46" s="15">
        <v>4.330803029503917</v>
      </c>
      <c r="N46" s="15">
        <v>3.5405999307684075</v>
      </c>
      <c r="O46" s="15">
        <v>3.5712279578511787</v>
      </c>
      <c r="P46" s="15">
        <v>3.3078269249393424</v>
      </c>
      <c r="Q46" s="15">
        <v>4.7115094061427687</v>
      </c>
      <c r="R46" s="15">
        <v>2.9877946699514615</v>
      </c>
      <c r="S46" s="15">
        <f t="shared" si="3"/>
        <v>3.607981590350505</v>
      </c>
      <c r="T46" s="17">
        <f t="shared" si="4"/>
        <v>-17.189303904923587</v>
      </c>
      <c r="U46" s="18">
        <f t="shared" si="5"/>
        <v>1</v>
      </c>
      <c r="V46" s="16">
        <v>3.0458960373274797</v>
      </c>
      <c r="W46" s="16">
        <v>3.8880748980224529</v>
      </c>
      <c r="X46" s="21"/>
      <c r="Y46" s="21">
        <v>2.8578093230121779</v>
      </c>
      <c r="Z46" s="21">
        <v>3.2006288301496415</v>
      </c>
      <c r="AA46" s="21">
        <v>3.5225293947895722</v>
      </c>
      <c r="AB46" s="21">
        <v>3.1929105673247826</v>
      </c>
      <c r="AC46" s="21">
        <v>3.7468796931708743</v>
      </c>
      <c r="AD46" s="21"/>
      <c r="AE46" s="21">
        <v>3.0818533411226534</v>
      </c>
      <c r="AF46" s="21">
        <v>2.3812372216042506</v>
      </c>
      <c r="AG46" s="21">
        <v>3.1393727759840981</v>
      </c>
      <c r="AH46" s="21">
        <v>4.1991025130479986</v>
      </c>
      <c r="AI46" s="15">
        <f t="shared" si="6"/>
        <v>3.5390685294142692</v>
      </c>
      <c r="AJ46" s="20">
        <f t="shared" si="7"/>
        <v>-15.576806577239291</v>
      </c>
      <c r="AK46" s="19">
        <f>RANK(R46,(D46:R46,V46:AH46),1)</f>
        <v>3</v>
      </c>
    </row>
    <row r="47" spans="1:37" ht="12.75" customHeight="1" x14ac:dyDescent="0.25">
      <c r="A47">
        <v>2013</v>
      </c>
      <c r="B47" s="22" t="s">
        <v>153</v>
      </c>
      <c r="C47" s="23" t="s">
        <v>87</v>
      </c>
      <c r="D47" s="15">
        <v>3.6311412286305047</v>
      </c>
      <c r="E47" s="15">
        <v>2.91101574127185</v>
      </c>
      <c r="F47" s="15">
        <v>3.7330878071586944</v>
      </c>
      <c r="G47" s="15">
        <v>3.9698443180237706</v>
      </c>
      <c r="H47" s="15">
        <v>3.2924381392372393</v>
      </c>
      <c r="I47" s="15">
        <v>4.0583343143517405</v>
      </c>
      <c r="J47" s="15">
        <v>4.3054960282333132</v>
      </c>
      <c r="K47" s="15">
        <v>4.0156150057796172</v>
      </c>
      <c r="L47" s="15">
        <v>3.18563986780693</v>
      </c>
      <c r="M47" s="15">
        <v>3.8111726004701687</v>
      </c>
      <c r="N47" s="15">
        <v>2.9506836706602506</v>
      </c>
      <c r="O47" s="15">
        <v>3.55790812822115</v>
      </c>
      <c r="P47" s="15">
        <v>3.1947940053580997</v>
      </c>
      <c r="Q47" s="15">
        <v>4.6265011183609852</v>
      </c>
      <c r="R47" s="15">
        <v>3.0346881395881478</v>
      </c>
      <c r="S47" s="15">
        <f t="shared" si="3"/>
        <v>3.6311412286305047</v>
      </c>
      <c r="T47" s="17">
        <f t="shared" si="4"/>
        <v>-16.426050420168067</v>
      </c>
      <c r="U47" s="18">
        <f t="shared" si="5"/>
        <v>3</v>
      </c>
      <c r="V47" s="16">
        <v>2.9814720866240161</v>
      </c>
      <c r="W47" s="16">
        <v>3.6013597677973674</v>
      </c>
      <c r="X47" s="21"/>
      <c r="Y47" s="21">
        <v>2.8110830730049181</v>
      </c>
      <c r="Z47" s="21">
        <v>2.9903516000486516</v>
      </c>
      <c r="AA47" s="21">
        <v>4.0525366939026668</v>
      </c>
      <c r="AB47" s="21">
        <v>3.1447513867450403</v>
      </c>
      <c r="AC47" s="21">
        <v>3.4616066011828486</v>
      </c>
      <c r="AD47" s="21"/>
      <c r="AE47" s="21">
        <v>3.0893688545604654</v>
      </c>
      <c r="AF47" s="21">
        <v>2.4434223951581204</v>
      </c>
      <c r="AG47" s="21">
        <v>3.277181243318624</v>
      </c>
      <c r="AH47" s="21">
        <v>4.0674884519029098</v>
      </c>
      <c r="AI47" s="15">
        <f t="shared" si="6"/>
        <v>3.3770223702100441</v>
      </c>
      <c r="AJ47" s="20">
        <f t="shared" si="7"/>
        <v>-10.137162064478829</v>
      </c>
      <c r="AK47" s="19">
        <f>RANK(R47,(D47:R47,V47:AH47),1)</f>
        <v>7</v>
      </c>
    </row>
    <row r="48" spans="1:37" ht="12.75" customHeight="1" x14ac:dyDescent="0.25">
      <c r="A48">
        <v>2014</v>
      </c>
      <c r="B48" s="22" t="s">
        <v>154</v>
      </c>
      <c r="C48" s="23" t="s">
        <v>87</v>
      </c>
      <c r="D48" s="15">
        <v>3.5030456986944372</v>
      </c>
      <c r="E48" s="15">
        <v>2.5836809625813824</v>
      </c>
      <c r="F48" s="15">
        <v>3.0806700282898283</v>
      </c>
      <c r="G48" s="15">
        <v>3.8223106231324104</v>
      </c>
      <c r="H48" s="15">
        <v>3.1749123041331857</v>
      </c>
      <c r="I48" s="15">
        <v>3.6863274145754965</v>
      </c>
      <c r="J48" s="15">
        <v>4.0440223762143379</v>
      </c>
      <c r="K48" s="15">
        <v>3.387755587091835</v>
      </c>
      <c r="L48" s="15">
        <v>3.1069206998547285</v>
      </c>
      <c r="M48" s="15">
        <v>3.5000895419866773</v>
      </c>
      <c r="N48" s="15">
        <v>3.3670624901375223</v>
      </c>
      <c r="O48" s="15">
        <v>3.5060018554021961</v>
      </c>
      <c r="P48" s="15">
        <v>3.0684906626538613</v>
      </c>
      <c r="Q48" s="15">
        <v>4.0960211727038187</v>
      </c>
      <c r="R48" s="15">
        <v>3.0378944407285551</v>
      </c>
      <c r="S48" s="15">
        <f t="shared" si="3"/>
        <v>3.387755587091835</v>
      </c>
      <c r="T48" s="17">
        <f t="shared" si="4"/>
        <v>-10.327225130890055</v>
      </c>
      <c r="U48" s="18">
        <f t="shared" si="5"/>
        <v>2</v>
      </c>
      <c r="V48" s="16">
        <v>2.8929836389142087</v>
      </c>
      <c r="W48" s="16">
        <v>3.4134741504493387</v>
      </c>
      <c r="X48" s="21"/>
      <c r="Y48" s="21">
        <v>2.5907757386800037</v>
      </c>
      <c r="Z48" s="21">
        <v>2.8999897303115971</v>
      </c>
      <c r="AA48" s="21">
        <v>3.2701301116901038</v>
      </c>
      <c r="AB48" s="21">
        <v>2.8704281632340072</v>
      </c>
      <c r="AC48" s="21">
        <v>3.3989594210142418</v>
      </c>
      <c r="AD48" s="21"/>
      <c r="AE48" s="21">
        <v>3.0896863062484936</v>
      </c>
      <c r="AF48" s="21">
        <v>2.4588424648127187</v>
      </c>
      <c r="AG48" s="21">
        <v>3.0389290955762709</v>
      </c>
      <c r="AH48" s="21">
        <v>3.5414757358953044</v>
      </c>
      <c r="AI48" s="15">
        <f t="shared" si="6"/>
        <v>3.2225212079116448</v>
      </c>
      <c r="AJ48" s="20">
        <f t="shared" si="7"/>
        <v>-5.7292646121245259</v>
      </c>
      <c r="AK48" s="19">
        <f>RANK(R48,(D48:R48,V48:AH48),1)</f>
        <v>7</v>
      </c>
    </row>
    <row r="49" spans="1:37" ht="12.75" customHeight="1" x14ac:dyDescent="0.25">
      <c r="A49">
        <v>2014</v>
      </c>
      <c r="B49" s="22" t="s">
        <v>153</v>
      </c>
      <c r="C49" s="23" t="s">
        <v>87</v>
      </c>
      <c r="D49" s="15">
        <v>3.1706865160188893</v>
      </c>
      <c r="E49" s="15">
        <v>2.3160540319167628</v>
      </c>
      <c r="F49" s="15">
        <v>2.9251790910858184</v>
      </c>
      <c r="G49" s="15">
        <v>3.6977098812152009</v>
      </c>
      <c r="H49" s="15">
        <v>2.9969112442514567</v>
      </c>
      <c r="I49" s="15">
        <v>3.1763840659129037</v>
      </c>
      <c r="J49" s="15">
        <v>3.6920123313211866</v>
      </c>
      <c r="K49" s="15">
        <v>3.2960326136872009</v>
      </c>
      <c r="L49" s="15">
        <v>2.7291263992327908</v>
      </c>
      <c r="M49" s="15">
        <v>3.1165597920257544</v>
      </c>
      <c r="N49" s="15">
        <v>2.6607558005046203</v>
      </c>
      <c r="O49" s="15">
        <v>3.5125395096597396</v>
      </c>
      <c r="P49" s="15">
        <v>2.959877169940365</v>
      </c>
      <c r="Q49" s="15">
        <v>3.4924841340328099</v>
      </c>
      <c r="R49" s="15">
        <v>2.7499794318448822</v>
      </c>
      <c r="S49" s="15">
        <f t="shared" si="3"/>
        <v>3.1165597920257544</v>
      </c>
      <c r="T49" s="17">
        <f t="shared" si="4"/>
        <v>-11.762340036563073</v>
      </c>
      <c r="U49" s="18">
        <f t="shared" si="5"/>
        <v>4</v>
      </c>
      <c r="V49" s="16">
        <v>2.7019490862383431</v>
      </c>
      <c r="W49" s="16">
        <v>3.1752160681846302</v>
      </c>
      <c r="X49" s="21"/>
      <c r="Y49" s="21">
        <v>2.4084967789471423</v>
      </c>
      <c r="Z49" s="21">
        <v>2.9171455457352589</v>
      </c>
      <c r="AA49" s="21">
        <v>3.079639668712542</v>
      </c>
      <c r="AB49" s="21">
        <v>2.8174384225900102</v>
      </c>
      <c r="AC49" s="21">
        <v>2.9636375528704142</v>
      </c>
      <c r="AD49" s="21"/>
      <c r="AE49" s="21">
        <v>2.8834730258616346</v>
      </c>
      <c r="AF49" s="21">
        <v>2.4340218024723259</v>
      </c>
      <c r="AG49" s="21">
        <v>2.9769698196224068</v>
      </c>
      <c r="AH49" s="21">
        <v>3.4641103355606191</v>
      </c>
      <c r="AI49" s="15">
        <f t="shared" si="6"/>
        <v>2.9703036862464103</v>
      </c>
      <c r="AJ49" s="20">
        <f t="shared" si="7"/>
        <v>-7.4175666084821472</v>
      </c>
      <c r="AK49" s="19">
        <f>RANK(R49,(D49:R49,V49:AH49),1)</f>
        <v>7</v>
      </c>
    </row>
    <row r="50" spans="1:37" ht="12.75" customHeight="1" x14ac:dyDescent="0.25">
      <c r="A50">
        <v>2015</v>
      </c>
      <c r="B50" s="22" t="s">
        <v>154</v>
      </c>
      <c r="C50" s="23">
        <v>2015</v>
      </c>
      <c r="D50" s="15">
        <v>2.8997207824903013</v>
      </c>
      <c r="E50" s="15">
        <v>2.1528230051821931</v>
      </c>
      <c r="F50" s="15">
        <v>2.8704306735762577</v>
      </c>
      <c r="G50" s="15">
        <v>3.2658471439158441</v>
      </c>
      <c r="H50" s="15">
        <v>2.7605927651485946</v>
      </c>
      <c r="I50" s="15">
        <v>2.8923982552617904</v>
      </c>
      <c r="J50" s="15">
        <v>3.038848799832008</v>
      </c>
      <c r="K50" s="15">
        <v>2.9216883641758336</v>
      </c>
      <c r="L50" s="15">
        <v>2.5921746388928453</v>
      </c>
      <c r="M50" s="15">
        <v>2.8923982552617904</v>
      </c>
      <c r="N50" s="15">
        <v>2.848463091890725</v>
      </c>
      <c r="O50" s="15">
        <v>3.0461713270605184</v>
      </c>
      <c r="P50" s="15">
        <v>2.5628845299788017</v>
      </c>
      <c r="Q50" s="15">
        <v>3.2878147256013768</v>
      </c>
      <c r="R50" s="15">
        <v>2.6141422205783775</v>
      </c>
      <c r="S50" s="15">
        <f t="shared" si="3"/>
        <v>2.8923982552617904</v>
      </c>
      <c r="T50" s="17">
        <f t="shared" si="4"/>
        <v>-9.6202531645569653</v>
      </c>
      <c r="U50" s="18">
        <f t="shared" si="5"/>
        <v>4</v>
      </c>
      <c r="V50" s="16">
        <v>2.3505312403519865</v>
      </c>
      <c r="W50" s="16">
        <v>2.848463091890725</v>
      </c>
      <c r="X50" s="21"/>
      <c r="Y50" s="21">
        <v>2.1747905868677262</v>
      </c>
      <c r="Z50" s="21">
        <v>2.6361098022639098</v>
      </c>
      <c r="AA50" s="21">
        <v>2.6873674928634865</v>
      </c>
      <c r="AB50" s="21">
        <v>2.540916948293269</v>
      </c>
      <c r="AC50" s="21">
        <v>2.0503076239830409</v>
      </c>
      <c r="AD50" s="21"/>
      <c r="AE50" s="21">
        <v>2.7386251834630624</v>
      </c>
      <c r="AF50" s="21">
        <v>2.196758168553258</v>
      </c>
      <c r="AG50" s="21">
        <v>2.540916948293269</v>
      </c>
      <c r="AH50" s="21">
        <v>2.6873674928634865</v>
      </c>
      <c r="AI50" s="15">
        <f t="shared" si="6"/>
        <v>2.7129963381632747</v>
      </c>
      <c r="AJ50" s="20">
        <f t="shared" si="7"/>
        <v>-3.6437246963562937</v>
      </c>
      <c r="AK50" s="19">
        <f>RANK(R50,(D50:R50,V50:AH50),1)</f>
        <v>10</v>
      </c>
    </row>
    <row r="51" spans="1:37" ht="12.75" customHeight="1" x14ac:dyDescent="0.25">
      <c r="A51">
        <v>2015</v>
      </c>
      <c r="B51" s="22" t="s">
        <v>153</v>
      </c>
      <c r="C51" s="23">
        <v>2015</v>
      </c>
      <c r="D51" s="15">
        <v>2.7201488258600799</v>
      </c>
      <c r="E51" s="15">
        <v>2.0581020216824943</v>
      </c>
      <c r="F51" s="15">
        <v>2.6409910557953689</v>
      </c>
      <c r="G51" s="15">
        <v>3.0367799061189253</v>
      </c>
      <c r="H51" s="15">
        <v>2.6409910557953689</v>
      </c>
      <c r="I51" s="15">
        <v>2.7129526649451061</v>
      </c>
      <c r="J51" s="15">
        <v>2.590617929390552</v>
      </c>
      <c r="K51" s="15">
        <v>2.6625795385402897</v>
      </c>
      <c r="L51" s="15">
        <v>2.2955753318766279</v>
      </c>
      <c r="M51" s="15">
        <v>2.6769718603702373</v>
      </c>
      <c r="N51" s="15">
        <v>2.3099676537065754</v>
      </c>
      <c r="O51" s="15">
        <v>2.7273449867750537</v>
      </c>
      <c r="P51" s="15">
        <v>2.2811830100466808</v>
      </c>
      <c r="Q51" s="15">
        <v>3.0079952624590298</v>
      </c>
      <c r="R51" s="15">
        <v>2.5258524811557885</v>
      </c>
      <c r="S51" s="15">
        <f t="shared" si="3"/>
        <v>2.6409910557953689</v>
      </c>
      <c r="T51" s="17">
        <f t="shared" si="4"/>
        <v>-4.3596730245231692</v>
      </c>
      <c r="U51" s="18">
        <f t="shared" si="5"/>
        <v>5</v>
      </c>
      <c r="V51" s="16">
        <v>1.9357672861279405</v>
      </c>
      <c r="W51" s="16">
        <v>2.5258524811557885</v>
      </c>
      <c r="X51" s="21"/>
      <c r="Y51" s="21">
        <v>2.1156713090022845</v>
      </c>
      <c r="Z51" s="21">
        <v>1.9501596079578878</v>
      </c>
      <c r="AA51" s="21">
        <v>2.4323023892611295</v>
      </c>
      <c r="AB51" s="21">
        <v>2.1156713090022845</v>
      </c>
      <c r="AC51" s="21">
        <v>1.5687630794642786</v>
      </c>
      <c r="AD51" s="21"/>
      <c r="AE51" s="21">
        <v>2.4323023892611295</v>
      </c>
      <c r="AF51" s="21">
        <v>2.0868866653423894</v>
      </c>
      <c r="AG51" s="21">
        <v>2.4970678374958934</v>
      </c>
      <c r="AH51" s="21">
        <v>2.7345411476900274</v>
      </c>
      <c r="AI51" s="15">
        <f t="shared" si="6"/>
        <v>2.511460159325841</v>
      </c>
      <c r="AJ51" s="20">
        <f t="shared" si="7"/>
        <v>0.57306590257879764</v>
      </c>
      <c r="AK51" s="19">
        <f>RANK(R51,(D51:R51,V51:AH51),1)</f>
        <v>14</v>
      </c>
    </row>
    <row r="52" spans="1:37" ht="12.75" customHeight="1" x14ac:dyDescent="0.25">
      <c r="A52">
        <v>2016</v>
      </c>
      <c r="B52" s="22" t="s">
        <v>154</v>
      </c>
      <c r="C52" s="23">
        <v>2015</v>
      </c>
      <c r="D52" s="15">
        <v>2.7872435719775388</v>
      </c>
      <c r="E52" s="15">
        <v>2.0008983184308033</v>
      </c>
      <c r="F52" s="15">
        <v>2.413534936628595</v>
      </c>
      <c r="G52" s="15">
        <v>3.2232369798846396</v>
      </c>
      <c r="H52" s="15">
        <v>2.5926036577332976</v>
      </c>
      <c r="I52" s="15">
        <v>2.6393172371519151</v>
      </c>
      <c r="J52" s="15">
        <v>2.3045365846518195</v>
      </c>
      <c r="K52" s="15">
        <v>2.5536756748844489</v>
      </c>
      <c r="L52" s="15">
        <v>2.429106129768134</v>
      </c>
      <c r="M52" s="15">
        <v>2.7405299925589208</v>
      </c>
      <c r="N52" s="15">
        <v>2.9896690827915497</v>
      </c>
      <c r="O52" s="15">
        <v>2.6471028337216849</v>
      </c>
      <c r="P52" s="15">
        <v>2.1877526361052748</v>
      </c>
      <c r="Q52" s="15">
        <v>2.9040275205240835</v>
      </c>
      <c r="R52" s="15">
        <v>2.2656086018029717</v>
      </c>
      <c r="S52" s="15">
        <f t="shared" si="3"/>
        <v>2.5926036577332976</v>
      </c>
      <c r="T52" s="17">
        <f t="shared" si="4"/>
        <v>-12.612612612612613</v>
      </c>
      <c r="U52" s="18">
        <f t="shared" si="5"/>
        <v>3</v>
      </c>
      <c r="V52" s="16">
        <v>1.790687211047022</v>
      </c>
      <c r="W52" s="16">
        <v>2.5458900783146792</v>
      </c>
      <c r="X52" s="21"/>
      <c r="Y52" s="21">
        <v>2.0398263012796516</v>
      </c>
      <c r="Z52" s="21">
        <v>1.8918999664540275</v>
      </c>
      <c r="AA52" s="21">
        <v>2.4680341126169827</v>
      </c>
      <c r="AB52" s="21">
        <v>2.0787542841284994</v>
      </c>
      <c r="AC52" s="21">
        <v>2.0865398806982691</v>
      </c>
      <c r="AD52" s="21"/>
      <c r="AE52" s="21">
        <v>2.1021110738378082</v>
      </c>
      <c r="AF52" s="21">
        <v>2.1643958463959656</v>
      </c>
      <c r="AG52" s="21">
        <v>2.3746069537797467</v>
      </c>
      <c r="AH52" s="21">
        <v>2.6860308165705336</v>
      </c>
      <c r="AI52" s="15">
        <f t="shared" si="6"/>
        <v>2.4213205331983643</v>
      </c>
      <c r="AJ52" s="20">
        <f t="shared" si="7"/>
        <v>-6.4308681672025445</v>
      </c>
      <c r="AK52" s="19">
        <f>RANK(R52,(D52:R52,V52:AH52),1)</f>
        <v>10</v>
      </c>
    </row>
    <row r="53" spans="1:37" ht="12.75" customHeight="1" x14ac:dyDescent="0.25">
      <c r="A53">
        <v>2016</v>
      </c>
      <c r="B53" s="22" t="s">
        <v>153</v>
      </c>
      <c r="C53" s="23">
        <v>2015</v>
      </c>
      <c r="D53" s="15">
        <v>2.9302842880836173</v>
      </c>
      <c r="E53" s="15">
        <v>2.2084547273826676</v>
      </c>
      <c r="F53" s="15">
        <v>2.7841997341322346</v>
      </c>
      <c r="G53" s="15">
        <v>3.7810119846240218</v>
      </c>
      <c r="H53" s="15">
        <v>3.248233023154274</v>
      </c>
      <c r="I53" s="15">
        <v>2.852945406579944</v>
      </c>
      <c r="J53" s="15">
        <v>2.4318781628377235</v>
      </c>
      <c r="K53" s="15">
        <v>2.9130978699716903</v>
      </c>
      <c r="L53" s="15">
        <v>2.3459460722780867</v>
      </c>
      <c r="M53" s="15">
        <v>2.835758988468017</v>
      </c>
      <c r="N53" s="15">
        <v>2.449064580949651</v>
      </c>
      <c r="O53" s="15">
        <v>2.3717256994459777</v>
      </c>
      <c r="P53" s="15">
        <v>2.2342343545505585</v>
      </c>
      <c r="Q53" s="15">
        <v>3.2997922774900559</v>
      </c>
      <c r="R53" s="15">
        <v>2.1397090549349582</v>
      </c>
      <c r="S53" s="15">
        <f t="shared" si="3"/>
        <v>2.7841997341322346</v>
      </c>
      <c r="T53" s="17">
        <f t="shared" si="4"/>
        <v>-23.148148148148145</v>
      </c>
      <c r="U53" s="18">
        <f t="shared" si="5"/>
        <v>1</v>
      </c>
      <c r="V53" s="16">
        <v>1.6498961387450279</v>
      </c>
      <c r="W53" s="16">
        <v>2.3631324903900142</v>
      </c>
      <c r="X53" s="16"/>
      <c r="Y53" s="16">
        <v>2.2170479364386311</v>
      </c>
      <c r="Z53" s="16">
        <v>2.010810919095503</v>
      </c>
      <c r="AA53" s="16">
        <v>2.3631324903900142</v>
      </c>
      <c r="AB53" s="16">
        <v>2.1311158458789943</v>
      </c>
      <c r="AC53" s="16">
        <v>2.1053362187111033</v>
      </c>
      <c r="AD53" s="16"/>
      <c r="AE53" s="16">
        <v>2.2428275636065225</v>
      </c>
      <c r="AF53" s="16">
        <v>2.2514207726624864</v>
      </c>
      <c r="AG53" s="16">
        <v>2.6810812254606704</v>
      </c>
      <c r="AH53" s="16">
        <v>2.8013861522441621</v>
      </c>
      <c r="AI53" s="16">
        <f t="shared" si="6"/>
        <v>2.3674290949179957</v>
      </c>
      <c r="AJ53" s="20">
        <f t="shared" si="7"/>
        <v>-9.618874773139737</v>
      </c>
      <c r="AK53" s="19">
        <f>RANK(R53,(D53:R53,V53:AH53),1)</f>
        <v>5</v>
      </c>
    </row>
    <row r="54" spans="1:37" ht="12.75" customHeight="1" x14ac:dyDescent="0.25">
      <c r="A54">
        <v>2017</v>
      </c>
      <c r="B54" s="22" t="s">
        <v>154</v>
      </c>
      <c r="C54" s="23">
        <v>2015</v>
      </c>
      <c r="D54" s="15">
        <v>2.8920867177791574</v>
      </c>
      <c r="E54" s="15">
        <v>2.0227392222562557</v>
      </c>
      <c r="F54" s="15">
        <v>2.866264514941844</v>
      </c>
      <c r="G54" s="15">
        <v>3.9852266378921128</v>
      </c>
      <c r="H54" s="15">
        <v>2.8576571139960723</v>
      </c>
      <c r="I54" s="15">
        <v>2.7285460998095026</v>
      </c>
      <c r="J54" s="15">
        <v>2.4358944676532786</v>
      </c>
      <c r="K54" s="15">
        <v>2.8576571139960723</v>
      </c>
      <c r="L54" s="15">
        <v>2.3326056563040227</v>
      </c>
      <c r="M54" s="15">
        <v>2.7801905054841307</v>
      </c>
      <c r="N54" s="15">
        <v>3.1417013452065254</v>
      </c>
      <c r="O54" s="15">
        <v>2.4014648638701934</v>
      </c>
      <c r="P54" s="15">
        <v>2.3498204581955657</v>
      </c>
      <c r="Q54" s="15">
        <v>3.5548565906035479</v>
      </c>
      <c r="R54" s="15">
        <v>2.1604576373885966</v>
      </c>
      <c r="S54" s="15">
        <f t="shared" si="3"/>
        <v>2.7801905054841307</v>
      </c>
      <c r="T54" s="17">
        <f t="shared" si="4"/>
        <v>-22.291021671826634</v>
      </c>
      <c r="U54" s="18">
        <f t="shared" si="5"/>
        <v>2</v>
      </c>
      <c r="V54" s="16">
        <v>1.8764134061781439</v>
      </c>
      <c r="W54" s="16">
        <v>2.1174206326597402</v>
      </c>
      <c r="X54" s="16"/>
      <c r="Y54" s="16">
        <v>2.0485614250935704</v>
      </c>
      <c r="Z54" s="16">
        <v>2.3756426610328791</v>
      </c>
      <c r="AA54" s="16">
        <v>2.2465316468463099</v>
      </c>
      <c r="AB54" s="16">
        <v>2.3239982553582514</v>
      </c>
      <c r="AC54" s="16">
        <v>2.1174206326597402</v>
      </c>
      <c r="AD54" s="16"/>
      <c r="AE54" s="16">
        <v>2.3498204581955657</v>
      </c>
      <c r="AF54" s="16">
        <v>2.2034946421174535</v>
      </c>
      <c r="AG54" s="16">
        <v>2.4272870667075073</v>
      </c>
      <c r="AH54" s="16">
        <v>2.6596868922433323</v>
      </c>
      <c r="AI54" s="16">
        <f t="shared" si="6"/>
        <v>2.3885537624515365</v>
      </c>
      <c r="AJ54" s="20">
        <f t="shared" si="7"/>
        <v>-9.5495495495495639</v>
      </c>
      <c r="AK54" s="19">
        <f>RANK(R54,(D54:R54,V54:AH54),1)</f>
        <v>6</v>
      </c>
    </row>
    <row r="55" spans="1:37" ht="12.75" customHeight="1" x14ac:dyDescent="0.25">
      <c r="A55">
        <v>2017</v>
      </c>
      <c r="B55" s="22" t="s">
        <v>153</v>
      </c>
      <c r="C55" s="23">
        <v>2015</v>
      </c>
      <c r="D55" s="15">
        <v>2.9634730890025773</v>
      </c>
      <c r="E55" s="15">
        <v>2.0440823415108138</v>
      </c>
      <c r="F55" s="15">
        <v>2.9902514602887456</v>
      </c>
      <c r="G55" s="15">
        <v>4.7486978414137679</v>
      </c>
      <c r="H55" s="15">
        <v>3.0795126979093048</v>
      </c>
      <c r="I55" s="15">
        <v>2.7403199949511783</v>
      </c>
      <c r="J55" s="15">
        <v>2.4546840345653878</v>
      </c>
      <c r="K55" s="15">
        <v>2.8831379751440736</v>
      </c>
      <c r="L55" s="15">
        <v>2.2583093118001565</v>
      </c>
      <c r="M55" s="15">
        <v>2.8028028612855698</v>
      </c>
      <c r="N55" s="15">
        <v>2.4011272919930522</v>
      </c>
      <c r="O55" s="15">
        <v>2.418979539517164</v>
      </c>
      <c r="P55" s="15">
        <v>2.3832750444689403</v>
      </c>
      <c r="Q55" s="15">
        <v>4.1595736731180759</v>
      </c>
      <c r="R55" s="15">
        <v>1.9994517227005342</v>
      </c>
      <c r="S55" s="15">
        <f t="shared" si="3"/>
        <v>2.7403199949511783</v>
      </c>
      <c r="T55" s="17">
        <f t="shared" si="4"/>
        <v>-27.035830618892504</v>
      </c>
      <c r="U55" s="18">
        <f t="shared" si="5"/>
        <v>1</v>
      </c>
      <c r="V55" s="16">
        <v>2.2583093118001565</v>
      </c>
      <c r="W55" s="16">
        <v>2.2047525692278209</v>
      </c>
      <c r="X55" s="16"/>
      <c r="Y55" s="16">
        <v>2.1869003217037091</v>
      </c>
      <c r="Z55" s="16">
        <v>2.4725362820894996</v>
      </c>
      <c r="AA55" s="16">
        <v>2.195826445465765</v>
      </c>
      <c r="AB55" s="16">
        <v>2.5439452721859475</v>
      </c>
      <c r="AC55" s="16">
        <v>2.954546965240521</v>
      </c>
      <c r="AD55" s="16"/>
      <c r="AE55" s="16">
        <v>2.4636101583274437</v>
      </c>
      <c r="AF55" s="16">
        <v>2.2850876830863247</v>
      </c>
      <c r="AG55" s="16">
        <v>2.597502014758283</v>
      </c>
      <c r="AH55" s="16">
        <v>2.8563596038579058</v>
      </c>
      <c r="AI55" s="16">
        <f t="shared" si="6"/>
        <v>2.4680732202084714</v>
      </c>
      <c r="AJ55" s="20">
        <f t="shared" si="7"/>
        <v>-18.987341772151883</v>
      </c>
      <c r="AK55" s="19">
        <f>RANK(R55,(D55:R55,V55:AH55),1)</f>
        <v>1</v>
      </c>
    </row>
    <row r="56" spans="1:37" ht="12.75" customHeight="1" x14ac:dyDescent="0.25">
      <c r="A56">
        <v>2018</v>
      </c>
      <c r="B56" s="22" t="s">
        <v>154</v>
      </c>
      <c r="C56" s="23">
        <v>2015</v>
      </c>
      <c r="D56" s="15">
        <v>2.8504117748108007</v>
      </c>
      <c r="E56" s="15">
        <v>2.0322380246336262</v>
      </c>
      <c r="F56" s="15">
        <v>3.2814925679149032</v>
      </c>
      <c r="G56" s="15">
        <v>4.9354352026816635</v>
      </c>
      <c r="H56" s="15">
        <v>3.1055412237907793</v>
      </c>
      <c r="I56" s="15">
        <v>2.7888288043673573</v>
      </c>
      <c r="J56" s="15">
        <v>2.5600920570059968</v>
      </c>
      <c r="K56" s="15">
        <v>3.0087679845225117</v>
      </c>
      <c r="L56" s="15">
        <v>2.5161042209749662</v>
      </c>
      <c r="M56" s="15">
        <v>2.8064239387797696</v>
      </c>
      <c r="N56" s="15">
        <v>3.3782658071831708</v>
      </c>
      <c r="O56" s="15">
        <v>2.4017358472942858</v>
      </c>
      <c r="P56" s="15">
        <v>2.5512944897997909</v>
      </c>
      <c r="Q56" s="15">
        <v>4.2316298261851699</v>
      </c>
      <c r="R56" s="15">
        <v>2.3050068674487312</v>
      </c>
      <c r="S56" s="15">
        <f t="shared" si="3"/>
        <v>2.8064239387797696</v>
      </c>
      <c r="T56" s="17">
        <f t="shared" si="4"/>
        <v>-17.866761482552562</v>
      </c>
      <c r="U56" s="18">
        <f t="shared" si="5"/>
        <v>2</v>
      </c>
      <c r="V56" s="16">
        <v>2.2521772047887807</v>
      </c>
      <c r="W56" s="16">
        <v>2.2521772047887807</v>
      </c>
      <c r="X56" s="16"/>
      <c r="Y56" s="16">
        <v>2.2521772047887807</v>
      </c>
      <c r="Z56" s="16">
        <v>2.6920555650990892</v>
      </c>
      <c r="AA56" s="16">
        <v>2.1378088311081003</v>
      </c>
      <c r="AB56" s="16">
        <v>2.6392701618618521</v>
      </c>
      <c r="AC56" s="16">
        <v>2.8680069092232126</v>
      </c>
      <c r="AD56" s="16"/>
      <c r="AE56" s="16">
        <v>2.6744604306866768</v>
      </c>
      <c r="AF56" s="16">
        <v>2.2785699064073994</v>
      </c>
      <c r="AG56" s="16">
        <v>2.5424969225935845</v>
      </c>
      <c r="AH56" s="16">
        <v>2.7976263715735641</v>
      </c>
      <c r="AI56" s="16">
        <f t="shared" si="6"/>
        <v>2.6568652962742645</v>
      </c>
      <c r="AJ56" s="20">
        <f t="shared" si="7"/>
        <v>-13.243367261371745</v>
      </c>
      <c r="AK56" s="19">
        <f>RANK(R56,(D56:R56,V56:AH56),1)</f>
        <v>7</v>
      </c>
    </row>
    <row r="57" spans="1:37" ht="12.75" customHeight="1" x14ac:dyDescent="0.25">
      <c r="A57">
        <v>2018</v>
      </c>
      <c r="B57" s="22" t="s">
        <v>153</v>
      </c>
      <c r="C57" s="23">
        <v>2015</v>
      </c>
      <c r="D57" s="15">
        <v>3.024080518218164</v>
      </c>
      <c r="E57" s="15">
        <v>2.2413773252675804</v>
      </c>
      <c r="F57" s="15">
        <v>3.4154321146934556</v>
      </c>
      <c r="G57" s="15">
        <v>5.2120917166936591</v>
      </c>
      <c r="H57" s="15">
        <v>3.4687982414855414</v>
      </c>
      <c r="I57" s="15">
        <v>2.8017216565844754</v>
      </c>
      <c r="J57" s="15">
        <v>2.9796087458914262</v>
      </c>
      <c r="K57" s="15">
        <v>3.451009532554846</v>
      </c>
      <c r="L57" s="15">
        <v>2.6060458583468296</v>
      </c>
      <c r="M57" s="15">
        <v>2.9529256824953838</v>
      </c>
      <c r="N57" s="15">
        <v>2.6416232762082199</v>
      </c>
      <c r="O57" s="15">
        <v>2.6238345672775245</v>
      </c>
      <c r="P57" s="15">
        <v>2.6594119851389144</v>
      </c>
      <c r="Q57" s="15">
        <v>5.3810844515352629</v>
      </c>
      <c r="R57" s="15">
        <v>2.4783486107411776</v>
      </c>
      <c r="S57" s="15">
        <f t="shared" si="3"/>
        <v>2.9529256824953838</v>
      </c>
      <c r="T57" s="17">
        <f t="shared" si="4"/>
        <v>-16.071419425400592</v>
      </c>
      <c r="U57" s="18">
        <f t="shared" si="5"/>
        <v>2</v>
      </c>
      <c r="V57" s="16">
        <v>2.5704684404854392</v>
      </c>
      <c r="W57" s="16">
        <v>2.5171023136933544</v>
      </c>
      <c r="X57" s="16"/>
      <c r="Y57" s="16">
        <v>2.3747926422477939</v>
      </c>
      <c r="Z57" s="16">
        <v>2.890665201237951</v>
      </c>
      <c r="AA57" s="16">
        <v>2.5348910226240493</v>
      </c>
      <c r="AB57" s="16">
        <v>2.8817708467726031</v>
      </c>
      <c r="AC57" s="16">
        <v>3.4421151780894985</v>
      </c>
      <c r="AD57" s="16"/>
      <c r="AE57" s="16">
        <v>2.7750385931884325</v>
      </c>
      <c r="AF57" s="16">
        <v>2.499313604762659</v>
      </c>
      <c r="AG57" s="16">
        <v>2.7394611753270426</v>
      </c>
      <c r="AH57" s="16">
        <v>3.050763581614206</v>
      </c>
      <c r="AI57" s="16">
        <f t="shared" si="6"/>
        <v>2.7883801248864541</v>
      </c>
      <c r="AJ57" s="20">
        <f t="shared" si="7"/>
        <v>-11.11869616980222</v>
      </c>
      <c r="AK57" s="19">
        <f>RANK(R57,(D57:R57,V57:AH57),1)</f>
        <v>3</v>
      </c>
    </row>
    <row r="58" spans="1:37" ht="12.75" customHeight="1" x14ac:dyDescent="0.25">
      <c r="A58">
        <v>2019</v>
      </c>
      <c r="B58" s="22" t="s">
        <v>154</v>
      </c>
      <c r="C58" s="23">
        <v>2015</v>
      </c>
      <c r="D58" s="15">
        <v>2.908453910168646</v>
      </c>
      <c r="E58" s="15">
        <v>2.1346450716834098</v>
      </c>
      <c r="F58" s="15">
        <v>2.9973974548221216</v>
      </c>
      <c r="G58" s="15">
        <v>5.5767602497729083</v>
      </c>
      <c r="H58" s="15">
        <v>3.3709603423667183</v>
      </c>
      <c r="I58" s="15">
        <v>2.8284047199805182</v>
      </c>
      <c r="J58" s="15">
        <v>3.050763581614206</v>
      </c>
      <c r="K58" s="15">
        <v>3.0418692271488594</v>
      </c>
      <c r="L58" s="15">
        <v>3.0418692271488594</v>
      </c>
      <c r="M58" s="15">
        <v>2.9707143914260787</v>
      </c>
      <c r="N58" s="15">
        <v>3.4421151780894985</v>
      </c>
      <c r="O58" s="15">
        <v>2.899559555703298</v>
      </c>
      <c r="P58" s="15">
        <v>2.7394611753270426</v>
      </c>
      <c r="Q58" s="15">
        <v>4.7495852844955877</v>
      </c>
      <c r="R58" s="15">
        <v>2.4405616815639424</v>
      </c>
      <c r="S58" s="15">
        <f t="shared" si="3"/>
        <v>2.9973974548221216</v>
      </c>
      <c r="T58" s="17">
        <f t="shared" si="4"/>
        <v>-18.577308536856162</v>
      </c>
      <c r="U58" s="18">
        <f t="shared" si="5"/>
        <v>2</v>
      </c>
      <c r="V58" s="16">
        <v>2.7394611753270426</v>
      </c>
      <c r="W58" s="16">
        <v>2.6594119851389144</v>
      </c>
      <c r="X58" s="16"/>
      <c r="Y58" s="16">
        <v>2.6060458583468296</v>
      </c>
      <c r="Z58" s="16">
        <v>3.050763581614206</v>
      </c>
      <c r="AA58" s="16">
        <v>2.5793627949507871</v>
      </c>
      <c r="AB58" s="16">
        <v>2.7839329476537804</v>
      </c>
      <c r="AC58" s="16">
        <v>2.908453910168646</v>
      </c>
      <c r="AD58" s="16"/>
      <c r="AE58" s="16">
        <v>3.0863409994755968</v>
      </c>
      <c r="AF58" s="16">
        <v>2.8195103655151703</v>
      </c>
      <c r="AG58" s="16">
        <v>3.0418692271488594</v>
      </c>
      <c r="AH58" s="16">
        <v>3.2019676075251144</v>
      </c>
      <c r="AI58" s="16">
        <f t="shared" si="6"/>
        <v>2.9395841507973621</v>
      </c>
      <c r="AJ58" s="20">
        <f t="shared" si="7"/>
        <v>-16.97595454438887</v>
      </c>
      <c r="AK58" s="19">
        <f>RANK(R58,(D58:R58,V58:AH58),1)</f>
        <v>2</v>
      </c>
    </row>
    <row r="59" spans="1:37" ht="12.75" customHeight="1" x14ac:dyDescent="0.25">
      <c r="A59" s="67">
        <v>2019</v>
      </c>
      <c r="B59" s="22" t="s">
        <v>153</v>
      </c>
      <c r="C59" s="23">
        <v>2015</v>
      </c>
      <c r="D59" s="15">
        <v>2.7291535222220591</v>
      </c>
      <c r="E59" s="15">
        <v>2.0072483969891275</v>
      </c>
      <c r="F59" s="15">
        <v>2.6587237539066515</v>
      </c>
      <c r="G59" s="15">
        <v>4.8860651768814289</v>
      </c>
      <c r="H59" s="15">
        <v>3.239769342508767</v>
      </c>
      <c r="I59" s="15">
        <v>2.6411163118277989</v>
      </c>
      <c r="J59" s="15">
        <v>2.9404428271682828</v>
      </c>
      <c r="K59" s="15">
        <v>2.8347981746951709</v>
      </c>
      <c r="L59" s="15">
        <v>2.6059014276700951</v>
      </c>
      <c r="M59" s="15">
        <v>2.5002567751969833</v>
      </c>
      <c r="N59" s="15">
        <v>2.5002567751969833</v>
      </c>
      <c r="O59" s="15">
        <v>2.755564685340337</v>
      </c>
      <c r="P59" s="15">
        <v>2.7027423591037816</v>
      </c>
      <c r="Q59" s="15">
        <v>4.3402344724370163</v>
      </c>
      <c r="R59" s="118">
        <v>2.4086729392637505</v>
      </c>
      <c r="S59" s="15">
        <f t="shared" si="3"/>
        <v>2.7027423591037816</v>
      </c>
      <c r="T59" s="17">
        <f t="shared" si="4"/>
        <v>-10.880408887273418</v>
      </c>
      <c r="U59" s="18">
        <f t="shared" si="5"/>
        <v>2</v>
      </c>
      <c r="V59" s="16">
        <v>2.4562381699998532</v>
      </c>
      <c r="W59" s="16">
        <v>2.6411163118277989</v>
      </c>
      <c r="X59" s="16"/>
      <c r="Y59" s="16">
        <v>2.5178642172758354</v>
      </c>
      <c r="Z59" s="16">
        <v>2.9316391061288574</v>
      </c>
      <c r="AA59" s="16">
        <v>2.4034158437632973</v>
      </c>
      <c r="AB59" s="16">
        <v>2.4562381699998532</v>
      </c>
      <c r="AC59" s="16">
        <v>2.421023285842149</v>
      </c>
      <c r="AD59" s="16"/>
      <c r="AE59" s="16">
        <v>2.9580502692471349</v>
      </c>
      <c r="AF59" s="16">
        <v>2.7819758484586155</v>
      </c>
      <c r="AG59" s="16">
        <v>3.1429284110750815</v>
      </c>
      <c r="AH59" s="16">
        <v>2.9756577113259866</v>
      </c>
      <c r="AI59" s="16">
        <f t="shared" si="6"/>
        <v>2.6807330565052165</v>
      </c>
      <c r="AJ59" s="20">
        <f t="shared" si="7"/>
        <v>-10.148720947103248</v>
      </c>
      <c r="AK59" s="19">
        <f>RANK(R59,(D59:R59,V59:AH59),1)</f>
        <v>3</v>
      </c>
    </row>
    <row r="60" spans="1:37" ht="12.75" customHeight="1" x14ac:dyDescent="0.25">
      <c r="A60" s="67">
        <v>2020</v>
      </c>
      <c r="B60" s="22" t="s">
        <v>154</v>
      </c>
      <c r="C60" s="23">
        <v>2015</v>
      </c>
      <c r="D60" s="15">
        <v>2.6579234972677597</v>
      </c>
      <c r="E60" s="15">
        <v>1.8273224043715848</v>
      </c>
      <c r="F60" s="15">
        <v>2.2907103825136619</v>
      </c>
      <c r="G60" s="15">
        <v>4.4852459016393444</v>
      </c>
      <c r="H60" s="15">
        <v>2.9726775956284159</v>
      </c>
      <c r="I60" s="15">
        <v>2.526775956284153</v>
      </c>
      <c r="J60" s="15">
        <v>2.2557377049180332</v>
      </c>
      <c r="K60" s="15">
        <v>2.4568306010928964</v>
      </c>
      <c r="L60" s="15">
        <v>2.6928961748633884</v>
      </c>
      <c r="M60" s="15">
        <v>2.6491803278688528</v>
      </c>
      <c r="N60" s="15">
        <v>3.4710382513661209</v>
      </c>
      <c r="O60" s="15">
        <v>2.4743169398907106</v>
      </c>
      <c r="P60" s="15">
        <v>2.500546448087432</v>
      </c>
      <c r="Q60" s="15">
        <v>4.5726775956284165</v>
      </c>
      <c r="R60" s="118">
        <v>2.3853348456396404</v>
      </c>
      <c r="S60" s="15">
        <f t="shared" si="3"/>
        <v>2.526775956284153</v>
      </c>
      <c r="T60" s="17">
        <f t="shared" si="4"/>
        <v>-5.5976910138291096</v>
      </c>
      <c r="U60" s="18">
        <f t="shared" si="5"/>
        <v>4</v>
      </c>
      <c r="V60" s="16">
        <v>2.0196721311475412</v>
      </c>
      <c r="W60" s="16">
        <v>2.4393442622950823</v>
      </c>
      <c r="X60" s="16"/>
      <c r="Y60" s="16">
        <v>2.2207650273224044</v>
      </c>
      <c r="Z60" s="16">
        <v>2.5617486338797817</v>
      </c>
      <c r="AA60" s="16">
        <v>2.3256830601092902</v>
      </c>
      <c r="AB60" s="16">
        <v>2.2469945355191259</v>
      </c>
      <c r="AC60" s="16">
        <v>1.8710382513661206</v>
      </c>
      <c r="AD60" s="16"/>
      <c r="AE60" s="16">
        <v>2.59672131147541</v>
      </c>
      <c r="AF60" s="16">
        <v>2.6229508196721314</v>
      </c>
      <c r="AG60" s="16">
        <v>2.6754098360655743</v>
      </c>
      <c r="AH60" s="16">
        <v>2.5792349726775958</v>
      </c>
      <c r="AI60" s="16">
        <f t="shared" si="6"/>
        <v>2.5136612021857925</v>
      </c>
      <c r="AJ60" s="20">
        <f t="shared" si="7"/>
        <v>-5.1051572278143116</v>
      </c>
      <c r="AK60" s="19">
        <f>RANK(R60,(D60:R60,V60:AH60),1)</f>
        <v>9</v>
      </c>
    </row>
    <row r="61" spans="1:37" ht="12.75" customHeight="1" x14ac:dyDescent="0.25">
      <c r="A61">
        <v>2020</v>
      </c>
      <c r="B61" s="22" t="s">
        <v>153</v>
      </c>
      <c r="C61" s="23">
        <v>2015</v>
      </c>
      <c r="D61" s="15">
        <v>2.7027434201605973</v>
      </c>
      <c r="E61" s="15">
        <v>1.8711300601111827</v>
      </c>
      <c r="F61" s="15">
        <v>2.6665863175497533</v>
      </c>
      <c r="G61" s="15">
        <v>4.4292450698284043</v>
      </c>
      <c r="H61" s="118">
        <v>3.1547072027961489</v>
      </c>
      <c r="I61" s="15">
        <v>2.612350663633487</v>
      </c>
      <c r="J61" s="15">
        <v>1.9253657140274489</v>
      </c>
      <c r="K61" s="15">
        <v>2.8383325549512626</v>
      </c>
      <c r="L61" s="15">
        <v>2.3502116697048674</v>
      </c>
      <c r="M61" s="15">
        <v>2.5671542853699321</v>
      </c>
      <c r="N61" s="15">
        <v>2.5942721123280652</v>
      </c>
      <c r="O61" s="15">
        <v>2.1875047079560686</v>
      </c>
      <c r="P61" s="15">
        <v>2.1242297783870918</v>
      </c>
      <c r="Q61" s="15">
        <v>4.8721695768112445</v>
      </c>
      <c r="R61" s="15">
        <v>2.2482571789755457</v>
      </c>
      <c r="S61" s="15">
        <f t="shared" si="3"/>
        <v>2.5942721123280652</v>
      </c>
      <c r="T61" s="17">
        <f t="shared" si="4"/>
        <v>-13.337649960011724</v>
      </c>
      <c r="U61" s="18">
        <f t="shared" si="5"/>
        <v>5</v>
      </c>
      <c r="V61" s="16">
        <v>1.8259336818476277</v>
      </c>
      <c r="W61" s="16">
        <v>2.4406044262319777</v>
      </c>
      <c r="X61" s="16"/>
      <c r="Y61" s="16">
        <v>2.2778974644831789</v>
      </c>
      <c r="Z61" s="16">
        <v>2.2417403618723348</v>
      </c>
      <c r="AA61" s="16">
        <v>1.9976799192491375</v>
      </c>
      <c r="AB61" s="16">
        <v>1.916326438374738</v>
      </c>
      <c r="AC61" s="16">
        <v>1.9253657140274489</v>
      </c>
      <c r="AD61" s="16"/>
      <c r="AE61" s="16">
        <v>2.6304292149389092</v>
      </c>
      <c r="AF61" s="16">
        <v>2.2055832592614908</v>
      </c>
      <c r="AG61" s="16">
        <v>2.8925682088675289</v>
      </c>
      <c r="AH61" s="16">
        <v>2.8473718306039739</v>
      </c>
      <c r="AI61" s="16">
        <f t="shared" si="6"/>
        <v>2.3954080479684228</v>
      </c>
      <c r="AJ61" s="20">
        <f t="shared" si="7"/>
        <v>-6.1430397680127067</v>
      </c>
      <c r="AK61" s="19">
        <f>RANK(R61,(D61:R61,V61:AH61),1)</f>
        <v>11</v>
      </c>
    </row>
    <row r="62" spans="1:37" ht="12.75" customHeight="1" x14ac:dyDescent="0.25">
      <c r="A62">
        <v>2021</v>
      </c>
      <c r="B62" s="22" t="s">
        <v>154</v>
      </c>
      <c r="C62" s="23">
        <v>2015</v>
      </c>
      <c r="D62" s="15">
        <v>2.707902388219467</v>
      </c>
      <c r="E62" s="15">
        <v>1.9180975249887895</v>
      </c>
      <c r="F62" s="15">
        <v>2.942240094892306</v>
      </c>
      <c r="G62" s="15">
        <v>5.2075045927297445</v>
      </c>
      <c r="H62" s="15">
        <v>2.9769567921771709</v>
      </c>
      <c r="I62" s="15">
        <v>2.7686566084679809</v>
      </c>
      <c r="J62" s="15">
        <v>2.1871519289464931</v>
      </c>
      <c r="K62" s="15">
        <v>2.8728067003225757</v>
      </c>
      <c r="L62" s="15">
        <v>2.3607354153708173</v>
      </c>
      <c r="M62" s="118">
        <v>2.7946941314316298</v>
      </c>
      <c r="N62" s="15">
        <v>3.619215691947173</v>
      </c>
      <c r="O62" s="15">
        <v>2.1263977086979793</v>
      </c>
      <c r="P62" s="15">
        <v>2.056964314128249</v>
      </c>
      <c r="Q62" s="118">
        <v>5.9018385384270449</v>
      </c>
      <c r="R62" s="15">
        <v>2.3442203793806149</v>
      </c>
      <c r="S62" s="15">
        <f t="shared" ref="S62" si="8">MEDIAN(D62:R62)</f>
        <v>2.7686566084679809</v>
      </c>
      <c r="T62" s="17">
        <f t="shared" ref="T62" si="9">(R62-S62)/S62*100</f>
        <v>-15.330042295213534</v>
      </c>
      <c r="U62" s="18">
        <f t="shared" ref="U62" si="10">RANK(R62,D62:R62,1)</f>
        <v>5</v>
      </c>
      <c r="V62" s="16">
        <v>2.1524352316616278</v>
      </c>
      <c r="W62" s="16">
        <v>2.5516772504375749</v>
      </c>
      <c r="X62" s="16"/>
      <c r="Y62" s="16">
        <v>2.1784727546252767</v>
      </c>
      <c r="Z62" s="16">
        <v>2.7512982598255484</v>
      </c>
      <c r="AA62" s="119">
        <v>1.9441350479524382</v>
      </c>
      <c r="AB62" s="16">
        <v>2.0135684425221676</v>
      </c>
      <c r="AC62" s="119">
        <v>2.473564681546629</v>
      </c>
      <c r="AD62" s="16"/>
      <c r="AE62" s="16">
        <v>2.4388479842617641</v>
      </c>
      <c r="AF62" s="16">
        <v>2.1003601857343304</v>
      </c>
      <c r="AG62" s="16">
        <v>2.3867729383344667</v>
      </c>
      <c r="AH62" s="16">
        <v>2.690544039577035</v>
      </c>
      <c r="AI62" s="16">
        <f t="shared" ref="AI62" si="11">MEDIAN(D62:R62,V62:AH62)</f>
        <v>2.4562063329041965</v>
      </c>
      <c r="AJ62" s="20">
        <f t="shared" ref="AJ62" si="12">(R62-AI62)/AI62*100</f>
        <v>-4.5593056260534288</v>
      </c>
      <c r="AK62" s="19">
        <f>RANK(R62,(D62:R62,V62:AH62),1)</f>
        <v>10</v>
      </c>
    </row>
    <row r="63" spans="1:37" ht="12.75" customHeight="1" x14ac:dyDescent="0.25">
      <c r="A63">
        <v>2021</v>
      </c>
      <c r="B63" s="22" t="s">
        <v>153</v>
      </c>
      <c r="C63" s="23">
        <v>2015</v>
      </c>
      <c r="D63" s="15">
        <v>4.0546296033391069</v>
      </c>
      <c r="E63" s="15">
        <v>2.8961640023850768</v>
      </c>
      <c r="F63" s="15">
        <v>6.7463584996734731</v>
      </c>
      <c r="G63" s="15">
        <v>8.5947925835486529</v>
      </c>
      <c r="H63" s="15">
        <v>4.2931372270649364</v>
      </c>
      <c r="I63" s="15">
        <v>3.2283710497174822</v>
      </c>
      <c r="J63" s="15">
        <v>4.2505465799710391</v>
      </c>
      <c r="K63" s="15">
        <v>4.7531162156790376</v>
      </c>
      <c r="L63" s="15">
        <v>3.424288026349414</v>
      </c>
      <c r="M63" s="15">
        <v>3.8842670149635139</v>
      </c>
      <c r="N63" s="15">
        <v>3.8587126267071752</v>
      </c>
      <c r="O63" s="15">
        <v>2.8706096141287376</v>
      </c>
      <c r="P63" s="15">
        <v>2.8791277435475169</v>
      </c>
      <c r="Q63" s="15">
        <v>8.7310826542491267</v>
      </c>
      <c r="R63" s="15">
        <v>3.9029157123450426</v>
      </c>
      <c r="S63" s="15">
        <f t="shared" ref="S63:S68" si="13">MEDIAN(D63:R63)</f>
        <v>3.9029157123450426</v>
      </c>
      <c r="T63" s="17">
        <f t="shared" ref="T63:T68" si="14">(R63-S63)/S63*100</f>
        <v>0</v>
      </c>
      <c r="U63" s="18">
        <f t="shared" ref="U63:U68" si="15">RANK(R63,D63:R63,1)</f>
        <v>8</v>
      </c>
      <c r="V63" s="16">
        <v>4.3272097447400553</v>
      </c>
      <c r="W63" s="16">
        <v>3.2539254379738209</v>
      </c>
      <c r="X63" s="16"/>
      <c r="Y63" s="16">
        <v>2.793946449359721</v>
      </c>
      <c r="Z63" s="16">
        <v>5.7071467105823563</v>
      </c>
      <c r="AA63" s="119">
        <v>3.9353757914761922</v>
      </c>
      <c r="AB63" s="16">
        <v>3.8416763678696162</v>
      </c>
      <c r="AC63" s="16">
        <v>6.1245350521025586</v>
      </c>
      <c r="AD63" s="16"/>
      <c r="AE63" s="16">
        <v>3.5094693205372103</v>
      </c>
      <c r="AF63" s="16">
        <v>3.7224225560067015</v>
      </c>
      <c r="AG63" s="16">
        <v>2.8024645787785003</v>
      </c>
      <c r="AH63" s="16">
        <v>3.9098214032198535</v>
      </c>
      <c r="AI63" s="16">
        <f t="shared" ref="AI63:AI68" si="16">MEDIAN(D63:R63,V63:AH63)</f>
        <v>3.893591363654278</v>
      </c>
      <c r="AJ63" s="20">
        <f t="shared" ref="AJ63:AJ68" si="17">(R63-AI63)/AI63*100</f>
        <v>0.23947938599322738</v>
      </c>
      <c r="AK63" s="19">
        <f>RANK(R63,(D63:R63,V63:AH63),1)</f>
        <v>14</v>
      </c>
    </row>
    <row r="64" spans="1:37" x14ac:dyDescent="0.25">
      <c r="A64">
        <v>2022</v>
      </c>
      <c r="B64" s="22" t="s">
        <v>154</v>
      </c>
      <c r="C64" s="23">
        <v>2015</v>
      </c>
      <c r="D64" s="15">
        <v>5.4051778572932001</v>
      </c>
      <c r="E64" s="15">
        <v>4.1086087139549567</v>
      </c>
      <c r="F64" s="15">
        <v>8.9412755209429591</v>
      </c>
      <c r="G64" s="15">
        <v>11.534413807619448</v>
      </c>
      <c r="H64" s="15">
        <v>5.1694380130498843</v>
      </c>
      <c r="I64" s="15">
        <v>4.4874763207745731</v>
      </c>
      <c r="J64" s="15">
        <v>6.322879393811828</v>
      </c>
      <c r="K64" s="15">
        <v>5.6493369816880659</v>
      </c>
      <c r="L64" s="15">
        <v>6.1797516312355301</v>
      </c>
      <c r="M64" s="15">
        <v>6.5754577983582401</v>
      </c>
      <c r="N64" s="15">
        <v>6.482845716691223</v>
      </c>
      <c r="O64" s="15">
        <v>5.8261418648705527</v>
      </c>
      <c r="P64" s="15">
        <v>6.1376552304777938</v>
      </c>
      <c r="Q64" s="15">
        <v>12.031151336560724</v>
      </c>
      <c r="R64" s="15">
        <v>4.2195054284984641</v>
      </c>
      <c r="S64" s="15">
        <f t="shared" si="13"/>
        <v>6.1376552304777938</v>
      </c>
      <c r="T64" s="17">
        <f t="shared" si="14"/>
        <v>-31.252159496583666</v>
      </c>
      <c r="U64" s="18">
        <f t="shared" si="15"/>
        <v>2</v>
      </c>
      <c r="V64" s="16">
        <v>5.0515680909282255</v>
      </c>
      <c r="W64" s="16">
        <v>4.7232161650178908</v>
      </c>
      <c r="X64" s="16"/>
      <c r="Y64" s="16">
        <v>5.7251105030519884</v>
      </c>
      <c r="Z64" s="16">
        <v>8.5371500736687</v>
      </c>
      <c r="AA64" s="16">
        <v>4.8579246474426432</v>
      </c>
      <c r="AB64" s="16">
        <v>5.9861081877499469</v>
      </c>
      <c r="AC64" s="16">
        <v>8.8991791201852237</v>
      </c>
      <c r="AD64" s="16"/>
      <c r="AE64" s="16">
        <v>6.3312986739633761</v>
      </c>
      <c r="AF64" s="16">
        <v>7.0385182066933272</v>
      </c>
      <c r="AG64" s="16">
        <v>5.0010524100189437</v>
      </c>
      <c r="AH64" s="16">
        <v>5.7251105030519884</v>
      </c>
      <c r="AI64" s="16">
        <f t="shared" si="16"/>
        <v>5.9061250263102494</v>
      </c>
      <c r="AJ64" s="20">
        <f t="shared" si="17"/>
        <v>-28.557126547411947</v>
      </c>
      <c r="AK64" s="19">
        <f>RANK(R64,(D64:R64,V64:AH64),1)</f>
        <v>2</v>
      </c>
    </row>
    <row r="65" spans="1:37" x14ac:dyDescent="0.25">
      <c r="A65">
        <v>2022</v>
      </c>
      <c r="B65" s="22" t="s">
        <v>153</v>
      </c>
      <c r="C65" s="23">
        <v>2015</v>
      </c>
      <c r="D65" s="15">
        <v>7.2683326859165263</v>
      </c>
      <c r="E65" s="15">
        <v>5.4900945228538136</v>
      </c>
      <c r="F65" s="118">
        <v>11.895204799516595</v>
      </c>
      <c r="G65" s="15">
        <v>15.667486727955456</v>
      </c>
      <c r="H65" s="15">
        <v>6.3274202598299452</v>
      </c>
      <c r="I65" s="15">
        <v>5.2915533687254523</v>
      </c>
      <c r="J65" s="15">
        <v>11.152833527558377</v>
      </c>
      <c r="K65" s="15">
        <v>7.0956882040657767</v>
      </c>
      <c r="L65" s="15">
        <v>9.7371487763822344</v>
      </c>
      <c r="M65" s="15">
        <v>9.7803098968449209</v>
      </c>
      <c r="N65" s="15">
        <v>5.9303379515732226</v>
      </c>
      <c r="O65" s="15">
        <v>8.6840174370926668</v>
      </c>
      <c r="P65" s="15">
        <v>9.0379386248867029</v>
      </c>
      <c r="Q65" s="15">
        <v>14.346756441797229</v>
      </c>
      <c r="R65" s="15">
        <v>5.5353826077499813</v>
      </c>
      <c r="S65" s="15">
        <f t="shared" si="13"/>
        <v>8.6840174370926668</v>
      </c>
      <c r="T65" s="17">
        <f t="shared" si="14"/>
        <v>-36.257813300716045</v>
      </c>
      <c r="U65" s="18">
        <f t="shared" si="15"/>
        <v>3</v>
      </c>
      <c r="V65" s="16">
        <v>10.203288877379258</v>
      </c>
      <c r="W65" s="16">
        <v>7.069791531788165</v>
      </c>
      <c r="X65" s="16"/>
      <c r="Y65" s="16">
        <v>7.0956882040657767</v>
      </c>
      <c r="Z65" s="16">
        <v>11.567180284000173</v>
      </c>
      <c r="AA65" s="16">
        <v>13.474901808450944</v>
      </c>
      <c r="AB65" s="16">
        <v>12.404506020976305</v>
      </c>
      <c r="AC65" s="16">
        <v>10.427726703785231</v>
      </c>
      <c r="AD65" s="16"/>
      <c r="AE65" s="16">
        <v>8.3128318011135569</v>
      </c>
      <c r="AF65" s="16">
        <v>12.758427208770339</v>
      </c>
      <c r="AG65" s="16">
        <v>6.7245025680866668</v>
      </c>
      <c r="AH65" s="16">
        <v>6.9748370667702533</v>
      </c>
      <c r="AI65" s="16">
        <f t="shared" si="16"/>
        <v>8.8609780309896848</v>
      </c>
      <c r="AJ65" s="20">
        <f t="shared" si="17"/>
        <v>-37.530794135918505</v>
      </c>
      <c r="AK65" s="19">
        <f>RANK(R65,(D65:R65,V65:AH65),1)</f>
        <v>3</v>
      </c>
    </row>
    <row r="66" spans="1:37" x14ac:dyDescent="0.25">
      <c r="A66">
        <v>2023</v>
      </c>
      <c r="B66" s="22" t="s">
        <v>154</v>
      </c>
      <c r="C66" s="23">
        <v>2015</v>
      </c>
      <c r="D66" s="15">
        <v>6.8769919008216132</v>
      </c>
      <c r="E66" s="15">
        <v>5.4735241659600602</v>
      </c>
      <c r="F66" s="15">
        <v>5.8857928130756427</v>
      </c>
      <c r="G66" s="15">
        <v>10.140054384374727</v>
      </c>
      <c r="H66" s="15">
        <v>7.2190871611941185</v>
      </c>
      <c r="I66" s="15">
        <v>7.0875120610508464</v>
      </c>
      <c r="J66" s="15">
        <v>6.6313850472208422</v>
      </c>
      <c r="K66" s="15">
        <v>6.7103301073068042</v>
      </c>
      <c r="L66" s="15">
        <v>8.0085377620537432</v>
      </c>
      <c r="M66" s="15">
        <v>10.394432911318383</v>
      </c>
      <c r="N66" s="15">
        <v>7.657670828338353</v>
      </c>
      <c r="O66" s="15">
        <v>5.8945644864185258</v>
      </c>
      <c r="P66" s="15">
        <v>5.877021139732757</v>
      </c>
      <c r="Q66" s="15">
        <v>10.499692991433001</v>
      </c>
      <c r="R66" s="15">
        <v>5.9699052844988989</v>
      </c>
      <c r="S66" s="15">
        <f t="shared" si="13"/>
        <v>6.8769919008216132</v>
      </c>
      <c r="T66" s="17">
        <f t="shared" si="14"/>
        <v>-13.190165546281102</v>
      </c>
      <c r="U66" s="18">
        <f t="shared" si="15"/>
        <v>5</v>
      </c>
      <c r="V66" s="16">
        <v>5.727902692903716</v>
      </c>
      <c r="W66" s="16">
        <v>5.7103593462179481</v>
      </c>
      <c r="X66" s="16"/>
      <c r="Y66" s="16">
        <v>6.7454168006783428</v>
      </c>
      <c r="Z66" s="16">
        <v>7.3155755679658503</v>
      </c>
      <c r="AA66" s="16">
        <v>9.4470921902868348</v>
      </c>
      <c r="AB66" s="16">
        <v>9.1049969299143321</v>
      </c>
      <c r="AC66" s="16">
        <v>6.7366451273354579</v>
      </c>
      <c r="AD66" s="16"/>
      <c r="AE66" s="16">
        <v>9.1137686032572169</v>
      </c>
      <c r="AF66" s="16">
        <v>5.1752872723019792</v>
      </c>
      <c r="AG66" s="16">
        <v>8.5962398760270169</v>
      </c>
      <c r="AH66" s="16">
        <v>7.1401421011081556</v>
      </c>
      <c r="AI66" s="16">
        <f t="shared" si="16"/>
        <v>6.9822519809362298</v>
      </c>
      <c r="AJ66" s="20">
        <f t="shared" si="17"/>
        <v>-14.498856517945208</v>
      </c>
      <c r="AK66" s="19">
        <f>RANK(R66,(D66:R66,V66:AH66),1)</f>
        <v>8</v>
      </c>
    </row>
    <row r="67" spans="1:37" x14ac:dyDescent="0.25">
      <c r="A67">
        <v>2023</v>
      </c>
      <c r="B67" s="22" t="s">
        <v>153</v>
      </c>
      <c r="C67" s="23">
        <v>2015</v>
      </c>
      <c r="D67" s="15">
        <v>5.2930764027803754</v>
      </c>
      <c r="E67" s="15">
        <v>4.6541079626404933</v>
      </c>
      <c r="F67" s="15">
        <v>5.025400434613668</v>
      </c>
      <c r="G67" s="15">
        <v>8.5051880207808637</v>
      </c>
      <c r="H67" s="15">
        <v>6.7350727474203804</v>
      </c>
      <c r="I67" s="15">
        <v>6.4069538186998995</v>
      </c>
      <c r="J67" s="15">
        <v>4.5504914588340251</v>
      </c>
      <c r="K67" s="15">
        <v>6.0615654726783417</v>
      </c>
      <c r="L67" s="15">
        <v>5.353519363334148</v>
      </c>
      <c r="M67" s="15">
        <v>7.7885072027861311</v>
      </c>
      <c r="N67" s="15">
        <v>5.6039259141997766</v>
      </c>
      <c r="O67" s="15">
        <v>5.1721904816728301</v>
      </c>
      <c r="P67" s="15">
        <v>4.887245096205044</v>
      </c>
      <c r="Q67" s="15">
        <v>11.017888238087698</v>
      </c>
      <c r="R67" s="15">
        <v>5.302959282769649</v>
      </c>
      <c r="S67" s="15">
        <f t="shared" si="13"/>
        <v>5.353519363334148</v>
      </c>
      <c r="T67" s="17">
        <f t="shared" si="14"/>
        <v>-0.94442696725412445</v>
      </c>
      <c r="U67" s="18">
        <f t="shared" si="15"/>
        <v>7</v>
      </c>
      <c r="V67" s="16">
        <v>3.9719659792479165</v>
      </c>
      <c r="W67" s="16">
        <v>5.4398664498395375</v>
      </c>
      <c r="X67" s="16"/>
      <c r="Y67" s="16">
        <v>6.0097572207751071</v>
      </c>
      <c r="Z67" s="16">
        <v>4.9045145135061228</v>
      </c>
      <c r="AA67" s="16">
        <v>6.8386892512268469</v>
      </c>
      <c r="AB67" s="16">
        <v>5.2585375681782196</v>
      </c>
      <c r="AC67" s="16">
        <v>4.7404550491458819</v>
      </c>
      <c r="AD67" s="16"/>
      <c r="AE67" s="16">
        <v>7.4085800221624174</v>
      </c>
      <c r="AF67" s="16">
        <v>4.705916214543727</v>
      </c>
      <c r="AG67" s="16">
        <v>8.2979550131679289</v>
      </c>
      <c r="AH67" s="16">
        <v>5.8370630477643282</v>
      </c>
      <c r="AI67" s="16">
        <f t="shared" si="16"/>
        <v>5.3966929065868428</v>
      </c>
      <c r="AJ67" s="20">
        <f t="shared" si="17"/>
        <v>-1.7368715515160913</v>
      </c>
      <c r="AK67" s="19">
        <f>RANK(R67,(D67:R67,V67:AH67),1)</f>
        <v>12</v>
      </c>
    </row>
    <row r="68" spans="1:37" x14ac:dyDescent="0.25">
      <c r="A68">
        <v>2024</v>
      </c>
      <c r="B68" s="22" t="s">
        <v>154</v>
      </c>
      <c r="C68" s="23">
        <v>2015</v>
      </c>
      <c r="D68" s="15">
        <v>4.4104448908073</v>
      </c>
      <c r="E68" s="15">
        <v>3.9916235736569936</v>
      </c>
      <c r="F68" s="15">
        <v>4.3591606478909348</v>
      </c>
      <c r="G68" s="15">
        <v>7.2909098679430739</v>
      </c>
      <c r="H68" s="15">
        <v>5.9404248044788242</v>
      </c>
      <c r="I68" s="15">
        <v>5.7951194495491256</v>
      </c>
      <c r="J68" s="15">
        <v>3.6155391256036578</v>
      </c>
      <c r="K68" s="15">
        <v>5.5130561135091245</v>
      </c>
      <c r="L68" s="15">
        <v>4.7523398435830586</v>
      </c>
      <c r="M68" s="15">
        <v>6.3592461216291296</v>
      </c>
      <c r="N68" s="15">
        <v>6.4447198598230688</v>
      </c>
      <c r="O68" s="15">
        <v>4.2224026667806314</v>
      </c>
      <c r="P68" s="15">
        <v>3.786486601991538</v>
      </c>
      <c r="Q68" s="15">
        <v>8.4789948288388395</v>
      </c>
      <c r="R68" s="15">
        <v>5.0323254984347843</v>
      </c>
      <c r="S68" s="15">
        <f t="shared" si="13"/>
        <v>5.0323254984347843</v>
      </c>
      <c r="T68" s="20">
        <f t="shared" si="14"/>
        <v>0</v>
      </c>
      <c r="U68" s="56">
        <f t="shared" si="15"/>
        <v>8</v>
      </c>
      <c r="V68" s="16">
        <v>3.5728022565066881</v>
      </c>
      <c r="W68" s="16">
        <v>4.5386554980982092</v>
      </c>
      <c r="X68" s="16"/>
      <c r="Y68" s="16">
        <v>5.4532244967733661</v>
      </c>
      <c r="Z68" s="16">
        <v>4.4018975169879049</v>
      </c>
      <c r="AA68" s="16">
        <v>5.4788666182315477</v>
      </c>
      <c r="AB68" s="16">
        <v>4.7437924697636653</v>
      </c>
      <c r="AC68" s="16">
        <v>3.5300653874097185</v>
      </c>
      <c r="AD68" s="16"/>
      <c r="AE68" s="16">
        <v>6.2395828881576136</v>
      </c>
      <c r="AF68" s="16">
        <v>4.0941920594897212</v>
      </c>
      <c r="AG68" s="16">
        <v>6.0600880379503401</v>
      </c>
      <c r="AH68" s="16">
        <v>4.9489294414291205</v>
      </c>
      <c r="AI68" s="16">
        <f t="shared" si="16"/>
        <v>4.8506346425060896</v>
      </c>
      <c r="AJ68" s="20">
        <f t="shared" si="17"/>
        <v>3.7457130730180865</v>
      </c>
      <c r="AK68" s="57">
        <f>RANK(R68,(D68:R68,V68:AH68),1)</f>
        <v>15</v>
      </c>
    </row>
    <row r="69" spans="1:37" x14ac:dyDescent="0.25">
      <c r="A69">
        <v>2024</v>
      </c>
      <c r="B69" s="22" t="s">
        <v>153</v>
      </c>
      <c r="C69" s="23">
        <v>2015</v>
      </c>
      <c r="D69" s="15">
        <v>5.284643775863997</v>
      </c>
      <c r="E69" s="15">
        <v>4.303209931774969</v>
      </c>
      <c r="F69" s="15">
        <v>5.4104686276702836</v>
      </c>
      <c r="G69" s="15">
        <v>7.658539313275921</v>
      </c>
      <c r="H69" s="15">
        <v>5.771166536181636</v>
      </c>
      <c r="I69" s="15">
        <v>5.9808746225254446</v>
      </c>
      <c r="J69" s="15">
        <v>4.0515602281623986</v>
      </c>
      <c r="K69" s="15">
        <v>5.9389330052566827</v>
      </c>
      <c r="L69" s="15">
        <v>4.7226261044625888</v>
      </c>
      <c r="M69" s="15">
        <v>5.771166536181636</v>
      </c>
      <c r="N69" s="15">
        <v>5.3181970696790071</v>
      </c>
      <c r="O69" s="15">
        <v>4.3703165194049882</v>
      </c>
      <c r="P69" s="15">
        <v>4.2528799910524553</v>
      </c>
      <c r="Q69" s="15">
        <v>9.1516608880438444</v>
      </c>
      <c r="R69" s="15">
        <v>4.8093403148902372</v>
      </c>
      <c r="S69" s="15">
        <f>MEDIAN(D69:R69)</f>
        <v>5.3181970696790071</v>
      </c>
      <c r="T69" s="20">
        <f>(R69-S69)/S69*100</f>
        <v>-9.5682192314750623</v>
      </c>
      <c r="U69" s="56">
        <f>RANK(R69,D69:R69,1)</f>
        <v>6</v>
      </c>
      <c r="V69" s="16">
        <v>3.6153674085672742</v>
      </c>
      <c r="W69" s="16">
        <v>4.378704842858741</v>
      </c>
      <c r="X69" s="16"/>
      <c r="Y69" s="16">
        <v>5.3936919807627781</v>
      </c>
      <c r="Z69" s="16">
        <v>5.1001006598814449</v>
      </c>
      <c r="AA69" s="16">
        <v>4.9574991611676547</v>
      </c>
      <c r="AB69" s="16">
        <v>4.4374231070350083</v>
      </c>
      <c r="AC69" s="16">
        <v>4.001230287439884</v>
      </c>
      <c r="AD69" s="16"/>
      <c r="AE69" s="16"/>
      <c r="AF69" s="16">
        <v>4.2528799910524553</v>
      </c>
      <c r="AG69" s="16">
        <v>6.039592886701711</v>
      </c>
      <c r="AH69" s="16">
        <v>4.8484509562688736</v>
      </c>
      <c r="AI69" s="16">
        <f>MEDIAN(D69:R69,V69:AH69)</f>
        <v>4.9574991611676547</v>
      </c>
      <c r="AJ69" s="20">
        <f>(R69-AI69)/AI69*100</f>
        <v>-2.9885803599918552</v>
      </c>
      <c r="AK69" s="57">
        <f>RANK(R69,(D69:R69,V69:AH69),1)</f>
        <v>11</v>
      </c>
    </row>
    <row r="70" spans="1:37" x14ac:dyDescent="0.25">
      <c r="A70">
        <v>2025</v>
      </c>
      <c r="B70" s="22" t="s">
        <v>154</v>
      </c>
      <c r="C70" s="64">
        <v>2015</v>
      </c>
      <c r="D70" s="15">
        <v>5.8558368791338422</v>
      </c>
      <c r="E70" s="15">
        <v>4.2549606100181157</v>
      </c>
      <c r="F70" s="15">
        <v>6.0074988414711212</v>
      </c>
      <c r="G70" s="118">
        <v>8.2402999536588446</v>
      </c>
      <c r="H70" s="118">
        <v>5.8726882082824279</v>
      </c>
      <c r="I70" s="15">
        <v>6.0917554872140549</v>
      </c>
      <c r="J70" s="118">
        <v>4.297088932889582</v>
      </c>
      <c r="K70" s="118">
        <v>5.9232421957281884</v>
      </c>
      <c r="L70" s="15">
        <v>5.3502970046762437</v>
      </c>
      <c r="M70" s="15">
        <v>5.695749252222269</v>
      </c>
      <c r="N70" s="118">
        <v>7.1533892235750098</v>
      </c>
      <c r="O70" s="15">
        <v>4.600412857564141</v>
      </c>
      <c r="P70" s="118">
        <v>4.322365926612461</v>
      </c>
      <c r="Q70" s="15">
        <v>8.8806504613051356</v>
      </c>
      <c r="R70" s="15">
        <v>4.8160162775194202</v>
      </c>
      <c r="S70" s="15">
        <f>MEDIAN(D70:R70)</f>
        <v>5.8558368791338422</v>
      </c>
      <c r="T70" s="20">
        <f>(R70-S70)/S70*100</f>
        <v>-17.756993971598227</v>
      </c>
      <c r="U70" s="56">
        <f>RANK(R70,D70:R70,1)</f>
        <v>5</v>
      </c>
      <c r="V70" s="118">
        <v>4.1370013059780089</v>
      </c>
      <c r="W70" s="15">
        <v>4.3392172557610476</v>
      </c>
      <c r="X70" s="15"/>
      <c r="Y70" s="15">
        <v>5.0048447571302193</v>
      </c>
      <c r="Z70" s="15">
        <v>5.3671483338248311</v>
      </c>
      <c r="AA70" s="118">
        <v>4.7183721616042469</v>
      </c>
      <c r="AB70" s="118">
        <v>4.7183721616042469</v>
      </c>
      <c r="AC70" s="15">
        <v>4.5919871929898468</v>
      </c>
      <c r="AD70" s="15"/>
      <c r="AE70" s="118">
        <v>5.7547289042423229</v>
      </c>
      <c r="AF70" s="15">
        <v>4.7183721616042469</v>
      </c>
      <c r="AG70" s="15">
        <v>5.5525129544592833</v>
      </c>
      <c r="AH70" s="15">
        <v>5.3671483338248311</v>
      </c>
      <c r="AI70" s="15">
        <f>MEDIAN(D70:R70,V70:AH70)</f>
        <v>5.3587226692505379</v>
      </c>
      <c r="AJ70" s="20">
        <f>(R70-AI70)/AI70*100</f>
        <v>-10.1275327205358</v>
      </c>
      <c r="AK70" s="57">
        <f>RANK(R70,(D70:R70,V70:AH70),1)</f>
        <v>11</v>
      </c>
    </row>
    <row r="71" spans="1:37" x14ac:dyDescent="0.25">
      <c r="A71">
        <v>2025</v>
      </c>
      <c r="B71" s="22" t="s">
        <v>153</v>
      </c>
      <c r="C71" s="64">
        <v>2015</v>
      </c>
      <c r="D71" s="15">
        <v>5.584029038112523</v>
      </c>
      <c r="E71" s="15">
        <v>4.1901996370235928</v>
      </c>
      <c r="F71" s="15">
        <v>5.5056261343012709</v>
      </c>
      <c r="G71" s="15">
        <v>7.5179673321234128</v>
      </c>
      <c r="H71" s="15">
        <v>5.4794918330308526</v>
      </c>
      <c r="I71" s="15">
        <v>6.2112522686025411</v>
      </c>
      <c r="J71" s="15">
        <v>3.6936479128856621</v>
      </c>
      <c r="K71" s="15">
        <v>5.8105263157894731</v>
      </c>
      <c r="L71" s="15">
        <v>4.4689655172413794</v>
      </c>
      <c r="M71" s="15">
        <v>5.7234119782214146</v>
      </c>
      <c r="N71" s="15">
        <v>5.8715063520871142</v>
      </c>
      <c r="O71" s="15">
        <v>4.1901996370235928</v>
      </c>
      <c r="P71" s="15">
        <v>4.4254083484573501</v>
      </c>
      <c r="Q71" s="15">
        <v>9.2776769509981847</v>
      </c>
      <c r="R71" s="15">
        <v>4.5223421003396354</v>
      </c>
      <c r="S71" s="15">
        <f>MEDIAN(D71:R71)</f>
        <v>5.5056261343012709</v>
      </c>
      <c r="T71" s="20">
        <f>(R71-S71)/S71*100</f>
        <v>-17.859622320439779</v>
      </c>
      <c r="U71" s="56">
        <f>RANK(R71,D71:R71,1)</f>
        <v>6</v>
      </c>
      <c r="V71" s="15">
        <v>3.606533575317604</v>
      </c>
      <c r="W71" s="15">
        <v>4.233756805807622</v>
      </c>
      <c r="X71" s="15"/>
      <c r="Y71" s="15">
        <v>4.9480943738656986</v>
      </c>
      <c r="Z71" s="15">
        <v>4.9393829401088922</v>
      </c>
      <c r="AA71" s="15">
        <v>4.5125226860254077</v>
      </c>
      <c r="AB71" s="15">
        <v>4.5996370235934663</v>
      </c>
      <c r="AC71" s="15">
        <v>4.4254083484573501</v>
      </c>
      <c r="AD71" s="15"/>
      <c r="AE71" s="15">
        <v>5.6362976406533569</v>
      </c>
      <c r="AF71" s="15">
        <v>4.4776769509981849</v>
      </c>
      <c r="AG71" s="15">
        <v>5.5753176043557167</v>
      </c>
      <c r="AH71" s="15">
        <v>5.0264972776769508</v>
      </c>
      <c r="AI71" s="15">
        <f>MEDIAN(D71:R71,V71:AH71)</f>
        <v>4.9437386569872954</v>
      </c>
      <c r="AJ71" s="20">
        <f>(R71-AI71)/AI71*100</f>
        <v>-8.5238437119258705</v>
      </c>
      <c r="AK71" s="57">
        <f>RANK(R71,(D71:R71,V71:AH71),1)</f>
        <v>11</v>
      </c>
    </row>
    <row r="72" spans="1:37" x14ac:dyDescent="0.25">
      <c r="R72" s="73"/>
      <c r="S72" s="73"/>
      <c r="T72" s="73"/>
      <c r="U72" s="73"/>
      <c r="AJ72" s="73"/>
      <c r="AK72" s="73"/>
    </row>
    <row r="73" spans="1:37" x14ac:dyDescent="0.25">
      <c r="R73" s="73"/>
      <c r="T73" s="121"/>
      <c r="U73" s="122"/>
      <c r="AJ73" s="121"/>
      <c r="AK73" s="123"/>
    </row>
  </sheetData>
  <phoneticPr fontId="14" type="noConversion"/>
  <pageMargins left="0.7" right="0.7" top="0.75" bottom="0.75" header="0.3" footer="0.3"/>
  <pageSetup paperSize="9"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B273-56F1-42F3-AD53-B23D1F66323C}">
  <sheetPr>
    <tabColor theme="4"/>
  </sheetPr>
  <dimension ref="A1:AK73"/>
  <sheetViews>
    <sheetView showGridLines="0" zoomScaleNormal="100" workbookViewId="0">
      <pane ySplit="13" topLeftCell="A57" activePane="bottomLeft" state="frozen"/>
      <selection activeCell="A34" sqref="A34"/>
      <selection pane="bottomLeft"/>
    </sheetView>
  </sheetViews>
  <sheetFormatPr defaultRowHeight="12.5" x14ac:dyDescent="0.25"/>
  <cols>
    <col min="1" max="1" width="8.54296875" customWidth="1"/>
    <col min="2" max="37" width="12.54296875" customWidth="1"/>
  </cols>
  <sheetData>
    <row r="1" spans="1:37" ht="18" customHeight="1" x14ac:dyDescent="0.35">
      <c r="A1" s="28" t="s">
        <v>157</v>
      </c>
    </row>
    <row r="2" spans="1:37" ht="18" customHeight="1" x14ac:dyDescent="0.35">
      <c r="A2" s="24" t="s">
        <v>133</v>
      </c>
    </row>
    <row r="3" spans="1:37" ht="18" customHeight="1" x14ac:dyDescent="0.35">
      <c r="A3" s="24" t="s">
        <v>88</v>
      </c>
    </row>
    <row r="4" spans="1:37" ht="18" customHeight="1" x14ac:dyDescent="0.35">
      <c r="A4" s="24" t="s">
        <v>136</v>
      </c>
    </row>
    <row r="5" spans="1:37" ht="18" customHeight="1" x14ac:dyDescent="0.35">
      <c r="A5" s="24" t="s">
        <v>137</v>
      </c>
    </row>
    <row r="6" spans="1:37" ht="18" customHeight="1" x14ac:dyDescent="0.35">
      <c r="A6" s="24" t="s">
        <v>107</v>
      </c>
    </row>
    <row r="7" spans="1:37" ht="18" customHeight="1" x14ac:dyDescent="0.35">
      <c r="A7" s="24" t="s">
        <v>156</v>
      </c>
    </row>
    <row r="8" spans="1:37" ht="18" customHeight="1" x14ac:dyDescent="0.35">
      <c r="A8" s="24" t="s">
        <v>89</v>
      </c>
    </row>
    <row r="9" spans="1:37" ht="18" customHeight="1" x14ac:dyDescent="0.35">
      <c r="A9" s="92" t="s">
        <v>140</v>
      </c>
    </row>
    <row r="10" spans="1:37" ht="18" customHeight="1" x14ac:dyDescent="0.35">
      <c r="A10" s="26" t="s">
        <v>141</v>
      </c>
    </row>
    <row r="11" spans="1:37" ht="18" customHeight="1" x14ac:dyDescent="0.35">
      <c r="A11" s="26" t="s">
        <v>139</v>
      </c>
    </row>
    <row r="12" spans="1:37" ht="18" customHeight="1" x14ac:dyDescent="0.35">
      <c r="A12" s="24" t="s">
        <v>142</v>
      </c>
    </row>
    <row r="13" spans="1:37" s="91" customFormat="1" ht="52" x14ac:dyDescent="0.3">
      <c r="A13" s="93" t="s">
        <v>84</v>
      </c>
      <c r="B13" s="93" t="s">
        <v>85</v>
      </c>
      <c r="C13" s="94" t="s">
        <v>56</v>
      </c>
      <c r="D13" s="94" t="s">
        <v>0</v>
      </c>
      <c r="E13" s="94" t="s">
        <v>1</v>
      </c>
      <c r="F13" s="94" t="s">
        <v>2</v>
      </c>
      <c r="G13" s="94" t="s">
        <v>3</v>
      </c>
      <c r="H13" s="94" t="s">
        <v>4</v>
      </c>
      <c r="I13" s="94" t="s">
        <v>5</v>
      </c>
      <c r="J13" s="94" t="s">
        <v>6</v>
      </c>
      <c r="K13" s="94" t="s">
        <v>7</v>
      </c>
      <c r="L13" s="94" t="s">
        <v>8</v>
      </c>
      <c r="M13" s="94" t="s">
        <v>9</v>
      </c>
      <c r="N13" s="94" t="s">
        <v>10</v>
      </c>
      <c r="O13" s="94" t="s">
        <v>11</v>
      </c>
      <c r="P13" s="94" t="s">
        <v>12</v>
      </c>
      <c r="Q13" s="94" t="s">
        <v>13</v>
      </c>
      <c r="R13" s="94" t="s">
        <v>104</v>
      </c>
      <c r="S13" s="94" t="s">
        <v>144</v>
      </c>
      <c r="T13" s="94" t="s">
        <v>150</v>
      </c>
      <c r="U13" s="94" t="s">
        <v>148</v>
      </c>
      <c r="V13" s="94" t="s">
        <v>27</v>
      </c>
      <c r="W13" s="94" t="s">
        <v>49</v>
      </c>
      <c r="X13" s="95" t="s">
        <v>17</v>
      </c>
      <c r="Y13" s="95" t="s">
        <v>175</v>
      </c>
      <c r="Z13" s="95" t="s">
        <v>19</v>
      </c>
      <c r="AA13" s="96" t="s">
        <v>20</v>
      </c>
      <c r="AB13" s="96" t="s">
        <v>21</v>
      </c>
      <c r="AC13" s="96" t="s">
        <v>22</v>
      </c>
      <c r="AD13" s="96" t="s">
        <v>23</v>
      </c>
      <c r="AE13" s="96" t="s">
        <v>24</v>
      </c>
      <c r="AF13" s="96" t="s">
        <v>28</v>
      </c>
      <c r="AG13" s="96" t="s">
        <v>25</v>
      </c>
      <c r="AH13" s="96" t="s">
        <v>26</v>
      </c>
      <c r="AI13" s="94" t="s">
        <v>145</v>
      </c>
      <c r="AJ13" s="94" t="s">
        <v>151</v>
      </c>
      <c r="AK13" s="94" t="s">
        <v>149</v>
      </c>
    </row>
    <row r="14" spans="1:37" ht="12.75" customHeight="1" x14ac:dyDescent="0.25">
      <c r="A14">
        <v>1998</v>
      </c>
      <c r="B14" s="22" t="s">
        <v>154</v>
      </c>
      <c r="C14" s="23" t="s">
        <v>86</v>
      </c>
      <c r="D14" s="15">
        <v>0.87753745250619197</v>
      </c>
      <c r="E14" s="15">
        <v>0.73121903551680623</v>
      </c>
      <c r="F14" s="15">
        <v>0.70620013177312724</v>
      </c>
      <c r="G14" s="15">
        <v>0.77182437504643742</v>
      </c>
      <c r="H14" s="15">
        <v>0.71131687344640937</v>
      </c>
      <c r="I14" s="15">
        <v>0.92930970099975285</v>
      </c>
      <c r="J14" s="15"/>
      <c r="K14" s="15"/>
      <c r="L14" s="15">
        <v>0.84797593757478873</v>
      </c>
      <c r="M14" s="15">
        <v>1.1540926946108629</v>
      </c>
      <c r="N14" s="15">
        <v>0.72897394014930428</v>
      </c>
      <c r="O14" s="15">
        <v>1.3680137492133031</v>
      </c>
      <c r="P14" s="15">
        <v>0.83796012544872045</v>
      </c>
      <c r="Q14" s="15"/>
      <c r="R14" s="15">
        <v>0.68106551475881927</v>
      </c>
      <c r="S14" s="15">
        <f t="shared" ref="S14:S22" si="0">MEDIAN(D14:R14)</f>
        <v>0.80489225024757893</v>
      </c>
      <c r="T14" s="17">
        <f t="shared" ref="T14:T32" si="1">(R14-S14)/S14*100</f>
        <v>-15.384262359424069</v>
      </c>
      <c r="U14" s="18">
        <f t="shared" ref="U14:U32" si="2">RANK(R14,D14:R14,1)</f>
        <v>1</v>
      </c>
      <c r="V14" s="16"/>
      <c r="W14" s="16"/>
      <c r="X14" s="21"/>
      <c r="Y14" s="21"/>
      <c r="Z14" s="21"/>
      <c r="AA14" s="21"/>
      <c r="AB14" s="21"/>
      <c r="AC14" s="21"/>
      <c r="AD14" s="21"/>
      <c r="AE14" s="21"/>
      <c r="AF14" s="21"/>
      <c r="AG14" s="21"/>
      <c r="AH14" s="21"/>
      <c r="AI14" s="15"/>
      <c r="AJ14" s="20"/>
      <c r="AK14" s="19"/>
    </row>
    <row r="15" spans="1:37" ht="12.75" customHeight="1" x14ac:dyDescent="0.25">
      <c r="A15">
        <v>1998</v>
      </c>
      <c r="B15" s="22" t="s">
        <v>153</v>
      </c>
      <c r="C15" s="23" t="s">
        <v>86</v>
      </c>
      <c r="D15" s="15">
        <v>0.88496572448117194</v>
      </c>
      <c r="E15" s="15">
        <v>0.6594804490094528</v>
      </c>
      <c r="F15" s="15">
        <v>0.61016984062381419</v>
      </c>
      <c r="G15" s="15">
        <v>0.60925830979978146</v>
      </c>
      <c r="H15" s="15">
        <v>0.65159900833971862</v>
      </c>
      <c r="I15" s="15">
        <v>0.92369049203213349</v>
      </c>
      <c r="J15" s="15"/>
      <c r="K15" s="15"/>
      <c r="L15" s="15">
        <v>0.80162485044450815</v>
      </c>
      <c r="M15" s="15">
        <v>0.89782624781439102</v>
      </c>
      <c r="N15" s="15">
        <v>0.63920372310027718</v>
      </c>
      <c r="O15" s="15">
        <v>1.3745849761056634</v>
      </c>
      <c r="P15" s="15">
        <v>0.71922461557013617</v>
      </c>
      <c r="Q15" s="15"/>
      <c r="R15" s="15">
        <v>0.69726421886249101</v>
      </c>
      <c r="S15" s="15">
        <f t="shared" si="0"/>
        <v>0.70824441721631359</v>
      </c>
      <c r="T15" s="17">
        <f t="shared" si="1"/>
        <v>-1.5503402620495323</v>
      </c>
      <c r="U15" s="18">
        <f t="shared" si="2"/>
        <v>6</v>
      </c>
      <c r="V15" s="16"/>
      <c r="W15" s="16"/>
      <c r="X15" s="21"/>
      <c r="Y15" s="21"/>
      <c r="Z15" s="21"/>
      <c r="AA15" s="21"/>
      <c r="AB15" s="21"/>
      <c r="AC15" s="21"/>
      <c r="AD15" s="21"/>
      <c r="AE15" s="21"/>
      <c r="AF15" s="21"/>
      <c r="AG15" s="21"/>
      <c r="AH15" s="21"/>
      <c r="AI15" s="15"/>
      <c r="AJ15" s="20"/>
      <c r="AK15" s="19"/>
    </row>
    <row r="16" spans="1:37" ht="12.75" customHeight="1" x14ac:dyDescent="0.25">
      <c r="A16">
        <v>1999</v>
      </c>
      <c r="B16" s="22" t="s">
        <v>154</v>
      </c>
      <c r="C16" s="23" t="s">
        <v>86</v>
      </c>
      <c r="D16" s="15">
        <v>0.93611400211040008</v>
      </c>
      <c r="E16" s="15">
        <v>0.56842395709342497</v>
      </c>
      <c r="F16" s="15">
        <v>0.53511848084411306</v>
      </c>
      <c r="G16" s="15">
        <v>0.53102098739881676</v>
      </c>
      <c r="H16" s="15">
        <v>0.62461292807638769</v>
      </c>
      <c r="I16" s="15">
        <v>0.85933109910192351</v>
      </c>
      <c r="J16" s="15"/>
      <c r="K16" s="15"/>
      <c r="L16" s="15">
        <v>0.73566292130561795</v>
      </c>
      <c r="M16" s="15">
        <v>0.93764967251971465</v>
      </c>
      <c r="N16" s="15"/>
      <c r="O16" s="15">
        <v>1.4516850244043602</v>
      </c>
      <c r="P16" s="15">
        <v>0.67255807375733045</v>
      </c>
      <c r="Q16" s="15"/>
      <c r="R16" s="15">
        <v>0.71094312455003594</v>
      </c>
      <c r="S16" s="15">
        <f t="shared" si="0"/>
        <v>0.71094312455003594</v>
      </c>
      <c r="T16" s="17">
        <f t="shared" si="1"/>
        <v>0</v>
      </c>
      <c r="U16" s="18">
        <f t="shared" si="2"/>
        <v>6</v>
      </c>
      <c r="V16" s="16"/>
      <c r="W16" s="16"/>
      <c r="X16" s="21"/>
      <c r="Y16" s="21"/>
      <c r="Z16" s="21"/>
      <c r="AA16" s="21"/>
      <c r="AB16" s="21"/>
      <c r="AC16" s="21"/>
      <c r="AD16" s="21"/>
      <c r="AE16" s="21"/>
      <c r="AF16" s="21"/>
      <c r="AG16" s="21"/>
      <c r="AH16" s="21"/>
      <c r="AI16" s="15"/>
      <c r="AJ16" s="20"/>
      <c r="AK16" s="19"/>
    </row>
    <row r="17" spans="1:37" ht="12.75" customHeight="1" x14ac:dyDescent="0.25">
      <c r="A17">
        <v>1999</v>
      </c>
      <c r="B17" s="22" t="s">
        <v>153</v>
      </c>
      <c r="C17" s="23" t="s">
        <v>86</v>
      </c>
      <c r="D17" s="15">
        <v>0.91871751732939699</v>
      </c>
      <c r="E17" s="15">
        <v>0.57342109078215842</v>
      </c>
      <c r="F17" s="15">
        <v>0.71800707556298704</v>
      </c>
      <c r="G17" s="15">
        <v>0.65943228762375028</v>
      </c>
      <c r="H17" s="15">
        <v>0.66187458491735296</v>
      </c>
      <c r="I17" s="15">
        <v>0.7833183032293396</v>
      </c>
      <c r="J17" s="15"/>
      <c r="K17" s="15"/>
      <c r="L17" s="15">
        <v>0.71301913069759071</v>
      </c>
      <c r="M17" s="15">
        <v>0.98362330245606189</v>
      </c>
      <c r="N17" s="15">
        <v>0.61631128700795301</v>
      </c>
      <c r="O17" s="15">
        <v>1.4516850244043602</v>
      </c>
      <c r="P17" s="15">
        <v>0.73464967705399908</v>
      </c>
      <c r="Q17" s="15"/>
      <c r="R17" s="15">
        <v>0.70950323974082075</v>
      </c>
      <c r="S17" s="15">
        <f t="shared" si="0"/>
        <v>0.71551310313028882</v>
      </c>
      <c r="T17" s="17">
        <f t="shared" si="1"/>
        <v>-0.83993757251622658</v>
      </c>
      <c r="U17" s="18">
        <f t="shared" si="2"/>
        <v>5</v>
      </c>
      <c r="V17" s="16"/>
      <c r="W17" s="16"/>
      <c r="X17" s="21"/>
      <c r="Y17" s="21"/>
      <c r="Z17" s="21"/>
      <c r="AA17" s="21"/>
      <c r="AB17" s="21"/>
      <c r="AC17" s="21"/>
      <c r="AD17" s="21"/>
      <c r="AE17" s="21"/>
      <c r="AF17" s="21"/>
      <c r="AG17" s="21"/>
      <c r="AH17" s="21"/>
      <c r="AI17" s="15"/>
      <c r="AJ17" s="20"/>
      <c r="AK17" s="19"/>
    </row>
    <row r="18" spans="1:37" ht="12.75" customHeight="1" x14ac:dyDescent="0.25">
      <c r="A18">
        <v>2000</v>
      </c>
      <c r="B18" s="22" t="s">
        <v>154</v>
      </c>
      <c r="C18" s="23" t="s">
        <v>86</v>
      </c>
      <c r="D18" s="15"/>
      <c r="E18" s="15">
        <v>0.71812380488305316</v>
      </c>
      <c r="F18" s="15">
        <v>0.83693304535637136</v>
      </c>
      <c r="G18" s="15">
        <v>0.86559266458081907</v>
      </c>
      <c r="H18" s="15">
        <v>0.78493134382778096</v>
      </c>
      <c r="I18" s="15">
        <v>0.80790743041717816</v>
      </c>
      <c r="J18" s="15"/>
      <c r="K18" s="15"/>
      <c r="L18" s="15">
        <v>0.78321859977469321</v>
      </c>
      <c r="M18" s="15">
        <v>1.0763005007854325</v>
      </c>
      <c r="N18" s="15">
        <v>0.62790898151565666</v>
      </c>
      <c r="O18" s="15">
        <v>1.2857781644724333</v>
      </c>
      <c r="P18" s="15">
        <v>0.86919590733343555</v>
      </c>
      <c r="Q18" s="15"/>
      <c r="R18" s="15">
        <v>0.66342692584593221</v>
      </c>
      <c r="S18" s="15">
        <f t="shared" si="0"/>
        <v>0.80790743041717816</v>
      </c>
      <c r="T18" s="17">
        <f t="shared" si="1"/>
        <v>-17.883299389466035</v>
      </c>
      <c r="U18" s="18">
        <f t="shared" si="2"/>
        <v>2</v>
      </c>
      <c r="V18" s="16"/>
      <c r="W18" s="16"/>
      <c r="X18" s="21"/>
      <c r="Y18" s="21"/>
      <c r="Z18" s="21"/>
      <c r="AA18" s="21"/>
      <c r="AB18" s="21"/>
      <c r="AC18" s="21"/>
      <c r="AD18" s="21"/>
      <c r="AE18" s="21"/>
      <c r="AF18" s="21"/>
      <c r="AG18" s="21"/>
      <c r="AH18" s="21"/>
      <c r="AI18" s="15"/>
      <c r="AJ18" s="20"/>
      <c r="AK18" s="19"/>
    </row>
    <row r="19" spans="1:37" ht="12.75" customHeight="1" x14ac:dyDescent="0.25">
      <c r="A19">
        <v>2000</v>
      </c>
      <c r="B19" s="22" t="s">
        <v>153</v>
      </c>
      <c r="C19" s="23" t="s">
        <v>86</v>
      </c>
      <c r="D19" s="15"/>
      <c r="E19" s="15">
        <v>0.90291066993000191</v>
      </c>
      <c r="F19" s="15">
        <v>1.1129190093746923</v>
      </c>
      <c r="G19" s="15">
        <v>0.97294717545250797</v>
      </c>
      <c r="H19" s="15">
        <v>0.92204765573181036</v>
      </c>
      <c r="I19" s="15">
        <v>1.0555287756156635</v>
      </c>
      <c r="J19" s="15"/>
      <c r="K19" s="15"/>
      <c r="L19" s="15">
        <v>0.99415164430562597</v>
      </c>
      <c r="M19" s="15">
        <v>1.341087906807797</v>
      </c>
      <c r="N19" s="15"/>
      <c r="O19" s="15"/>
      <c r="P19" s="15">
        <v>1.0458519273887033</v>
      </c>
      <c r="Q19" s="15"/>
      <c r="R19" s="15">
        <v>0.67638588912886966</v>
      </c>
      <c r="S19" s="15">
        <f t="shared" si="0"/>
        <v>0.99415164430562597</v>
      </c>
      <c r="T19" s="17">
        <f t="shared" si="1"/>
        <v>-31.963509490416087</v>
      </c>
      <c r="U19" s="18">
        <f t="shared" si="2"/>
        <v>1</v>
      </c>
      <c r="V19" s="16"/>
      <c r="W19" s="16"/>
      <c r="X19" s="21"/>
      <c r="Y19" s="21"/>
      <c r="Z19" s="21"/>
      <c r="AA19" s="21"/>
      <c r="AB19" s="21"/>
      <c r="AC19" s="21"/>
      <c r="AD19" s="21"/>
      <c r="AE19" s="21"/>
      <c r="AF19" s="21"/>
      <c r="AG19" s="21"/>
      <c r="AH19" s="21"/>
      <c r="AI19" s="15"/>
      <c r="AJ19" s="20"/>
      <c r="AK19" s="19"/>
    </row>
    <row r="20" spans="1:37" ht="12.75" customHeight="1" x14ac:dyDescent="0.25">
      <c r="A20">
        <v>2001</v>
      </c>
      <c r="B20" s="22" t="s">
        <v>154</v>
      </c>
      <c r="C20" s="23" t="s">
        <v>86</v>
      </c>
      <c r="D20" s="15"/>
      <c r="E20" s="15">
        <v>1.1575235548239846</v>
      </c>
      <c r="F20" s="15">
        <v>1.1217494021389816</v>
      </c>
      <c r="G20" s="15">
        <v>1.0805620204076323</v>
      </c>
      <c r="H20" s="15">
        <v>1.1771994576199813</v>
      </c>
      <c r="I20" s="15">
        <v>1.3914206702100114</v>
      </c>
      <c r="J20" s="15"/>
      <c r="K20" s="15"/>
      <c r="L20" s="15">
        <v>1.2500543646179685</v>
      </c>
      <c r="M20" s="15">
        <v>1.4979782730373914</v>
      </c>
      <c r="N20" s="15"/>
      <c r="O20" s="15"/>
      <c r="P20" s="15">
        <v>1.2205543335841487</v>
      </c>
      <c r="Q20" s="15">
        <v>1.6537238818647315</v>
      </c>
      <c r="R20" s="15">
        <v>0.82073434125269973</v>
      </c>
      <c r="S20" s="15">
        <f t="shared" si="0"/>
        <v>1.198876895602065</v>
      </c>
      <c r="T20" s="17">
        <f t="shared" si="1"/>
        <v>-31.541399766442709</v>
      </c>
      <c r="U20" s="18">
        <f t="shared" si="2"/>
        <v>1</v>
      </c>
      <c r="V20" s="16"/>
      <c r="W20" s="16"/>
      <c r="X20" s="21"/>
      <c r="Y20" s="21"/>
      <c r="Z20" s="21"/>
      <c r="AA20" s="21"/>
      <c r="AB20" s="21"/>
      <c r="AC20" s="21"/>
      <c r="AD20" s="21"/>
      <c r="AE20" s="21"/>
      <c r="AF20" s="21"/>
      <c r="AG20" s="21"/>
      <c r="AH20" s="21"/>
      <c r="AI20" s="15"/>
      <c r="AJ20" s="20"/>
      <c r="AK20" s="19"/>
    </row>
    <row r="21" spans="1:37" ht="12.75" customHeight="1" x14ac:dyDescent="0.25">
      <c r="A21">
        <v>2001</v>
      </c>
      <c r="B21" s="22" t="s">
        <v>153</v>
      </c>
      <c r="C21" s="23" t="s">
        <v>86</v>
      </c>
      <c r="D21" s="15"/>
      <c r="E21" s="15">
        <v>1.0107952168885499</v>
      </c>
      <c r="F21" s="15">
        <v>0.97583078072252871</v>
      </c>
      <c r="G21" s="15">
        <v>1.043564309154706</v>
      </c>
      <c r="H21" s="15">
        <v>1.0071019148449358</v>
      </c>
      <c r="I21" s="15">
        <v>1.2719903960169856</v>
      </c>
      <c r="J21" s="15"/>
      <c r="K21" s="15"/>
      <c r="L21" s="15">
        <v>1.2710193914395382</v>
      </c>
      <c r="M21" s="15">
        <v>1.5572880035055461</v>
      </c>
      <c r="N21" s="15"/>
      <c r="O21" s="15"/>
      <c r="P21" s="15">
        <v>1.0364148690758086</v>
      </c>
      <c r="Q21" s="15">
        <v>1.3046327080350424</v>
      </c>
      <c r="R21" s="15">
        <v>1.0079193664506838</v>
      </c>
      <c r="S21" s="15">
        <f t="shared" si="0"/>
        <v>1.0399895891152573</v>
      </c>
      <c r="T21" s="17">
        <f t="shared" si="1"/>
        <v>-3.0837061255446176</v>
      </c>
      <c r="U21" s="18">
        <f t="shared" si="2"/>
        <v>3</v>
      </c>
      <c r="V21" s="16"/>
      <c r="W21" s="16"/>
      <c r="X21" s="21"/>
      <c r="Y21" s="21"/>
      <c r="Z21" s="21"/>
      <c r="AA21" s="21"/>
      <c r="AB21" s="21"/>
      <c r="AC21" s="21"/>
      <c r="AD21" s="21"/>
      <c r="AE21" s="21"/>
      <c r="AF21" s="21"/>
      <c r="AG21" s="21"/>
      <c r="AH21" s="21"/>
      <c r="AI21" s="15"/>
      <c r="AJ21" s="20"/>
      <c r="AK21" s="19"/>
    </row>
    <row r="22" spans="1:37" ht="12.75" customHeight="1" x14ac:dyDescent="0.25">
      <c r="A22">
        <v>2002</v>
      </c>
      <c r="B22" s="22" t="s">
        <v>154</v>
      </c>
      <c r="C22" s="23" t="s">
        <v>86</v>
      </c>
      <c r="D22" s="15">
        <v>1.0690424766018716</v>
      </c>
      <c r="E22" s="15">
        <v>0.90165586753059757</v>
      </c>
      <c r="F22" s="15">
        <v>0.83205187461180763</v>
      </c>
      <c r="G22" s="15">
        <v>0.98200143988480915</v>
      </c>
      <c r="H22" s="15">
        <v>0.8927285817134627</v>
      </c>
      <c r="I22" s="15">
        <v>1.1159107271418285</v>
      </c>
      <c r="J22" s="15"/>
      <c r="K22" s="15"/>
      <c r="L22" s="15">
        <v>1.0913606911447085</v>
      </c>
      <c r="M22" s="15">
        <v>1.1426925845932323</v>
      </c>
      <c r="N22" s="15"/>
      <c r="O22" s="15">
        <v>0.93290136789056854</v>
      </c>
      <c r="P22" s="15">
        <v>0.93290136789056854</v>
      </c>
      <c r="Q22" s="15">
        <v>1.1243737554083428</v>
      </c>
      <c r="R22" s="15">
        <v>1.0979121670266376</v>
      </c>
      <c r="S22" s="15">
        <f t="shared" si="0"/>
        <v>1.0255219582433404</v>
      </c>
      <c r="T22" s="17">
        <f t="shared" si="1"/>
        <v>7.0588648250201782</v>
      </c>
      <c r="U22" s="18">
        <f t="shared" si="2"/>
        <v>9</v>
      </c>
      <c r="V22" s="16"/>
      <c r="W22" s="16"/>
      <c r="X22" s="21"/>
      <c r="Y22" s="21"/>
      <c r="Z22" s="21"/>
      <c r="AA22" s="21"/>
      <c r="AB22" s="21"/>
      <c r="AC22" s="21"/>
      <c r="AD22" s="21"/>
      <c r="AE22" s="21"/>
      <c r="AF22" s="21"/>
      <c r="AG22" s="21"/>
      <c r="AH22" s="21"/>
      <c r="AI22" s="15"/>
      <c r="AJ22" s="20"/>
      <c r="AK22" s="19"/>
    </row>
    <row r="23" spans="1:37" ht="12.75" customHeight="1" x14ac:dyDescent="0.25">
      <c r="A23">
        <v>2002</v>
      </c>
      <c r="B23" s="22" t="s">
        <v>153</v>
      </c>
      <c r="C23" s="23" t="s">
        <v>86</v>
      </c>
      <c r="D23" s="15"/>
      <c r="E23" s="15"/>
      <c r="F23" s="15"/>
      <c r="G23" s="15"/>
      <c r="H23" s="15"/>
      <c r="I23" s="15"/>
      <c r="J23" s="15"/>
      <c r="K23" s="15"/>
      <c r="L23" s="15"/>
      <c r="M23" s="15"/>
      <c r="N23" s="15"/>
      <c r="O23" s="15"/>
      <c r="P23" s="15"/>
      <c r="Q23" s="15"/>
      <c r="R23" s="15"/>
      <c r="S23" s="15"/>
      <c r="T23" s="17"/>
      <c r="U23" s="18"/>
      <c r="V23" s="16"/>
      <c r="W23" s="16"/>
      <c r="X23" s="21"/>
      <c r="Y23" s="21"/>
      <c r="Z23" s="21"/>
      <c r="AA23" s="21"/>
      <c r="AB23" s="21"/>
      <c r="AC23" s="21"/>
      <c r="AD23" s="21"/>
      <c r="AE23" s="21"/>
      <c r="AF23" s="21"/>
      <c r="AG23" s="21"/>
      <c r="AH23" s="21"/>
      <c r="AI23" s="15"/>
      <c r="AJ23" s="20"/>
      <c r="AK23" s="19"/>
    </row>
    <row r="24" spans="1:37" ht="12.75" customHeight="1" x14ac:dyDescent="0.25">
      <c r="A24">
        <v>2003</v>
      </c>
      <c r="B24" s="22" t="s">
        <v>154</v>
      </c>
      <c r="C24" s="23" t="s">
        <v>86</v>
      </c>
      <c r="D24" s="15"/>
      <c r="E24" s="15">
        <v>1.0925797231821455</v>
      </c>
      <c r="F24" s="15">
        <v>1.0820647850485472</v>
      </c>
      <c r="G24" s="15">
        <v>1.0833546508279339</v>
      </c>
      <c r="H24" s="15">
        <v>1.0478736033117351</v>
      </c>
      <c r="I24" s="15">
        <v>1.137758923686105</v>
      </c>
      <c r="J24" s="15"/>
      <c r="K24" s="15">
        <v>1.1429628106551475</v>
      </c>
      <c r="L24" s="15">
        <v>1.119781859611231</v>
      </c>
      <c r="M24" s="15">
        <v>1.000589193988481</v>
      </c>
      <c r="N24" s="15"/>
      <c r="O24" s="15">
        <v>0.93906505759539238</v>
      </c>
      <c r="P24" s="15">
        <v>1.0669387528437726</v>
      </c>
      <c r="Q24" s="15">
        <v>1.4775147739035257</v>
      </c>
      <c r="R24" s="15">
        <v>0.89992800575953924</v>
      </c>
      <c r="S24" s="15">
        <f t="shared" ref="S24:S32" si="3">MEDIAN(D24:R24)</f>
        <v>1.0827097179382406</v>
      </c>
      <c r="T24" s="17">
        <f t="shared" si="1"/>
        <v>-16.881876014446881</v>
      </c>
      <c r="U24" s="18">
        <f t="shared" si="2"/>
        <v>1</v>
      </c>
      <c r="V24" s="16"/>
      <c r="W24" s="16"/>
      <c r="X24" s="21"/>
      <c r="Y24" s="21"/>
      <c r="Z24" s="21"/>
      <c r="AA24" s="21"/>
      <c r="AB24" s="21"/>
      <c r="AC24" s="21"/>
      <c r="AD24" s="21"/>
      <c r="AE24" s="21"/>
      <c r="AF24" s="21"/>
      <c r="AG24" s="21"/>
      <c r="AH24" s="21"/>
      <c r="AI24" s="15"/>
      <c r="AJ24" s="20"/>
      <c r="AK24" s="19"/>
    </row>
    <row r="25" spans="1:37" ht="12.75" customHeight="1" x14ac:dyDescent="0.25">
      <c r="A25">
        <v>2003</v>
      </c>
      <c r="B25" s="22" t="s">
        <v>153</v>
      </c>
      <c r="C25" s="23" t="s">
        <v>86</v>
      </c>
      <c r="D25" s="15"/>
      <c r="E25" s="15">
        <v>1.0415199784017277</v>
      </c>
      <c r="F25" s="15">
        <v>1.1409214569082706</v>
      </c>
      <c r="G25" s="15">
        <v>1.1597601691864652</v>
      </c>
      <c r="H25" s="15">
        <v>1.0540987221022338</v>
      </c>
      <c r="I25" s="15">
        <v>1.3207680885529158</v>
      </c>
      <c r="J25" s="15"/>
      <c r="K25" s="15">
        <v>1.1647916666666667</v>
      </c>
      <c r="L25" s="15">
        <v>1.2402641288696903</v>
      </c>
      <c r="M25" s="15">
        <v>1.1119609431245501</v>
      </c>
      <c r="N25" s="15"/>
      <c r="O25" s="15">
        <v>0.9509530237580992</v>
      </c>
      <c r="P25" s="15">
        <v>1.0993821994240462</v>
      </c>
      <c r="Q25" s="15">
        <v>1.1750857361969325</v>
      </c>
      <c r="R25" s="15">
        <v>0.66666666666666674</v>
      </c>
      <c r="S25" s="15">
        <f t="shared" si="3"/>
        <v>1.1264412000164103</v>
      </c>
      <c r="T25" s="17">
        <f t="shared" si="1"/>
        <v>-40.816558675503479</v>
      </c>
      <c r="U25" s="18">
        <f t="shared" si="2"/>
        <v>1</v>
      </c>
      <c r="V25" s="16"/>
      <c r="W25" s="16"/>
      <c r="X25" s="21"/>
      <c r="Y25" s="21"/>
      <c r="Z25" s="21"/>
      <c r="AA25" s="21"/>
      <c r="AB25" s="21"/>
      <c r="AC25" s="21"/>
      <c r="AD25" s="21"/>
      <c r="AE25" s="21"/>
      <c r="AF25" s="21"/>
      <c r="AG25" s="21"/>
      <c r="AH25" s="21"/>
      <c r="AI25" s="15"/>
      <c r="AJ25" s="20"/>
      <c r="AK25" s="19"/>
    </row>
    <row r="26" spans="1:37" ht="12.75" customHeight="1" x14ac:dyDescent="0.25">
      <c r="A26">
        <v>2004</v>
      </c>
      <c r="B26" s="22" t="s">
        <v>154</v>
      </c>
      <c r="C26" s="23" t="s">
        <v>86</v>
      </c>
      <c r="D26" s="15"/>
      <c r="E26" s="15">
        <v>1.112742980561555</v>
      </c>
      <c r="F26" s="15">
        <v>1.0201922101265455</v>
      </c>
      <c r="G26" s="15">
        <v>1.1077753779697621</v>
      </c>
      <c r="H26" s="15">
        <v>1.0059395248380127</v>
      </c>
      <c r="I26" s="15">
        <v>1.0978401727861768</v>
      </c>
      <c r="J26" s="15"/>
      <c r="K26" s="15"/>
      <c r="L26" s="15">
        <v>1.1872570194384446</v>
      </c>
      <c r="M26" s="15">
        <v>0.94384449244060453</v>
      </c>
      <c r="N26" s="15"/>
      <c r="O26" s="15">
        <v>0.92645788336933022</v>
      </c>
      <c r="P26" s="15">
        <v>1.0258099352051833</v>
      </c>
      <c r="Q26" s="15">
        <v>1.3587534441445994</v>
      </c>
      <c r="R26" s="15">
        <v>0.90712742980561556</v>
      </c>
      <c r="S26" s="15">
        <f t="shared" si="3"/>
        <v>1.0258099352051833</v>
      </c>
      <c r="T26" s="17">
        <f t="shared" si="1"/>
        <v>-11.569638909358851</v>
      </c>
      <c r="U26" s="18">
        <f t="shared" si="2"/>
        <v>1</v>
      </c>
      <c r="V26" s="16"/>
      <c r="W26" s="16"/>
      <c r="X26" s="21"/>
      <c r="Y26" s="21"/>
      <c r="Z26" s="21"/>
      <c r="AA26" s="21"/>
      <c r="AB26" s="21"/>
      <c r="AC26" s="21"/>
      <c r="AD26" s="21"/>
      <c r="AE26" s="21"/>
      <c r="AF26" s="21"/>
      <c r="AG26" s="21"/>
      <c r="AH26" s="21"/>
      <c r="AI26" s="15"/>
      <c r="AJ26" s="20"/>
      <c r="AK26" s="19"/>
    </row>
    <row r="27" spans="1:37" ht="12.75" customHeight="1" x14ac:dyDescent="0.25">
      <c r="A27">
        <v>2004</v>
      </c>
      <c r="B27" s="22" t="s">
        <v>153</v>
      </c>
      <c r="C27" s="23" t="s">
        <v>86</v>
      </c>
      <c r="D27" s="15"/>
      <c r="E27" s="15">
        <v>0.93412526997840173</v>
      </c>
      <c r="F27" s="15">
        <v>1.1334889182019798</v>
      </c>
      <c r="G27" s="15">
        <v>1.1483513318934486</v>
      </c>
      <c r="H27" s="15">
        <v>1.1035133189344852</v>
      </c>
      <c r="I27" s="15">
        <v>1.0910583153347733</v>
      </c>
      <c r="J27" s="15"/>
      <c r="K27" s="15"/>
      <c r="L27" s="15">
        <v>1.1906983441324694</v>
      </c>
      <c r="M27" s="15">
        <v>0.98892728581713463</v>
      </c>
      <c r="N27" s="15">
        <v>0.91</v>
      </c>
      <c r="O27" s="15">
        <v>0.92914326853851692</v>
      </c>
      <c r="P27" s="15">
        <v>0.97149028077753774</v>
      </c>
      <c r="Q27" s="15">
        <v>1.548017952874492</v>
      </c>
      <c r="R27" s="15">
        <v>0.80993520518358519</v>
      </c>
      <c r="S27" s="15">
        <f t="shared" si="3"/>
        <v>1.039992800575954</v>
      </c>
      <c r="T27" s="17">
        <f t="shared" si="1"/>
        <v>-22.121075767540084</v>
      </c>
      <c r="U27" s="18">
        <f t="shared" si="2"/>
        <v>1</v>
      </c>
      <c r="V27" s="16"/>
      <c r="W27" s="16"/>
      <c r="X27" s="21"/>
      <c r="Y27" s="21"/>
      <c r="Z27" s="21"/>
      <c r="AA27" s="21"/>
      <c r="AB27" s="21"/>
      <c r="AC27" s="21"/>
      <c r="AD27" s="21"/>
      <c r="AE27" s="21"/>
      <c r="AF27" s="21"/>
      <c r="AG27" s="21"/>
      <c r="AH27" s="21"/>
      <c r="AI27" s="15"/>
      <c r="AJ27" s="20"/>
      <c r="AK27" s="19"/>
    </row>
    <row r="28" spans="1:37" ht="12.75" customHeight="1" x14ac:dyDescent="0.25">
      <c r="A28">
        <v>2005</v>
      </c>
      <c r="B28" s="22" t="s">
        <v>154</v>
      </c>
      <c r="C28" s="23" t="s">
        <v>86</v>
      </c>
      <c r="D28" s="15"/>
      <c r="E28" s="15"/>
      <c r="F28" s="15">
        <v>1.2777018776606868</v>
      </c>
      <c r="G28" s="15">
        <v>1.1669650107991358</v>
      </c>
      <c r="H28" s="15">
        <v>1.307805615550756</v>
      </c>
      <c r="I28" s="15">
        <v>1.1468449244060475</v>
      </c>
      <c r="J28" s="15"/>
      <c r="K28" s="15"/>
      <c r="L28" s="15">
        <v>1.3203806695464362</v>
      </c>
      <c r="M28" s="15">
        <v>1.0789396328293737</v>
      </c>
      <c r="N28" s="15">
        <v>0.98085421166306686</v>
      </c>
      <c r="O28" s="15">
        <v>1.0437294816414688</v>
      </c>
      <c r="P28" s="15">
        <v>1.1015747300215981</v>
      </c>
      <c r="Q28" s="15"/>
      <c r="R28" s="15">
        <v>1.079913606911447</v>
      </c>
      <c r="S28" s="15">
        <f t="shared" si="3"/>
        <v>1.1242098272138228</v>
      </c>
      <c r="T28" s="17">
        <f t="shared" si="1"/>
        <v>-3.9402093123627107</v>
      </c>
      <c r="U28" s="18">
        <f t="shared" si="2"/>
        <v>4</v>
      </c>
      <c r="V28" s="16"/>
      <c r="W28" s="16"/>
      <c r="X28" s="21"/>
      <c r="Y28" s="21">
        <v>1.2384421749142056</v>
      </c>
      <c r="Z28" s="21">
        <v>0.6147275656240806</v>
      </c>
      <c r="AA28" s="21">
        <v>1.1863329519028167</v>
      </c>
      <c r="AB28" s="21">
        <v>0.84448887397451633</v>
      </c>
      <c r="AC28" s="21">
        <v>0.86637748660366676</v>
      </c>
      <c r="AD28" s="21"/>
      <c r="AE28" s="21">
        <v>1.1532521995287515</v>
      </c>
      <c r="AF28" s="21"/>
      <c r="AG28" s="21">
        <v>1.2447921512029911</v>
      </c>
      <c r="AH28" s="21">
        <v>1.1997926645141055</v>
      </c>
      <c r="AI28" s="15">
        <f>MEDIAN(D28:R28,V28:AH28)</f>
        <v>1.1500485619673995</v>
      </c>
      <c r="AJ28" s="20">
        <f>(R28-AI28)/AI28*100</f>
        <v>-6.0984342205490787</v>
      </c>
      <c r="AK28" s="19">
        <f>RANK(R28,(D28:R28,X28:AH28),1)</f>
        <v>7</v>
      </c>
    </row>
    <row r="29" spans="1:37" ht="12.75" customHeight="1" x14ac:dyDescent="0.25">
      <c r="A29">
        <v>2005</v>
      </c>
      <c r="B29" s="22" t="s">
        <v>153</v>
      </c>
      <c r="C29" s="23" t="s">
        <v>86</v>
      </c>
      <c r="D29" s="15"/>
      <c r="E29" s="15"/>
      <c r="F29" s="15">
        <v>1.1937486747462069</v>
      </c>
      <c r="G29" s="15">
        <v>1.2241486681065514</v>
      </c>
      <c r="H29" s="15">
        <v>1.4007793376529878</v>
      </c>
      <c r="I29" s="15">
        <v>1.72</v>
      </c>
      <c r="J29" s="15"/>
      <c r="K29" s="15"/>
      <c r="L29" s="15">
        <v>1.4253113750899926</v>
      </c>
      <c r="M29" s="15">
        <v>1.1599999999999999</v>
      </c>
      <c r="N29" s="15">
        <v>0.98373470122390183</v>
      </c>
      <c r="O29" s="15">
        <v>1.1554589632829373</v>
      </c>
      <c r="P29" s="15">
        <v>1.1186609071274296</v>
      </c>
      <c r="Q29" s="15"/>
      <c r="R29" s="15">
        <v>1.1519078473722102</v>
      </c>
      <c r="S29" s="15">
        <f t="shared" si="3"/>
        <v>1.1768743373731034</v>
      </c>
      <c r="T29" s="17">
        <f t="shared" si="1"/>
        <v>-2.1214236055670006</v>
      </c>
      <c r="U29" s="18">
        <f t="shared" si="2"/>
        <v>3</v>
      </c>
      <c r="V29" s="16"/>
      <c r="W29" s="16"/>
      <c r="X29" s="21"/>
      <c r="Y29" s="21">
        <v>1.2397063720064116</v>
      </c>
      <c r="Z29" s="21">
        <v>0.59017323019971812</v>
      </c>
      <c r="AA29" s="21">
        <v>1.276755927965594</v>
      </c>
      <c r="AB29" s="21">
        <v>0.81098999009122663</v>
      </c>
      <c r="AC29" s="21">
        <v>0.70081163664460133</v>
      </c>
      <c r="AD29" s="21"/>
      <c r="AE29" s="21">
        <v>1.1864716321165711</v>
      </c>
      <c r="AF29" s="21"/>
      <c r="AG29" s="21">
        <v>1.2758472993046632</v>
      </c>
      <c r="AH29" s="21">
        <v>1.3229020609234536</v>
      </c>
      <c r="AI29" s="15">
        <f>MEDIAN(D29:R29,V29:AH29)</f>
        <v>1.1901101534313892</v>
      </c>
      <c r="AJ29" s="20">
        <f>(R29-AI29)/AI29*100</f>
        <v>-3.2099806853199282</v>
      </c>
      <c r="AK29" s="19">
        <f>RANK(R29,(D29:R29,X29:AH29),1)</f>
        <v>6</v>
      </c>
    </row>
    <row r="30" spans="1:37" ht="12.75" customHeight="1" x14ac:dyDescent="0.25">
      <c r="A30">
        <v>2006</v>
      </c>
      <c r="B30" s="22" t="s">
        <v>154</v>
      </c>
      <c r="C30" s="23" t="s">
        <v>86</v>
      </c>
      <c r="D30" s="15">
        <v>1.8268250539956805</v>
      </c>
      <c r="E30" s="15">
        <v>1.577488120950324</v>
      </c>
      <c r="F30" s="15">
        <v>1.2903559346849538</v>
      </c>
      <c r="G30" s="15">
        <v>1.42</v>
      </c>
      <c r="H30" s="15">
        <v>1.7502958963282935</v>
      </c>
      <c r="I30" s="15">
        <v>2.13</v>
      </c>
      <c r="J30" s="15"/>
      <c r="K30" s="15"/>
      <c r="L30" s="15">
        <v>1.4343045356371487</v>
      </c>
      <c r="M30" s="15">
        <v>1.4</v>
      </c>
      <c r="N30" s="15">
        <v>1.1726241900647947</v>
      </c>
      <c r="O30" s="15">
        <v>1.4120863930885528</v>
      </c>
      <c r="P30" s="15">
        <v>1.6095809935205183</v>
      </c>
      <c r="Q30" s="15"/>
      <c r="R30" s="15">
        <v>1.9042476601871849</v>
      </c>
      <c r="S30" s="15">
        <f t="shared" si="3"/>
        <v>1.5058963282937363</v>
      </c>
      <c r="T30" s="17">
        <f t="shared" si="1"/>
        <v>26.45277263839289</v>
      </c>
      <c r="U30" s="18">
        <f t="shared" si="2"/>
        <v>11</v>
      </c>
      <c r="V30" s="16"/>
      <c r="W30" s="16"/>
      <c r="X30" s="21"/>
      <c r="Y30" s="21">
        <v>1.7020558162443109</v>
      </c>
      <c r="Z30" s="21">
        <v>0.63000583155832413</v>
      </c>
      <c r="AA30" s="21">
        <v>1.6677211092019204</v>
      </c>
      <c r="AB30" s="21">
        <v>0.9432196874982548</v>
      </c>
      <c r="AC30" s="21">
        <v>1.0116965202561368</v>
      </c>
      <c r="AD30" s="21"/>
      <c r="AE30" s="21">
        <v>1.3503849732109365</v>
      </c>
      <c r="AF30" s="21"/>
      <c r="AG30" s="21">
        <v>1.8515933752369662</v>
      </c>
      <c r="AH30" s="21">
        <v>1.6708702886232565</v>
      </c>
      <c r="AI30" s="15">
        <f>MEDIAN(D30:R30,V30:AH30)</f>
        <v>1.5058963282937363</v>
      </c>
      <c r="AJ30" s="20">
        <f>(R30-AI30)/AI30*100</f>
        <v>26.45277263839289</v>
      </c>
      <c r="AK30" s="19">
        <f>RANK(R30,(D30:R30,X30:AH30),1)</f>
        <v>19</v>
      </c>
    </row>
    <row r="31" spans="1:37" ht="12.75" customHeight="1" x14ac:dyDescent="0.25">
      <c r="A31">
        <v>2006</v>
      </c>
      <c r="B31" s="22" t="s">
        <v>153</v>
      </c>
      <c r="C31" s="23" t="s">
        <v>86</v>
      </c>
      <c r="D31" s="15"/>
      <c r="E31" s="15">
        <v>1.7015993520518358</v>
      </c>
      <c r="F31" s="15">
        <v>1.4862927761145903</v>
      </c>
      <c r="G31" s="15">
        <v>1.477376889848812</v>
      </c>
      <c r="H31" s="15">
        <v>1.7937796976241902</v>
      </c>
      <c r="I31" s="15">
        <v>2.3194568034557235</v>
      </c>
      <c r="J31" s="15"/>
      <c r="K31" s="15"/>
      <c r="L31" s="15">
        <v>1.8336414686825055</v>
      </c>
      <c r="M31" s="15">
        <v>1.467411447084233</v>
      </c>
      <c r="N31" s="15">
        <v>1.6094190064794816</v>
      </c>
      <c r="O31" s="15">
        <v>1.4748855291576675</v>
      </c>
      <c r="P31" s="15">
        <v>1.6044362850971923</v>
      </c>
      <c r="Q31" s="15"/>
      <c r="R31" s="15">
        <v>2.087832973362131</v>
      </c>
      <c r="S31" s="15">
        <f t="shared" si="3"/>
        <v>1.6094190064794816</v>
      </c>
      <c r="T31" s="17">
        <f t="shared" si="1"/>
        <v>29.725880268380489</v>
      </c>
      <c r="U31" s="18">
        <f t="shared" si="2"/>
        <v>10</v>
      </c>
      <c r="V31" s="16"/>
      <c r="W31" s="16"/>
      <c r="X31" s="21"/>
      <c r="Y31" s="21">
        <v>1.8037510861483241</v>
      </c>
      <c r="Z31" s="21">
        <v>0.72193507686335112</v>
      </c>
      <c r="AA31" s="21">
        <v>1.6184392532874765</v>
      </c>
      <c r="AB31" s="21">
        <v>1.0880242064473373</v>
      </c>
      <c r="AC31" s="21">
        <v>1.0895373736180809</v>
      </c>
      <c r="AD31" s="21"/>
      <c r="AE31" s="21">
        <v>1.4187717249181504</v>
      </c>
      <c r="AF31" s="21"/>
      <c r="AG31" s="21">
        <v>1.7865037550581353</v>
      </c>
      <c r="AH31" s="21">
        <v>1.7237724933931171</v>
      </c>
      <c r="AI31" s="15">
        <f>MEDIAN(D31:R31,V31:AH31)</f>
        <v>1.6094190064794816</v>
      </c>
      <c r="AJ31" s="20">
        <f>(R31-AI31)/AI31*100</f>
        <v>29.725880268380489</v>
      </c>
      <c r="AK31" s="19">
        <f>RANK(R31,(D31:R31,X31:AH31),1)</f>
        <v>18</v>
      </c>
    </row>
    <row r="32" spans="1:37" ht="12.75" customHeight="1" x14ac:dyDescent="0.25">
      <c r="A32">
        <v>2007</v>
      </c>
      <c r="B32" s="22" t="s">
        <v>154</v>
      </c>
      <c r="C32" s="23" t="s">
        <v>86</v>
      </c>
      <c r="D32" s="15"/>
      <c r="E32" s="15"/>
      <c r="F32" s="15">
        <v>1.1821802384280642</v>
      </c>
      <c r="G32" s="15">
        <v>1.4132987760979121</v>
      </c>
      <c r="H32" s="15">
        <v>1.5302778977681786</v>
      </c>
      <c r="I32" s="15">
        <v>2.3849416846652267</v>
      </c>
      <c r="J32" s="15"/>
      <c r="K32" s="15"/>
      <c r="L32" s="15">
        <v>1.8382433405327572</v>
      </c>
      <c r="M32" s="15">
        <v>1.339291576673866</v>
      </c>
      <c r="N32" s="15">
        <v>1.5589258459323252</v>
      </c>
      <c r="O32" s="15">
        <v>1.4132987760979121</v>
      </c>
      <c r="P32" s="15">
        <v>1.6424823614110868</v>
      </c>
      <c r="Q32" s="15"/>
      <c r="R32" s="15">
        <v>2.1238300935925123</v>
      </c>
      <c r="S32" s="15">
        <f t="shared" si="3"/>
        <v>1.5446018718502519</v>
      </c>
      <c r="T32" s="17">
        <f t="shared" si="1"/>
        <v>37.500163135786764</v>
      </c>
      <c r="U32" s="18">
        <f t="shared" si="2"/>
        <v>9</v>
      </c>
      <c r="V32" s="16"/>
      <c r="W32" s="16"/>
      <c r="X32" s="21"/>
      <c r="Y32" s="21">
        <v>1.4652754012437623</v>
      </c>
      <c r="Z32" s="21">
        <v>0.80449399795079668</v>
      </c>
      <c r="AA32" s="21">
        <v>1.9457041616913284</v>
      </c>
      <c r="AB32" s="21">
        <v>1.2154410872936614</v>
      </c>
      <c r="AC32" s="21">
        <v>1.3417761843186002</v>
      </c>
      <c r="AD32" s="21"/>
      <c r="AE32" s="21">
        <v>1.5007478066531066</v>
      </c>
      <c r="AF32" s="21"/>
      <c r="AG32" s="21">
        <v>1.8554370733648267</v>
      </c>
      <c r="AH32" s="21">
        <v>1.6520316774658026</v>
      </c>
      <c r="AI32" s="15">
        <f>MEDIAN(D32:R32,V32:AH32)</f>
        <v>1.5155128522106427</v>
      </c>
      <c r="AJ32" s="20">
        <f>(R32-AI32)/AI32*100</f>
        <v>40.139365396639931</v>
      </c>
      <c r="AK32" s="19">
        <f>RANK(R32,(D32:R32,X32:AH32),1)</f>
        <v>17</v>
      </c>
    </row>
    <row r="33" spans="1:37" ht="12.75" customHeight="1" x14ac:dyDescent="0.25">
      <c r="A33">
        <v>2007</v>
      </c>
      <c r="B33" s="22" t="s">
        <v>153</v>
      </c>
      <c r="C33" s="23" t="s">
        <v>86</v>
      </c>
      <c r="D33" s="15"/>
      <c r="E33" s="15">
        <v>1.4766652267818574</v>
      </c>
      <c r="F33" s="15">
        <v>1.2142159700078086</v>
      </c>
      <c r="G33" s="15"/>
      <c r="H33" s="15">
        <v>1.5616706263498918</v>
      </c>
      <c r="I33" s="15">
        <v>2.0158423326133907</v>
      </c>
      <c r="J33" s="15"/>
      <c r="K33" s="15"/>
      <c r="L33" s="15"/>
      <c r="M33" s="15">
        <v>1.3758245356371488</v>
      </c>
      <c r="N33" s="15"/>
      <c r="O33" s="15">
        <v>1.2556511879049674</v>
      </c>
      <c r="P33" s="15">
        <v>1.6175556047516197</v>
      </c>
      <c r="Q33" s="15"/>
      <c r="R33" s="15"/>
      <c r="S33" s="15"/>
      <c r="T33" s="17"/>
      <c r="U33" s="18"/>
      <c r="V33" s="16"/>
      <c r="W33" s="16"/>
      <c r="X33" s="21"/>
      <c r="Y33" s="21">
        <v>1.4460239309068534</v>
      </c>
      <c r="Z33" s="21">
        <v>1.0415544704348438</v>
      </c>
      <c r="AA33" s="21">
        <v>2.0338539138011118</v>
      </c>
      <c r="AB33" s="21">
        <v>1.2436067533882695</v>
      </c>
      <c r="AC33" s="21">
        <v>1.3295523012468549</v>
      </c>
      <c r="AD33" s="21"/>
      <c r="AE33" s="21">
        <v>1.595796034634728</v>
      </c>
      <c r="AF33" s="21"/>
      <c r="AG33" s="21">
        <v>1.8065659110231032</v>
      </c>
      <c r="AH33" s="21">
        <v>1.5956727861771056</v>
      </c>
      <c r="AI33" s="15"/>
      <c r="AJ33" s="20"/>
      <c r="AK33" s="19"/>
    </row>
    <row r="34" spans="1:37" ht="12.75" customHeight="1" x14ac:dyDescent="0.25">
      <c r="A34">
        <v>2007</v>
      </c>
      <c r="B34" s="22" t="s">
        <v>154</v>
      </c>
      <c r="C34" s="23" t="s">
        <v>87</v>
      </c>
      <c r="D34" s="15"/>
      <c r="E34" s="15"/>
      <c r="F34" s="15"/>
      <c r="G34" s="15">
        <v>1.3575711411087112</v>
      </c>
      <c r="H34" s="15"/>
      <c r="I34" s="15"/>
      <c r="J34" s="15"/>
      <c r="K34" s="15"/>
      <c r="L34" s="15">
        <v>1.7679996256299497</v>
      </c>
      <c r="M34" s="15"/>
      <c r="N34" s="15">
        <v>1.7752853383729299</v>
      </c>
      <c r="O34" s="15"/>
      <c r="P34" s="15"/>
      <c r="Q34" s="15">
        <v>2.0169120547353354</v>
      </c>
      <c r="R34" s="15">
        <v>1.6774658027357812</v>
      </c>
      <c r="S34" s="15"/>
      <c r="T34" s="17"/>
      <c r="U34" s="18"/>
      <c r="V34" s="16"/>
      <c r="W34" s="16"/>
      <c r="X34" s="21"/>
      <c r="Y34" s="21"/>
      <c r="Z34" s="21"/>
      <c r="AA34" s="21"/>
      <c r="AB34" s="21"/>
      <c r="AC34" s="21"/>
      <c r="AD34" s="21"/>
      <c r="AE34" s="21"/>
      <c r="AF34" s="21"/>
      <c r="AG34" s="21"/>
      <c r="AH34" s="21"/>
      <c r="AI34" s="15"/>
      <c r="AJ34" s="20"/>
      <c r="AK34" s="19"/>
    </row>
    <row r="35" spans="1:37" ht="12.75" customHeight="1" x14ac:dyDescent="0.25">
      <c r="A35">
        <v>2007</v>
      </c>
      <c r="B35" s="22" t="s">
        <v>153</v>
      </c>
      <c r="C35" s="23" t="s">
        <v>87</v>
      </c>
      <c r="D35" s="15"/>
      <c r="E35" s="15">
        <v>1.777359233261339</v>
      </c>
      <c r="F35" s="15">
        <v>1.5340785010799134</v>
      </c>
      <c r="G35" s="15">
        <v>1.5498772498200146</v>
      </c>
      <c r="H35" s="15">
        <v>1.8273552735781138</v>
      </c>
      <c r="I35" s="15">
        <v>1.9398463642908566</v>
      </c>
      <c r="J35" s="15"/>
      <c r="K35" s="15">
        <v>1.7273631929445643</v>
      </c>
      <c r="L35" s="15">
        <v>1.8058569762419006</v>
      </c>
      <c r="M35" s="15"/>
      <c r="N35" s="15">
        <v>1.872351709863211</v>
      </c>
      <c r="O35" s="15">
        <v>1.4606343178545715</v>
      </c>
      <c r="P35" s="15">
        <v>1.6741174100071992</v>
      </c>
      <c r="Q35" s="15">
        <v>2.3376148610511156</v>
      </c>
      <c r="R35" s="15">
        <v>1.4726833635709142</v>
      </c>
      <c r="S35" s="15">
        <f t="shared" ref="S35:S61" si="4">MEDIAN(D35:R35)</f>
        <v>1.7523612131029518</v>
      </c>
      <c r="T35" s="17">
        <f t="shared" ref="T35:T61" si="5">(R35-S35)/S35*100</f>
        <v>-15.960057061340949</v>
      </c>
      <c r="U35" s="18">
        <f t="shared" ref="U35:U61" si="6">RANK(R35,D35:R35,1)</f>
        <v>2</v>
      </c>
      <c r="V35" s="16">
        <v>1.1426595014398846</v>
      </c>
      <c r="W35" s="16"/>
      <c r="X35" s="21"/>
      <c r="Y35" s="21">
        <v>1.5935237930165587</v>
      </c>
      <c r="Z35" s="21">
        <v>1.204179629049676</v>
      </c>
      <c r="AA35" s="21">
        <v>1.7247384008279336</v>
      </c>
      <c r="AB35" s="21">
        <v>1.8507784184665226</v>
      </c>
      <c r="AC35" s="21">
        <v>1.470783514038877</v>
      </c>
      <c r="AD35" s="21"/>
      <c r="AE35" s="21">
        <v>1.5700006560475162</v>
      </c>
      <c r="AF35" s="21">
        <v>1.5653260262778976</v>
      </c>
      <c r="AG35" s="21">
        <v>1.8404542361411087</v>
      </c>
      <c r="AH35" s="21">
        <v>1.6973655687544997</v>
      </c>
      <c r="AI35" s="15">
        <f t="shared" ref="AI35:AI61" si="7">MEDIAN(D35:R35,V35:AH35)</f>
        <v>1.6857414893808493</v>
      </c>
      <c r="AJ35" s="20">
        <f t="shared" ref="AJ35:AJ61" si="8">(R35-AI35)/AI35*100</f>
        <v>-12.638837398976788</v>
      </c>
      <c r="AK35" s="19">
        <f>RANK(R35,(D35:R35,V35:AH35),1)</f>
        <v>5</v>
      </c>
    </row>
    <row r="36" spans="1:37" ht="12.75" customHeight="1" x14ac:dyDescent="0.25">
      <c r="A36">
        <v>2008</v>
      </c>
      <c r="B36" s="22" t="s">
        <v>154</v>
      </c>
      <c r="C36" s="23" t="s">
        <v>87</v>
      </c>
      <c r="D36" s="15"/>
      <c r="E36" s="15">
        <v>2.4139924706023517</v>
      </c>
      <c r="F36" s="15">
        <v>2.0518619895800669</v>
      </c>
      <c r="G36" s="15">
        <v>1.9535199184065273</v>
      </c>
      <c r="H36" s="15">
        <v>2.2102682505399569</v>
      </c>
      <c r="I36" s="15">
        <v>2.5870185205183582</v>
      </c>
      <c r="J36" s="15"/>
      <c r="K36" s="15">
        <v>2.2465479061675064</v>
      </c>
      <c r="L36" s="15">
        <v>2.309060543556515</v>
      </c>
      <c r="M36" s="15">
        <v>1.6242122750179986</v>
      </c>
      <c r="N36" s="15">
        <v>2.1404996820254381</v>
      </c>
      <c r="O36" s="15">
        <v>1.8402157631389489</v>
      </c>
      <c r="P36" s="15">
        <v>1.9917530939524837</v>
      </c>
      <c r="Q36" s="15">
        <v>3.1266086294096467</v>
      </c>
      <c r="R36" s="15">
        <v>1.9483291369090472</v>
      </c>
      <c r="S36" s="15">
        <f t="shared" si="4"/>
        <v>2.1404996820254381</v>
      </c>
      <c r="T36" s="17">
        <f t="shared" si="5"/>
        <v>-8.9778357235984423</v>
      </c>
      <c r="U36" s="18">
        <f t="shared" si="6"/>
        <v>3</v>
      </c>
      <c r="V36" s="16">
        <v>1.5082290067194626</v>
      </c>
      <c r="W36" s="16"/>
      <c r="X36" s="21"/>
      <c r="Y36" s="21">
        <v>2.2025099857211421</v>
      </c>
      <c r="Z36" s="21">
        <v>1.7223347897768178</v>
      </c>
      <c r="AA36" s="21">
        <v>2.0343677356011516</v>
      </c>
      <c r="AB36" s="21">
        <v>2.1734583537916965</v>
      </c>
      <c r="AC36" s="21">
        <v>2.2560085240580752</v>
      </c>
      <c r="AD36" s="21"/>
      <c r="AE36" s="21">
        <v>2.0726009111471084</v>
      </c>
      <c r="AF36" s="21">
        <v>1.6172633255939521</v>
      </c>
      <c r="AG36" s="21">
        <v>2.3999550346172307</v>
      </c>
      <c r="AH36" s="21">
        <v>2.3470146448284135</v>
      </c>
      <c r="AI36" s="15">
        <f t="shared" si="7"/>
        <v>2.1404996820254381</v>
      </c>
      <c r="AJ36" s="20">
        <f t="shared" si="8"/>
        <v>-8.9778357235984423</v>
      </c>
      <c r="AK36" s="19">
        <f>RANK(R36,(D36:R36,V36:AH36),1)</f>
        <v>6</v>
      </c>
    </row>
    <row r="37" spans="1:37" ht="12.75" customHeight="1" x14ac:dyDescent="0.25">
      <c r="A37">
        <v>2008</v>
      </c>
      <c r="B37" s="22" t="s">
        <v>153</v>
      </c>
      <c r="C37" s="23" t="s">
        <v>87</v>
      </c>
      <c r="D37" s="15"/>
      <c r="E37" s="15">
        <v>2.6848408927285816</v>
      </c>
      <c r="F37" s="15">
        <v>2.082989059275258</v>
      </c>
      <c r="G37" s="15">
        <v>2.4728797696184306</v>
      </c>
      <c r="H37" s="15">
        <v>2.7834616930645555</v>
      </c>
      <c r="I37" s="15">
        <v>3.0116142908567323</v>
      </c>
      <c r="J37" s="15"/>
      <c r="K37" s="15">
        <v>2.670121370290377</v>
      </c>
      <c r="L37" s="15">
        <v>3.0080816054715629</v>
      </c>
      <c r="M37" s="15">
        <v>2.0460136189104872</v>
      </c>
      <c r="N37" s="15">
        <v>2.5611969042476601</v>
      </c>
      <c r="O37" s="15">
        <v>2.13168123950084</v>
      </c>
      <c r="P37" s="15">
        <v>2.4846553875689947</v>
      </c>
      <c r="Q37" s="15">
        <v>3.1163878515718748</v>
      </c>
      <c r="R37" s="15">
        <v>2.3527979055675545</v>
      </c>
      <c r="S37" s="15">
        <f t="shared" si="4"/>
        <v>2.5611969042476601</v>
      </c>
      <c r="T37" s="17">
        <f t="shared" si="5"/>
        <v>-8.1367816091954026</v>
      </c>
      <c r="U37" s="18">
        <f t="shared" si="6"/>
        <v>4</v>
      </c>
      <c r="V37" s="16">
        <v>2.0260245074394052</v>
      </c>
      <c r="W37" s="16">
        <v>1.8875726793856491</v>
      </c>
      <c r="X37" s="21"/>
      <c r="Y37" s="21">
        <v>2.9087248290136789</v>
      </c>
      <c r="Z37" s="21">
        <v>2.2812021484281262</v>
      </c>
      <c r="AA37" s="21">
        <v>2.9775533159347258</v>
      </c>
      <c r="AB37" s="21">
        <v>3.1157401925845938</v>
      </c>
      <c r="AC37" s="21">
        <v>3.1404689902807776</v>
      </c>
      <c r="AD37" s="21"/>
      <c r="AE37" s="21">
        <v>2.4403790640748744</v>
      </c>
      <c r="AF37" s="21">
        <v>1.8754437928965682</v>
      </c>
      <c r="AG37" s="21">
        <v>3.5012150461963052</v>
      </c>
      <c r="AH37" s="21">
        <v>3.1911924646028322</v>
      </c>
      <c r="AI37" s="15">
        <f t="shared" si="7"/>
        <v>2.6156591372690183</v>
      </c>
      <c r="AJ37" s="20">
        <f t="shared" si="8"/>
        <v>-10.049521665728754</v>
      </c>
      <c r="AK37" s="19">
        <f>RANK(R37,(D37:R37,V37:AH37),1)</f>
        <v>8</v>
      </c>
    </row>
    <row r="38" spans="1:37" ht="12.75" customHeight="1" x14ac:dyDescent="0.25">
      <c r="A38">
        <v>2009</v>
      </c>
      <c r="B38" s="22" t="s">
        <v>154</v>
      </c>
      <c r="C38" s="23" t="s">
        <v>87</v>
      </c>
      <c r="D38" s="15">
        <v>2.2106413606911448</v>
      </c>
      <c r="E38" s="15">
        <v>2.5839083153347726</v>
      </c>
      <c r="F38" s="15">
        <v>1.9330401522678182</v>
      </c>
      <c r="G38" s="15">
        <v>2.4777203023758099</v>
      </c>
      <c r="H38" s="15">
        <v>2.6482646868250539</v>
      </c>
      <c r="I38" s="15">
        <v>2.8445516198704102</v>
      </c>
      <c r="J38" s="15"/>
      <c r="K38" s="15">
        <v>2.8059377969762416</v>
      </c>
      <c r="L38" s="15">
        <v>2.9076208639308851</v>
      </c>
      <c r="M38" s="15">
        <v>2.3650966522678183</v>
      </c>
      <c r="N38" s="15">
        <v>2.6064330453563711</v>
      </c>
      <c r="O38" s="15">
        <v>2.2846511879049674</v>
      </c>
      <c r="P38" s="15">
        <v>2.4057698790496755</v>
      </c>
      <c r="Q38" s="15">
        <v>2.3346882667386604</v>
      </c>
      <c r="R38" s="15">
        <v>2.221292340172786</v>
      </c>
      <c r="S38" s="15">
        <f t="shared" si="4"/>
        <v>2.4417450907127427</v>
      </c>
      <c r="T38" s="17">
        <f t="shared" si="5"/>
        <v>-9.028491605387309</v>
      </c>
      <c r="U38" s="18">
        <f t="shared" si="6"/>
        <v>3</v>
      </c>
      <c r="V38" s="16">
        <v>2.6192721414686821</v>
      </c>
      <c r="W38" s="16">
        <v>2.3555397311015116</v>
      </c>
      <c r="X38" s="21"/>
      <c r="Y38" s="21">
        <v>2.6182424395248374</v>
      </c>
      <c r="Z38" s="21">
        <v>2.2245745151187899</v>
      </c>
      <c r="AA38" s="21">
        <v>2.7782002008639304</v>
      </c>
      <c r="AB38" s="21">
        <v>3.3258085658747292</v>
      </c>
      <c r="AC38" s="21">
        <v>2.3119061112311012</v>
      </c>
      <c r="AD38" s="21"/>
      <c r="AE38" s="21">
        <v>2.2259581771058317</v>
      </c>
      <c r="AF38" s="21">
        <v>1.4286149125269978</v>
      </c>
      <c r="AG38" s="21">
        <v>3.1985116630669541</v>
      </c>
      <c r="AH38" s="21">
        <v>2.7537023304447539</v>
      </c>
      <c r="AI38" s="15">
        <f t="shared" si="7"/>
        <v>2.4777203023758099</v>
      </c>
      <c r="AJ38" s="20">
        <f t="shared" si="8"/>
        <v>-10.349350649350656</v>
      </c>
      <c r="AK38" s="19">
        <f>RANK(R38,(D38:R38,V38:AH38),1)</f>
        <v>4</v>
      </c>
    </row>
    <row r="39" spans="1:37" ht="12.75" customHeight="1" x14ac:dyDescent="0.25">
      <c r="A39">
        <v>2009</v>
      </c>
      <c r="B39" s="22" t="s">
        <v>153</v>
      </c>
      <c r="C39" s="23" t="s">
        <v>87</v>
      </c>
      <c r="D39" s="15">
        <v>2.1534690485312367</v>
      </c>
      <c r="E39" s="15">
        <v>2.4729748420818654</v>
      </c>
      <c r="F39" s="15">
        <v>1.5384523465256317</v>
      </c>
      <c r="G39" s="15">
        <v>2.3323922929195886</v>
      </c>
      <c r="H39" s="15">
        <v>2.3100268873710448</v>
      </c>
      <c r="I39" s="15">
        <v>2.5624364642760415</v>
      </c>
      <c r="J39" s="15"/>
      <c r="K39" s="15">
        <v>2.0512271945950356</v>
      </c>
      <c r="L39" s="15">
        <v>2.1735979135249264</v>
      </c>
      <c r="M39" s="15">
        <v>2.2077850334348437</v>
      </c>
      <c r="N39" s="15">
        <v>2.4058786254362334</v>
      </c>
      <c r="O39" s="15">
        <v>2.0380635559007496</v>
      </c>
      <c r="P39" s="15">
        <v>2.0798549136971718</v>
      </c>
      <c r="Q39" s="15">
        <v>2.9506679540194098</v>
      </c>
      <c r="R39" s="15">
        <v>1.6726767303962506</v>
      </c>
      <c r="S39" s="15">
        <f t="shared" si="4"/>
        <v>2.1906914734798848</v>
      </c>
      <c r="T39" s="17">
        <f t="shared" si="5"/>
        <v>-23.646175162254799</v>
      </c>
      <c r="U39" s="18">
        <f t="shared" si="6"/>
        <v>2</v>
      </c>
      <c r="V39" s="16">
        <v>1.6712070037459181</v>
      </c>
      <c r="W39" s="16">
        <v>2.3754936244695686</v>
      </c>
      <c r="X39" s="21"/>
      <c r="Y39" s="21">
        <v>2.029660553530368</v>
      </c>
      <c r="Z39" s="21">
        <v>1.7916606879145047</v>
      </c>
      <c r="AA39" s="21">
        <v>2.6639434548870757</v>
      </c>
      <c r="AB39" s="21">
        <v>2.1975608480412236</v>
      </c>
      <c r="AC39" s="21">
        <v>2.0421212794788426</v>
      </c>
      <c r="AD39" s="21"/>
      <c r="AE39" s="21">
        <v>2.2698969597010858</v>
      </c>
      <c r="AF39" s="21">
        <v>1.1620745217229913</v>
      </c>
      <c r="AG39" s="21">
        <v>2.5368760007919908</v>
      </c>
      <c r="AH39" s="21">
        <v>2.1630542223377551</v>
      </c>
      <c r="AI39" s="15">
        <f t="shared" si="7"/>
        <v>2.1735979135249264</v>
      </c>
      <c r="AJ39" s="20">
        <f t="shared" si="8"/>
        <v>-23.045715125679855</v>
      </c>
      <c r="AK39" s="19">
        <f>RANK(R39,(D39:R39,V39:AH39),1)</f>
        <v>4</v>
      </c>
    </row>
    <row r="40" spans="1:37" ht="12.75" customHeight="1" x14ac:dyDescent="0.25">
      <c r="A40">
        <v>2010</v>
      </c>
      <c r="B40" s="22" t="s">
        <v>154</v>
      </c>
      <c r="C40" s="23" t="s">
        <v>87</v>
      </c>
      <c r="D40" s="15">
        <v>2.0450773891107681</v>
      </c>
      <c r="E40" s="15">
        <v>2.0106273871502496</v>
      </c>
      <c r="F40" s="15">
        <v>1.8806569252082941</v>
      </c>
      <c r="G40" s="15">
        <v>2.3175455864348673</v>
      </c>
      <c r="H40" s="15">
        <v>2.3112819497147727</v>
      </c>
      <c r="I40" s="15">
        <v>2.5399046899982123</v>
      </c>
      <c r="J40" s="15"/>
      <c r="K40" s="15">
        <v>1.98870465862992</v>
      </c>
      <c r="L40" s="15">
        <v>2.2361183090736421</v>
      </c>
      <c r="M40" s="15">
        <v>2.1171092113918513</v>
      </c>
      <c r="N40" s="15">
        <v>1.9824410219098254</v>
      </c>
      <c r="O40" s="15">
        <v>2.259606946773995</v>
      </c>
      <c r="P40" s="15">
        <v>2.1252832573115743</v>
      </c>
      <c r="Q40" s="15">
        <v>3.0166927171317854</v>
      </c>
      <c r="R40" s="15">
        <v>1.684699050420146</v>
      </c>
      <c r="S40" s="15">
        <f t="shared" si="4"/>
        <v>2.1211962343517126</v>
      </c>
      <c r="T40" s="17">
        <f t="shared" si="5"/>
        <v>-20.577878503775977</v>
      </c>
      <c r="U40" s="18">
        <f t="shared" si="6"/>
        <v>1</v>
      </c>
      <c r="V40" s="16">
        <v>1.879936606985483</v>
      </c>
      <c r="W40" s="16">
        <v>2.9597249411625284</v>
      </c>
      <c r="X40" s="21"/>
      <c r="Y40" s="21">
        <v>2.2759237204298408</v>
      </c>
      <c r="Z40" s="21">
        <v>2.2421940366921329</v>
      </c>
      <c r="AA40" s="21">
        <v>2.3308871326486678</v>
      </c>
      <c r="AB40" s="21">
        <v>2.1269431210423995</v>
      </c>
      <c r="AC40" s="21">
        <v>2.4974372330359733</v>
      </c>
      <c r="AD40" s="21"/>
      <c r="AE40" s="21">
        <v>2.3171697682316612</v>
      </c>
      <c r="AF40" s="21">
        <v>1.2818219365836847</v>
      </c>
      <c r="AG40" s="21">
        <v>2.4666201403731098</v>
      </c>
      <c r="AH40" s="21">
        <v>3.2517670032369219</v>
      </c>
      <c r="AI40" s="15">
        <f t="shared" si="7"/>
        <v>2.2421940366921329</v>
      </c>
      <c r="AJ40" s="20">
        <f t="shared" si="8"/>
        <v>-24.863815403525418</v>
      </c>
      <c r="AK40" s="19">
        <f>RANK(R40,(D40:R40,V40:AH40),1)</f>
        <v>2</v>
      </c>
    </row>
    <row r="41" spans="1:37" ht="12.75" customHeight="1" x14ac:dyDescent="0.25">
      <c r="A41">
        <v>2010</v>
      </c>
      <c r="B41" s="22" t="s">
        <v>153</v>
      </c>
      <c r="C41" s="23" t="s">
        <v>87</v>
      </c>
      <c r="D41" s="15">
        <v>2.217556184779673</v>
      </c>
      <c r="E41" s="15">
        <v>1.9890991602488</v>
      </c>
      <c r="F41" s="15">
        <v>2.2955361824862108</v>
      </c>
      <c r="G41" s="15">
        <v>2.5983178923311274</v>
      </c>
      <c r="H41" s="15">
        <v>2.2602014960254357</v>
      </c>
      <c r="I41" s="15">
        <v>2.4642897712730156</v>
      </c>
      <c r="J41" s="15"/>
      <c r="K41" s="15">
        <v>1.9525460363238603</v>
      </c>
      <c r="L41" s="15">
        <v>2.1901413418359681</v>
      </c>
      <c r="M41" s="15">
        <v>2.3393999311961378</v>
      </c>
      <c r="N41" s="15">
        <v>2.0865741573819721</v>
      </c>
      <c r="O41" s="15">
        <v>2.4487546936049158</v>
      </c>
      <c r="P41" s="15">
        <v>2.135189812202142</v>
      </c>
      <c r="Q41" s="15">
        <v>3.1610532351555731</v>
      </c>
      <c r="R41" s="15">
        <v>1.7529659796936896</v>
      </c>
      <c r="S41" s="15">
        <f t="shared" si="4"/>
        <v>2.2388788404025544</v>
      </c>
      <c r="T41" s="17">
        <f t="shared" si="5"/>
        <v>-21.703401360544223</v>
      </c>
      <c r="U41" s="18">
        <f t="shared" si="6"/>
        <v>1</v>
      </c>
      <c r="V41" s="16">
        <v>2.3205446114381902</v>
      </c>
      <c r="W41" s="16">
        <v>3.3341018160035585</v>
      </c>
      <c r="X41" s="21"/>
      <c r="Y41" s="21">
        <v>2.5731571586961275</v>
      </c>
      <c r="Z41" s="21">
        <v>2.1720170845565185</v>
      </c>
      <c r="AA41" s="21">
        <v>2.7812358166388464</v>
      </c>
      <c r="AB41" s="21">
        <v>2.5384012300308307</v>
      </c>
      <c r="AC41" s="21">
        <v>2.655066617224596</v>
      </c>
      <c r="AD41" s="21"/>
      <c r="AE41" s="21">
        <v>2.4092773197659811</v>
      </c>
      <c r="AF41" s="21">
        <v>1.1638210048334745</v>
      </c>
      <c r="AG41" s="21">
        <v>2.4466224280426281</v>
      </c>
      <c r="AH41" s="21">
        <v>2.6623772420095841</v>
      </c>
      <c r="AI41" s="15">
        <f t="shared" si="7"/>
        <v>2.3393999311961378</v>
      </c>
      <c r="AJ41" s="20">
        <f t="shared" si="8"/>
        <v>-25.067708333333314</v>
      </c>
      <c r="AK41" s="19">
        <f>RANK(R41,(D41:R41,V41:AH41),1)</f>
        <v>2</v>
      </c>
    </row>
    <row r="42" spans="1:37" ht="12.75" customHeight="1" x14ac:dyDescent="0.25">
      <c r="A42">
        <v>2011</v>
      </c>
      <c r="B42" s="22" t="s">
        <v>154</v>
      </c>
      <c r="C42" s="23" t="s">
        <v>87</v>
      </c>
      <c r="D42" s="15">
        <v>2.4312374203030331</v>
      </c>
      <c r="E42" s="15">
        <v>2.2406134066288876</v>
      </c>
      <c r="F42" s="15">
        <v>2.6324551291633318</v>
      </c>
      <c r="G42" s="15">
        <v>2.8187354153127711</v>
      </c>
      <c r="H42" s="15">
        <v>2.2968631155819144</v>
      </c>
      <c r="I42" s="15">
        <v>2.6562362561151391</v>
      </c>
      <c r="J42" s="15"/>
      <c r="K42" s="15">
        <v>2.3656127598578358</v>
      </c>
      <c r="L42" s="15">
        <v>2.3531128245349411</v>
      </c>
      <c r="M42" s="15">
        <v>2.8593602051121794</v>
      </c>
      <c r="N42" s="15">
        <v>2.1718637623529666</v>
      </c>
      <c r="O42" s="15">
        <v>2.4968620807482309</v>
      </c>
      <c r="P42" s="15">
        <v>2.334362921550599</v>
      </c>
      <c r="Q42" s="15">
        <v>3.3952949320812928</v>
      </c>
      <c r="R42" s="15">
        <v>1.9902397021113056</v>
      </c>
      <c r="S42" s="15">
        <f t="shared" si="4"/>
        <v>2.3984250900804343</v>
      </c>
      <c r="T42" s="17">
        <f t="shared" si="5"/>
        <v>-17.018892508143317</v>
      </c>
      <c r="U42" s="18">
        <f t="shared" si="6"/>
        <v>1</v>
      </c>
      <c r="V42" s="16">
        <v>2.2992381032932641</v>
      </c>
      <c r="W42" s="16">
        <v>3.5117318296140576</v>
      </c>
      <c r="X42" s="21"/>
      <c r="Y42" s="21">
        <v>2.4408623705016623</v>
      </c>
      <c r="Z42" s="21">
        <v>2.2281134713059934</v>
      </c>
      <c r="AA42" s="21">
        <v>2.9992032315370647</v>
      </c>
      <c r="AB42" s="21">
        <v>2.426456195042026</v>
      </c>
      <c r="AC42" s="21">
        <v>2.936922303790741</v>
      </c>
      <c r="AD42" s="21"/>
      <c r="AE42" s="21">
        <v>2.4934870982110491</v>
      </c>
      <c r="AF42" s="21">
        <v>1.3615554550463131</v>
      </c>
      <c r="AG42" s="21">
        <v>2.5218619513940204</v>
      </c>
      <c r="AH42" s="21">
        <v>2.7442517447421753</v>
      </c>
      <c r="AI42" s="15">
        <f t="shared" si="7"/>
        <v>2.4408623705016623</v>
      </c>
      <c r="AJ42" s="20">
        <f t="shared" si="8"/>
        <v>-18.46161724791315</v>
      </c>
      <c r="AK42" s="19">
        <f>RANK(R42,(D42:R42,V42:AH42),1)</f>
        <v>2</v>
      </c>
    </row>
    <row r="43" spans="1:37" ht="12.75" customHeight="1" x14ac:dyDescent="0.25">
      <c r="A43">
        <v>2011</v>
      </c>
      <c r="B43" s="22" t="s">
        <v>153</v>
      </c>
      <c r="C43" s="23" t="s">
        <v>87</v>
      </c>
      <c r="D43" s="15">
        <v>2.5513442715094858</v>
      </c>
      <c r="E43" s="15">
        <v>2.3327468431059803</v>
      </c>
      <c r="F43" s="15">
        <v>2.5875377600122946</v>
      </c>
      <c r="G43" s="15">
        <v>3.3945057810658645</v>
      </c>
      <c r="H43" s="15">
        <v>2.4076945328443253</v>
      </c>
      <c r="I43" s="15">
        <v>2.7886786223475775</v>
      </c>
      <c r="J43" s="15"/>
      <c r="K43" s="15">
        <v>2.2484306921503427</v>
      </c>
      <c r="L43" s="15">
        <v>2.5888181163786581</v>
      </c>
      <c r="M43" s="15">
        <v>3.2477332219949395</v>
      </c>
      <c r="N43" s="15">
        <v>2.2515535125561068</v>
      </c>
      <c r="O43" s="15">
        <v>2.9104686181723882</v>
      </c>
      <c r="P43" s="15">
        <v>2.6856255489573533</v>
      </c>
      <c r="Q43" s="15">
        <v>3.5526141782097143</v>
      </c>
      <c r="R43" s="15">
        <v>2.16364611813384</v>
      </c>
      <c r="S43" s="15">
        <f t="shared" si="4"/>
        <v>2.5881779381954764</v>
      </c>
      <c r="T43" s="17">
        <f t="shared" si="5"/>
        <v>-16.402729263569395</v>
      </c>
      <c r="U43" s="18">
        <f t="shared" si="6"/>
        <v>1</v>
      </c>
      <c r="V43" s="16">
        <v>2.5435372204950752</v>
      </c>
      <c r="W43" s="16">
        <v>3.7516315226690775</v>
      </c>
      <c r="X43" s="21"/>
      <c r="Y43" s="21">
        <v>2.7352783934090072</v>
      </c>
      <c r="Z43" s="21">
        <v>2.5232388878576071</v>
      </c>
      <c r="AA43" s="21">
        <v>3.3295198884219075</v>
      </c>
      <c r="AB43" s="21">
        <v>2.6868122207115444</v>
      </c>
      <c r="AC43" s="21">
        <v>3.58156272337115</v>
      </c>
      <c r="AD43" s="21"/>
      <c r="AE43" s="21">
        <v>2.379245638947812</v>
      </c>
      <c r="AF43" s="21">
        <v>1.5426732804475964</v>
      </c>
      <c r="AG43" s="21">
        <v>2.7043624713919399</v>
      </c>
      <c r="AH43" s="21">
        <v>2.942846029470489</v>
      </c>
      <c r="AI43" s="15">
        <f t="shared" si="7"/>
        <v>2.6856255489573533</v>
      </c>
      <c r="AJ43" s="20">
        <f t="shared" si="8"/>
        <v>-19.4360465116279</v>
      </c>
      <c r="AK43" s="19">
        <f>RANK(R43,(D43:R43,V43:AH43),1)</f>
        <v>2</v>
      </c>
    </row>
    <row r="44" spans="1:37" ht="12.75" customHeight="1" x14ac:dyDescent="0.25">
      <c r="A44">
        <v>2012</v>
      </c>
      <c r="B44" s="22" t="s">
        <v>154</v>
      </c>
      <c r="C44" s="23" t="s">
        <v>87</v>
      </c>
      <c r="D44" s="15">
        <v>2.4683103437706744</v>
      </c>
      <c r="E44" s="15">
        <v>2.2729764316737149</v>
      </c>
      <c r="F44" s="15">
        <v>2.4584548600239642</v>
      </c>
      <c r="G44" s="15">
        <v>3.1075849651789067</v>
      </c>
      <c r="H44" s="15">
        <v>2.4327950870257729</v>
      </c>
      <c r="I44" s="15">
        <v>2.5067852052443187</v>
      </c>
      <c r="J44" s="15"/>
      <c r="K44" s="15">
        <v>2.462391134313191</v>
      </c>
      <c r="L44" s="15">
        <v>2.8382609348634018</v>
      </c>
      <c r="M44" s="15">
        <v>2.9300086814543982</v>
      </c>
      <c r="N44" s="15">
        <v>2.2049055229126533</v>
      </c>
      <c r="O44" s="15">
        <v>2.9152106578106887</v>
      </c>
      <c r="P44" s="15">
        <v>2.7672304213735979</v>
      </c>
      <c r="Q44" s="15">
        <v>3.27376677069776</v>
      </c>
      <c r="R44" s="15">
        <v>2.3504588834721756</v>
      </c>
      <c r="S44" s="15">
        <f t="shared" si="4"/>
        <v>2.4875477745074965</v>
      </c>
      <c r="T44" s="17">
        <f t="shared" si="5"/>
        <v>-5.51100535395598</v>
      </c>
      <c r="U44" s="18">
        <f t="shared" si="6"/>
        <v>3</v>
      </c>
      <c r="V44" s="16">
        <v>2.7314192041558218</v>
      </c>
      <c r="W44" s="16">
        <v>3.0493103480699806</v>
      </c>
      <c r="X44" s="21"/>
      <c r="Y44" s="21">
        <v>2.5261114241230023</v>
      </c>
      <c r="Z44" s="21">
        <v>2.8619377726933362</v>
      </c>
      <c r="AA44" s="21">
        <v>3.4972761198123421</v>
      </c>
      <c r="AB44" s="21">
        <v>2.8015026441324284</v>
      </c>
      <c r="AC44" s="21">
        <v>3.6017797627842154</v>
      </c>
      <c r="AD44" s="21"/>
      <c r="AE44" s="21">
        <v>2.4994453855170384</v>
      </c>
      <c r="AF44" s="21">
        <v>1.7664696783968405</v>
      </c>
      <c r="AG44" s="21">
        <v>2.6281289991227332</v>
      </c>
      <c r="AH44" s="21">
        <v>3.5988793501500482</v>
      </c>
      <c r="AI44" s="15">
        <f t="shared" si="7"/>
        <v>2.7314192041558218</v>
      </c>
      <c r="AJ44" s="20">
        <f t="shared" si="8"/>
        <v>-13.947339906815461</v>
      </c>
      <c r="AK44" s="19">
        <f>RANK(R44,(D44:R44,V44:AH44),1)</f>
        <v>4</v>
      </c>
    </row>
    <row r="45" spans="1:37" ht="12.75" customHeight="1" x14ac:dyDescent="0.25">
      <c r="A45">
        <v>2012</v>
      </c>
      <c r="B45" s="22" t="s">
        <v>153</v>
      </c>
      <c r="C45" s="23" t="s">
        <v>87</v>
      </c>
      <c r="D45" s="15">
        <v>2.4834530944775204</v>
      </c>
      <c r="E45" s="15">
        <v>2.2474818850370135</v>
      </c>
      <c r="F45" s="15">
        <v>2.50454661844336</v>
      </c>
      <c r="G45" s="15">
        <v>3.079136513430992</v>
      </c>
      <c r="H45" s="15">
        <v>2.4086329548988226</v>
      </c>
      <c r="I45" s="15">
        <v>2.469064606097001</v>
      </c>
      <c r="J45" s="15">
        <v>3.8043163278091323</v>
      </c>
      <c r="K45" s="15">
        <v>2.5179854665907646</v>
      </c>
      <c r="L45" s="15">
        <v>2.7424458853268554</v>
      </c>
      <c r="M45" s="15">
        <v>3.2287767925883863</v>
      </c>
      <c r="N45" s="15">
        <v>2.3309351176440218</v>
      </c>
      <c r="O45" s="15">
        <v>2.9438847226541167</v>
      </c>
      <c r="P45" s="15">
        <v>2.7942444434967229</v>
      </c>
      <c r="Q45" s="15">
        <v>3.1478847109131105</v>
      </c>
      <c r="R45" s="15">
        <v>2.3576977060317867</v>
      </c>
      <c r="S45" s="15">
        <f t="shared" si="4"/>
        <v>2.5179854665907646</v>
      </c>
      <c r="T45" s="17">
        <f t="shared" si="5"/>
        <v>-6.3657142857142874</v>
      </c>
      <c r="U45" s="18">
        <f t="shared" si="6"/>
        <v>3</v>
      </c>
      <c r="V45" s="16">
        <v>2.9397983919540498</v>
      </c>
      <c r="W45" s="16">
        <v>3.787251580589837</v>
      </c>
      <c r="X45" s="21"/>
      <c r="Y45" s="21">
        <v>2.4373523777063379</v>
      </c>
      <c r="Z45" s="21">
        <v>2.6446041643393285</v>
      </c>
      <c r="AA45" s="21">
        <v>3.2006616862928521</v>
      </c>
      <c r="AB45" s="21">
        <v>2.9219278893854455</v>
      </c>
      <c r="AC45" s="21">
        <v>3.6863019461121191</v>
      </c>
      <c r="AD45" s="21"/>
      <c r="AE45" s="21">
        <v>2.6875969676203186</v>
      </c>
      <c r="AF45" s="21">
        <v>1.5395394797387352</v>
      </c>
      <c r="AG45" s="21">
        <v>2.4604315130686905</v>
      </c>
      <c r="AH45" s="21">
        <v>3.3553954903369507</v>
      </c>
      <c r="AI45" s="15">
        <f t="shared" si="7"/>
        <v>2.7150214264735872</v>
      </c>
      <c r="AJ45" s="20">
        <f t="shared" si="8"/>
        <v>-13.160990810518625</v>
      </c>
      <c r="AK45" s="19">
        <f>RANK(R45,(D45:R45,V45:AH45),1)</f>
        <v>4</v>
      </c>
    </row>
    <row r="46" spans="1:37" ht="12.75" customHeight="1" x14ac:dyDescent="0.25">
      <c r="A46">
        <v>2013</v>
      </c>
      <c r="B46" s="22" t="s">
        <v>154</v>
      </c>
      <c r="C46" s="23" t="s">
        <v>87</v>
      </c>
      <c r="D46" s="15">
        <v>2.66157555349286</v>
      </c>
      <c r="E46" s="15">
        <v>2.4961842072458928</v>
      </c>
      <c r="F46" s="15">
        <v>2.8179316317504095</v>
      </c>
      <c r="G46" s="15">
        <v>3.1577495922337615</v>
      </c>
      <c r="H46" s="15">
        <v>2.6370731318266425</v>
      </c>
      <c r="I46" s="15">
        <v>2.8177784916149951</v>
      </c>
      <c r="J46" s="15">
        <v>3.7151796851402064</v>
      </c>
      <c r="K46" s="15">
        <v>2.863720532239153</v>
      </c>
      <c r="L46" s="15">
        <v>2.8177784916149951</v>
      </c>
      <c r="M46" s="15">
        <v>3.5191603118104675</v>
      </c>
      <c r="N46" s="15">
        <v>2.5053726153707241</v>
      </c>
      <c r="O46" s="15">
        <v>3.0934307353599402</v>
      </c>
      <c r="P46" s="15">
        <v>2.9188509809881422</v>
      </c>
      <c r="Q46" s="15">
        <v>3.3669390172090918</v>
      </c>
      <c r="R46" s="15">
        <v>2.5810238422651701</v>
      </c>
      <c r="S46" s="15">
        <f t="shared" si="4"/>
        <v>2.8179316317504095</v>
      </c>
      <c r="T46" s="17">
        <f t="shared" si="5"/>
        <v>-8.4071517852290771</v>
      </c>
      <c r="U46" s="18">
        <f t="shared" si="6"/>
        <v>3</v>
      </c>
      <c r="V46" s="16">
        <v>2.7765225391345019</v>
      </c>
      <c r="W46" s="16">
        <v>3.5514728803827911</v>
      </c>
      <c r="X46" s="21"/>
      <c r="Y46" s="21">
        <v>2.5329072117181362</v>
      </c>
      <c r="Z46" s="21">
        <v>2.9464162053626364</v>
      </c>
      <c r="AA46" s="21">
        <v>3.3765868457401647</v>
      </c>
      <c r="AB46" s="21">
        <v>2.8998616041968237</v>
      </c>
      <c r="AC46" s="21">
        <v>3.6014271925547918</v>
      </c>
      <c r="AD46" s="21"/>
      <c r="AE46" s="21">
        <v>2.7621579944326822</v>
      </c>
      <c r="AF46" s="21">
        <v>1.6753837094546946</v>
      </c>
      <c r="AG46" s="21">
        <v>2.9249765864046964</v>
      </c>
      <c r="AH46" s="21">
        <v>3.0873051299433865</v>
      </c>
      <c r="AI46" s="15">
        <f t="shared" si="7"/>
        <v>2.8817910682179884</v>
      </c>
      <c r="AJ46" s="20">
        <f t="shared" si="8"/>
        <v>-10.436815814645559</v>
      </c>
      <c r="AK46" s="19">
        <f>RANK(R46,(D46:R46,V46:AH46),1)</f>
        <v>5</v>
      </c>
    </row>
    <row r="47" spans="1:37" ht="12.75" customHeight="1" x14ac:dyDescent="0.25">
      <c r="A47">
        <v>2013</v>
      </c>
      <c r="B47" s="22" t="s">
        <v>153</v>
      </c>
      <c r="C47" s="23" t="s">
        <v>87</v>
      </c>
      <c r="D47" s="15">
        <v>2.3892299008551978</v>
      </c>
      <c r="E47" s="15">
        <v>2.4685657596319985</v>
      </c>
      <c r="F47" s="15">
        <v>2.6817045956150585</v>
      </c>
      <c r="G47" s="15">
        <v>3.1490233176022535</v>
      </c>
      <c r="H47" s="15">
        <v>2.7370871277996325</v>
      </c>
      <c r="I47" s="15">
        <v>2.8805019494346187</v>
      </c>
      <c r="J47" s="15">
        <v>3.3565171020954248</v>
      </c>
      <c r="K47" s="15">
        <v>2.9567864290276966</v>
      </c>
      <c r="L47" s="15">
        <v>2.7401385069833557</v>
      </c>
      <c r="M47" s="15">
        <v>2.9537350498439738</v>
      </c>
      <c r="N47" s="15">
        <v>2.5143364473878456</v>
      </c>
      <c r="O47" s="15">
        <v>3.0330709086207746</v>
      </c>
      <c r="P47" s="15">
        <v>2.8225257449438801</v>
      </c>
      <c r="Q47" s="15">
        <v>3.2328141899872898</v>
      </c>
      <c r="R47" s="15">
        <v>2.5451248633516115</v>
      </c>
      <c r="S47" s="15">
        <f t="shared" si="4"/>
        <v>2.8225257449438801</v>
      </c>
      <c r="T47" s="17">
        <f t="shared" si="5"/>
        <v>-9.8281081081081201</v>
      </c>
      <c r="U47" s="18">
        <f t="shared" si="6"/>
        <v>4</v>
      </c>
      <c r="V47" s="16">
        <v>2.6803619887742203</v>
      </c>
      <c r="W47" s="16">
        <v>3.0407298703719192</v>
      </c>
      <c r="X47" s="21"/>
      <c r="Y47" s="21">
        <v>2.4895287346241766</v>
      </c>
      <c r="Z47" s="21">
        <v>2.7889605739229255</v>
      </c>
      <c r="AA47" s="21">
        <v>3.2452027894732054</v>
      </c>
      <c r="AB47" s="21">
        <v>2.8580743124342542</v>
      </c>
      <c r="AC47" s="21">
        <v>3.5393862565759506</v>
      </c>
      <c r="AD47" s="21"/>
      <c r="AE47" s="21">
        <v>2.717405732064619</v>
      </c>
      <c r="AF47" s="21">
        <v>1.5689886624785876</v>
      </c>
      <c r="AG47" s="21">
        <v>2.8316798824950493</v>
      </c>
      <c r="AH47" s="21">
        <v>2.9995057375998204</v>
      </c>
      <c r="AI47" s="15">
        <f t="shared" si="7"/>
        <v>2.8271028137194647</v>
      </c>
      <c r="AJ47" s="20">
        <f t="shared" si="8"/>
        <v>-9.9740960604425357</v>
      </c>
      <c r="AK47" s="19">
        <f>RANK(R47,(D47:R47,V47:AH47),1)</f>
        <v>6</v>
      </c>
    </row>
    <row r="48" spans="1:37" ht="12.75" customHeight="1" x14ac:dyDescent="0.25">
      <c r="A48">
        <v>2014</v>
      </c>
      <c r="B48" s="22" t="s">
        <v>154</v>
      </c>
      <c r="C48" s="23" t="s">
        <v>87</v>
      </c>
      <c r="D48" s="15">
        <v>2.3678815229149737</v>
      </c>
      <c r="E48" s="15">
        <v>2.1964244338649506</v>
      </c>
      <c r="F48" s="15">
        <v>2.1755244059410943</v>
      </c>
      <c r="G48" s="15">
        <v>2.8024365589555496</v>
      </c>
      <c r="H48" s="15">
        <v>2.5038647314718885</v>
      </c>
      <c r="I48" s="15">
        <v>2.5748124924581055</v>
      </c>
      <c r="J48" s="15">
        <v>3.1187453266857643</v>
      </c>
      <c r="K48" s="15">
        <v>2.6723656638141522</v>
      </c>
      <c r="L48" s="15">
        <v>2.5216016717184426</v>
      </c>
      <c r="M48" s="15">
        <v>2.6516725668598395</v>
      </c>
      <c r="N48" s="15">
        <v>2.2348544710658178</v>
      </c>
      <c r="O48" s="15">
        <v>2.95320055105126</v>
      </c>
      <c r="P48" s="15">
        <v>2.7167080144305378</v>
      </c>
      <c r="Q48" s="15">
        <v>2.7576507848330007</v>
      </c>
      <c r="R48" s="15">
        <v>2.4476090693232346</v>
      </c>
      <c r="S48" s="15">
        <f t="shared" si="4"/>
        <v>2.5748124924581055</v>
      </c>
      <c r="T48" s="17">
        <f t="shared" si="5"/>
        <v>-4.9402985074626971</v>
      </c>
      <c r="U48" s="18">
        <f t="shared" si="6"/>
        <v>5</v>
      </c>
      <c r="V48" s="16">
        <v>2.5468472500027048</v>
      </c>
      <c r="W48" s="16">
        <v>2.5426495074776869</v>
      </c>
      <c r="X48" s="21"/>
      <c r="Y48" s="21">
        <v>2.3658713363536972</v>
      </c>
      <c r="Z48" s="21">
        <v>2.7137518577227784</v>
      </c>
      <c r="AA48" s="21">
        <v>2.6069754774385232</v>
      </c>
      <c r="AB48" s="21">
        <v>2.5629878656270688</v>
      </c>
      <c r="AC48" s="21">
        <v>3.1215536755581352</v>
      </c>
      <c r="AD48" s="21"/>
      <c r="AE48" s="21">
        <v>2.680465533193412</v>
      </c>
      <c r="AF48" s="21">
        <v>1.6602071686445425</v>
      </c>
      <c r="AG48" s="21">
        <v>2.6841902906451889</v>
      </c>
      <c r="AH48" s="21">
        <v>2.5984617461201771</v>
      </c>
      <c r="AI48" s="15">
        <f t="shared" si="7"/>
        <v>2.5866371192891413</v>
      </c>
      <c r="AJ48" s="20">
        <f t="shared" si="8"/>
        <v>-5.3748571428571434</v>
      </c>
      <c r="AK48" s="19">
        <f>RANK(R48,(D48:R48,V48:AH48),1)</f>
        <v>7</v>
      </c>
    </row>
    <row r="49" spans="1:37" ht="12.75" customHeight="1" x14ac:dyDescent="0.25">
      <c r="A49">
        <v>2014</v>
      </c>
      <c r="B49" s="22" t="s">
        <v>153</v>
      </c>
      <c r="C49" s="23" t="s">
        <v>87</v>
      </c>
      <c r="D49" s="15">
        <v>2.0596642866861248</v>
      </c>
      <c r="E49" s="15">
        <v>2.0083863376399971</v>
      </c>
      <c r="F49" s="15">
        <v>2.0247098180863476</v>
      </c>
      <c r="G49" s="15">
        <v>2.6465119257695848</v>
      </c>
      <c r="H49" s="15">
        <v>2.3359954565458123</v>
      </c>
      <c r="I49" s="15">
        <v>2.2021030340364796</v>
      </c>
      <c r="J49" s="15">
        <v>2.945633295205329</v>
      </c>
      <c r="K49" s="15">
        <v>2.3189028068637696</v>
      </c>
      <c r="L49" s="15">
        <v>2.2847175074996846</v>
      </c>
      <c r="M49" s="15">
        <v>2.4670391041081383</v>
      </c>
      <c r="N49" s="15">
        <v>2.0140838875340115</v>
      </c>
      <c r="O49" s="15">
        <v>2.9826673695164212</v>
      </c>
      <c r="P49" s="15">
        <v>2.7063361996567337</v>
      </c>
      <c r="Q49" s="15">
        <v>2.522675678823187</v>
      </c>
      <c r="R49" s="15">
        <v>2.1884858897897854</v>
      </c>
      <c r="S49" s="15">
        <f t="shared" si="4"/>
        <v>2.3189028068637696</v>
      </c>
      <c r="T49" s="17">
        <f t="shared" si="5"/>
        <v>-5.6240786240786109</v>
      </c>
      <c r="U49" s="18">
        <f t="shared" si="6"/>
        <v>5</v>
      </c>
      <c r="V49" s="16">
        <v>2.3727731411116744</v>
      </c>
      <c r="W49" s="16">
        <v>2.9896183803871188</v>
      </c>
      <c r="X49" s="21"/>
      <c r="Y49" s="21">
        <v>2.1400567156906645</v>
      </c>
      <c r="Z49" s="21">
        <v>2.7547653737558546</v>
      </c>
      <c r="AA49" s="21">
        <v>2.1564371716359556</v>
      </c>
      <c r="AB49" s="21">
        <v>2.5667462272533861</v>
      </c>
      <c r="AC49" s="21">
        <v>2.4916810073997495</v>
      </c>
      <c r="AD49" s="21"/>
      <c r="AE49" s="21">
        <v>2.506380686126306</v>
      </c>
      <c r="AF49" s="21">
        <v>1.6535999057397341</v>
      </c>
      <c r="AG49" s="21">
        <v>2.6294192760875426</v>
      </c>
      <c r="AH49" s="21">
        <v>2.4072148302209895</v>
      </c>
      <c r="AI49" s="15">
        <f t="shared" si="7"/>
        <v>2.3899939856663321</v>
      </c>
      <c r="AJ49" s="20">
        <f t="shared" si="8"/>
        <v>-8.4313222997657924</v>
      </c>
      <c r="AK49" s="19">
        <f>RANK(R49,(D49:R49,V49:AH49),1)</f>
        <v>8</v>
      </c>
    </row>
    <row r="50" spans="1:37" ht="12.75" customHeight="1" x14ac:dyDescent="0.25">
      <c r="A50">
        <v>2015</v>
      </c>
      <c r="B50" s="22" t="s">
        <v>154</v>
      </c>
      <c r="C50" s="23">
        <v>2015</v>
      </c>
      <c r="D50" s="15">
        <v>1.9111796066413351</v>
      </c>
      <c r="E50" s="15">
        <v>1.8233092798992045</v>
      </c>
      <c r="F50" s="15">
        <v>1.9770823516979328</v>
      </c>
      <c r="G50" s="15">
        <v>2.160145532410704</v>
      </c>
      <c r="H50" s="15">
        <v>2.0942427873541067</v>
      </c>
      <c r="I50" s="15">
        <v>2.0210175150689977</v>
      </c>
      <c r="J50" s="15">
        <v>2.3651762948090087</v>
      </c>
      <c r="K50" s="15">
        <v>2.0942427873541067</v>
      </c>
      <c r="L50" s="15">
        <v>2.0869202601255954</v>
      </c>
      <c r="M50" s="15">
        <v>2.2992735497524102</v>
      </c>
      <c r="N50" s="15">
        <v>1.8965345521843129</v>
      </c>
      <c r="O50" s="15">
        <v>2.5775295844358235</v>
      </c>
      <c r="P50" s="15">
        <v>2.2773059680668779</v>
      </c>
      <c r="Q50" s="15">
        <v>2.423756512637095</v>
      </c>
      <c r="R50" s="15">
        <v>2.0576301512115522</v>
      </c>
      <c r="S50" s="15">
        <f t="shared" si="4"/>
        <v>2.0942427873541067</v>
      </c>
      <c r="T50" s="17">
        <f t="shared" si="5"/>
        <v>-1.748251748251757</v>
      </c>
      <c r="U50" s="18">
        <f t="shared" si="6"/>
        <v>6</v>
      </c>
      <c r="V50" s="16">
        <v>2.0283400422975086</v>
      </c>
      <c r="W50" s="16">
        <v>2.5921746388928453</v>
      </c>
      <c r="X50" s="21"/>
      <c r="Y50" s="21">
        <v>1.8965345521843129</v>
      </c>
      <c r="Z50" s="21">
        <v>2.3139186042094324</v>
      </c>
      <c r="AA50" s="21">
        <v>1.9258246610983565</v>
      </c>
      <c r="AB50" s="21">
        <v>2.2992735497524102</v>
      </c>
      <c r="AC50" s="21">
        <v>1.479150500159194</v>
      </c>
      <c r="AD50" s="21"/>
      <c r="AE50" s="21">
        <v>2.3505312403519865</v>
      </c>
      <c r="AF50" s="21">
        <v>1.4425378640166397</v>
      </c>
      <c r="AG50" s="21">
        <v>2.269983440838367</v>
      </c>
      <c r="AH50" s="21">
        <v>2.1674680596392149</v>
      </c>
      <c r="AI50" s="15">
        <f t="shared" si="7"/>
        <v>2.0942427873541067</v>
      </c>
      <c r="AJ50" s="20">
        <f t="shared" si="8"/>
        <v>-1.748251748251757</v>
      </c>
      <c r="AK50" s="19">
        <f>RANK(R50,(D50:R50,V50:AH50),1)</f>
        <v>11</v>
      </c>
    </row>
    <row r="51" spans="1:37" ht="12.75" customHeight="1" x14ac:dyDescent="0.25">
      <c r="A51">
        <v>2015</v>
      </c>
      <c r="B51" s="22" t="s">
        <v>153</v>
      </c>
      <c r="C51" s="23">
        <v>2015</v>
      </c>
      <c r="D51" s="15">
        <v>1.8134325505733864</v>
      </c>
      <c r="E51" s="15">
        <v>1.6982939759338063</v>
      </c>
      <c r="F51" s="15">
        <v>1.7630594241685702</v>
      </c>
      <c r="G51" s="15">
        <v>1.8206287114883604</v>
      </c>
      <c r="H51" s="15">
        <v>1.9717480907028093</v>
      </c>
      <c r="I51" s="15">
        <v>1.856609516063229</v>
      </c>
      <c r="J51" s="15">
        <v>1.8925903206380978</v>
      </c>
      <c r="K51" s="15">
        <v>2.0652981825974677</v>
      </c>
      <c r="L51" s="15">
        <v>1.9501596079578878</v>
      </c>
      <c r="M51" s="15">
        <v>2.1156713090022845</v>
      </c>
      <c r="N51" s="15">
        <v>1.712686297763754</v>
      </c>
      <c r="O51" s="15">
        <v>2.3315561364514967</v>
      </c>
      <c r="P51" s="15">
        <v>2.0652981825974677</v>
      </c>
      <c r="Q51" s="15">
        <v>2.1156713090022845</v>
      </c>
      <c r="R51" s="15">
        <v>1.9213749642979929</v>
      </c>
      <c r="S51" s="15">
        <f t="shared" si="4"/>
        <v>1.9213749642979929</v>
      </c>
      <c r="T51" s="17">
        <f t="shared" si="5"/>
        <v>0</v>
      </c>
      <c r="U51" s="18">
        <f t="shared" si="6"/>
        <v>8</v>
      </c>
      <c r="V51" s="16">
        <v>1.5903515622092004</v>
      </c>
      <c r="W51" s="16">
        <v>2.0437096998525468</v>
      </c>
      <c r="X51" s="21"/>
      <c r="Y51" s="21">
        <v>1.8206287114883604</v>
      </c>
      <c r="Z51" s="21">
        <v>1.7270786195937016</v>
      </c>
      <c r="AA51" s="21">
        <v>1.9789442516177831</v>
      </c>
      <c r="AB51" s="21">
        <v>1.8853941597231243</v>
      </c>
      <c r="AC51" s="21">
        <v>1.3312897692701449</v>
      </c>
      <c r="AD51" s="21"/>
      <c r="AE51" s="21">
        <v>2.0652981825974677</v>
      </c>
      <c r="AF51" s="21">
        <v>1.3744667347599873</v>
      </c>
      <c r="AG51" s="21">
        <v>2.2164175618119168</v>
      </c>
      <c r="AH51" s="21">
        <v>1.9717480907028093</v>
      </c>
      <c r="AI51" s="15">
        <f t="shared" si="7"/>
        <v>1.9069826424680454</v>
      </c>
      <c r="AJ51" s="20">
        <f t="shared" si="8"/>
        <v>0.75471698113207697</v>
      </c>
      <c r="AK51" s="19">
        <f>RANK(R51,(D51:R51,V51:AH51),1)</f>
        <v>14</v>
      </c>
    </row>
    <row r="52" spans="1:37" ht="12.75" customHeight="1" x14ac:dyDescent="0.25">
      <c r="A52">
        <v>2016</v>
      </c>
      <c r="B52" s="22" t="s">
        <v>154</v>
      </c>
      <c r="C52" s="23">
        <v>2015</v>
      </c>
      <c r="D52" s="15">
        <v>1.6505464727911683</v>
      </c>
      <c r="E52" s="15">
        <v>1.5882617002330111</v>
      </c>
      <c r="F52" s="15">
        <v>1.4792633482562356</v>
      </c>
      <c r="G52" s="15">
        <v>1.9074711595935669</v>
      </c>
      <c r="H52" s="15">
        <v>1.6739032625004771</v>
      </c>
      <c r="I52" s="15">
        <v>1.7517592281981738</v>
      </c>
      <c r="J52" s="15">
        <v>1.5181913311050839</v>
      </c>
      <c r="K52" s="15">
        <v>1.790687211047022</v>
      </c>
      <c r="L52" s="15">
        <v>1.9074711595935669</v>
      </c>
      <c r="M52" s="15">
        <v>1.9931127218610334</v>
      </c>
      <c r="N52" s="15">
        <v>1.5882617002330111</v>
      </c>
      <c r="O52" s="15">
        <v>2.1332534601168871</v>
      </c>
      <c r="P52" s="15">
        <v>1.8607575801749492</v>
      </c>
      <c r="Q52" s="15">
        <v>1.9697559321517244</v>
      </c>
      <c r="R52" s="15">
        <v>1.6661176659307073</v>
      </c>
      <c r="S52" s="15">
        <f t="shared" si="4"/>
        <v>1.7517592281981738</v>
      </c>
      <c r="T52" s="17">
        <f t="shared" si="5"/>
        <v>-4.8888888888888991</v>
      </c>
      <c r="U52" s="18">
        <f t="shared" si="6"/>
        <v>6</v>
      </c>
      <c r="V52" s="16">
        <v>1.4247641722678479</v>
      </c>
      <c r="W52" s="16">
        <v>2.0008983184308033</v>
      </c>
      <c r="X52" s="21"/>
      <c r="Y52" s="21">
        <v>1.6816888590702468</v>
      </c>
      <c r="Z52" s="21">
        <v>1.6739032625004771</v>
      </c>
      <c r="AA52" s="21">
        <v>1.9697559321517244</v>
      </c>
      <c r="AB52" s="21">
        <v>1.806258404186561</v>
      </c>
      <c r="AC52" s="21">
        <v>1.6505464727911683</v>
      </c>
      <c r="AD52" s="21"/>
      <c r="AE52" s="21">
        <v>1.7439736316284042</v>
      </c>
      <c r="AF52" s="21">
        <v>1.3936217859887694</v>
      </c>
      <c r="AG52" s="21">
        <v>2.0865398806982691</v>
      </c>
      <c r="AH52" s="21">
        <v>1.8996855630237977</v>
      </c>
      <c r="AI52" s="15">
        <f t="shared" si="7"/>
        <v>1.7478664299132891</v>
      </c>
      <c r="AJ52" s="20">
        <f t="shared" si="8"/>
        <v>-4.6770601336303095</v>
      </c>
      <c r="AK52" s="19">
        <f>RANK(R52,(D52:R52,V52:AH52),1)</f>
        <v>9</v>
      </c>
    </row>
    <row r="53" spans="1:37" ht="12.75" customHeight="1" x14ac:dyDescent="0.25">
      <c r="A53">
        <v>2016</v>
      </c>
      <c r="B53" s="22" t="s">
        <v>153</v>
      </c>
      <c r="C53" s="23">
        <v>2015</v>
      </c>
      <c r="D53" s="15">
        <v>1.8647263651441204</v>
      </c>
      <c r="E53" s="15">
        <v>1.6756757659129189</v>
      </c>
      <c r="F53" s="15">
        <v>1.7186418111927375</v>
      </c>
      <c r="G53" s="15">
        <v>2.1225226368230308</v>
      </c>
      <c r="H53" s="15">
        <v>1.8990992013679751</v>
      </c>
      <c r="I53" s="15">
        <v>1.924878828535866</v>
      </c>
      <c r="J53" s="15">
        <v>1.6842689749688826</v>
      </c>
      <c r="K53" s="15">
        <v>2.1139294277670673</v>
      </c>
      <c r="L53" s="15">
        <v>1.9506584557037572</v>
      </c>
      <c r="M53" s="15">
        <v>2.0795565915432124</v>
      </c>
      <c r="N53" s="15">
        <v>1.813167110808338</v>
      </c>
      <c r="O53" s="15">
        <v>2.0022177100395391</v>
      </c>
      <c r="P53" s="15">
        <v>2.010810919095503</v>
      </c>
      <c r="Q53" s="15">
        <v>2.3201664451101953</v>
      </c>
      <c r="R53" s="15">
        <v>1.5983368844092456</v>
      </c>
      <c r="S53" s="15">
        <f t="shared" si="4"/>
        <v>1.924878828535866</v>
      </c>
      <c r="T53" s="17">
        <f t="shared" si="5"/>
        <v>-16.96428571428573</v>
      </c>
      <c r="U53" s="18">
        <f t="shared" si="6"/>
        <v>1</v>
      </c>
      <c r="V53" s="16">
        <v>1.237422104058771</v>
      </c>
      <c r="W53" s="16">
        <v>2.036590546263394</v>
      </c>
      <c r="X53" s="21"/>
      <c r="Y53" s="21">
        <v>1.8475399470321927</v>
      </c>
      <c r="Z53" s="21">
        <v>1.6928621840248463</v>
      </c>
      <c r="AA53" s="21">
        <v>2.036590546263394</v>
      </c>
      <c r="AB53" s="21">
        <v>1.8475399470321927</v>
      </c>
      <c r="AC53" s="21">
        <v>1.5897436753532821</v>
      </c>
      <c r="AD53" s="21"/>
      <c r="AE53" s="21">
        <v>1.838946737976229</v>
      </c>
      <c r="AF53" s="21">
        <v>1.400693076122081</v>
      </c>
      <c r="AG53" s="21">
        <v>2.2686071907744134</v>
      </c>
      <c r="AH53" s="21">
        <v>1.8905059923120109</v>
      </c>
      <c r="AI53" s="15">
        <f t="shared" si="7"/>
        <v>1.8776161787280656</v>
      </c>
      <c r="AJ53" s="20">
        <f t="shared" si="8"/>
        <v>-14.874141876430217</v>
      </c>
      <c r="AK53" s="19">
        <f>RANK(R53,(D53:R53,V53:AH53),1)</f>
        <v>4</v>
      </c>
    </row>
    <row r="54" spans="1:37" ht="12.75" customHeight="1" x14ac:dyDescent="0.25">
      <c r="A54">
        <v>2017</v>
      </c>
      <c r="B54" s="22" t="s">
        <v>154</v>
      </c>
      <c r="C54" s="23">
        <v>2015</v>
      </c>
      <c r="D54" s="15">
        <v>1.8505912033408296</v>
      </c>
      <c r="E54" s="15">
        <v>1.6440135806423186</v>
      </c>
      <c r="F54" s="15">
        <v>1.8678060052323726</v>
      </c>
      <c r="G54" s="15">
        <v>2.4445018685990498</v>
      </c>
      <c r="H54" s="15">
        <v>1.9280578118527716</v>
      </c>
      <c r="I54" s="15">
        <v>1.902235609015458</v>
      </c>
      <c r="J54" s="15">
        <v>2.0485614250935704</v>
      </c>
      <c r="K54" s="15">
        <v>1.9969170194189418</v>
      </c>
      <c r="L54" s="15">
        <v>1.902235609015458</v>
      </c>
      <c r="M54" s="15">
        <v>1.9797022175273995</v>
      </c>
      <c r="N54" s="15">
        <v>1.7300875901000317</v>
      </c>
      <c r="O54" s="15">
        <v>2.0227392222562557</v>
      </c>
      <c r="P54" s="15">
        <v>2.0571688260393413</v>
      </c>
      <c r="Q54" s="15">
        <v>2.1346354345512828</v>
      </c>
      <c r="R54" s="15">
        <v>1.5579395711846058</v>
      </c>
      <c r="S54" s="15">
        <f t="shared" si="4"/>
        <v>1.9280578118527716</v>
      </c>
      <c r="T54" s="17">
        <f t="shared" si="5"/>
        <v>-19.196428571428562</v>
      </c>
      <c r="U54" s="18">
        <f t="shared" si="6"/>
        <v>1</v>
      </c>
      <c r="V54" s="16">
        <v>1.4460433588895787</v>
      </c>
      <c r="W54" s="16">
        <v>1.9194504109070003</v>
      </c>
      <c r="X54" s="21"/>
      <c r="Y54" s="21">
        <v>1.824769000503516</v>
      </c>
      <c r="Z54" s="21">
        <v>2.0485614250935704</v>
      </c>
      <c r="AA54" s="21">
        <v>1.9452726137443139</v>
      </c>
      <c r="AB54" s="21">
        <v>2.0657762269851125</v>
      </c>
      <c r="AC54" s="21">
        <v>1.8936282080696865</v>
      </c>
      <c r="AD54" s="21"/>
      <c r="AE54" s="21">
        <v>1.9883096184731708</v>
      </c>
      <c r="AF54" s="21">
        <v>1.8936282080696865</v>
      </c>
      <c r="AG54" s="21">
        <v>2.0485614250935704</v>
      </c>
      <c r="AH54" s="21">
        <v>1.9280578118527716</v>
      </c>
      <c r="AI54" s="15">
        <f t="shared" si="7"/>
        <v>1.9280578118527716</v>
      </c>
      <c r="AJ54" s="20">
        <f t="shared" si="8"/>
        <v>-19.196428571428562</v>
      </c>
      <c r="AK54" s="19">
        <f>RANK(R54,(D54:R54,V54:AH54),1)</f>
        <v>2</v>
      </c>
    </row>
    <row r="55" spans="1:37" ht="12.75" customHeight="1" x14ac:dyDescent="0.25">
      <c r="A55">
        <v>2017</v>
      </c>
      <c r="B55" s="22" t="s">
        <v>153</v>
      </c>
      <c r="C55" s="23">
        <v>2015</v>
      </c>
      <c r="D55" s="15">
        <v>1.9726733514143662</v>
      </c>
      <c r="E55" s="15">
        <v>1.6602590197424074</v>
      </c>
      <c r="F55" s="15">
        <v>1.9458949801281982</v>
      </c>
      <c r="G55" s="15"/>
      <c r="H55" s="15">
        <v>1.96374722765231</v>
      </c>
      <c r="I55" s="15">
        <v>1.9191166088420302</v>
      </c>
      <c r="J55" s="15">
        <v>1.96374722765231</v>
      </c>
      <c r="K55" s="15">
        <v>2.017303970224646</v>
      </c>
      <c r="L55" s="15">
        <v>1.9458949801281982</v>
      </c>
      <c r="M55" s="15">
        <v>1.8834121137938067</v>
      </c>
      <c r="N55" s="15">
        <v>1.820929247459415</v>
      </c>
      <c r="O55" s="15">
        <v>1.9994517227005342</v>
      </c>
      <c r="P55" s="15">
        <v>2.0708607127969816</v>
      </c>
      <c r="Q55" s="15">
        <v>2.7046154999029546</v>
      </c>
      <c r="R55" s="15">
        <v>1.5263671633115685</v>
      </c>
      <c r="S55" s="15">
        <f t="shared" si="4"/>
        <v>1.9548211038902541</v>
      </c>
      <c r="T55" s="17">
        <f t="shared" si="5"/>
        <v>-21.91780821917807</v>
      </c>
      <c r="U55" s="18">
        <f t="shared" si="6"/>
        <v>1</v>
      </c>
      <c r="V55" s="16">
        <v>1.7227418860767996</v>
      </c>
      <c r="W55" s="16">
        <v>1.9458949801281982</v>
      </c>
      <c r="X55" s="21"/>
      <c r="Y55" s="21">
        <v>1.9905255989384778</v>
      </c>
      <c r="Z55" s="21">
        <v>1.96374722765231</v>
      </c>
      <c r="AA55" s="21">
        <v>1.9548211038902541</v>
      </c>
      <c r="AB55" s="21">
        <v>2.2226048167519328</v>
      </c>
      <c r="AC55" s="21">
        <v>2.3118660543724925</v>
      </c>
      <c r="AD55" s="21"/>
      <c r="AE55" s="21">
        <v>1.9280427326040863</v>
      </c>
      <c r="AF55" s="21">
        <v>1.9548211038902541</v>
      </c>
      <c r="AG55" s="21">
        <v>2.079786836559038</v>
      </c>
      <c r="AH55" s="21">
        <v>1.96374722765231</v>
      </c>
      <c r="AI55" s="15">
        <f t="shared" si="7"/>
        <v>1.96374722765231</v>
      </c>
      <c r="AJ55" s="20">
        <f t="shared" si="8"/>
        <v>-22.272727272727259</v>
      </c>
      <c r="AK55" s="19">
        <f>RANK(R55,(D55:R55,V55:AH55),1)</f>
        <v>1</v>
      </c>
    </row>
    <row r="56" spans="1:37" ht="12.75" customHeight="1" x14ac:dyDescent="0.25">
      <c r="A56">
        <v>2018</v>
      </c>
      <c r="B56" s="22" t="s">
        <v>154</v>
      </c>
      <c r="C56" s="23">
        <v>2015</v>
      </c>
      <c r="D56" s="15">
        <v>1.8210964116846782</v>
      </c>
      <c r="E56" s="15">
        <v>1.6891329035915854</v>
      </c>
      <c r="F56" s="15">
        <v>2.1993918015515437</v>
      </c>
      <c r="G56" s="15"/>
      <c r="H56" s="15">
        <v>2.1729990999329254</v>
      </c>
      <c r="I56" s="15">
        <v>1.9090720837467399</v>
      </c>
      <c r="J56" s="15">
        <v>2.1378088311081003</v>
      </c>
      <c r="K56" s="15">
        <v>2.2081893687577501</v>
      </c>
      <c r="L56" s="15">
        <v>2.0850234278708633</v>
      </c>
      <c r="M56" s="15">
        <v>2.0410355918398326</v>
      </c>
      <c r="N56" s="15">
        <v>1.812298844478472</v>
      </c>
      <c r="O56" s="15">
        <v>2.058630726252245</v>
      </c>
      <c r="P56" s="15">
        <v>2.1202136966956879</v>
      </c>
      <c r="Q56" s="15">
        <v>2.9295898796666564</v>
      </c>
      <c r="R56" s="15">
        <v>1.7507494909247998</v>
      </c>
      <c r="S56" s="15">
        <f t="shared" si="4"/>
        <v>2.0718270770615543</v>
      </c>
      <c r="T56" s="17">
        <f t="shared" si="5"/>
        <v>-15.497315856694696</v>
      </c>
      <c r="U56" s="18">
        <f t="shared" si="6"/>
        <v>2</v>
      </c>
      <c r="V56" s="16">
        <v>1.7243231724164101</v>
      </c>
      <c r="W56" s="16">
        <v>2.0322380246336262</v>
      </c>
      <c r="X56" s="21"/>
      <c r="Y56" s="21">
        <v>2.0146428902212139</v>
      </c>
      <c r="Z56" s="21">
        <v>2.1817966671391313</v>
      </c>
      <c r="AA56" s="21">
        <v>2.0410355918398326</v>
      </c>
      <c r="AB56" s="21">
        <v>2.2609747719949871</v>
      </c>
      <c r="AC56" s="21">
        <v>2.331355309644636</v>
      </c>
      <c r="AD56" s="21"/>
      <c r="AE56" s="21">
        <v>2.0850234278708633</v>
      </c>
      <c r="AF56" s="21">
        <v>2.0234404574274203</v>
      </c>
      <c r="AG56" s="21">
        <v>2.0850234278708633</v>
      </c>
      <c r="AH56" s="21">
        <v>1.9882501886025954</v>
      </c>
      <c r="AI56" s="15">
        <f t="shared" si="7"/>
        <v>2.058630726252245</v>
      </c>
      <c r="AJ56" s="20">
        <f t="shared" si="8"/>
        <v>-14.955631983981196</v>
      </c>
      <c r="AK56" s="19">
        <f>RANK(R56,(D56:R56,V56:AH56),1)</f>
        <v>3</v>
      </c>
    </row>
    <row r="57" spans="1:37" ht="12.75" customHeight="1" x14ac:dyDescent="0.25">
      <c r="A57">
        <v>2018</v>
      </c>
      <c r="B57" s="22" t="s">
        <v>153</v>
      </c>
      <c r="C57" s="23">
        <v>2015</v>
      </c>
      <c r="D57" s="15">
        <v>2.1346450716834098</v>
      </c>
      <c r="E57" s="15">
        <v>1.8055539564655509</v>
      </c>
      <c r="F57" s="15">
        <v>2.481524895831964</v>
      </c>
      <c r="G57" s="15"/>
      <c r="H57" s="15">
        <v>2.1791168440101476</v>
      </c>
      <c r="I57" s="15">
        <v>2.0012297547031968</v>
      </c>
      <c r="J57" s="15">
        <v>2.5259966681587018</v>
      </c>
      <c r="K57" s="15">
        <v>2.3925813511784888</v>
      </c>
      <c r="L57" s="15">
        <v>2.330320869921056</v>
      </c>
      <c r="M57" s="15"/>
      <c r="N57" s="15">
        <v>1.9745466913071541</v>
      </c>
      <c r="O57" s="15">
        <v>2.3747926422477939</v>
      </c>
      <c r="P57" s="15">
        <v>2.4192644145745312</v>
      </c>
      <c r="Q57" s="15">
        <v>2.9173482646339939</v>
      </c>
      <c r="R57" s="15">
        <v>1.8798217112203304</v>
      </c>
      <c r="S57" s="15">
        <f t="shared" si="4"/>
        <v>2.330320869921056</v>
      </c>
      <c r="T57" s="17">
        <f t="shared" si="5"/>
        <v>-19.332065575844375</v>
      </c>
      <c r="U57" s="18">
        <f t="shared" si="6"/>
        <v>2</v>
      </c>
      <c r="V57" s="15">
        <v>2.0723845904259774</v>
      </c>
      <c r="W57" s="15">
        <v>2.330320869921056</v>
      </c>
      <c r="X57" s="15"/>
      <c r="Y57" s="15">
        <v>2.1791168440101476</v>
      </c>
      <c r="Z57" s="15">
        <v>2.5526797315547443</v>
      </c>
      <c r="AA57" s="15">
        <v>2.3658982877824459</v>
      </c>
      <c r="AB57" s="15">
        <v>2.6060458583468296</v>
      </c>
      <c r="AC57" s="15">
        <v>2.8106160110498233</v>
      </c>
      <c r="AD57" s="15"/>
      <c r="AE57" s="15">
        <v>2.2769547431289707</v>
      </c>
      <c r="AF57" s="15">
        <v>2.20579990740619</v>
      </c>
      <c r="AG57" s="15">
        <v>2.2324829708022329</v>
      </c>
      <c r="AH57" s="15">
        <v>2.2146942618715375</v>
      </c>
      <c r="AI57" s="15">
        <f t="shared" si="7"/>
        <v>2.3036378065250132</v>
      </c>
      <c r="AJ57" s="20">
        <f t="shared" si="8"/>
        <v>-18.397687957031753</v>
      </c>
      <c r="AK57" s="19">
        <f>RANK(R57,(D57:R57,V57:AH57),1)</f>
        <v>2</v>
      </c>
    </row>
    <row r="58" spans="1:37" ht="12.75" customHeight="1" x14ac:dyDescent="0.25">
      <c r="A58">
        <v>2019</v>
      </c>
      <c r="B58" s="22" t="s">
        <v>154</v>
      </c>
      <c r="C58" s="23">
        <v>2015</v>
      </c>
      <c r="D58" s="15">
        <v>1.8856031466536787</v>
      </c>
      <c r="E58" s="15">
        <v>1.7343991207427707</v>
      </c>
      <c r="F58" s="15">
        <v>1.9211805645150688</v>
      </c>
      <c r="G58" s="15"/>
      <c r="H58" s="15">
        <v>2.1346450716834098</v>
      </c>
      <c r="I58" s="15">
        <v>2.0190184636338917</v>
      </c>
      <c r="J58" s="15">
        <v>2.499313604762659</v>
      </c>
      <c r="K58" s="15">
        <v>2.2235886163368854</v>
      </c>
      <c r="L58" s="15">
        <v>2.3658982877824459</v>
      </c>
      <c r="M58" s="15">
        <v>1.9478636279111112</v>
      </c>
      <c r="N58" s="15">
        <v>1.8322370198615934</v>
      </c>
      <c r="O58" s="15">
        <v>2.4370531235052262</v>
      </c>
      <c r="P58" s="15">
        <v>2.3658982877824459</v>
      </c>
      <c r="Q58" s="15">
        <v>2.2591660341982753</v>
      </c>
      <c r="R58" s="15">
        <v>1.7928723227075551</v>
      </c>
      <c r="S58" s="15">
        <f t="shared" si="4"/>
        <v>2.0768317676586507</v>
      </c>
      <c r="T58" s="17">
        <f t="shared" si="5"/>
        <v>-13.672722527314852</v>
      </c>
      <c r="U58" s="18">
        <f t="shared" si="6"/>
        <v>2</v>
      </c>
      <c r="V58" s="15">
        <v>2.2502716797329279</v>
      </c>
      <c r="W58" s="15">
        <v>2.4726305413666165</v>
      </c>
      <c r="X58" s="15"/>
      <c r="Y58" s="15">
        <v>2.1969055529408426</v>
      </c>
      <c r="Z58" s="15">
        <v>2.481524895831964</v>
      </c>
      <c r="AA58" s="15">
        <v>2.2858490975943182</v>
      </c>
      <c r="AB58" s="15">
        <v>2.4637361869012686</v>
      </c>
      <c r="AC58" s="15">
        <v>2.2680603886636228</v>
      </c>
      <c r="AD58" s="15"/>
      <c r="AE58" s="15">
        <v>2.4459474779705741</v>
      </c>
      <c r="AF58" s="15">
        <v>2.499313604762659</v>
      </c>
      <c r="AG58" s="15">
        <v>2.3658982877824459</v>
      </c>
      <c r="AH58" s="15">
        <v>2.20579990740619</v>
      </c>
      <c r="AI58" s="15">
        <f t="shared" si="7"/>
        <v>2.2591660341982753</v>
      </c>
      <c r="AJ58" s="20">
        <f t="shared" si="8"/>
        <v>-20.640081535937078</v>
      </c>
      <c r="AK58" s="19">
        <f>RANK(R58,(D58:R58,V58:AH58),1)</f>
        <v>2</v>
      </c>
    </row>
    <row r="59" spans="1:37" ht="12.75" customHeight="1" x14ac:dyDescent="0.25">
      <c r="A59" s="67">
        <v>2019</v>
      </c>
      <c r="B59" s="22" t="s">
        <v>153</v>
      </c>
      <c r="C59" s="23">
        <v>2015</v>
      </c>
      <c r="D59" s="15">
        <v>1.6991181606092174</v>
      </c>
      <c r="E59" s="15">
        <v>1.5318474608601234</v>
      </c>
      <c r="F59" s="15">
        <v>1.5406511818995496</v>
      </c>
      <c r="G59" s="15"/>
      <c r="H59" s="15">
        <v>1.9544260707525716</v>
      </c>
      <c r="I59" s="15">
        <v>1.8663888603583114</v>
      </c>
      <c r="J59" s="15">
        <v>2.3505935175267414</v>
      </c>
      <c r="K59" s="15">
        <v>2.0160521180285533</v>
      </c>
      <c r="L59" s="15">
        <v>1.9544260707525716</v>
      </c>
      <c r="M59" s="15"/>
      <c r="N59" s="15">
        <v>1.5758660660572534</v>
      </c>
      <c r="O59" s="15">
        <v>2.3065749123296113</v>
      </c>
      <c r="P59" s="15">
        <v>2.2625563071324812</v>
      </c>
      <c r="Q59" s="15">
        <v>2.0424632811468313</v>
      </c>
      <c r="R59" s="15">
        <v>1.7902217547384689</v>
      </c>
      <c r="S59" s="15">
        <f t="shared" si="4"/>
        <v>1.9544260707525716</v>
      </c>
      <c r="T59" s="17">
        <f t="shared" si="5"/>
        <v>-8.4016642262080623</v>
      </c>
      <c r="U59" s="18">
        <f t="shared" si="6"/>
        <v>5</v>
      </c>
      <c r="V59" s="15">
        <v>1.8839963024371635</v>
      </c>
      <c r="W59" s="15">
        <v>2.1216967705016652</v>
      </c>
      <c r="X59" s="15"/>
      <c r="Y59" s="15">
        <v>2.0512670021862576</v>
      </c>
      <c r="Z59" s="15">
        <v>2.3241823544084634</v>
      </c>
      <c r="AA59" s="15">
        <v>1.9192111865948676</v>
      </c>
      <c r="AB59" s="15">
        <v>2.0072483969891275</v>
      </c>
      <c r="AC59" s="15">
        <v>1.6286883922938094</v>
      </c>
      <c r="AD59" s="15"/>
      <c r="AE59" s="15">
        <v>2.2097339808959253</v>
      </c>
      <c r="AF59" s="15">
        <v>2.2889674702507592</v>
      </c>
      <c r="AG59" s="15">
        <v>2.3153786333690372</v>
      </c>
      <c r="AH59" s="15">
        <v>2.0688744442651097</v>
      </c>
      <c r="AI59" s="15">
        <f t="shared" si="7"/>
        <v>2.0116502575088404</v>
      </c>
      <c r="AJ59" s="20">
        <f t="shared" si="8"/>
        <v>-11.007306162880475</v>
      </c>
      <c r="AK59" s="19">
        <f>RANK(R59,(D59:R59,V59:AH59),1)</f>
        <v>6</v>
      </c>
    </row>
    <row r="60" spans="1:37" ht="12.75" customHeight="1" x14ac:dyDescent="0.25">
      <c r="A60" s="67">
        <v>2020</v>
      </c>
      <c r="B60" s="22" t="s">
        <v>154</v>
      </c>
      <c r="C60" s="23">
        <v>2015</v>
      </c>
      <c r="D60" s="15">
        <v>1.5213114754098362</v>
      </c>
      <c r="E60" s="15">
        <v>1.416393442622951</v>
      </c>
      <c r="F60" s="15">
        <v>1.2590163934426231</v>
      </c>
      <c r="G60" s="15"/>
      <c r="H60" s="15">
        <v>1.6174863387978144</v>
      </c>
      <c r="I60" s="15">
        <v>1.66120218579235</v>
      </c>
      <c r="J60" s="15">
        <v>1.7398907103825141</v>
      </c>
      <c r="K60" s="15">
        <v>1.8098360655737709</v>
      </c>
      <c r="L60" s="15">
        <v>1.8710382513661206</v>
      </c>
      <c r="M60" s="15">
        <v>1.6262295081967213</v>
      </c>
      <c r="N60" s="15">
        <v>1.425136612021858</v>
      </c>
      <c r="O60" s="15">
        <v>2.0196721311475412</v>
      </c>
      <c r="P60" s="15">
        <v>1.9234972677595632</v>
      </c>
      <c r="Q60" s="15"/>
      <c r="R60" s="118">
        <v>1.8039537128676943</v>
      </c>
      <c r="S60" s="15">
        <f t="shared" si="4"/>
        <v>1.66120218579235</v>
      </c>
      <c r="T60" s="17">
        <f t="shared" si="5"/>
        <v>8.5932662680223704</v>
      </c>
      <c r="U60" s="18">
        <f t="shared" si="6"/>
        <v>9</v>
      </c>
      <c r="V60" s="15">
        <v>1.5038251366120221</v>
      </c>
      <c r="W60" s="15">
        <v>2.2120218579234976</v>
      </c>
      <c r="X60" s="15"/>
      <c r="Y60" s="15">
        <v>1.8622950819672135</v>
      </c>
      <c r="Z60" s="15">
        <v>1.7224043715846997</v>
      </c>
      <c r="AA60" s="15">
        <v>1.7398907103825141</v>
      </c>
      <c r="AB60" s="15">
        <v>1.731147540983607</v>
      </c>
      <c r="AC60" s="15">
        <v>1.4338797814207653</v>
      </c>
      <c r="AD60" s="15"/>
      <c r="AE60" s="15">
        <v>2.002185792349727</v>
      </c>
      <c r="AF60" s="15">
        <v>2.0896174863387982</v>
      </c>
      <c r="AG60" s="15">
        <v>2.0808743169398913</v>
      </c>
      <c r="AH60" s="15">
        <v>1.9759562841530056</v>
      </c>
      <c r="AI60" s="15">
        <f t="shared" si="7"/>
        <v>1.7398907103825141</v>
      </c>
      <c r="AJ60" s="20">
        <f t="shared" si="8"/>
        <v>3.6820130197198444</v>
      </c>
      <c r="AK60" s="19">
        <f>RANK(R60,(D60:R60,V60:AH60),1)</f>
        <v>14</v>
      </c>
    </row>
    <row r="61" spans="1:37" ht="12.75" customHeight="1" x14ac:dyDescent="0.25">
      <c r="A61">
        <v>2020</v>
      </c>
      <c r="B61" s="22" t="s">
        <v>153</v>
      </c>
      <c r="C61" s="23">
        <v>2015</v>
      </c>
      <c r="D61" s="15">
        <v>1.6361088931406962</v>
      </c>
      <c r="E61" s="15">
        <v>1.4010877261702093</v>
      </c>
      <c r="F61" s="15">
        <v>1.4734019313918976</v>
      </c>
      <c r="G61" s="15"/>
      <c r="H61" s="15">
        <v>1.6722659957515402</v>
      </c>
      <c r="I61" s="15">
        <v>1.7445802009732285</v>
      </c>
      <c r="J61" s="15">
        <v>1.4372448287810535</v>
      </c>
      <c r="K61" s="15">
        <v>1.7084230983623845</v>
      </c>
      <c r="L61" s="15">
        <v>1.7626587522786503</v>
      </c>
      <c r="M61" s="15"/>
      <c r="N61" s="15">
        <v>1.4914804826973196</v>
      </c>
      <c r="O61" s="15">
        <v>1.7807373035840723</v>
      </c>
      <c r="P61" s="15">
        <v>1.6541874444461182</v>
      </c>
      <c r="Q61" s="15">
        <v>1.7716980279313614</v>
      </c>
      <c r="R61" s="15">
        <v>1.5997743501594135</v>
      </c>
      <c r="S61" s="15">
        <f t="shared" si="4"/>
        <v>1.6541874444461182</v>
      </c>
      <c r="T61" s="17">
        <f t="shared" si="5"/>
        <v>-3.2894152636326037</v>
      </c>
      <c r="U61" s="18">
        <f t="shared" si="6"/>
        <v>5</v>
      </c>
      <c r="V61" s="15">
        <v>1.2926164183376772</v>
      </c>
      <c r="W61" s="15">
        <v>1.943444265332871</v>
      </c>
      <c r="X61" s="15"/>
      <c r="Y61" s="15">
        <v>1.7265016496678061</v>
      </c>
      <c r="Z61" s="15">
        <v>1.8530515088057606</v>
      </c>
      <c r="AA61" s="15">
        <v>1.608991066182563</v>
      </c>
      <c r="AB61" s="15">
        <v>1.5909125148771412</v>
      </c>
      <c r="AC61" s="15">
        <v>1.4824412070446087</v>
      </c>
      <c r="AD61" s="15"/>
      <c r="AE61" s="15">
        <v>1.9705620922910041</v>
      </c>
      <c r="AF61" s="15">
        <v>1.6632267200988291</v>
      </c>
      <c r="AG61" s="15">
        <v>2.2055832592614908</v>
      </c>
      <c r="AH61" s="15">
        <v>1.898247887069316</v>
      </c>
      <c r="AI61" s="15">
        <f t="shared" si="7"/>
        <v>1.6677463579251848</v>
      </c>
      <c r="AJ61" s="20">
        <f t="shared" si="8"/>
        <v>-4.0756801801884377</v>
      </c>
      <c r="AK61" s="19">
        <f>RANK(R61,(D61:R61,V61:AH61),1)</f>
        <v>8</v>
      </c>
    </row>
    <row r="62" spans="1:37" ht="12.75" customHeight="1" x14ac:dyDescent="0.25">
      <c r="A62">
        <v>2021</v>
      </c>
      <c r="B62" s="22" t="s">
        <v>154</v>
      </c>
      <c r="C62" s="23">
        <v>2015</v>
      </c>
      <c r="D62" s="15">
        <v>1.9007391763463568</v>
      </c>
      <c r="E62" s="15">
        <v>1.6056472494250045</v>
      </c>
      <c r="F62" s="15">
        <v>2.1090393600555464</v>
      </c>
      <c r="G62" s="15">
        <v>2.3954521126556827</v>
      </c>
      <c r="H62" s="15">
        <v>1.7618723872068969</v>
      </c>
      <c r="I62" s="15">
        <v>1.7618723872068969</v>
      </c>
      <c r="J62" s="15">
        <v>1.805268258812978</v>
      </c>
      <c r="K62" s="15">
        <v>2.1524352316616278</v>
      </c>
      <c r="L62" s="15">
        <v>1.805268258812978</v>
      </c>
      <c r="M62" s="15">
        <v>1.8486641304190594</v>
      </c>
      <c r="N62" s="15">
        <v>1.7011181669583832</v>
      </c>
      <c r="O62" s="15">
        <v>1.7097973412795995</v>
      </c>
      <c r="P62" s="15">
        <v>1.805268258812978</v>
      </c>
      <c r="Q62" s="15">
        <v>2.8120524800740618</v>
      </c>
      <c r="R62" s="15">
        <v>1.7767991839361816</v>
      </c>
      <c r="S62" s="15">
        <f t="shared" ref="S62" si="9">MEDIAN(D62:R62)</f>
        <v>1.805268258812978</v>
      </c>
      <c r="T62" s="17">
        <f t="shared" ref="T62" si="10">(R62-S62)/S62*100</f>
        <v>-1.5769996917530542</v>
      </c>
      <c r="U62" s="18">
        <f t="shared" ref="U62" si="11">RANK(R62,D62:R62,1)</f>
        <v>6</v>
      </c>
      <c r="V62" s="15">
        <v>1.7011181669583832</v>
      </c>
      <c r="W62" s="15">
        <v>2.0135684425221676</v>
      </c>
      <c r="X62" s="15"/>
      <c r="Y62" s="118">
        <v>1.9441350479524382</v>
      </c>
      <c r="Z62" s="15">
        <v>2.1871519289464931</v>
      </c>
      <c r="AA62" s="15">
        <v>1.796589084491762</v>
      </c>
      <c r="AB62" s="15">
        <v>1.5882889007825725</v>
      </c>
      <c r="AC62" s="15">
        <v>2.0135684425221676</v>
      </c>
      <c r="AD62" s="15"/>
      <c r="AE62" s="15">
        <v>2.048285139807033</v>
      </c>
      <c r="AF62" s="15">
        <v>1.7011181669583832</v>
      </c>
      <c r="AG62" s="15">
        <v>1.7184765156008159</v>
      </c>
      <c r="AH62" s="15">
        <v>1.909418350667573</v>
      </c>
      <c r="AI62" s="15">
        <f t="shared" ref="AI62" si="12">MEDIAN(D62:R62,V62:AH62)</f>
        <v>1.805268258812978</v>
      </c>
      <c r="AJ62" s="20">
        <f t="shared" ref="AJ62" si="13">(R62-AI62)/AI62*100</f>
        <v>-1.5769996917530542</v>
      </c>
      <c r="AK62" s="19">
        <f>RANK(R62,(D62:R62,V62:AH62),1)</f>
        <v>10</v>
      </c>
    </row>
    <row r="63" spans="1:37" ht="12.75" customHeight="1" x14ac:dyDescent="0.25">
      <c r="A63">
        <v>2021</v>
      </c>
      <c r="B63" s="22" t="s">
        <v>153</v>
      </c>
      <c r="C63" s="23">
        <v>2015</v>
      </c>
      <c r="D63" s="15">
        <v>3.5009511911184301</v>
      </c>
      <c r="E63" s="15">
        <v>2.8706096141287376</v>
      </c>
      <c r="F63" s="15">
        <v>6.1330531815213378</v>
      </c>
      <c r="G63" s="15">
        <v>5.5538203810443232</v>
      </c>
      <c r="H63" s="15">
        <v>3.6713137794940232</v>
      </c>
      <c r="I63" s="15">
        <v>2.7258014140094837</v>
      </c>
      <c r="J63" s="15">
        <v>3.6627956500752434</v>
      </c>
      <c r="K63" s="15">
        <v>3.6968681677503628</v>
      </c>
      <c r="L63" s="15">
        <v>3.1602260143672449</v>
      </c>
      <c r="M63" s="15"/>
      <c r="N63" s="15">
        <v>3.1772622732048039</v>
      </c>
      <c r="O63" s="15">
        <v>2.7769101905221616</v>
      </c>
      <c r="P63" s="15">
        <v>3.0835628495982288</v>
      </c>
      <c r="Q63" s="15">
        <v>7.1296743235185547</v>
      </c>
      <c r="R63" s="15">
        <v>2.9078607720254932</v>
      </c>
      <c r="S63" s="15">
        <f t="shared" ref="S63:S68" si="14">MEDIAN(D63:R63)</f>
        <v>3.3391067321616168</v>
      </c>
      <c r="T63" s="17">
        <f t="shared" ref="T63:T68" si="15">(R63-S63)/S63*100</f>
        <v>-12.91500975343039</v>
      </c>
      <c r="U63" s="18">
        <f t="shared" ref="U63:U68" si="16">RANK(R63,D63:R63,1)</f>
        <v>4</v>
      </c>
      <c r="V63" s="15">
        <v>3.9694483091513106</v>
      </c>
      <c r="W63" s="15">
        <v>3.9694483091513106</v>
      </c>
      <c r="X63" s="15"/>
      <c r="Y63" s="15">
        <v>3.2879979556489398</v>
      </c>
      <c r="Z63" s="15">
        <v>4.3357278741588354</v>
      </c>
      <c r="AA63" s="15">
        <v>3.9013032738010733</v>
      </c>
      <c r="AB63" s="15">
        <v>2.6576563786592464</v>
      </c>
      <c r="AC63" s="15">
        <v>5.2642039808058154</v>
      </c>
      <c r="AD63" s="15"/>
      <c r="AE63" s="15">
        <v>3.5690962264686674</v>
      </c>
      <c r="AF63" s="15">
        <v>3.9183395326386332</v>
      </c>
      <c r="AG63" s="15">
        <v>2.6576563786592464</v>
      </c>
      <c r="AH63" s="15">
        <v>3.424288026349414</v>
      </c>
      <c r="AI63" s="15">
        <f t="shared" ref="AI63:AI68" si="17">MEDIAN(D63:R63,V63:AH63)</f>
        <v>3.5690962264686674</v>
      </c>
      <c r="AJ63" s="20">
        <f t="shared" ref="AJ63:AJ68" si="18">(R63-AI63)/AI63*100</f>
        <v>-18.526691702493359</v>
      </c>
      <c r="AK63" s="19">
        <f>RANK(R63,(D63:R63,V63:AH63),1)</f>
        <v>6</v>
      </c>
    </row>
    <row r="64" spans="1:37" x14ac:dyDescent="0.25">
      <c r="A64">
        <v>2022</v>
      </c>
      <c r="B64" s="22" t="s">
        <v>154</v>
      </c>
      <c r="C64" s="23">
        <v>2015</v>
      </c>
      <c r="D64" s="15">
        <v>4.9673752894127547</v>
      </c>
      <c r="E64" s="15">
        <v>4.0917701536518623</v>
      </c>
      <c r="F64" s="15">
        <v>8.1835403073037245</v>
      </c>
      <c r="G64" s="15">
        <v>8.0067354241212385</v>
      </c>
      <c r="H64" s="15">
        <v>5.0515680909282255</v>
      </c>
      <c r="I64" s="15">
        <v>4.1001894338034095</v>
      </c>
      <c r="J64" s="15">
        <v>8.2424752683645544</v>
      </c>
      <c r="K64" s="15">
        <v>4.3275099978951799</v>
      </c>
      <c r="L64" s="15">
        <v>6.1039781098716048</v>
      </c>
      <c r="M64" s="15">
        <v>5.43885497789939</v>
      </c>
      <c r="N64" s="15">
        <v>4.6727004841086082</v>
      </c>
      <c r="O64" s="15">
        <v>5.43885497789939</v>
      </c>
      <c r="P64" s="15">
        <v>6.263944432750999</v>
      </c>
      <c r="Q64" s="15">
        <v>8.5960850347295299</v>
      </c>
      <c r="R64" s="15">
        <v>3.789061920585223</v>
      </c>
      <c r="S64" s="15">
        <f t="shared" si="14"/>
        <v>5.43885497789939</v>
      </c>
      <c r="T64" s="17">
        <f t="shared" si="15"/>
        <v>-30.33346290750622</v>
      </c>
      <c r="U64" s="18">
        <f t="shared" si="16"/>
        <v>1</v>
      </c>
      <c r="V64" s="15">
        <v>6.1292359503262475</v>
      </c>
      <c r="W64" s="15">
        <v>4.3780256788044616</v>
      </c>
      <c r="X64" s="15"/>
      <c r="Y64" s="15">
        <v>6.0450431488107759</v>
      </c>
      <c r="Z64" s="15">
        <v>7.2574194906335503</v>
      </c>
      <c r="AA64" s="15">
        <v>5.1105030519890544</v>
      </c>
      <c r="AB64" s="15">
        <v>4.7737318459271734</v>
      </c>
      <c r="AC64" s="15">
        <v>7.9730583035150504</v>
      </c>
      <c r="AD64" s="15"/>
      <c r="AE64" s="15">
        <v>6.4407493159334877</v>
      </c>
      <c r="AF64" s="15">
        <v>6.3397179541149233</v>
      </c>
      <c r="AG64" s="15">
        <v>5.5651441801725952</v>
      </c>
      <c r="AH64" s="15">
        <v>4.5127341612292149</v>
      </c>
      <c r="AI64" s="15">
        <f t="shared" si="17"/>
        <v>5.5019995790359921</v>
      </c>
      <c r="AJ64" s="20">
        <f t="shared" si="18"/>
        <v>-31.133002353862299</v>
      </c>
      <c r="AK64" s="19">
        <f>RANK(R64,(D64:R64,V64:AH64),1)</f>
        <v>1</v>
      </c>
    </row>
    <row r="65" spans="1:37" x14ac:dyDescent="0.25">
      <c r="A65">
        <v>2022</v>
      </c>
      <c r="B65" s="22" t="s">
        <v>153</v>
      </c>
      <c r="C65" s="23">
        <v>2015</v>
      </c>
      <c r="D65" s="118">
        <v>7.4150804954896632</v>
      </c>
      <c r="E65" s="15">
        <v>5.2397600241702271</v>
      </c>
      <c r="F65" s="15">
        <v>11.860675903146445</v>
      </c>
      <c r="G65" s="15">
        <v>11.040614614355389</v>
      </c>
      <c r="H65" s="15">
        <v>5.8440157106478487</v>
      </c>
      <c r="I65" s="15">
        <v>5.4210367301135136</v>
      </c>
      <c r="J65" s="15">
        <v>12.65484051965989</v>
      </c>
      <c r="K65" s="15">
        <v>5.2224955759851523</v>
      </c>
      <c r="L65" s="118">
        <v>8.4250507143165443</v>
      </c>
      <c r="M65" s="15"/>
      <c r="N65" s="15">
        <v>6.0339246406836722</v>
      </c>
      <c r="O65" s="15">
        <v>7.9157494928568353</v>
      </c>
      <c r="P65" s="15">
        <v>9.2019508826449137</v>
      </c>
      <c r="Q65" s="15">
        <v>13.39721179161811</v>
      </c>
      <c r="R65" s="15">
        <v>5.6647994036665166</v>
      </c>
      <c r="S65" s="15">
        <f t="shared" si="14"/>
        <v>7.6654149941732488</v>
      </c>
      <c r="T65" s="17">
        <f t="shared" si="15"/>
        <v>-26.099246968722117</v>
      </c>
      <c r="U65" s="18">
        <f t="shared" si="16"/>
        <v>4</v>
      </c>
      <c r="V65" s="118">
        <v>10.315507790582243</v>
      </c>
      <c r="W65" s="15">
        <v>6.6468125512538307</v>
      </c>
      <c r="X65" s="15"/>
      <c r="Y65" s="15">
        <v>7.6826794423583227</v>
      </c>
      <c r="Z65" s="15">
        <v>11.023350166170315</v>
      </c>
      <c r="AA65" s="15">
        <v>11.092407958910613</v>
      </c>
      <c r="AB65" s="118">
        <v>13.345418447062885</v>
      </c>
      <c r="AC65" s="15">
        <v>8.5027407311493821</v>
      </c>
      <c r="AD65" s="15"/>
      <c r="AE65" s="15">
        <v>8.0366006301523587</v>
      </c>
      <c r="AF65" s="15">
        <v>10.902499028874789</v>
      </c>
      <c r="AG65" s="15">
        <v>7.3805515991195145</v>
      </c>
      <c r="AH65" s="15">
        <v>5.8785446070179974</v>
      </c>
      <c r="AI65" s="15">
        <f t="shared" si="17"/>
        <v>8.0366006301523587</v>
      </c>
      <c r="AJ65" s="20">
        <f t="shared" si="18"/>
        <v>-29.512493349328935</v>
      </c>
      <c r="AK65" s="19">
        <f>RANK(R65,(D65:R65,V65:AH65),1)</f>
        <v>4</v>
      </c>
    </row>
    <row r="66" spans="1:37" x14ac:dyDescent="0.25">
      <c r="A66">
        <v>2023</v>
      </c>
      <c r="B66" s="22" t="s">
        <v>154</v>
      </c>
      <c r="C66" s="23">
        <v>2015</v>
      </c>
      <c r="D66" s="15">
        <v>4.7630186251863984</v>
      </c>
      <c r="E66" s="15">
        <v>5.2279173123592884</v>
      </c>
      <c r="F66" s="15">
        <v>4.7103885851290901</v>
      </c>
      <c r="G66" s="15">
        <v>7.8331042951960486</v>
      </c>
      <c r="H66" s="15">
        <v>5.6928159995321774</v>
      </c>
      <c r="I66" s="15">
        <v>5.4910675126458299</v>
      </c>
      <c r="J66" s="15">
        <v>5.1577439256162103</v>
      </c>
      <c r="K66" s="15">
        <v>5.3594924125025587</v>
      </c>
      <c r="L66" s="15">
        <v>6.7541884740212277</v>
      </c>
      <c r="M66" s="15">
        <v>6.4471799070202636</v>
      </c>
      <c r="N66" s="15">
        <v>6.2629747668196849</v>
      </c>
      <c r="O66" s="15">
        <v>5.727902692903716</v>
      </c>
      <c r="P66" s="15">
        <v>5.4208941259027519</v>
      </c>
      <c r="Q66" s="15">
        <v>10.069880997631648</v>
      </c>
      <c r="R66" s="15">
        <v>5.4678312647587468</v>
      </c>
      <c r="S66" s="15">
        <f t="shared" si="14"/>
        <v>5.4910675126458299</v>
      </c>
      <c r="T66" s="17">
        <f t="shared" si="15"/>
        <v>-0.42316449094043113</v>
      </c>
      <c r="U66" s="18">
        <f t="shared" si="16"/>
        <v>7</v>
      </c>
      <c r="V66" s="15">
        <v>5.4472091459314056</v>
      </c>
      <c r="W66" s="15">
        <v>4.6226718517002423</v>
      </c>
      <c r="X66" s="15"/>
      <c r="Y66" s="15">
        <v>6.5962983538493027</v>
      </c>
      <c r="Z66" s="15">
        <v>8.0173094353966263</v>
      </c>
      <c r="AA66" s="15">
        <v>8.2190579222829747</v>
      </c>
      <c r="AB66" s="15">
        <v>8.8593900763135593</v>
      </c>
      <c r="AC66" s="15">
        <v>6.8682202274787292</v>
      </c>
      <c r="AD66" s="15"/>
      <c r="AE66" s="15">
        <v>8.0523961287681658</v>
      </c>
      <c r="AF66" s="15">
        <v>4.4647817315283183</v>
      </c>
      <c r="AG66" s="15">
        <v>7.4120639747375812</v>
      </c>
      <c r="AH66" s="15">
        <v>5.2805473524165958</v>
      </c>
      <c r="AI66" s="15">
        <f t="shared" si="17"/>
        <v>5.7103593462179472</v>
      </c>
      <c r="AJ66" s="20">
        <f t="shared" si="18"/>
        <v>-4.2471597101823404</v>
      </c>
      <c r="AK66" s="19">
        <f>RANK(R66,(D66:R66,V66:AH66),1)</f>
        <v>11</v>
      </c>
    </row>
    <row r="67" spans="1:37" x14ac:dyDescent="0.25">
      <c r="A67">
        <v>2023</v>
      </c>
      <c r="B67" s="22" t="s">
        <v>153</v>
      </c>
      <c r="C67" s="23">
        <v>2015</v>
      </c>
      <c r="D67" s="15">
        <v>3.7733676802855207</v>
      </c>
      <c r="E67" s="15">
        <v>4.0324089398016882</v>
      </c>
      <c r="F67" s="15">
        <v>3.902888310043604</v>
      </c>
      <c r="G67" s="15">
        <v>5.681638292054628</v>
      </c>
      <c r="H67" s="15">
        <v>4.4986832069307914</v>
      </c>
      <c r="I67" s="15">
        <v>5.042669851914745</v>
      </c>
      <c r="J67" s="15">
        <v>3.8079065148876761</v>
      </c>
      <c r="K67" s="15">
        <v>4.6368385453394145</v>
      </c>
      <c r="L67" s="15">
        <v>4.7663591750974987</v>
      </c>
      <c r="M67" s="15"/>
      <c r="N67" s="15">
        <v>4.6800120885921093</v>
      </c>
      <c r="O67" s="15">
        <v>4.3173543252694744</v>
      </c>
      <c r="P67" s="15">
        <v>4.3173543252694744</v>
      </c>
      <c r="Q67" s="15">
        <v>8.1770690920603837</v>
      </c>
      <c r="R67" s="15">
        <v>4.9563021019726152</v>
      </c>
      <c r="S67" s="15">
        <f t="shared" si="14"/>
        <v>4.567760876135103</v>
      </c>
      <c r="T67" s="17">
        <f t="shared" si="15"/>
        <v>8.5061638814654152</v>
      </c>
      <c r="U67" s="18">
        <f t="shared" si="16"/>
        <v>11</v>
      </c>
      <c r="V67" s="15">
        <v>3.4970570034682744</v>
      </c>
      <c r="W67" s="15">
        <v>4.2051031128124681</v>
      </c>
      <c r="X67" s="15"/>
      <c r="Y67" s="15">
        <v>5.5866564968986987</v>
      </c>
      <c r="Z67" s="15">
        <v>4.7749938837480386</v>
      </c>
      <c r="AA67" s="15">
        <v>5.1980946076244461</v>
      </c>
      <c r="AB67" s="15">
        <v>4.3346237425705523</v>
      </c>
      <c r="AC67" s="15">
        <v>4.8527062616028891</v>
      </c>
      <c r="AD67" s="15"/>
      <c r="AE67" s="15">
        <v>6.6400909522644502</v>
      </c>
      <c r="AF67" s="15">
        <v>3.7560982629844419</v>
      </c>
      <c r="AG67" s="15">
        <v>6.4328579446515155</v>
      </c>
      <c r="AH67" s="15">
        <v>4.4641443723286365</v>
      </c>
      <c r="AI67" s="15">
        <f t="shared" si="17"/>
        <v>4.6368385453394145</v>
      </c>
      <c r="AJ67" s="20">
        <f t="shared" si="18"/>
        <v>6.8896847174957241</v>
      </c>
      <c r="AK67" s="19">
        <f>RANK(R67,(D67:R67,V67:AH67),1)</f>
        <v>18</v>
      </c>
    </row>
    <row r="68" spans="1:37" x14ac:dyDescent="0.25">
      <c r="A68">
        <v>2024</v>
      </c>
      <c r="B68" s="22" t="s">
        <v>154</v>
      </c>
      <c r="C68" s="23">
        <v>2015</v>
      </c>
      <c r="D68" s="15">
        <v>3.3762126586606267</v>
      </c>
      <c r="E68" s="15">
        <v>3.3591179110218388</v>
      </c>
      <c r="F68" s="15">
        <v>3.5044232659515369</v>
      </c>
      <c r="G68" s="15">
        <v>5.2480875251079109</v>
      </c>
      <c r="H68" s="15">
        <v>3.4702337706739597</v>
      </c>
      <c r="I68" s="15">
        <v>3.9830761998375999</v>
      </c>
      <c r="J68" s="15">
        <v>2.7437069960254705</v>
      </c>
      <c r="K68" s="15">
        <v>4.128381554767298</v>
      </c>
      <c r="L68" s="15">
        <v>4.0001709474763878</v>
      </c>
      <c r="M68" s="15"/>
      <c r="N68" s="15">
        <v>3.6582759947006278</v>
      </c>
      <c r="O68" s="15">
        <v>3.5215180135903248</v>
      </c>
      <c r="P68" s="15">
        <v>3.1283388178982006</v>
      </c>
      <c r="Q68" s="15">
        <v>4.8207188341382112</v>
      </c>
      <c r="R68" s="15">
        <v>4.4592562447563777</v>
      </c>
      <c r="S68" s="15">
        <f t="shared" si="14"/>
        <v>3.5898970041454765</v>
      </c>
      <c r="T68" s="20">
        <f t="shared" si="15"/>
        <v>24.216829608398186</v>
      </c>
      <c r="U68" s="56">
        <f t="shared" si="16"/>
        <v>12</v>
      </c>
      <c r="V68" s="15">
        <v>3.1710756869951706</v>
      </c>
      <c r="W68" s="15">
        <v>3.8035813496303259</v>
      </c>
      <c r="X68" s="15"/>
      <c r="Y68" s="15">
        <v>4.530108124278815</v>
      </c>
      <c r="Z68" s="15">
        <v>4.0770973118509337</v>
      </c>
      <c r="AA68" s="15">
        <v>4.5044660028206325</v>
      </c>
      <c r="AB68" s="15">
        <v>3.7522971067139621</v>
      </c>
      <c r="AC68" s="15">
        <v>3.4445916492157789</v>
      </c>
      <c r="AD68" s="15"/>
      <c r="AE68" s="15">
        <v>4.8805504508739688</v>
      </c>
      <c r="AF68" s="15">
        <v>3.2394546775503228</v>
      </c>
      <c r="AG68" s="15">
        <v>4.9916663105260906</v>
      </c>
      <c r="AH68" s="15">
        <v>3.7437497328945675</v>
      </c>
      <c r="AI68" s="15">
        <f t="shared" si="17"/>
        <v>3.7522971067139621</v>
      </c>
      <c r="AJ68" s="20">
        <f t="shared" si="18"/>
        <v>18.840702586622417</v>
      </c>
      <c r="AK68" s="57">
        <f>RANK(R68,(D68:R68,V68:AH68),1)</f>
        <v>19</v>
      </c>
    </row>
    <row r="69" spans="1:37" x14ac:dyDescent="0.25">
      <c r="A69">
        <v>2024</v>
      </c>
      <c r="B69" s="22" t="s">
        <v>153</v>
      </c>
      <c r="C69" s="23">
        <v>2015</v>
      </c>
      <c r="D69" s="15">
        <v>3.7579689072810645</v>
      </c>
      <c r="E69" s="15">
        <v>3.4643775863997321</v>
      </c>
      <c r="F69" s="15">
        <v>4.303209931774969</v>
      </c>
      <c r="G69" s="15">
        <v>4.9994407784364165</v>
      </c>
      <c r="H69" s="15">
        <v>3.6656973492897893</v>
      </c>
      <c r="I69" s="15">
        <v>4.0935018454311605</v>
      </c>
      <c r="J69" s="15">
        <v>3.3553293815009511</v>
      </c>
      <c r="K69" s="15">
        <v>3.9928419639861317</v>
      </c>
      <c r="L69" s="15">
        <v>3.9089587294486074</v>
      </c>
      <c r="M69" s="15"/>
      <c r="N69" s="15">
        <v>3.455989262945979</v>
      </c>
      <c r="O69" s="15">
        <v>3.7244156134660553</v>
      </c>
      <c r="P69" s="15">
        <v>3.6740856727435411</v>
      </c>
      <c r="Q69" s="15">
        <v>5.3433620400402653</v>
      </c>
      <c r="R69" s="15">
        <v>4.0799427286284562</v>
      </c>
      <c r="S69" s="15">
        <f>MEDIAN(D69:R69)</f>
        <v>3.833463818364836</v>
      </c>
      <c r="T69" s="20">
        <f>(R69-S69)/S69*100</f>
        <v>6.429665752493154</v>
      </c>
      <c r="U69" s="56">
        <f>RANK(R69,D69:R69,1)</f>
        <v>10</v>
      </c>
      <c r="V69" s="15">
        <v>3.1707862655183985</v>
      </c>
      <c r="W69" s="15">
        <v>4.1689967565149315</v>
      </c>
      <c r="X69" s="15"/>
      <c r="Y69" s="15">
        <v>4.6219662230175604</v>
      </c>
      <c r="Z69" s="15">
        <v>4.4961413712112739</v>
      </c>
      <c r="AA69" s="15">
        <v>4.3283749021362272</v>
      </c>
      <c r="AB69" s="15">
        <v>4.3283749021362272</v>
      </c>
      <c r="AC69" s="15">
        <v>1.7867128956492562</v>
      </c>
      <c r="AD69" s="15"/>
      <c r="AE69" s="15">
        <v>4.9994407784364165</v>
      </c>
      <c r="AF69" s="15">
        <v>3.5063192036684931</v>
      </c>
      <c r="AG69" s="15">
        <v>4.982664131528912</v>
      </c>
      <c r="AH69" s="15">
        <v>3.9676769936248748</v>
      </c>
      <c r="AI69" s="15">
        <f>MEDIAN(D69:R69,V69:AH69)</f>
        <v>3.9928419639861317</v>
      </c>
      <c r="AJ69" s="20">
        <f>(R69-AI69)/AI69*100</f>
        <v>2.1814227917843798</v>
      </c>
      <c r="AK69" s="57">
        <f>RANK(R69,(D69:R69,V69:AH69),1)</f>
        <v>14</v>
      </c>
    </row>
    <row r="70" spans="1:37" x14ac:dyDescent="0.25">
      <c r="A70">
        <v>2025</v>
      </c>
      <c r="B70" s="22" t="s">
        <v>154</v>
      </c>
      <c r="C70" s="64">
        <v>2015</v>
      </c>
      <c r="D70" s="15">
        <v>3.8252517167291575</v>
      </c>
      <c r="E70" s="15">
        <v>3.5303534566288914</v>
      </c>
      <c r="F70" s="15">
        <v>3.9853393436407298</v>
      </c>
      <c r="G70" s="118">
        <v>4.9964190925559251</v>
      </c>
      <c r="H70" s="118">
        <v>3.8926570333235029</v>
      </c>
      <c r="I70" s="15">
        <v>3.9516366853435563</v>
      </c>
      <c r="J70" s="118">
        <v>3.5724817795003583</v>
      </c>
      <c r="K70" s="15">
        <v>4.2381092808695282</v>
      </c>
      <c r="L70" s="15">
        <v>4.4487508952268611</v>
      </c>
      <c r="M70" s="15"/>
      <c r="N70" s="118">
        <v>3.5387791212031852</v>
      </c>
      <c r="O70" s="15">
        <v>3.9263596916206769</v>
      </c>
      <c r="P70" s="118">
        <v>3.7409950709862243</v>
      </c>
      <c r="Q70" s="15">
        <v>5.3671483338248311</v>
      </c>
      <c r="R70" s="118">
        <v>4.1390959538141852</v>
      </c>
      <c r="S70" s="15">
        <f>MEDIAN(D70:R70)</f>
        <v>3.9389981884821168</v>
      </c>
      <c r="T70" s="20">
        <f>(R70-S70)/S70*100</f>
        <v>5.0799151397725204</v>
      </c>
      <c r="U70" s="56">
        <f>RANK(R70,D70:R70,1)</f>
        <v>10</v>
      </c>
      <c r="V70" s="118">
        <v>3.7831233938576911</v>
      </c>
      <c r="W70" s="15">
        <v>4.297088932889582</v>
      </c>
      <c r="X70" s="15"/>
      <c r="Y70" s="15">
        <v>4.3392172557610476</v>
      </c>
      <c r="Z70" s="15">
        <v>4.8868854530901134</v>
      </c>
      <c r="AA70" s="15">
        <v>4.2296836162952358</v>
      </c>
      <c r="AB70" s="118">
        <v>3.96006234991785</v>
      </c>
      <c r="AC70" s="15">
        <v>4.3392172557610476</v>
      </c>
      <c r="AD70" s="15"/>
      <c r="AE70" s="118">
        <v>4.5498588701183804</v>
      </c>
      <c r="AF70" s="15">
        <v>3.9769136790664366</v>
      </c>
      <c r="AG70" s="15">
        <v>4.7267978261785393</v>
      </c>
      <c r="AH70" s="15">
        <v>4.1370013059780089</v>
      </c>
      <c r="AI70" s="15">
        <f>MEDIAN(D70:R70,V70:AH70)</f>
        <v>4.1370013059780089</v>
      </c>
      <c r="AJ70" s="20">
        <f>(R70-AI70)/AI70*100</f>
        <v>5.0632032268143418E-2</v>
      </c>
      <c r="AK70" s="57">
        <f>RANK(R70,(D70:R70,V70:AH70),1)</f>
        <v>14</v>
      </c>
    </row>
    <row r="71" spans="1:37" x14ac:dyDescent="0.25">
      <c r="A71">
        <v>2025</v>
      </c>
      <c r="B71" s="22" t="s">
        <v>153</v>
      </c>
      <c r="C71" s="64">
        <v>2015</v>
      </c>
      <c r="D71" s="15">
        <v>3.5019963702359345</v>
      </c>
      <c r="E71" s="15">
        <v>3.4061705989110709</v>
      </c>
      <c r="F71" s="15">
        <v>3.4061705989110709</v>
      </c>
      <c r="G71" s="15">
        <v>4.8174228675136117</v>
      </c>
      <c r="H71" s="15">
        <v>3.5803992740471866</v>
      </c>
      <c r="I71" s="15">
        <v>3.7284936479128854</v>
      </c>
      <c r="J71" s="15">
        <v>3.0925589836660614</v>
      </c>
      <c r="K71" s="15">
        <v>3.798185117967332</v>
      </c>
      <c r="L71" s="15">
        <v>3.7894736842105257</v>
      </c>
      <c r="M71" s="15"/>
      <c r="N71" s="15">
        <v>3.1448275862068962</v>
      </c>
      <c r="O71" s="15">
        <v>3.5542649727767697</v>
      </c>
      <c r="P71" s="15">
        <v>3.1796733212341195</v>
      </c>
      <c r="Q71" s="15">
        <v>4.7390199637023587</v>
      </c>
      <c r="R71" s="15">
        <v>3.6266500383317344</v>
      </c>
      <c r="S71" s="15">
        <f>MEDIAN(D71:R71)</f>
        <v>3.5673321234119779</v>
      </c>
      <c r="T71" s="20">
        <f>(R71-S71)/S71*100</f>
        <v>1.6628088685788471</v>
      </c>
      <c r="U71" s="56">
        <f>RANK(R71,D71:R71,1)</f>
        <v>9</v>
      </c>
      <c r="V71" s="15">
        <v>3.1012704174228674</v>
      </c>
      <c r="W71" s="15">
        <v>3.8243194192377499</v>
      </c>
      <c r="X71" s="15"/>
      <c r="Y71" s="15">
        <v>4.0943738656987296</v>
      </c>
      <c r="Z71" s="15">
        <v>3.8765880217785842</v>
      </c>
      <c r="AA71" s="15">
        <v>3.7720508166969147</v>
      </c>
      <c r="AB71" s="15">
        <v>4.1901996370235928</v>
      </c>
      <c r="AC71" s="15">
        <v>4.2947368421052632</v>
      </c>
      <c r="AD71" s="15"/>
      <c r="AE71" s="15">
        <v>4.3992740471869327</v>
      </c>
      <c r="AF71" s="15">
        <v>3.5978221415607989</v>
      </c>
      <c r="AG71" s="15">
        <v>4.5735027223230489</v>
      </c>
      <c r="AH71" s="15">
        <v>3.9898366606170597</v>
      </c>
      <c r="AI71" s="15">
        <f>MEDIAN(D71:R71,V71:AH71)</f>
        <v>3.7720508166969147</v>
      </c>
      <c r="AJ71" s="20">
        <f>(R71-AI71)/AI71*100</f>
        <v>-3.8546876866442621</v>
      </c>
      <c r="AK71" s="57">
        <f>RANK(R71,(D71:R71,V71:AH71),1)</f>
        <v>11</v>
      </c>
    </row>
    <row r="72" spans="1:37" x14ac:dyDescent="0.25">
      <c r="R72" s="73"/>
      <c r="S72" s="73"/>
      <c r="T72" s="73"/>
      <c r="U72" s="73"/>
      <c r="AJ72" s="73"/>
      <c r="AK72" s="73"/>
    </row>
    <row r="73" spans="1:37" x14ac:dyDescent="0.25">
      <c r="R73" s="73"/>
      <c r="T73" s="121"/>
      <c r="U73" s="122"/>
      <c r="AJ73" s="121"/>
      <c r="AK73" s="123"/>
    </row>
  </sheetData>
  <phoneticPr fontId="14" type="noConversion"/>
  <pageMargins left="0.7" right="0.7" top="0.75" bottom="0.75" header="0.3" footer="0.3"/>
  <pageSetup paperSize="9"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6D3E1-DBEE-4458-9C3E-AE4DF52B81D0}">
  <sheetPr>
    <tabColor theme="4"/>
  </sheetPr>
  <dimension ref="A1:AK73"/>
  <sheetViews>
    <sheetView showGridLines="0" zoomScaleNormal="100" workbookViewId="0">
      <pane ySplit="13" topLeftCell="A56" activePane="bottomLeft" state="frozen"/>
      <selection activeCell="A34" sqref="A34"/>
      <selection pane="bottomLeft"/>
    </sheetView>
  </sheetViews>
  <sheetFormatPr defaultRowHeight="12.5" x14ac:dyDescent="0.25"/>
  <cols>
    <col min="1" max="1" width="8.54296875" customWidth="1"/>
    <col min="2" max="37" width="12.54296875" customWidth="1"/>
  </cols>
  <sheetData>
    <row r="1" spans="1:37" ht="18" customHeight="1" x14ac:dyDescent="0.35">
      <c r="A1" s="28" t="s">
        <v>127</v>
      </c>
    </row>
    <row r="2" spans="1:37" ht="18" customHeight="1" x14ac:dyDescent="0.35">
      <c r="A2" s="24" t="s">
        <v>133</v>
      </c>
    </row>
    <row r="3" spans="1:37" ht="18" customHeight="1" x14ac:dyDescent="0.35">
      <c r="A3" s="24" t="s">
        <v>88</v>
      </c>
    </row>
    <row r="4" spans="1:37" ht="18" customHeight="1" x14ac:dyDescent="0.35">
      <c r="A4" s="24" t="s">
        <v>136</v>
      </c>
    </row>
    <row r="5" spans="1:37" ht="18" customHeight="1" x14ac:dyDescent="0.35">
      <c r="A5" s="24" t="s">
        <v>155</v>
      </c>
    </row>
    <row r="6" spans="1:37" ht="18" customHeight="1" x14ac:dyDescent="0.35">
      <c r="A6" s="24" t="s">
        <v>107</v>
      </c>
    </row>
    <row r="7" spans="1:37" ht="18" customHeight="1" x14ac:dyDescent="0.35">
      <c r="A7" s="24" t="s">
        <v>156</v>
      </c>
    </row>
    <row r="8" spans="1:37" ht="18" customHeight="1" x14ac:dyDescent="0.35">
      <c r="A8" s="24" t="s">
        <v>89</v>
      </c>
    </row>
    <row r="9" spans="1:37" ht="18" customHeight="1" x14ac:dyDescent="0.35">
      <c r="A9" s="92" t="s">
        <v>140</v>
      </c>
    </row>
    <row r="10" spans="1:37" ht="18" customHeight="1" x14ac:dyDescent="0.35">
      <c r="A10" s="26" t="s">
        <v>141</v>
      </c>
    </row>
    <row r="11" spans="1:37" ht="18" customHeight="1" x14ac:dyDescent="0.35">
      <c r="A11" s="26" t="s">
        <v>139</v>
      </c>
    </row>
    <row r="12" spans="1:37" ht="18" customHeight="1" x14ac:dyDescent="0.35">
      <c r="A12" s="24" t="s">
        <v>142</v>
      </c>
    </row>
    <row r="13" spans="1:37" s="91" customFormat="1" ht="52" x14ac:dyDescent="0.3">
      <c r="A13" s="93" t="s">
        <v>84</v>
      </c>
      <c r="B13" s="93" t="s">
        <v>85</v>
      </c>
      <c r="C13" s="94" t="s">
        <v>56</v>
      </c>
      <c r="D13" s="94" t="s">
        <v>0</v>
      </c>
      <c r="E13" s="94" t="s">
        <v>1</v>
      </c>
      <c r="F13" s="94" t="s">
        <v>2</v>
      </c>
      <c r="G13" s="94" t="s">
        <v>3</v>
      </c>
      <c r="H13" s="94" t="s">
        <v>4</v>
      </c>
      <c r="I13" s="94" t="s">
        <v>5</v>
      </c>
      <c r="J13" s="94" t="s">
        <v>6</v>
      </c>
      <c r="K13" s="94" t="s">
        <v>7</v>
      </c>
      <c r="L13" s="94" t="s">
        <v>8</v>
      </c>
      <c r="M13" s="94" t="s">
        <v>9</v>
      </c>
      <c r="N13" s="94" t="s">
        <v>10</v>
      </c>
      <c r="O13" s="94" t="s">
        <v>11</v>
      </c>
      <c r="P13" s="94" t="s">
        <v>12</v>
      </c>
      <c r="Q13" s="94" t="s">
        <v>13</v>
      </c>
      <c r="R13" s="94" t="s">
        <v>104</v>
      </c>
      <c r="S13" s="94" t="s">
        <v>144</v>
      </c>
      <c r="T13" s="94" t="s">
        <v>150</v>
      </c>
      <c r="U13" s="94" t="s">
        <v>148</v>
      </c>
      <c r="V13" s="94" t="s">
        <v>27</v>
      </c>
      <c r="W13" s="94" t="s">
        <v>49</v>
      </c>
      <c r="X13" s="95" t="s">
        <v>17</v>
      </c>
      <c r="Y13" s="95" t="s">
        <v>175</v>
      </c>
      <c r="Z13" s="95" t="s">
        <v>19</v>
      </c>
      <c r="AA13" s="96" t="s">
        <v>20</v>
      </c>
      <c r="AB13" s="96" t="s">
        <v>21</v>
      </c>
      <c r="AC13" s="96" t="s">
        <v>22</v>
      </c>
      <c r="AD13" s="96" t="s">
        <v>23</v>
      </c>
      <c r="AE13" s="96" t="s">
        <v>24</v>
      </c>
      <c r="AF13" s="96" t="s">
        <v>28</v>
      </c>
      <c r="AG13" s="96" t="s">
        <v>25</v>
      </c>
      <c r="AH13" s="96" t="s">
        <v>26</v>
      </c>
      <c r="AI13" s="94" t="s">
        <v>145</v>
      </c>
      <c r="AJ13" s="94" t="s">
        <v>151</v>
      </c>
      <c r="AK13" s="94" t="s">
        <v>149</v>
      </c>
    </row>
    <row r="14" spans="1:37" ht="12.75" customHeight="1" x14ac:dyDescent="0.25">
      <c r="A14">
        <v>1998</v>
      </c>
      <c r="B14" s="22" t="s">
        <v>154</v>
      </c>
      <c r="C14" s="23" t="s">
        <v>86</v>
      </c>
      <c r="D14" s="15">
        <v>1.1346843448696353</v>
      </c>
      <c r="E14" s="15">
        <v>0.73121903551680623</v>
      </c>
      <c r="F14" s="15">
        <v>0.8175379903860075</v>
      </c>
      <c r="G14" s="15">
        <v>0.85989562116169493</v>
      </c>
      <c r="H14" s="15">
        <v>0.78548775801228643</v>
      </c>
      <c r="I14" s="15">
        <v>1.050471330856305</v>
      </c>
      <c r="J14" s="15"/>
      <c r="K14" s="15"/>
      <c r="L14" s="15">
        <v>0.94486285146435889</v>
      </c>
      <c r="M14" s="15">
        <v>1.1540926946108629</v>
      </c>
      <c r="N14" s="15">
        <v>0.79563527390927014</v>
      </c>
      <c r="O14" s="15">
        <v>1.3680137492133031</v>
      </c>
      <c r="P14" s="15">
        <v>0.83796012544872045</v>
      </c>
      <c r="Q14" s="15"/>
      <c r="R14" s="15">
        <v>0.68106551475881927</v>
      </c>
      <c r="S14" s="15">
        <f t="shared" ref="S14:S32" si="0">MEDIAN(D14:R14)</f>
        <v>0.84892787330520769</v>
      </c>
      <c r="T14" s="17">
        <f t="shared" ref="T14:T32" si="1">(R14-S14)/S14*100</f>
        <v>-19.77345353178648</v>
      </c>
      <c r="U14" s="18">
        <f t="shared" ref="U14:U32" si="2">RANK(R14,D14:R14,1)</f>
        <v>1</v>
      </c>
      <c r="V14" s="16"/>
      <c r="W14" s="16"/>
      <c r="X14" s="21"/>
      <c r="Y14" s="21"/>
      <c r="Z14" s="21"/>
      <c r="AA14" s="21"/>
      <c r="AB14" s="21"/>
      <c r="AC14" s="21"/>
      <c r="AD14" s="21"/>
      <c r="AE14" s="21"/>
      <c r="AF14" s="21"/>
      <c r="AG14" s="21"/>
      <c r="AH14" s="21"/>
      <c r="AI14" s="15"/>
      <c r="AJ14" s="20"/>
      <c r="AK14" s="19"/>
    </row>
    <row r="15" spans="1:37" ht="12.75" customHeight="1" x14ac:dyDescent="0.25">
      <c r="A15">
        <v>1998</v>
      </c>
      <c r="B15" s="22" t="s">
        <v>153</v>
      </c>
      <c r="C15" s="23" t="s">
        <v>86</v>
      </c>
      <c r="D15" s="15">
        <v>1.1432753680100847</v>
      </c>
      <c r="E15" s="15">
        <v>0.6594804490094528</v>
      </c>
      <c r="F15" s="15">
        <v>0.72198106796325656</v>
      </c>
      <c r="G15" s="15">
        <v>0.69697874707461915</v>
      </c>
      <c r="H15" s="15">
        <v>0.72609861609746662</v>
      </c>
      <c r="I15" s="15">
        <v>1.0455493959941564</v>
      </c>
      <c r="J15" s="15"/>
      <c r="K15" s="15"/>
      <c r="L15" s="15">
        <v>0.89900120039830378</v>
      </c>
      <c r="M15" s="15">
        <v>0.89782624781439102</v>
      </c>
      <c r="N15" s="15">
        <v>0.70614735626280623</v>
      </c>
      <c r="O15" s="15">
        <v>1.3745849761056634</v>
      </c>
      <c r="P15" s="15">
        <v>0.71922461557013617</v>
      </c>
      <c r="Q15" s="15"/>
      <c r="R15" s="15">
        <v>0.69726421886249101</v>
      </c>
      <c r="S15" s="15">
        <f t="shared" si="0"/>
        <v>0.72403984203036154</v>
      </c>
      <c r="T15" s="17">
        <f t="shared" si="1"/>
        <v>-3.698086985487703</v>
      </c>
      <c r="U15" s="18">
        <f t="shared" si="2"/>
        <v>3</v>
      </c>
      <c r="V15" s="16"/>
      <c r="W15" s="16"/>
      <c r="X15" s="21"/>
      <c r="Y15" s="21"/>
      <c r="Z15" s="21"/>
      <c r="AA15" s="21"/>
      <c r="AB15" s="21"/>
      <c r="AC15" s="21"/>
      <c r="AD15" s="21"/>
      <c r="AE15" s="21"/>
      <c r="AF15" s="21"/>
      <c r="AG15" s="21"/>
      <c r="AH15" s="21"/>
      <c r="AI15" s="15"/>
      <c r="AJ15" s="20"/>
      <c r="AK15" s="19"/>
    </row>
    <row r="16" spans="1:37" ht="12.75" customHeight="1" x14ac:dyDescent="0.25">
      <c r="A16">
        <v>1999</v>
      </c>
      <c r="B16" s="22" t="s">
        <v>154</v>
      </c>
      <c r="C16" s="23" t="s">
        <v>86</v>
      </c>
      <c r="D16" s="15">
        <v>1.2095134945107966</v>
      </c>
      <c r="E16" s="15">
        <v>0.56842395709342497</v>
      </c>
      <c r="F16" s="15">
        <v>0.67059151396920502</v>
      </c>
      <c r="G16" s="15">
        <v>0.64544689849034165</v>
      </c>
      <c r="H16" s="15">
        <v>0.70413007205659184</v>
      </c>
      <c r="I16" s="15">
        <v>0.98816634634359135</v>
      </c>
      <c r="J16" s="15"/>
      <c r="K16" s="15"/>
      <c r="L16" s="15">
        <v>0.83821066267990196</v>
      </c>
      <c r="M16" s="15">
        <v>0.93764967251971465</v>
      </c>
      <c r="N16" s="15"/>
      <c r="O16" s="15">
        <v>1.4516850244043602</v>
      </c>
      <c r="P16" s="15">
        <v>0.67255807375733045</v>
      </c>
      <c r="Q16" s="15"/>
      <c r="R16" s="15">
        <v>0.71094312455003594</v>
      </c>
      <c r="S16" s="15">
        <f t="shared" si="0"/>
        <v>0.71094312455003594</v>
      </c>
      <c r="T16" s="17">
        <f t="shared" si="1"/>
        <v>0</v>
      </c>
      <c r="U16" s="18">
        <f t="shared" si="2"/>
        <v>6</v>
      </c>
      <c r="V16" s="16"/>
      <c r="W16" s="16"/>
      <c r="X16" s="21"/>
      <c r="Y16" s="21"/>
      <c r="Z16" s="21"/>
      <c r="AA16" s="21"/>
      <c r="AB16" s="21"/>
      <c r="AC16" s="21"/>
      <c r="AD16" s="21"/>
      <c r="AE16" s="21"/>
      <c r="AF16" s="21"/>
      <c r="AG16" s="21"/>
      <c r="AH16" s="21"/>
      <c r="AI16" s="15"/>
      <c r="AJ16" s="20"/>
      <c r="AK16" s="19"/>
    </row>
    <row r="17" spans="1:37" ht="12.75" customHeight="1" x14ac:dyDescent="0.25">
      <c r="A17">
        <v>1999</v>
      </c>
      <c r="B17" s="22" t="s">
        <v>153</v>
      </c>
      <c r="C17" s="23" t="s">
        <v>86</v>
      </c>
      <c r="D17" s="15">
        <v>1.1921170097297935</v>
      </c>
      <c r="E17" s="15">
        <v>0.57342109078215842</v>
      </c>
      <c r="F17" s="15">
        <v>0.85348010868807889</v>
      </c>
      <c r="G17" s="15">
        <v>0.77385819871527506</v>
      </c>
      <c r="H17" s="15">
        <v>0.74139172889755733</v>
      </c>
      <c r="I17" s="15">
        <v>1.0268169205160917</v>
      </c>
      <c r="J17" s="15"/>
      <c r="K17" s="15"/>
      <c r="L17" s="15">
        <v>0.82988191211143203</v>
      </c>
      <c r="M17" s="15">
        <v>0.98362330245606189</v>
      </c>
      <c r="N17" s="15">
        <v>0.69635171389210282</v>
      </c>
      <c r="O17" s="15">
        <v>1.4516850244043602</v>
      </c>
      <c r="P17" s="15">
        <v>0.73464967705399908</v>
      </c>
      <c r="Q17" s="15"/>
      <c r="R17" s="15">
        <v>0.70950323974082075</v>
      </c>
      <c r="S17" s="15">
        <f t="shared" si="0"/>
        <v>0.80187005541335354</v>
      </c>
      <c r="T17" s="17">
        <f t="shared" si="1"/>
        <v>-11.51892567242942</v>
      </c>
      <c r="U17" s="18">
        <f t="shared" si="2"/>
        <v>3</v>
      </c>
      <c r="V17" s="16"/>
      <c r="W17" s="16"/>
      <c r="X17" s="21"/>
      <c r="Y17" s="21"/>
      <c r="Z17" s="21"/>
      <c r="AA17" s="21"/>
      <c r="AB17" s="21"/>
      <c r="AC17" s="21"/>
      <c r="AD17" s="21"/>
      <c r="AE17" s="21"/>
      <c r="AF17" s="21"/>
      <c r="AG17" s="21"/>
      <c r="AH17" s="21"/>
      <c r="AI17" s="15"/>
      <c r="AJ17" s="20"/>
      <c r="AK17" s="19"/>
    </row>
    <row r="18" spans="1:37" ht="12.75" customHeight="1" x14ac:dyDescent="0.25">
      <c r="A18">
        <v>2000</v>
      </c>
      <c r="B18" s="22" t="s">
        <v>154</v>
      </c>
      <c r="C18" s="23" t="s">
        <v>86</v>
      </c>
      <c r="D18" s="15"/>
      <c r="E18" s="15">
        <v>0.71812380488305316</v>
      </c>
      <c r="F18" s="15">
        <v>0.95692344612431002</v>
      </c>
      <c r="G18" s="15">
        <v>0.96694132869045535</v>
      </c>
      <c r="H18" s="15">
        <v>0.85570105319760248</v>
      </c>
      <c r="I18" s="15">
        <v>0.94141755663018634</v>
      </c>
      <c r="J18" s="15"/>
      <c r="K18" s="15"/>
      <c r="L18" s="15">
        <v>0.88661037078247829</v>
      </c>
      <c r="M18" s="15">
        <v>1.0763005007854325</v>
      </c>
      <c r="N18" s="15">
        <v>0.82033270165755134</v>
      </c>
      <c r="O18" s="15">
        <v>1.2857781644724333</v>
      </c>
      <c r="P18" s="15">
        <v>0.86919590733343555</v>
      </c>
      <c r="Q18" s="15"/>
      <c r="R18" s="15">
        <v>0.66342692584593221</v>
      </c>
      <c r="S18" s="15">
        <f t="shared" si="0"/>
        <v>0.88661037078247829</v>
      </c>
      <c r="T18" s="17">
        <f t="shared" si="1"/>
        <v>-25.172663471054985</v>
      </c>
      <c r="U18" s="18">
        <f t="shared" si="2"/>
        <v>1</v>
      </c>
      <c r="V18" s="16"/>
      <c r="W18" s="16"/>
      <c r="X18" s="21"/>
      <c r="Y18" s="21"/>
      <c r="Z18" s="21"/>
      <c r="AA18" s="21"/>
      <c r="AB18" s="21"/>
      <c r="AC18" s="21"/>
      <c r="AD18" s="21"/>
      <c r="AE18" s="21"/>
      <c r="AF18" s="21"/>
      <c r="AG18" s="21"/>
      <c r="AH18" s="21"/>
      <c r="AI18" s="15"/>
      <c r="AJ18" s="20"/>
      <c r="AK18" s="19"/>
    </row>
    <row r="19" spans="1:37" ht="12.75" customHeight="1" x14ac:dyDescent="0.25">
      <c r="A19">
        <v>2000</v>
      </c>
      <c r="B19" s="22" t="s">
        <v>153</v>
      </c>
      <c r="C19" s="23" t="s">
        <v>86</v>
      </c>
      <c r="D19" s="15"/>
      <c r="E19" s="15">
        <v>0.90291066993000191</v>
      </c>
      <c r="F19" s="15">
        <v>1.2325877200601429</v>
      </c>
      <c r="G19" s="15">
        <v>1.074295839562144</v>
      </c>
      <c r="H19" s="15">
        <v>0.99281736510163188</v>
      </c>
      <c r="I19" s="15">
        <v>1.1890389018286718</v>
      </c>
      <c r="J19" s="15"/>
      <c r="K19" s="15"/>
      <c r="L19" s="15">
        <v>1.0975434153134112</v>
      </c>
      <c r="M19" s="15">
        <v>1.341087906807797</v>
      </c>
      <c r="N19" s="15"/>
      <c r="O19" s="15"/>
      <c r="P19" s="15">
        <v>1.0458519273887033</v>
      </c>
      <c r="Q19" s="15"/>
      <c r="R19" s="15">
        <v>0.67638588912886966</v>
      </c>
      <c r="S19" s="15">
        <f t="shared" si="0"/>
        <v>1.074295839562144</v>
      </c>
      <c r="T19" s="17">
        <f t="shared" si="1"/>
        <v>-37.039140968418202</v>
      </c>
      <c r="U19" s="18">
        <f t="shared" si="2"/>
        <v>1</v>
      </c>
      <c r="V19" s="16"/>
      <c r="W19" s="16"/>
      <c r="X19" s="21"/>
      <c r="Y19" s="21"/>
      <c r="Z19" s="21"/>
      <c r="AA19" s="21"/>
      <c r="AB19" s="21"/>
      <c r="AC19" s="21"/>
      <c r="AD19" s="21"/>
      <c r="AE19" s="21"/>
      <c r="AF19" s="21"/>
      <c r="AG19" s="21"/>
      <c r="AH19" s="21"/>
      <c r="AI19" s="15"/>
      <c r="AJ19" s="20"/>
      <c r="AK19" s="19"/>
    </row>
    <row r="20" spans="1:37" ht="12.75" customHeight="1" x14ac:dyDescent="0.25">
      <c r="A20">
        <v>2001</v>
      </c>
      <c r="B20" s="22" t="s">
        <v>154</v>
      </c>
      <c r="C20" s="23" t="s">
        <v>86</v>
      </c>
      <c r="D20" s="15"/>
      <c r="E20" s="15">
        <v>1.1575235548239846</v>
      </c>
      <c r="F20" s="15">
        <v>1.2585481097169062</v>
      </c>
      <c r="G20" s="15">
        <v>1.1835453403900047</v>
      </c>
      <c r="H20" s="15">
        <v>1.2491106139151229</v>
      </c>
      <c r="I20" s="15">
        <v>1.5270841855554875</v>
      </c>
      <c r="J20" s="15"/>
      <c r="K20" s="15"/>
      <c r="L20" s="15">
        <v>1.3253644888988036</v>
      </c>
      <c r="M20" s="15">
        <v>1.4979782730373914</v>
      </c>
      <c r="N20" s="15"/>
      <c r="O20" s="15"/>
      <c r="P20" s="15">
        <v>1.2205543335841487</v>
      </c>
      <c r="Q20" s="15">
        <v>1.9110830684107065</v>
      </c>
      <c r="R20" s="15">
        <v>0.82073434125269973</v>
      </c>
      <c r="S20" s="15">
        <f t="shared" si="0"/>
        <v>1.2538293618160146</v>
      </c>
      <c r="T20" s="17">
        <f t="shared" si="1"/>
        <v>-34.541783256377968</v>
      </c>
      <c r="U20" s="18">
        <f t="shared" si="2"/>
        <v>1</v>
      </c>
      <c r="V20" s="16"/>
      <c r="W20" s="16"/>
      <c r="X20" s="21"/>
      <c r="Y20" s="21"/>
      <c r="Z20" s="21"/>
      <c r="AA20" s="21"/>
      <c r="AB20" s="21"/>
      <c r="AC20" s="21"/>
      <c r="AD20" s="21"/>
      <c r="AE20" s="21"/>
      <c r="AF20" s="21"/>
      <c r="AG20" s="21"/>
      <c r="AH20" s="21"/>
      <c r="AI20" s="15"/>
      <c r="AJ20" s="20"/>
      <c r="AK20" s="19"/>
    </row>
    <row r="21" spans="1:37" ht="12.75" customHeight="1" x14ac:dyDescent="0.25">
      <c r="A21">
        <v>2001</v>
      </c>
      <c r="B21" s="22" t="s">
        <v>153</v>
      </c>
      <c r="C21" s="23" t="s">
        <v>86</v>
      </c>
      <c r="D21" s="15"/>
      <c r="E21" s="15">
        <v>1.0107952168885499</v>
      </c>
      <c r="F21" s="15">
        <v>1.1126294883004533</v>
      </c>
      <c r="G21" s="15">
        <v>1.1465476291370782</v>
      </c>
      <c r="H21" s="15">
        <v>1.0790130711400769</v>
      </c>
      <c r="I21" s="15">
        <v>1.4076539113624615</v>
      </c>
      <c r="J21" s="15"/>
      <c r="K21" s="15"/>
      <c r="L21" s="15">
        <v>1.3463295157203736</v>
      </c>
      <c r="M21" s="15">
        <v>1.5572880035055461</v>
      </c>
      <c r="N21" s="15"/>
      <c r="O21" s="15"/>
      <c r="P21" s="15">
        <v>1.0364148690758086</v>
      </c>
      <c r="Q21" s="15">
        <v>1.9161792899264687</v>
      </c>
      <c r="R21" s="15">
        <v>1.144708423326134</v>
      </c>
      <c r="S21" s="15">
        <f t="shared" si="0"/>
        <v>1.1456280262316061</v>
      </c>
      <c r="T21" s="17">
        <f t="shared" si="1"/>
        <v>-8.0270636228848141E-2</v>
      </c>
      <c r="U21" s="18">
        <f t="shared" si="2"/>
        <v>5</v>
      </c>
      <c r="V21" s="16"/>
      <c r="W21" s="16"/>
      <c r="X21" s="21"/>
      <c r="Y21" s="21"/>
      <c r="Z21" s="21"/>
      <c r="AA21" s="21"/>
      <c r="AB21" s="21"/>
      <c r="AC21" s="21"/>
      <c r="AD21" s="21"/>
      <c r="AE21" s="21"/>
      <c r="AF21" s="21"/>
      <c r="AG21" s="21"/>
      <c r="AH21" s="21"/>
      <c r="AI21" s="15"/>
      <c r="AJ21" s="20"/>
      <c r="AK21" s="19"/>
    </row>
    <row r="22" spans="1:37" ht="12.75" customHeight="1" x14ac:dyDescent="0.25">
      <c r="A22">
        <v>2002</v>
      </c>
      <c r="B22" s="22" t="s">
        <v>154</v>
      </c>
      <c r="C22" s="23" t="s">
        <v>86</v>
      </c>
      <c r="D22" s="15">
        <v>1.3123110151187904</v>
      </c>
      <c r="E22" s="15">
        <v>0.90165586753059757</v>
      </c>
      <c r="F22" s="15">
        <v>0.96722275676896052</v>
      </c>
      <c r="G22" s="15">
        <v>1.093592512598992</v>
      </c>
      <c r="H22" s="15">
        <v>0.96191504679625606</v>
      </c>
      <c r="I22" s="15">
        <v>1.2520518358531316</v>
      </c>
      <c r="J22" s="15"/>
      <c r="K22" s="15"/>
      <c r="L22" s="15">
        <v>1.165010799136069</v>
      </c>
      <c r="M22" s="15">
        <v>1.1426925845932323</v>
      </c>
      <c r="N22" s="15"/>
      <c r="O22" s="15">
        <v>0.93290136789056854</v>
      </c>
      <c r="P22" s="15">
        <v>0.93290136789056854</v>
      </c>
      <c r="Q22" s="15">
        <v>1.7240397582927922</v>
      </c>
      <c r="R22" s="15">
        <v>1.1303095752339813</v>
      </c>
      <c r="S22" s="15">
        <f t="shared" si="0"/>
        <v>1.1119510439164868</v>
      </c>
      <c r="T22" s="17">
        <f t="shared" si="1"/>
        <v>1.6510197474910919</v>
      </c>
      <c r="U22" s="18">
        <f t="shared" si="2"/>
        <v>7</v>
      </c>
      <c r="V22" s="16"/>
      <c r="W22" s="16"/>
      <c r="X22" s="21"/>
      <c r="Y22" s="21"/>
      <c r="Z22" s="21"/>
      <c r="AA22" s="21"/>
      <c r="AB22" s="21"/>
      <c r="AC22" s="21"/>
      <c r="AD22" s="21"/>
      <c r="AE22" s="21"/>
      <c r="AF22" s="21"/>
      <c r="AG22" s="21"/>
      <c r="AH22" s="21"/>
      <c r="AI22" s="15"/>
      <c r="AJ22" s="20"/>
      <c r="AK22" s="19"/>
    </row>
    <row r="23" spans="1:37" ht="12.75" customHeight="1" x14ac:dyDescent="0.25">
      <c r="A23">
        <v>2002</v>
      </c>
      <c r="B23" s="22" t="s">
        <v>153</v>
      </c>
      <c r="C23" s="23" t="s">
        <v>86</v>
      </c>
      <c r="D23" s="15"/>
      <c r="E23" s="15">
        <v>0.98803599712023038</v>
      </c>
      <c r="F23" s="15">
        <v>1.1373275818183304</v>
      </c>
      <c r="G23" s="15">
        <v>1.1380881929445645</v>
      </c>
      <c r="H23" s="15">
        <v>1.0134294456443484</v>
      </c>
      <c r="I23" s="15">
        <v>1.186566594672426</v>
      </c>
      <c r="J23" s="15"/>
      <c r="K23" s="15">
        <v>1.07183437724982</v>
      </c>
      <c r="L23" s="15">
        <v>1.1473221742260618</v>
      </c>
      <c r="M23" s="15">
        <v>1.2512044636429085</v>
      </c>
      <c r="N23" s="15"/>
      <c r="O23" s="15">
        <v>1.0226634269258457</v>
      </c>
      <c r="P23" s="15">
        <v>0.92596055795536347</v>
      </c>
      <c r="Q23" s="15">
        <v>1.2666743803352873</v>
      </c>
      <c r="R23" s="15">
        <v>0.95752339812814979</v>
      </c>
      <c r="S23" s="15">
        <f t="shared" si="0"/>
        <v>1.1045809795340751</v>
      </c>
      <c r="T23" s="17">
        <f t="shared" si="1"/>
        <v>-13.313426913068508</v>
      </c>
      <c r="U23" s="18">
        <f t="shared" si="2"/>
        <v>2</v>
      </c>
      <c r="V23" s="16"/>
      <c r="W23" s="16"/>
      <c r="X23" s="21"/>
      <c r="Y23" s="21"/>
      <c r="Z23" s="21"/>
      <c r="AA23" s="21"/>
      <c r="AB23" s="21"/>
      <c r="AC23" s="21"/>
      <c r="AD23" s="21"/>
      <c r="AE23" s="21"/>
      <c r="AF23" s="21"/>
      <c r="AG23" s="21"/>
      <c r="AH23" s="21"/>
      <c r="AI23" s="15"/>
      <c r="AJ23" s="20"/>
      <c r="AK23" s="19"/>
    </row>
    <row r="24" spans="1:37" ht="12.75" customHeight="1" x14ac:dyDescent="0.25">
      <c r="A24">
        <v>2003</v>
      </c>
      <c r="B24" s="22" t="s">
        <v>154</v>
      </c>
      <c r="C24" s="23" t="s">
        <v>86</v>
      </c>
      <c r="D24" s="15"/>
      <c r="E24" s="15">
        <v>1.0925797231821455</v>
      </c>
      <c r="F24" s="15">
        <v>1.2252792418932077</v>
      </c>
      <c r="G24" s="15">
        <v>1.1968940028797697</v>
      </c>
      <c r="H24" s="15">
        <v>1.1235665046796257</v>
      </c>
      <c r="I24" s="15">
        <v>1.4003186753059755</v>
      </c>
      <c r="J24" s="15"/>
      <c r="K24" s="15">
        <v>1.1429628106551475</v>
      </c>
      <c r="L24" s="15">
        <v>1.1758419146868251</v>
      </c>
      <c r="M24" s="15">
        <v>1.000589193988481</v>
      </c>
      <c r="N24" s="15"/>
      <c r="O24" s="15">
        <v>0.93906505759539238</v>
      </c>
      <c r="P24" s="15">
        <v>1.0669387528437726</v>
      </c>
      <c r="Q24" s="15">
        <v>2.2149828809478684</v>
      </c>
      <c r="R24" s="15">
        <v>0.92152627789776809</v>
      </c>
      <c r="S24" s="15">
        <f t="shared" si="0"/>
        <v>1.1332646576673866</v>
      </c>
      <c r="T24" s="17">
        <f t="shared" si="1"/>
        <v>-18.68393038969753</v>
      </c>
      <c r="U24" s="18">
        <f t="shared" si="2"/>
        <v>1</v>
      </c>
      <c r="V24" s="16"/>
      <c r="W24" s="16"/>
      <c r="X24" s="21"/>
      <c r="Y24" s="21"/>
      <c r="Z24" s="21"/>
      <c r="AA24" s="21"/>
      <c r="AB24" s="21"/>
      <c r="AC24" s="21"/>
      <c r="AD24" s="21"/>
      <c r="AE24" s="21"/>
      <c r="AF24" s="21"/>
      <c r="AG24" s="21"/>
      <c r="AH24" s="21"/>
      <c r="AI24" s="15"/>
      <c r="AJ24" s="20"/>
      <c r="AK24" s="19"/>
    </row>
    <row r="25" spans="1:37" ht="12.75" customHeight="1" x14ac:dyDescent="0.25">
      <c r="A25">
        <v>2003</v>
      </c>
      <c r="B25" s="22" t="s">
        <v>153</v>
      </c>
      <c r="C25" s="23" t="s">
        <v>86</v>
      </c>
      <c r="D25" s="15"/>
      <c r="E25" s="15">
        <v>1.0415199784017277</v>
      </c>
      <c r="F25" s="15">
        <v>1.2932700194034406</v>
      </c>
      <c r="G25" s="15">
        <v>1.2805161087113028</v>
      </c>
      <c r="H25" s="15">
        <v>1.1346026817854591</v>
      </c>
      <c r="I25" s="15">
        <v>1.6000161987041037</v>
      </c>
      <c r="J25" s="15"/>
      <c r="K25" s="15">
        <v>1.1647916666666667</v>
      </c>
      <c r="L25" s="15">
        <v>1.353472822174226</v>
      </c>
      <c r="M25" s="15">
        <v>1.1119609431245501</v>
      </c>
      <c r="N25" s="15"/>
      <c r="O25" s="15">
        <v>0.9509530237580992</v>
      </c>
      <c r="P25" s="15">
        <v>1.0993821994240462</v>
      </c>
      <c r="Q25" s="15">
        <v>1.4551295331410614</v>
      </c>
      <c r="R25" s="15">
        <v>0.68826493880489548</v>
      </c>
      <c r="S25" s="15">
        <f t="shared" si="0"/>
        <v>1.1496971742260629</v>
      </c>
      <c r="T25" s="17">
        <f t="shared" si="1"/>
        <v>-40.135110859238907</v>
      </c>
      <c r="U25" s="18">
        <f t="shared" si="2"/>
        <v>1</v>
      </c>
      <c r="V25" s="16"/>
      <c r="W25" s="16"/>
      <c r="X25" s="21"/>
      <c r="Y25" s="21"/>
      <c r="Z25" s="21"/>
      <c r="AA25" s="21"/>
      <c r="AB25" s="21"/>
      <c r="AC25" s="21"/>
      <c r="AD25" s="21"/>
      <c r="AE25" s="21"/>
      <c r="AF25" s="21"/>
      <c r="AG25" s="21"/>
      <c r="AH25" s="21"/>
      <c r="AI25" s="15"/>
      <c r="AJ25" s="20"/>
      <c r="AK25" s="19"/>
    </row>
    <row r="26" spans="1:37" ht="12.75" customHeight="1" x14ac:dyDescent="0.25">
      <c r="A26">
        <v>2004</v>
      </c>
      <c r="B26" s="22" t="s">
        <v>154</v>
      </c>
      <c r="C26" s="23" t="s">
        <v>86</v>
      </c>
      <c r="D26" s="15"/>
      <c r="E26" s="15">
        <v>1.112742980561555</v>
      </c>
      <c r="F26" s="15">
        <v>1.1702204763216257</v>
      </c>
      <c r="G26" s="15">
        <v>1.1003239740820732</v>
      </c>
      <c r="H26" s="15">
        <v>1.0854211663066953</v>
      </c>
      <c r="I26" s="15">
        <v>1.3735421166306696</v>
      </c>
      <c r="J26" s="15"/>
      <c r="K26" s="15"/>
      <c r="L26" s="15">
        <v>1.2344492440604746</v>
      </c>
      <c r="M26" s="15">
        <v>0.94384449244060453</v>
      </c>
      <c r="N26" s="15"/>
      <c r="O26" s="15">
        <v>0.92645788336933022</v>
      </c>
      <c r="P26" s="15">
        <v>1.0208423326133909</v>
      </c>
      <c r="Q26" s="15">
        <v>1.6685492294095681</v>
      </c>
      <c r="R26" s="15">
        <v>0.92872570194384441</v>
      </c>
      <c r="S26" s="15">
        <f t="shared" si="0"/>
        <v>1.1003239740820732</v>
      </c>
      <c r="T26" s="17">
        <f t="shared" si="1"/>
        <v>-15.595249779173606</v>
      </c>
      <c r="U26" s="18">
        <f t="shared" si="2"/>
        <v>2</v>
      </c>
      <c r="V26" s="16"/>
      <c r="W26" s="16"/>
      <c r="X26" s="21"/>
      <c r="Y26" s="21"/>
      <c r="Z26" s="21"/>
      <c r="AA26" s="21"/>
      <c r="AB26" s="21"/>
      <c r="AC26" s="21"/>
      <c r="AD26" s="21"/>
      <c r="AE26" s="21"/>
      <c r="AF26" s="21"/>
      <c r="AG26" s="21"/>
      <c r="AH26" s="21"/>
      <c r="AI26" s="15"/>
      <c r="AJ26" s="20"/>
      <c r="AK26" s="19"/>
    </row>
    <row r="27" spans="1:37" ht="12.75" customHeight="1" x14ac:dyDescent="0.25">
      <c r="A27">
        <v>2004</v>
      </c>
      <c r="B27" s="22" t="s">
        <v>153</v>
      </c>
      <c r="C27" s="23" t="s">
        <v>86</v>
      </c>
      <c r="D27" s="15"/>
      <c r="E27" s="15">
        <v>0.93412526997840173</v>
      </c>
      <c r="F27" s="15">
        <v>1.3006701745739533</v>
      </c>
      <c r="G27" s="15">
        <v>1.2679193664506836</v>
      </c>
      <c r="H27" s="15">
        <v>1.1832253419726422</v>
      </c>
      <c r="I27" s="15">
        <v>1.4696904247660187</v>
      </c>
      <c r="J27" s="15"/>
      <c r="K27" s="15"/>
      <c r="L27" s="15">
        <v>1.238027357811375</v>
      </c>
      <c r="M27" s="15">
        <v>0.98892728581713463</v>
      </c>
      <c r="N27" s="15">
        <v>1</v>
      </c>
      <c r="O27" s="15"/>
      <c r="P27" s="15">
        <v>0.97149028077753774</v>
      </c>
      <c r="Q27" s="15">
        <v>1.8260070922991367</v>
      </c>
      <c r="R27" s="15">
        <v>0.83153347732181426</v>
      </c>
      <c r="S27" s="15">
        <f t="shared" si="0"/>
        <v>1.1832253419726422</v>
      </c>
      <c r="T27" s="17">
        <f t="shared" si="1"/>
        <v>-29.723151810161241</v>
      </c>
      <c r="U27" s="18">
        <f t="shared" si="2"/>
        <v>1</v>
      </c>
      <c r="V27" s="16"/>
      <c r="W27" s="16"/>
      <c r="X27" s="21"/>
      <c r="Y27" s="21"/>
      <c r="Z27" s="21"/>
      <c r="AA27" s="21"/>
      <c r="AB27" s="21"/>
      <c r="AC27" s="21"/>
      <c r="AD27" s="21"/>
      <c r="AE27" s="21"/>
      <c r="AF27" s="21"/>
      <c r="AG27" s="21"/>
      <c r="AH27" s="21"/>
      <c r="AI27" s="15"/>
      <c r="AJ27" s="20"/>
      <c r="AK27" s="19"/>
    </row>
    <row r="28" spans="1:37" ht="12.75" customHeight="1" x14ac:dyDescent="0.25">
      <c r="A28">
        <v>2005</v>
      </c>
      <c r="B28" s="22" t="s">
        <v>154</v>
      </c>
      <c r="C28" s="23" t="s">
        <v>86</v>
      </c>
      <c r="D28" s="15"/>
      <c r="E28" s="15"/>
      <c r="F28" s="15">
        <v>1.4669910447215293</v>
      </c>
      <c r="G28" s="15">
        <v>1.2876855291576672</v>
      </c>
      <c r="H28" s="15">
        <v>1.3908009719222463</v>
      </c>
      <c r="I28" s="15">
        <v>1.4260111231101511</v>
      </c>
      <c r="J28" s="15"/>
      <c r="K28" s="15"/>
      <c r="L28" s="15">
        <v>1.38828596112311</v>
      </c>
      <c r="M28" s="15">
        <v>1.0789396328293701</v>
      </c>
      <c r="N28" s="15">
        <v>1.0814546436285095</v>
      </c>
      <c r="O28" s="15">
        <v>1.0437294816414688</v>
      </c>
      <c r="P28" s="15">
        <v>1.1015747300215981</v>
      </c>
      <c r="Q28" s="15"/>
      <c r="R28" s="15">
        <v>1.1015118790496758</v>
      </c>
      <c r="S28" s="15">
        <f t="shared" si="0"/>
        <v>1.1946301295896327</v>
      </c>
      <c r="T28" s="17">
        <f t="shared" si="1"/>
        <v>-7.7947348081655914</v>
      </c>
      <c r="U28" s="18">
        <f t="shared" si="2"/>
        <v>4</v>
      </c>
      <c r="V28" s="16"/>
      <c r="W28" s="16"/>
      <c r="X28" s="21"/>
      <c r="Y28" s="21">
        <v>1.2384421749142056</v>
      </c>
      <c r="Z28" s="21">
        <v>0.6147275656240806</v>
      </c>
      <c r="AA28" s="21">
        <v>1.244387432880278</v>
      </c>
      <c r="AB28" s="21">
        <v>0.84448887397451633</v>
      </c>
      <c r="AC28" s="21">
        <v>0.86637748660366676</v>
      </c>
      <c r="AD28" s="21"/>
      <c r="AE28" s="21">
        <v>1.1532521995287515</v>
      </c>
      <c r="AF28" s="21"/>
      <c r="AG28" s="21">
        <v>1.2447921512029911</v>
      </c>
      <c r="AH28" s="21">
        <v>1.4015277142996629</v>
      </c>
      <c r="AI28" s="15">
        <f>MEDIAN(D28:R28,V28:AH28)</f>
        <v>1.1958471872214784</v>
      </c>
      <c r="AJ28" s="20">
        <f>(R28-AI28)/AI28*100</f>
        <v>-7.8885754952510574</v>
      </c>
      <c r="AK28" s="19">
        <f>RANK(R28,(D28:R28,X28:AH28),1)</f>
        <v>7</v>
      </c>
    </row>
    <row r="29" spans="1:37" ht="12.75" customHeight="1" x14ac:dyDescent="0.25">
      <c r="A29">
        <v>2005</v>
      </c>
      <c r="B29" s="22" t="s">
        <v>153</v>
      </c>
      <c r="C29" s="23" t="s">
        <v>86</v>
      </c>
      <c r="D29" s="15"/>
      <c r="E29" s="15"/>
      <c r="F29" s="15">
        <v>1.3927067872039081</v>
      </c>
      <c r="G29" s="15">
        <v>1.3394492440604751</v>
      </c>
      <c r="H29" s="15">
        <v>1.4792818574514039</v>
      </c>
      <c r="I29" s="15">
        <v>1.9895482361411088</v>
      </c>
      <c r="J29" s="15"/>
      <c r="K29" s="15"/>
      <c r="L29" s="15">
        <v>1.4645626349892009</v>
      </c>
      <c r="M29" s="15">
        <v>1.1628185745140389</v>
      </c>
      <c r="N29" s="15">
        <v>1.0794096472282217</v>
      </c>
      <c r="O29" s="15">
        <v>1.1554589632829373</v>
      </c>
      <c r="P29" s="15">
        <v>1.1186609071274296</v>
      </c>
      <c r="Q29" s="15"/>
      <c r="R29" s="15">
        <v>1.17</v>
      </c>
      <c r="S29" s="15">
        <f t="shared" si="0"/>
        <v>1.2547246220302375</v>
      </c>
      <c r="T29" s="17">
        <f t="shared" si="1"/>
        <v>-6.7524475524475518</v>
      </c>
      <c r="U29" s="18">
        <f t="shared" si="2"/>
        <v>5</v>
      </c>
      <c r="V29" s="16"/>
      <c r="W29" s="16"/>
      <c r="X29" s="21"/>
      <c r="Y29" s="21">
        <v>1.2397063720064116</v>
      </c>
      <c r="Z29" s="21">
        <v>0.59017323019971812</v>
      </c>
      <c r="AA29" s="21">
        <v>1.3322519748209309</v>
      </c>
      <c r="AB29" s="21">
        <v>0.81098999009122663</v>
      </c>
      <c r="AC29" s="21">
        <v>0.70081163664460133</v>
      </c>
      <c r="AD29" s="21"/>
      <c r="AE29" s="21">
        <v>1.1864716321165711</v>
      </c>
      <c r="AF29" s="21"/>
      <c r="AG29" s="21">
        <v>1.2758472993046632</v>
      </c>
      <c r="AH29" s="21">
        <v>1.5178667936675738</v>
      </c>
      <c r="AI29" s="15">
        <f>MEDIAN(D29:R29,V29:AH29)</f>
        <v>1.2130890020614915</v>
      </c>
      <c r="AJ29" s="20">
        <f>(R29-AI29)/AI29*100</f>
        <v>-3.5520066531200314</v>
      </c>
      <c r="AK29" s="19">
        <f>RANK(R29,(D29:R29,X29:AH29),1)</f>
        <v>8</v>
      </c>
    </row>
    <row r="30" spans="1:37" ht="12.75" customHeight="1" x14ac:dyDescent="0.25">
      <c r="A30">
        <v>2006</v>
      </c>
      <c r="B30" s="22" t="s">
        <v>154</v>
      </c>
      <c r="C30" s="23" t="s">
        <v>86</v>
      </c>
      <c r="D30" s="15">
        <v>2.34031101511879</v>
      </c>
      <c r="E30" s="15">
        <v>1.5972375809935204</v>
      </c>
      <c r="F30" s="15">
        <v>1.4557861827214864</v>
      </c>
      <c r="G30" s="15">
        <v>1.5355205183585314</v>
      </c>
      <c r="H30" s="15">
        <v>1.8292937365010797</v>
      </c>
      <c r="I30" s="15">
        <v>2.4069654427645788</v>
      </c>
      <c r="J30" s="15"/>
      <c r="K30" s="15"/>
      <c r="L30" s="15">
        <v>1.6268617710583151</v>
      </c>
      <c r="M30" s="15">
        <v>1.3972742980561554</v>
      </c>
      <c r="N30" s="15">
        <v>1.5626760259179264</v>
      </c>
      <c r="O30" s="15">
        <v>1.4120863930885528</v>
      </c>
      <c r="P30" s="15">
        <v>1.6095809935205183</v>
      </c>
      <c r="Q30" s="15"/>
      <c r="R30" s="15">
        <v>1.93</v>
      </c>
      <c r="S30" s="15">
        <f t="shared" si="0"/>
        <v>1.6034092872570194</v>
      </c>
      <c r="T30" s="17">
        <f t="shared" si="1"/>
        <v>20.368518215438623</v>
      </c>
      <c r="U30" s="18">
        <f t="shared" si="2"/>
        <v>10</v>
      </c>
      <c r="V30" s="16"/>
      <c r="W30" s="16"/>
      <c r="X30" s="21"/>
      <c r="Y30" s="21">
        <v>1.7020558162443109</v>
      </c>
      <c r="Z30" s="21">
        <v>0.63000583155832413</v>
      </c>
      <c r="AA30" s="21">
        <v>1.650126043341678</v>
      </c>
      <c r="AB30" s="21">
        <v>0.9432196874982548</v>
      </c>
      <c r="AC30" s="21">
        <v>1.0116965202561368</v>
      </c>
      <c r="AD30" s="21"/>
      <c r="AE30" s="21">
        <v>1.3503849732109365</v>
      </c>
      <c r="AF30" s="21"/>
      <c r="AG30" s="21">
        <v>1.8515933752369662</v>
      </c>
      <c r="AH30" s="21">
        <v>1.8667156648344958</v>
      </c>
      <c r="AI30" s="15">
        <f>MEDIAN(D30:R30,V30:AH30)</f>
        <v>1.6034092872570194</v>
      </c>
      <c r="AJ30" s="20">
        <f>(R30-AI30)/AI30*100</f>
        <v>20.368518215438623</v>
      </c>
      <c r="AK30" s="19">
        <f>RANK(R30,(D30:R30,X30:AH30),1)</f>
        <v>18</v>
      </c>
    </row>
    <row r="31" spans="1:37" ht="12.75" customHeight="1" x14ac:dyDescent="0.25">
      <c r="A31">
        <v>2006</v>
      </c>
      <c r="B31" s="22" t="s">
        <v>153</v>
      </c>
      <c r="C31" s="23" t="s">
        <v>86</v>
      </c>
      <c r="D31" s="15"/>
      <c r="E31" s="15">
        <v>1.7240215982721381</v>
      </c>
      <c r="F31" s="15">
        <v>1.7067317047068669</v>
      </c>
      <c r="G31" s="15">
        <v>1.596962203023758</v>
      </c>
      <c r="H31" s="15">
        <v>1.8710118790496761</v>
      </c>
      <c r="I31" s="15">
        <v>2.5959978401727861</v>
      </c>
      <c r="J31" s="15"/>
      <c r="K31" s="15"/>
      <c r="L31" s="15">
        <v>1.8685205183585314</v>
      </c>
      <c r="M31" s="15">
        <v>1.467411447084233</v>
      </c>
      <c r="N31" s="15">
        <v>1.70907343412527</v>
      </c>
      <c r="O31" s="15">
        <v>1.4748855291576675</v>
      </c>
      <c r="P31" s="15">
        <v>1.6044362850971923</v>
      </c>
      <c r="Q31" s="15"/>
      <c r="R31" s="15">
        <v>2.1094312455003599</v>
      </c>
      <c r="S31" s="15">
        <f t="shared" si="0"/>
        <v>1.70907343412527</v>
      </c>
      <c r="T31" s="17">
        <f t="shared" si="1"/>
        <v>23.425430609422531</v>
      </c>
      <c r="U31" s="18">
        <f t="shared" si="2"/>
        <v>10</v>
      </c>
      <c r="V31" s="16"/>
      <c r="W31" s="16"/>
      <c r="X31" s="21"/>
      <c r="Y31" s="21">
        <v>1.8037510861483241</v>
      </c>
      <c r="Z31" s="21">
        <v>0.72193507686335112</v>
      </c>
      <c r="AA31" s="21">
        <v>1.6676773682351043</v>
      </c>
      <c r="AB31" s="21">
        <v>1.0880242064473373</v>
      </c>
      <c r="AC31" s="21">
        <v>1.0895373736180809</v>
      </c>
      <c r="AD31" s="21"/>
      <c r="AE31" s="21">
        <v>1.4187717249181504</v>
      </c>
      <c r="AF31" s="21"/>
      <c r="AG31" s="21">
        <v>1.7865037550581353</v>
      </c>
      <c r="AH31" s="21">
        <v>1.9213097513814719</v>
      </c>
      <c r="AI31" s="15">
        <f>MEDIAN(D31:R31,V31:AH31)</f>
        <v>1.7067317047068669</v>
      </c>
      <c r="AJ31" s="20">
        <f>(R31-AI31)/AI31*100</f>
        <v>23.594777063255947</v>
      </c>
      <c r="AK31" s="19">
        <f>RANK(R31,(D31:R31,X31:AH31),1)</f>
        <v>18</v>
      </c>
    </row>
    <row r="32" spans="1:37" ht="12.75" customHeight="1" x14ac:dyDescent="0.25">
      <c r="A32">
        <v>2007</v>
      </c>
      <c r="B32" s="22" t="s">
        <v>154</v>
      </c>
      <c r="C32" s="23" t="s">
        <v>86</v>
      </c>
      <c r="D32" s="15"/>
      <c r="E32" s="15"/>
      <c r="F32" s="15">
        <v>1.357558625447612</v>
      </c>
      <c r="G32" s="15">
        <v>1.5255032397408206</v>
      </c>
      <c r="H32" s="15">
        <v>1.6042850971922242</v>
      </c>
      <c r="I32" s="15">
        <v>2.6523225341972636</v>
      </c>
      <c r="J32" s="15"/>
      <c r="K32" s="15"/>
      <c r="L32" s="15">
        <v>1.8573419726421887</v>
      </c>
      <c r="M32" s="15">
        <v>1.339291576673866</v>
      </c>
      <c r="N32" s="15">
        <v>1.6568063354931606</v>
      </c>
      <c r="O32" s="15">
        <v>1.4132987760979121</v>
      </c>
      <c r="P32" s="15">
        <v>1.6424823614110868</v>
      </c>
      <c r="Q32" s="15"/>
      <c r="R32" s="15">
        <v>2.1454283657307416</v>
      </c>
      <c r="S32" s="15">
        <f t="shared" si="0"/>
        <v>1.6233837293016555</v>
      </c>
      <c r="T32" s="17">
        <f t="shared" si="1"/>
        <v>32.157808841268739</v>
      </c>
      <c r="U32" s="18">
        <f t="shared" si="2"/>
        <v>9</v>
      </c>
      <c r="V32" s="16"/>
      <c r="W32" s="16"/>
      <c r="X32" s="21"/>
      <c r="Y32" s="21">
        <v>1.4652754012437623</v>
      </c>
      <c r="Z32" s="21">
        <v>0.80449399795079668</v>
      </c>
      <c r="AA32" s="21">
        <v>1.9983797396728193</v>
      </c>
      <c r="AB32" s="21">
        <v>1.2154410872936614</v>
      </c>
      <c r="AC32" s="21">
        <v>1.3417761843186002</v>
      </c>
      <c r="AD32" s="21"/>
      <c r="AE32" s="21">
        <v>1.5007478066531066</v>
      </c>
      <c r="AF32" s="21"/>
      <c r="AG32" s="21">
        <v>1.8554370733648267</v>
      </c>
      <c r="AH32" s="21">
        <v>1.8406306695464363</v>
      </c>
      <c r="AI32" s="15">
        <f>MEDIAN(D32:R32,V32:AH32)</f>
        <v>1.5648941684665223</v>
      </c>
      <c r="AJ32" s="20">
        <f>(R32-AI32)/AI32*100</f>
        <v>37.097345556159802</v>
      </c>
      <c r="AK32" s="19">
        <f>RANK(R32,(D32:R32,X32:AH32),1)</f>
        <v>17</v>
      </c>
    </row>
    <row r="33" spans="1:37" ht="12.75" customHeight="1" x14ac:dyDescent="0.25">
      <c r="A33">
        <v>2007</v>
      </c>
      <c r="B33" s="22" t="s">
        <v>153</v>
      </c>
      <c r="C33" s="23" t="s">
        <v>86</v>
      </c>
      <c r="D33" s="15"/>
      <c r="E33" s="15">
        <v>1.4839514038876891</v>
      </c>
      <c r="F33" s="15">
        <v>1.3937371483691778</v>
      </c>
      <c r="G33" s="15"/>
      <c r="H33" s="15">
        <v>1.6393898488120948</v>
      </c>
      <c r="I33" s="15">
        <v>2.2878596112311009</v>
      </c>
      <c r="J33" s="15"/>
      <c r="K33" s="15"/>
      <c r="L33" s="15"/>
      <c r="M33" s="15">
        <v>1.3758245356371488</v>
      </c>
      <c r="N33" s="15"/>
      <c r="O33" s="15">
        <v>1.2556511879049674</v>
      </c>
      <c r="P33" s="15">
        <v>1.6175556047516197</v>
      </c>
      <c r="Q33" s="15"/>
      <c r="R33" s="15"/>
      <c r="S33" s="15"/>
      <c r="T33" s="17"/>
      <c r="U33" s="18"/>
      <c r="V33" s="16"/>
      <c r="W33" s="16"/>
      <c r="X33" s="21"/>
      <c r="Y33" s="21">
        <v>1.4460239309068534</v>
      </c>
      <c r="Z33" s="21">
        <v>1.0415544704348438</v>
      </c>
      <c r="AA33" s="21">
        <v>2.0889159486925131</v>
      </c>
      <c r="AB33" s="21">
        <v>1.2436067533882695</v>
      </c>
      <c r="AC33" s="21">
        <v>1.3295523012468549</v>
      </c>
      <c r="AD33" s="21"/>
      <c r="AE33" s="21">
        <v>1.595796034634728</v>
      </c>
      <c r="AF33" s="21"/>
      <c r="AG33" s="21">
        <v>1.8065659110231032</v>
      </c>
      <c r="AH33" s="21">
        <v>1.7875421166306695</v>
      </c>
      <c r="AI33" s="15"/>
      <c r="AJ33" s="20"/>
      <c r="AK33" s="19"/>
    </row>
    <row r="34" spans="1:37" ht="12.75" customHeight="1" x14ac:dyDescent="0.25">
      <c r="A34">
        <v>2007</v>
      </c>
      <c r="B34" s="22" t="s">
        <v>154</v>
      </c>
      <c r="C34" s="23" t="s">
        <v>87</v>
      </c>
      <c r="D34" s="15"/>
      <c r="E34" s="15"/>
      <c r="F34" s="15"/>
      <c r="G34" s="15">
        <v>1.4741425449964003</v>
      </c>
      <c r="H34" s="15"/>
      <c r="I34" s="15"/>
      <c r="J34" s="15"/>
      <c r="K34" s="15"/>
      <c r="L34" s="15">
        <v>1.8044281893448522</v>
      </c>
      <c r="M34" s="15"/>
      <c r="N34" s="15">
        <v>1.8772853167746579</v>
      </c>
      <c r="O34" s="15"/>
      <c r="P34" s="15"/>
      <c r="Q34" s="15">
        <v>2.4566304792011331</v>
      </c>
      <c r="R34" s="15">
        <v>1.7314614830813533</v>
      </c>
      <c r="S34" s="15"/>
      <c r="T34" s="17"/>
      <c r="U34" s="18"/>
      <c r="V34" s="16"/>
      <c r="W34" s="16"/>
      <c r="X34" s="21"/>
      <c r="Y34" s="21"/>
      <c r="Z34" s="21"/>
      <c r="AA34" s="21"/>
      <c r="AB34" s="21"/>
      <c r="AC34" s="21"/>
      <c r="AD34" s="21"/>
      <c r="AE34" s="21"/>
      <c r="AF34" s="21"/>
      <c r="AG34" s="21"/>
      <c r="AH34" s="21"/>
      <c r="AI34" s="15"/>
      <c r="AJ34" s="20"/>
      <c r="AK34" s="19"/>
    </row>
    <row r="35" spans="1:37" ht="12.75" customHeight="1" x14ac:dyDescent="0.25">
      <c r="A35">
        <v>2007</v>
      </c>
      <c r="B35" s="22" t="s">
        <v>153</v>
      </c>
      <c r="C35" s="23" t="s">
        <v>87</v>
      </c>
      <c r="D35" s="15"/>
      <c r="E35" s="15">
        <v>1.7948578473722101</v>
      </c>
      <c r="F35" s="15">
        <v>1.7659351380489559</v>
      </c>
      <c r="G35" s="15">
        <v>1.6748673506119511</v>
      </c>
      <c r="H35" s="15">
        <v>1.9023493340532756</v>
      </c>
      <c r="I35" s="15">
        <v>2.1698281497480201</v>
      </c>
      <c r="J35" s="15"/>
      <c r="K35" s="15">
        <v>1.7273631929445643</v>
      </c>
      <c r="L35" s="15">
        <v>1.8326048578113749</v>
      </c>
      <c r="M35" s="15"/>
      <c r="N35" s="15">
        <v>1.9673441864650829</v>
      </c>
      <c r="O35" s="15">
        <v>1.4606343178545715</v>
      </c>
      <c r="P35" s="15">
        <v>1.6741174100071992</v>
      </c>
      <c r="Q35" s="15">
        <v>2.7410079123470124</v>
      </c>
      <c r="R35" s="15">
        <v>1.5256541682865372</v>
      </c>
      <c r="S35" s="15">
        <f t="shared" ref="S35:S61" si="3">MEDIAN(D35:R35)</f>
        <v>1.7803964927105831</v>
      </c>
      <c r="T35" s="17">
        <f t="shared" ref="T35:T61" si="4">(R35-S35)/S35*100</f>
        <v>-14.308179412115713</v>
      </c>
      <c r="U35" s="18">
        <f t="shared" ref="U35:U61" si="5">RANK(R35,D35:R35,1)</f>
        <v>2</v>
      </c>
      <c r="V35" s="16">
        <v>1.1426595014398846</v>
      </c>
      <c r="W35" s="16"/>
      <c r="X35" s="21"/>
      <c r="Y35" s="21">
        <v>1.5935237930165587</v>
      </c>
      <c r="Z35" s="21">
        <v>1.204179629049676</v>
      </c>
      <c r="AA35" s="21">
        <v>1.7802090075593953</v>
      </c>
      <c r="AB35" s="21">
        <v>1.8507784184665226</v>
      </c>
      <c r="AC35" s="21">
        <v>1.470783514038877</v>
      </c>
      <c r="AD35" s="21"/>
      <c r="AE35" s="21">
        <v>1.5700006560475162</v>
      </c>
      <c r="AF35" s="21">
        <v>1.8562529848812095</v>
      </c>
      <c r="AG35" s="21">
        <v>1.8404542361411087</v>
      </c>
      <c r="AH35" s="21">
        <v>1.8948499280057596</v>
      </c>
      <c r="AI35" s="15">
        <f t="shared" ref="AI35:AI61" si="6">MEDIAN(D35:R35,V35:AH35)</f>
        <v>1.7730720728041756</v>
      </c>
      <c r="AJ35" s="20">
        <f t="shared" ref="AJ35:AJ61" si="7">(R35-AI35)/AI35*100</f>
        <v>-13.954193307344706</v>
      </c>
      <c r="AK35" s="19">
        <f>RANK(R35,(D35:R35,V35:AH35),1)</f>
        <v>5</v>
      </c>
    </row>
    <row r="36" spans="1:37" ht="12.75" customHeight="1" x14ac:dyDescent="0.25">
      <c r="A36">
        <v>2008</v>
      </c>
      <c r="B36" s="22" t="s">
        <v>154</v>
      </c>
      <c r="C36" s="23" t="s">
        <v>87</v>
      </c>
      <c r="D36" s="15"/>
      <c r="E36" s="15">
        <v>2.4363184125269979</v>
      </c>
      <c r="F36" s="15">
        <v>2.1653809251259899</v>
      </c>
      <c r="G36" s="15">
        <v>2.0930570554355654</v>
      </c>
      <c r="H36" s="15">
        <v>2.2967812754979606</v>
      </c>
      <c r="I36" s="15">
        <v>2.8995817074634025</v>
      </c>
      <c r="J36" s="15"/>
      <c r="K36" s="15">
        <v>2.2465479061675064</v>
      </c>
      <c r="L36" s="15">
        <v>2.3260840742740583</v>
      </c>
      <c r="M36" s="15">
        <v>1.6437474742020637</v>
      </c>
      <c r="N36" s="15">
        <v>2.3414331593472517</v>
      </c>
      <c r="O36" s="15">
        <v>1.8402157631389489</v>
      </c>
      <c r="P36" s="15">
        <v>1.9917530939524837</v>
      </c>
      <c r="Q36" s="15">
        <v>3.6034628414926808</v>
      </c>
      <c r="R36" s="15">
        <v>2.034758439584833</v>
      </c>
      <c r="S36" s="15">
        <f t="shared" si="3"/>
        <v>2.2465479061675064</v>
      </c>
      <c r="T36" s="17">
        <f t="shared" si="4"/>
        <v>-9.4273291925465852</v>
      </c>
      <c r="U36" s="18">
        <f t="shared" si="5"/>
        <v>4</v>
      </c>
      <c r="V36" s="16">
        <v>1.5082290067194626</v>
      </c>
      <c r="W36" s="16"/>
      <c r="X36" s="21"/>
      <c r="Y36" s="21">
        <v>2.2966696457883367</v>
      </c>
      <c r="Z36" s="21">
        <v>1.778428718862491</v>
      </c>
      <c r="AA36" s="21">
        <v>2.1175318692704583</v>
      </c>
      <c r="AB36" s="21">
        <v>2.177449115910727</v>
      </c>
      <c r="AC36" s="21">
        <v>2.2560085240580752</v>
      </c>
      <c r="AD36" s="21"/>
      <c r="AE36" s="21">
        <v>2.0726009111471084</v>
      </c>
      <c r="AF36" s="21">
        <v>1.8844490355771539</v>
      </c>
      <c r="AG36" s="21">
        <v>2.3999550346172307</v>
      </c>
      <c r="AH36" s="21">
        <v>2.5674833213342931</v>
      </c>
      <c r="AI36" s="15">
        <f t="shared" si="6"/>
        <v>2.177449115910727</v>
      </c>
      <c r="AJ36" s="20">
        <f t="shared" si="7"/>
        <v>-6.5531118630165084</v>
      </c>
      <c r="AK36" s="19">
        <f>RANK(R36,(D36:R36,V36:AH36),1)</f>
        <v>7</v>
      </c>
    </row>
    <row r="37" spans="1:37" ht="12.75" customHeight="1" x14ac:dyDescent="0.25">
      <c r="A37">
        <v>2008</v>
      </c>
      <c r="B37" s="22" t="s">
        <v>153</v>
      </c>
      <c r="C37" s="23" t="s">
        <v>87</v>
      </c>
      <c r="D37" s="15"/>
      <c r="E37" s="15">
        <v>2.9144654427645791</v>
      </c>
      <c r="F37" s="15">
        <v>2.3617768142548599</v>
      </c>
      <c r="G37" s="15">
        <v>2.6200749940004799</v>
      </c>
      <c r="H37" s="15">
        <v>2.8726619990400764</v>
      </c>
      <c r="I37" s="15">
        <v>3.3413315934725225</v>
      </c>
      <c r="J37" s="15"/>
      <c r="K37" s="15">
        <v>2.670121370290377</v>
      </c>
      <c r="L37" s="15">
        <v>3.0089647768178547</v>
      </c>
      <c r="M37" s="15">
        <v>2.0695648548116155</v>
      </c>
      <c r="N37" s="15">
        <v>2.6760091792656588</v>
      </c>
      <c r="O37" s="15">
        <v>2.13168123950084</v>
      </c>
      <c r="P37" s="15">
        <v>2.4846553875689947</v>
      </c>
      <c r="Q37" s="15">
        <v>3.5950078431725467</v>
      </c>
      <c r="R37" s="15">
        <v>2.442881382889369</v>
      </c>
      <c r="S37" s="15">
        <f t="shared" si="3"/>
        <v>2.670121370290377</v>
      </c>
      <c r="T37" s="17">
        <f t="shared" si="4"/>
        <v>-8.5104740904079428</v>
      </c>
      <c r="U37" s="18">
        <f t="shared" si="5"/>
        <v>4</v>
      </c>
      <c r="V37" s="16">
        <v>2.0260245074394052</v>
      </c>
      <c r="W37" s="16">
        <v>1.8875726793856491</v>
      </c>
      <c r="X37" s="21"/>
      <c r="Y37" s="21">
        <v>3.009936265298776</v>
      </c>
      <c r="Z37" s="21">
        <v>2.3439073140148787</v>
      </c>
      <c r="AA37" s="21">
        <v>3.0666947438204941</v>
      </c>
      <c r="AB37" s="21">
        <v>3.1198910979121668</v>
      </c>
      <c r="AC37" s="21">
        <v>3.1404689902807776</v>
      </c>
      <c r="AD37" s="21"/>
      <c r="AE37" s="21">
        <v>2.4403790640748744</v>
      </c>
      <c r="AF37" s="21">
        <v>2.1400124892008643</v>
      </c>
      <c r="AG37" s="21">
        <v>3.5550884983201345</v>
      </c>
      <c r="AH37" s="21">
        <v>3.4237609191264706</v>
      </c>
      <c r="AI37" s="15">
        <f t="shared" si="6"/>
        <v>2.6730652747780179</v>
      </c>
      <c r="AJ37" s="20">
        <f t="shared" si="7"/>
        <v>-8.611233480176212</v>
      </c>
      <c r="AK37" s="19">
        <f>RANK(R37,(D37:R37,V37:AH37),1)</f>
        <v>9</v>
      </c>
    </row>
    <row r="38" spans="1:37" ht="12.75" customHeight="1" x14ac:dyDescent="0.25">
      <c r="A38">
        <v>2009</v>
      </c>
      <c r="B38" s="22" t="s">
        <v>154</v>
      </c>
      <c r="C38" s="23" t="s">
        <v>87</v>
      </c>
      <c r="D38" s="15">
        <v>2.3425719222462202</v>
      </c>
      <c r="E38" s="15">
        <v>2.834898164146868</v>
      </c>
      <c r="F38" s="15">
        <v>2.2410497462203023</v>
      </c>
      <c r="G38" s="15">
        <v>2.6386112311015113</v>
      </c>
      <c r="H38" s="15">
        <v>2.7383636069114465</v>
      </c>
      <c r="I38" s="15">
        <v>3.2049473002159825</v>
      </c>
      <c r="J38" s="15"/>
      <c r="K38" s="15">
        <v>2.8059377969762416</v>
      </c>
      <c r="L38" s="15">
        <v>2.9352941036717062</v>
      </c>
      <c r="M38" s="15">
        <v>2.3908392008639305</v>
      </c>
      <c r="N38" s="15">
        <v>2.8735119870410366</v>
      </c>
      <c r="O38" s="15">
        <v>2.2846511879049674</v>
      </c>
      <c r="P38" s="15">
        <v>2.4057698790496755</v>
      </c>
      <c r="Q38" s="15">
        <v>2.8297496544276459</v>
      </c>
      <c r="R38" s="15">
        <v>2.2896709848812091</v>
      </c>
      <c r="S38" s="15">
        <f t="shared" si="3"/>
        <v>2.6884874190064787</v>
      </c>
      <c r="T38" s="17">
        <f t="shared" si="4"/>
        <v>-14.834230999401546</v>
      </c>
      <c r="U38" s="18">
        <f t="shared" si="5"/>
        <v>3</v>
      </c>
      <c r="V38" s="16">
        <v>2.6192721414686821</v>
      </c>
      <c r="W38" s="16">
        <v>2.3555397311015116</v>
      </c>
      <c r="X38" s="21"/>
      <c r="Y38" s="21">
        <v>2.7190245172786174</v>
      </c>
      <c r="Z38" s="21">
        <v>2.2900249449244057</v>
      </c>
      <c r="AA38" s="21">
        <v>2.862120909287257</v>
      </c>
      <c r="AB38" s="21">
        <v>3.3303456900647945</v>
      </c>
      <c r="AC38" s="21">
        <v>2.3119061112311012</v>
      </c>
      <c r="AD38" s="21"/>
      <c r="AE38" s="21">
        <v>2.2259581771058317</v>
      </c>
      <c r="AF38" s="21">
        <v>1.9083916619870405</v>
      </c>
      <c r="AG38" s="21">
        <v>3.2573977429805607</v>
      </c>
      <c r="AH38" s="21">
        <v>2.8672575526060693</v>
      </c>
      <c r="AI38" s="15">
        <f t="shared" si="6"/>
        <v>2.6386112311015113</v>
      </c>
      <c r="AJ38" s="20">
        <f t="shared" si="7"/>
        <v>-13.224390243902434</v>
      </c>
      <c r="AK38" s="19">
        <f>RANK(R38,(D38:R38,V38:AH38),1)</f>
        <v>5</v>
      </c>
    </row>
    <row r="39" spans="1:37" ht="12.75" customHeight="1" x14ac:dyDescent="0.25">
      <c r="A39">
        <v>2009</v>
      </c>
      <c r="B39" s="22" t="s">
        <v>153</v>
      </c>
      <c r="C39" s="23" t="s">
        <v>87</v>
      </c>
      <c r="D39" s="15">
        <v>2.278076308015982</v>
      </c>
      <c r="E39" s="15">
        <v>2.7956756935680005</v>
      </c>
      <c r="F39" s="15">
        <v>1.8449223036993947</v>
      </c>
      <c r="G39" s="15">
        <v>2.4921451896949027</v>
      </c>
      <c r="H39" s="15">
        <v>2.3803181619521832</v>
      </c>
      <c r="I39" s="15">
        <v>2.9202829530527459</v>
      </c>
      <c r="J39" s="15"/>
      <c r="K39" s="15">
        <v>2.0512271945950356</v>
      </c>
      <c r="L39" s="15">
        <v>2.1742369251120275</v>
      </c>
      <c r="M39" s="15">
        <v>2.2525158445319318</v>
      </c>
      <c r="N39" s="15">
        <v>2.517705653178953</v>
      </c>
      <c r="O39" s="15">
        <v>2.0380635559007496</v>
      </c>
      <c r="P39" s="15">
        <v>2.0798549136971718</v>
      </c>
      <c r="Q39" s="15">
        <v>3.4646569241043066</v>
      </c>
      <c r="R39" s="15">
        <v>1.7338301392818407</v>
      </c>
      <c r="S39" s="15">
        <f t="shared" si="3"/>
        <v>2.2652960762739571</v>
      </c>
      <c r="T39" s="17">
        <f t="shared" si="4"/>
        <v>-23.461212976022601</v>
      </c>
      <c r="U39" s="18">
        <f t="shared" si="5"/>
        <v>1</v>
      </c>
      <c r="V39" s="16">
        <v>1.6712070037459181</v>
      </c>
      <c r="W39" s="16">
        <v>2.3754936244695686</v>
      </c>
      <c r="X39" s="21"/>
      <c r="Y39" s="21">
        <v>2.1350974654020756</v>
      </c>
      <c r="Z39" s="21">
        <v>1.957867601719542</v>
      </c>
      <c r="AA39" s="21">
        <v>2.7682301459020007</v>
      </c>
      <c r="AB39" s="21">
        <v>2.1975608480412236</v>
      </c>
      <c r="AC39" s="21">
        <v>2.0421212794788426</v>
      </c>
      <c r="AD39" s="21"/>
      <c r="AE39" s="21">
        <v>2.2698969597010858</v>
      </c>
      <c r="AF39" s="21">
        <v>1.6552317140683865</v>
      </c>
      <c r="AG39" s="21">
        <v>2.5953455610117557</v>
      </c>
      <c r="AH39" s="21">
        <v>2.4154637992427519</v>
      </c>
      <c r="AI39" s="15">
        <f t="shared" si="6"/>
        <v>2.2525158445319318</v>
      </c>
      <c r="AJ39" s="20">
        <f t="shared" si="7"/>
        <v>-23.026950354609955</v>
      </c>
      <c r="AK39" s="19">
        <f>RANK(R39,(D39:R39,V39:AH39),1)</f>
        <v>3</v>
      </c>
    </row>
    <row r="40" spans="1:37" ht="12.75" customHeight="1" x14ac:dyDescent="0.25">
      <c r="A40">
        <v>2010</v>
      </c>
      <c r="B40" s="22" t="s">
        <v>154</v>
      </c>
      <c r="C40" s="23" t="s">
        <v>87</v>
      </c>
      <c r="D40" s="15">
        <v>2.1515592133523698</v>
      </c>
      <c r="E40" s="15">
        <v>2.0607364809110034</v>
      </c>
      <c r="F40" s="15">
        <v>2.3974382727996693</v>
      </c>
      <c r="G40" s="15">
        <v>2.4741365044372228</v>
      </c>
      <c r="H40" s="15">
        <v>2.3770501352757623</v>
      </c>
      <c r="I40" s="15">
        <v>2.8906683463234897</v>
      </c>
      <c r="J40" s="15"/>
      <c r="K40" s="15">
        <v>2.0137592055102966</v>
      </c>
      <c r="L40" s="15">
        <v>2.29249103955449</v>
      </c>
      <c r="M40" s="15">
        <v>2.132768303192087</v>
      </c>
      <c r="N40" s="15">
        <v>2.2173273989133593</v>
      </c>
      <c r="O40" s="15">
        <v>2.259606946773995</v>
      </c>
      <c r="P40" s="15">
        <v>2.1252832573115743</v>
      </c>
      <c r="Q40" s="15">
        <v>3.550354565683814</v>
      </c>
      <c r="R40" s="15">
        <v>1.7530979634035748</v>
      </c>
      <c r="S40" s="15">
        <f t="shared" si="3"/>
        <v>2.2384671728436771</v>
      </c>
      <c r="T40" s="17">
        <f t="shared" si="4"/>
        <v>-21.683105981112281</v>
      </c>
      <c r="U40" s="18">
        <f t="shared" si="5"/>
        <v>1</v>
      </c>
      <c r="V40" s="16">
        <v>1.879936606985483</v>
      </c>
      <c r="W40" s="16">
        <v>2.9597249411625284</v>
      </c>
      <c r="X40" s="21"/>
      <c r="Y40" s="21">
        <v>2.3793989990457978</v>
      </c>
      <c r="Z40" s="21">
        <v>2.3995052729173003</v>
      </c>
      <c r="AA40" s="21">
        <v>2.4329217748190026</v>
      </c>
      <c r="AB40" s="21">
        <v>2.131358984930066</v>
      </c>
      <c r="AC40" s="21">
        <v>2.4974372330359733</v>
      </c>
      <c r="AD40" s="21"/>
      <c r="AE40" s="21">
        <v>2.3171697682316612</v>
      </c>
      <c r="AF40" s="21">
        <v>1.7812216922767983</v>
      </c>
      <c r="AG40" s="21">
        <v>2.581557874186839</v>
      </c>
      <c r="AH40" s="21">
        <v>3.5398629741776562</v>
      </c>
      <c r="AI40" s="15">
        <f t="shared" si="6"/>
        <v>2.3171697682316612</v>
      </c>
      <c r="AJ40" s="20">
        <f t="shared" si="7"/>
        <v>-24.343136724874306</v>
      </c>
      <c r="AK40" s="19">
        <f>RANK(R40,(D40:R40,V40:AH40),1)</f>
        <v>1</v>
      </c>
    </row>
    <row r="41" spans="1:37" ht="12.75" customHeight="1" x14ac:dyDescent="0.25">
      <c r="A41">
        <v>2010</v>
      </c>
      <c r="B41" s="22" t="s">
        <v>153</v>
      </c>
      <c r="C41" s="23" t="s">
        <v>87</v>
      </c>
      <c r="D41" s="15">
        <v>2.3393999311961378</v>
      </c>
      <c r="E41" s="15">
        <v>2.1261733749673235</v>
      </c>
      <c r="F41" s="15">
        <v>2.790099949190644</v>
      </c>
      <c r="G41" s="15">
        <v>2.7597608563329445</v>
      </c>
      <c r="H41" s="15">
        <v>2.3454921185169617</v>
      </c>
      <c r="I41" s="15">
        <v>2.9486186632784657</v>
      </c>
      <c r="J41" s="15"/>
      <c r="K41" s="15">
        <v>2.1139890003256769</v>
      </c>
      <c r="L41" s="15">
        <v>2.2388788404025544</v>
      </c>
      <c r="M41" s="15">
        <v>2.3546303994981965</v>
      </c>
      <c r="N41" s="15">
        <v>2.1931874354963794</v>
      </c>
      <c r="O41" s="15">
        <v>2.4511915685332455</v>
      </c>
      <c r="P41" s="15">
        <v>2.135189812202142</v>
      </c>
      <c r="Q41" s="15">
        <v>3.7075528987700253</v>
      </c>
      <c r="R41" s="15">
        <v>1.8105676108120734</v>
      </c>
      <c r="S41" s="15">
        <f t="shared" si="3"/>
        <v>2.3424460248565495</v>
      </c>
      <c r="T41" s="17">
        <f t="shared" si="4"/>
        <v>-22.706111833550064</v>
      </c>
      <c r="U41" s="18">
        <f t="shared" si="5"/>
        <v>1</v>
      </c>
      <c r="V41" s="16">
        <v>2.3205446114381902</v>
      </c>
      <c r="W41" s="16">
        <v>3.3341018160035585</v>
      </c>
      <c r="X41" s="21"/>
      <c r="Y41" s="21">
        <v>2.6773031009456019</v>
      </c>
      <c r="Z41" s="21">
        <v>2.3170416037287169</v>
      </c>
      <c r="AA41" s="21">
        <v>2.8778274466104992</v>
      </c>
      <c r="AB41" s="21">
        <v>2.5426962220920108</v>
      </c>
      <c r="AC41" s="21">
        <v>2.655066617224596</v>
      </c>
      <c r="AD41" s="21"/>
      <c r="AE41" s="21">
        <v>2.4092773197659811</v>
      </c>
      <c r="AF41" s="21">
        <v>1.6247254365903598</v>
      </c>
      <c r="AG41" s="21">
        <v>2.5584140653797349</v>
      </c>
      <c r="AH41" s="21">
        <v>3.0392094887391075</v>
      </c>
      <c r="AI41" s="15">
        <f t="shared" si="6"/>
        <v>2.4092773197659811</v>
      </c>
      <c r="AJ41" s="20">
        <f t="shared" si="7"/>
        <v>-24.850178268895249</v>
      </c>
      <c r="AK41" s="19">
        <f>RANK(R41,(D41:R41,V41:AH41),1)</f>
        <v>2</v>
      </c>
    </row>
    <row r="42" spans="1:37" ht="12.75" customHeight="1" x14ac:dyDescent="0.25">
      <c r="A42">
        <v>2011</v>
      </c>
      <c r="B42" s="22" t="s">
        <v>154</v>
      </c>
      <c r="C42" s="23" t="s">
        <v>87</v>
      </c>
      <c r="D42" s="15">
        <v>2.5406118543783629</v>
      </c>
      <c r="E42" s="15">
        <v>2.3093630509048095</v>
      </c>
      <c r="F42" s="15">
        <v>3.1471399660835244</v>
      </c>
      <c r="G42" s="15">
        <v>3.5249817610563254</v>
      </c>
      <c r="H42" s="15">
        <v>2.3624877760271117</v>
      </c>
      <c r="I42" s="15">
        <v>3.1343587822158638</v>
      </c>
      <c r="J42" s="15"/>
      <c r="K42" s="15">
        <v>2.4843621454253362</v>
      </c>
      <c r="L42" s="15">
        <v>2.4218624688108621</v>
      </c>
      <c r="M42" s="15">
        <v>2.8781101080965215</v>
      </c>
      <c r="N42" s="15">
        <v>2.4093625334879678</v>
      </c>
      <c r="O42" s="15">
        <v>2.4999870645789546</v>
      </c>
      <c r="P42" s="15">
        <v>2.334362921550599</v>
      </c>
      <c r="Q42" s="15">
        <v>4.1478847880344798</v>
      </c>
      <c r="R42" s="15">
        <v>2.0550206169222078</v>
      </c>
      <c r="S42" s="15">
        <f t="shared" si="3"/>
        <v>2.4921746050021456</v>
      </c>
      <c r="T42" s="17">
        <f t="shared" si="4"/>
        <v>-17.541065830721013</v>
      </c>
      <c r="U42" s="18">
        <f t="shared" si="5"/>
        <v>1</v>
      </c>
      <c r="V42" s="16">
        <v>2.2992381032932641</v>
      </c>
      <c r="W42" s="16">
        <v>3.5117318296140576</v>
      </c>
      <c r="X42" s="21"/>
      <c r="Y42" s="21">
        <v>2.5499555560322267</v>
      </c>
      <c r="Z42" s="21">
        <v>2.3468628568734933</v>
      </c>
      <c r="AA42" s="21">
        <v>3.1018589503763376</v>
      </c>
      <c r="AB42" s="21">
        <v>2.4308624222433468</v>
      </c>
      <c r="AC42" s="21">
        <v>2.936922303790741</v>
      </c>
      <c r="AD42" s="21"/>
      <c r="AE42" s="21">
        <v>2.4934870982110491</v>
      </c>
      <c r="AF42" s="21">
        <v>1.8385842368062846</v>
      </c>
      <c r="AG42" s="21">
        <v>2.6374863531307966</v>
      </c>
      <c r="AH42" s="21">
        <v>3.1331416049204917</v>
      </c>
      <c r="AI42" s="15">
        <f t="shared" si="6"/>
        <v>2.4999870645789546</v>
      </c>
      <c r="AJ42" s="20">
        <f t="shared" si="7"/>
        <v>-17.798750000000002</v>
      </c>
      <c r="AK42" s="19">
        <f>RANK(R42,(D42:R42,V42:AH42),1)</f>
        <v>2</v>
      </c>
    </row>
    <row r="43" spans="1:37" ht="12.75" customHeight="1" x14ac:dyDescent="0.25">
      <c r="A43">
        <v>2011</v>
      </c>
      <c r="B43" s="22" t="s">
        <v>153</v>
      </c>
      <c r="C43" s="23" t="s">
        <v>87</v>
      </c>
      <c r="D43" s="15">
        <v>2.6668886265227671</v>
      </c>
      <c r="E43" s="15">
        <v>2.4076945328443253</v>
      </c>
      <c r="F43" s="15">
        <v>3.103021724391819</v>
      </c>
      <c r="G43" s="15">
        <v>4.1002631927686117</v>
      </c>
      <c r="H43" s="15">
        <v>2.4795194021769058</v>
      </c>
      <c r="I43" s="15">
        <v>3.1384345077931868</v>
      </c>
      <c r="J43" s="15"/>
      <c r="K43" s="15">
        <v>2.3389924839175094</v>
      </c>
      <c r="L43" s="15">
        <v>2.6606429857112386</v>
      </c>
      <c r="M43" s="15">
        <v>3.2664701444295261</v>
      </c>
      <c r="N43" s="15">
        <v>2.3608522267578596</v>
      </c>
      <c r="O43" s="15">
        <v>2.9104686181723882</v>
      </c>
      <c r="P43" s="15">
        <v>2.6856255489573533</v>
      </c>
      <c r="Q43" s="15">
        <v>4.2900057606228543</v>
      </c>
      <c r="R43" s="15">
        <v>2.2320358850200801</v>
      </c>
      <c r="S43" s="15">
        <f t="shared" si="3"/>
        <v>2.6762570877400602</v>
      </c>
      <c r="T43" s="17">
        <f t="shared" si="4"/>
        <v>-16.598599766627746</v>
      </c>
      <c r="U43" s="18">
        <f t="shared" si="5"/>
        <v>1</v>
      </c>
      <c r="V43" s="16">
        <v>2.5435372204950752</v>
      </c>
      <c r="W43" s="16">
        <v>3.7516315226690775</v>
      </c>
      <c r="X43" s="21"/>
      <c r="Y43" s="21">
        <v>2.8421725358983214</v>
      </c>
      <c r="Z43" s="21">
        <v>2.6138006796247728</v>
      </c>
      <c r="AA43" s="21">
        <v>3.4250469646342401</v>
      </c>
      <c r="AB43" s="21">
        <v>2.8328977592932012</v>
      </c>
      <c r="AC43" s="21">
        <v>3.58156272337115</v>
      </c>
      <c r="AD43" s="21"/>
      <c r="AE43" s="21">
        <v>2.379245638947812</v>
      </c>
      <c r="AF43" s="21">
        <v>2.0069742183766421</v>
      </c>
      <c r="AG43" s="21">
        <v>2.8199068264052212</v>
      </c>
      <c r="AH43" s="21">
        <v>3.3498438349536195</v>
      </c>
      <c r="AI43" s="15">
        <f t="shared" si="6"/>
        <v>2.8199068264052212</v>
      </c>
      <c r="AJ43" s="20">
        <f t="shared" si="7"/>
        <v>-20.847176079734201</v>
      </c>
      <c r="AK43" s="19">
        <f>RANK(R43,(D43:R43,V43:AH43),1)</f>
        <v>2</v>
      </c>
    </row>
    <row r="44" spans="1:37" ht="12.75" customHeight="1" x14ac:dyDescent="0.25">
      <c r="A44">
        <v>2012</v>
      </c>
      <c r="B44" s="22" t="s">
        <v>154</v>
      </c>
      <c r="C44" s="23" t="s">
        <v>87</v>
      </c>
      <c r="D44" s="15">
        <v>3.0158372185879099</v>
      </c>
      <c r="E44" s="15">
        <v>2.3558453640784855</v>
      </c>
      <c r="F44" s="15">
        <v>2.9218105763557829</v>
      </c>
      <c r="G44" s="15">
        <v>3.7764556338745567</v>
      </c>
      <c r="H44" s="15">
        <v>2.4919871816006092</v>
      </c>
      <c r="I44" s="15">
        <v>2.8382609348634018</v>
      </c>
      <c r="J44" s="15"/>
      <c r="K44" s="15">
        <v>2.5600580903616712</v>
      </c>
      <c r="L44" s="15">
        <v>2.9329682861831397</v>
      </c>
      <c r="M44" s="15">
        <v>2.9507259145555906</v>
      </c>
      <c r="N44" s="15">
        <v>2.4416739012119981</v>
      </c>
      <c r="O44" s="15">
        <v>2.9240894719969144</v>
      </c>
      <c r="P44" s="15">
        <v>2.7672304213735979</v>
      </c>
      <c r="Q44" s="15">
        <v>4.0107379442017601</v>
      </c>
      <c r="R44" s="15">
        <v>2.4260471882442416</v>
      </c>
      <c r="S44" s="15">
        <f t="shared" si="3"/>
        <v>2.8800357556095921</v>
      </c>
      <c r="T44" s="17">
        <f t="shared" si="4"/>
        <v>-15.7632962188436</v>
      </c>
      <c r="U44" s="18">
        <f t="shared" si="5"/>
        <v>2</v>
      </c>
      <c r="V44" s="16">
        <v>2.7344380009791385</v>
      </c>
      <c r="W44" s="16">
        <v>3.0493103480699806</v>
      </c>
      <c r="X44" s="21"/>
      <c r="Y44" s="21">
        <v>2.6260572758126131</v>
      </c>
      <c r="Z44" s="21">
        <v>2.9536855192843325</v>
      </c>
      <c r="AA44" s="21">
        <v>3.6631619648583209</v>
      </c>
      <c r="AB44" s="21">
        <v>2.8947597891350831</v>
      </c>
      <c r="AC44" s="21">
        <v>3.6017797627842154</v>
      </c>
      <c r="AD44" s="21"/>
      <c r="AE44" s="21">
        <v>2.4994453855170384</v>
      </c>
      <c r="AF44" s="21">
        <v>2.2052310794328145</v>
      </c>
      <c r="AG44" s="21">
        <v>2.7346747693574378</v>
      </c>
      <c r="AH44" s="21">
        <v>3.9658703365140338</v>
      </c>
      <c r="AI44" s="15">
        <f t="shared" si="6"/>
        <v>2.8947597891350831</v>
      </c>
      <c r="AJ44" s="20">
        <f t="shared" si="7"/>
        <v>-16.191761494341016</v>
      </c>
      <c r="AK44" s="19">
        <f>RANK(R44,(D44:R44,V44:AH44),1)</f>
        <v>3</v>
      </c>
    </row>
    <row r="45" spans="1:37" ht="12.75" customHeight="1" x14ac:dyDescent="0.25">
      <c r="A45">
        <v>2012</v>
      </c>
      <c r="B45" s="22" t="s">
        <v>153</v>
      </c>
      <c r="C45" s="23" t="s">
        <v>87</v>
      </c>
      <c r="D45" s="15">
        <v>3.0359710482894364</v>
      </c>
      <c r="E45" s="15">
        <v>2.3194243269396075</v>
      </c>
      <c r="F45" s="15">
        <v>2.9540142184740024</v>
      </c>
      <c r="G45" s="15">
        <v>3.7294961882304354</v>
      </c>
      <c r="H45" s="15">
        <v>2.4633092107447938</v>
      </c>
      <c r="I45" s="15">
        <v>2.7913667458206191</v>
      </c>
      <c r="J45" s="15">
        <v>4.2561148629574177</v>
      </c>
      <c r="K45" s="15">
        <v>2.6071940945499805</v>
      </c>
      <c r="L45" s="15">
        <v>2.8115106295533452</v>
      </c>
      <c r="M45" s="15">
        <v>3.2460429786450082</v>
      </c>
      <c r="N45" s="15">
        <v>2.4316545363076525</v>
      </c>
      <c r="O45" s="15">
        <v>2.9467624203302205</v>
      </c>
      <c r="P45" s="15">
        <v>2.7942444434967229</v>
      </c>
      <c r="Q45" s="15">
        <v>3.9728055267450055</v>
      </c>
      <c r="R45" s="15">
        <v>2.4404890681732914</v>
      </c>
      <c r="S45" s="15">
        <f t="shared" si="3"/>
        <v>2.8115106295533452</v>
      </c>
      <c r="T45" s="17">
        <f t="shared" si="4"/>
        <v>-13.196519959058334</v>
      </c>
      <c r="U45" s="18">
        <f t="shared" si="5"/>
        <v>3</v>
      </c>
      <c r="V45" s="16">
        <v>2.9515681754493137</v>
      </c>
      <c r="W45" s="16">
        <v>3.787251580589837</v>
      </c>
      <c r="X45" s="21"/>
      <c r="Y45" s="21">
        <v>2.5347048900889271</v>
      </c>
      <c r="Z45" s="21">
        <v>2.7366904899746483</v>
      </c>
      <c r="AA45" s="21">
        <v>3.3689206694146381</v>
      </c>
      <c r="AB45" s="21">
        <v>3.0583019822560007</v>
      </c>
      <c r="AC45" s="21">
        <v>3.6863019461121191</v>
      </c>
      <c r="AD45" s="21"/>
      <c r="AE45" s="21">
        <v>2.6875969676203186</v>
      </c>
      <c r="AF45" s="21">
        <v>1.9368344209016162</v>
      </c>
      <c r="AG45" s="21">
        <v>2.5640286294084245</v>
      </c>
      <c r="AH45" s="21">
        <v>3.7093523044977088</v>
      </c>
      <c r="AI45" s="15">
        <f t="shared" si="6"/>
        <v>2.8791365249417828</v>
      </c>
      <c r="AJ45" s="20">
        <f t="shared" si="7"/>
        <v>-15.235382308845569</v>
      </c>
      <c r="AK45" s="19">
        <f>RANK(R45,(D45:R45,V45:AH45),1)</f>
        <v>4</v>
      </c>
    </row>
    <row r="46" spans="1:37" ht="12.75" customHeight="1" x14ac:dyDescent="0.25">
      <c r="A46">
        <v>2013</v>
      </c>
      <c r="B46" s="22" t="s">
        <v>154</v>
      </c>
      <c r="C46" s="23" t="s">
        <v>87</v>
      </c>
      <c r="D46" s="15">
        <v>3.3629573736883316</v>
      </c>
      <c r="E46" s="15">
        <v>2.5482518532866045</v>
      </c>
      <c r="F46" s="15">
        <v>3.3568011402446944</v>
      </c>
      <c r="G46" s="15">
        <v>4.0367739695093086</v>
      </c>
      <c r="H46" s="15">
        <v>2.7167060022418483</v>
      </c>
      <c r="I46" s="15">
        <v>3.1608123949420386</v>
      </c>
      <c r="J46" s="15">
        <v>4.196039710339722</v>
      </c>
      <c r="K46" s="15">
        <v>2.9647930216122993</v>
      </c>
      <c r="L46" s="15">
        <v>2.9004741647384793</v>
      </c>
      <c r="M46" s="15">
        <v>3.5344743253518525</v>
      </c>
      <c r="N46" s="15">
        <v>2.7748992536991155</v>
      </c>
      <c r="O46" s="15">
        <v>3.1179331570261581</v>
      </c>
      <c r="P46" s="15">
        <v>2.9647930216122993</v>
      </c>
      <c r="Q46" s="15">
        <v>4.1596842421924718</v>
      </c>
      <c r="R46" s="15">
        <v>2.6710089858343538</v>
      </c>
      <c r="S46" s="15">
        <f t="shared" si="3"/>
        <v>3.1179331570261581</v>
      </c>
      <c r="T46" s="17">
        <f t="shared" si="4"/>
        <v>-14.333988212180742</v>
      </c>
      <c r="U46" s="18">
        <f t="shared" si="5"/>
        <v>2</v>
      </c>
      <c r="V46" s="16">
        <v>2.7890494022113557</v>
      </c>
      <c r="W46" s="16">
        <v>3.5514728803827911</v>
      </c>
      <c r="X46" s="21"/>
      <c r="Y46" s="21">
        <v>2.6342247253079449</v>
      </c>
      <c r="Z46" s="21">
        <v>3.0352374839026748</v>
      </c>
      <c r="AA46" s="21">
        <v>3.5478894012141069</v>
      </c>
      <c r="AB46" s="21">
        <v>3.0442114958379265</v>
      </c>
      <c r="AC46" s="21">
        <v>3.6014271925547918</v>
      </c>
      <c r="AD46" s="21"/>
      <c r="AE46" s="21">
        <v>2.7621579944326822</v>
      </c>
      <c r="AF46" s="21">
        <v>2.1120168635466872</v>
      </c>
      <c r="AG46" s="21">
        <v>3.0352374839026748</v>
      </c>
      <c r="AH46" s="21">
        <v>3.49465789014425</v>
      </c>
      <c r="AI46" s="15">
        <f t="shared" si="6"/>
        <v>3.0397244898703004</v>
      </c>
      <c r="AJ46" s="20">
        <f t="shared" si="7"/>
        <v>-12.129898787362768</v>
      </c>
      <c r="AK46" s="19">
        <f>RANK(R46,(D46:R46,V46:AH46),1)</f>
        <v>4</v>
      </c>
    </row>
    <row r="47" spans="1:37" ht="12.75" customHeight="1" x14ac:dyDescent="0.25">
      <c r="A47">
        <v>2013</v>
      </c>
      <c r="B47" s="22" t="s">
        <v>153</v>
      </c>
      <c r="C47" s="23" t="s">
        <v>87</v>
      </c>
      <c r="D47" s="15">
        <v>3.0818929755603444</v>
      </c>
      <c r="E47" s="15">
        <v>2.5601071351436926</v>
      </c>
      <c r="F47" s="15">
        <v>3.2184421940319536</v>
      </c>
      <c r="G47" s="15">
        <v>4.0247691433307864</v>
      </c>
      <c r="H47" s="15">
        <v>2.8042174698415412</v>
      </c>
      <c r="I47" s="15">
        <v>3.2222564180116078</v>
      </c>
      <c r="J47" s="15">
        <v>3.8325322547562304</v>
      </c>
      <c r="K47" s="15">
        <v>3.0422250461719442</v>
      </c>
      <c r="L47" s="15">
        <v>2.8103202282089876</v>
      </c>
      <c r="M47" s="15">
        <v>2.9720433249463123</v>
      </c>
      <c r="N47" s="15">
        <v>2.6485971314716625</v>
      </c>
      <c r="O47" s="15">
        <v>3.0605333212742822</v>
      </c>
      <c r="P47" s="15">
        <v>2.8682964326997271</v>
      </c>
      <c r="Q47" s="15">
        <v>4.0011514684487697</v>
      </c>
      <c r="R47" s="15">
        <v>2.6351100354796064</v>
      </c>
      <c r="S47" s="15">
        <f t="shared" si="3"/>
        <v>3.0422250461719442</v>
      </c>
      <c r="T47" s="17">
        <f t="shared" si="4"/>
        <v>-13.382146439317955</v>
      </c>
      <c r="U47" s="18">
        <f t="shared" si="5"/>
        <v>2</v>
      </c>
      <c r="V47" s="16">
        <v>2.6912859262519491</v>
      </c>
      <c r="W47" s="16">
        <v>3.06166233157226</v>
      </c>
      <c r="X47" s="21"/>
      <c r="Y47" s="21">
        <v>2.5883018788012939</v>
      </c>
      <c r="Z47" s="21">
        <v>2.8957588453532344</v>
      </c>
      <c r="AA47" s="21">
        <v>3.3556016883403079</v>
      </c>
      <c r="AB47" s="21">
        <v>3.0014281064855663</v>
      </c>
      <c r="AC47" s="21">
        <v>3.5393862565759506</v>
      </c>
      <c r="AD47" s="21"/>
      <c r="AE47" s="21">
        <v>2.7289704591709296</v>
      </c>
      <c r="AF47" s="21">
        <v>2.0528763734333988</v>
      </c>
      <c r="AG47" s="21">
        <v>2.9415295331090814</v>
      </c>
      <c r="AH47" s="21">
        <v>3.4053391690349941</v>
      </c>
      <c r="AI47" s="15">
        <f t="shared" si="6"/>
        <v>2.9867357157159393</v>
      </c>
      <c r="AJ47" s="20">
        <f t="shared" si="7"/>
        <v>-11.772909078835118</v>
      </c>
      <c r="AK47" s="19">
        <f>RANK(R47,(D47:R47,V47:AH47),1)</f>
        <v>4</v>
      </c>
    </row>
    <row r="48" spans="1:37" ht="12.75" customHeight="1" x14ac:dyDescent="0.25">
      <c r="A48">
        <v>2014</v>
      </c>
      <c r="B48" s="22" t="s">
        <v>154</v>
      </c>
      <c r="C48" s="23" t="s">
        <v>87</v>
      </c>
      <c r="D48" s="15">
        <v>3.0241483120374761</v>
      </c>
      <c r="E48" s="15">
        <v>2.2585037247278898</v>
      </c>
      <c r="F48" s="15">
        <v>2.6239438169410598</v>
      </c>
      <c r="G48" s="15">
        <v>3.6508535340823878</v>
      </c>
      <c r="H48" s="15">
        <v>2.5777686491658645</v>
      </c>
      <c r="I48" s="15">
        <v>2.905902043727115</v>
      </c>
      <c r="J48" s="15">
        <v>3.5828619298039297</v>
      </c>
      <c r="K48" s="15">
        <v>2.7492257382158876</v>
      </c>
      <c r="L48" s="15">
        <v>2.5984617461201771</v>
      </c>
      <c r="M48" s="15">
        <v>2.6930587607684653</v>
      </c>
      <c r="N48" s="15">
        <v>2.5186455150106837</v>
      </c>
      <c r="O48" s="15">
        <v>2.985718274836608</v>
      </c>
      <c r="P48" s="15">
        <v>2.7610503650469234</v>
      </c>
      <c r="Q48" s="15">
        <v>3.4856043741186586</v>
      </c>
      <c r="R48" s="15">
        <v>2.537594479507419</v>
      </c>
      <c r="S48" s="15">
        <f t="shared" si="3"/>
        <v>2.7492257382158876</v>
      </c>
      <c r="T48" s="17">
        <f t="shared" si="4"/>
        <v>-7.6978494623656051</v>
      </c>
      <c r="U48" s="18">
        <f t="shared" si="5"/>
        <v>3</v>
      </c>
      <c r="V48" s="16">
        <v>2.6057930147554198</v>
      </c>
      <c r="W48" s="16">
        <v>2.5558339663942924</v>
      </c>
      <c r="X48" s="21"/>
      <c r="Y48" s="21">
        <v>2.4574235095929948</v>
      </c>
      <c r="Z48" s="21">
        <v>2.8231296559098626</v>
      </c>
      <c r="AA48" s="21">
        <v>2.7216152345654177</v>
      </c>
      <c r="AB48" s="21">
        <v>2.701927230891743</v>
      </c>
      <c r="AC48" s="21">
        <v>3.1215536755581352</v>
      </c>
      <c r="AD48" s="21"/>
      <c r="AE48" s="21">
        <v>2.6818844884131368</v>
      </c>
      <c r="AF48" s="21">
        <v>2.1879993872478378</v>
      </c>
      <c r="AG48" s="21">
        <v>2.7935680888322723</v>
      </c>
      <c r="AH48" s="21">
        <v>2.9945867449598857</v>
      </c>
      <c r="AI48" s="15">
        <f t="shared" si="6"/>
        <v>2.7117712327285801</v>
      </c>
      <c r="AJ48" s="20">
        <f t="shared" si="7"/>
        <v>-6.4229884556266468</v>
      </c>
      <c r="AK48" s="19">
        <f>RANK(R48,(D48:R48,V48:AH48),1)</f>
        <v>5</v>
      </c>
    </row>
    <row r="49" spans="1:37" ht="12.75" customHeight="1" x14ac:dyDescent="0.25">
      <c r="A49">
        <v>2014</v>
      </c>
      <c r="B49" s="22" t="s">
        <v>153</v>
      </c>
      <c r="C49" s="23" t="s">
        <v>87</v>
      </c>
      <c r="D49" s="15">
        <v>2.683546000080677</v>
      </c>
      <c r="E49" s="15">
        <v>2.0796057113151742</v>
      </c>
      <c r="F49" s="15">
        <v>2.4891171099474434</v>
      </c>
      <c r="G49" s="15">
        <v>3.4641103355606191</v>
      </c>
      <c r="H49" s="15">
        <v>2.4214587049560246</v>
      </c>
      <c r="I49" s="15">
        <v>2.5211658281012728</v>
      </c>
      <c r="J49" s="15">
        <v>3.3900421869384347</v>
      </c>
      <c r="K49" s="15">
        <v>2.4129123801150039</v>
      </c>
      <c r="L49" s="15">
        <v>2.3388442314928199</v>
      </c>
      <c r="M49" s="15">
        <v>2.4812829788431743</v>
      </c>
      <c r="N49" s="15">
        <v>2.1508250849903514</v>
      </c>
      <c r="O49" s="15">
        <v>3.0168526688805066</v>
      </c>
      <c r="P49" s="15">
        <v>2.7490678238618402</v>
      </c>
      <c r="Q49" s="15">
        <v>3.1998294837267718</v>
      </c>
      <c r="R49" s="15">
        <v>2.2640638891338831</v>
      </c>
      <c r="S49" s="15">
        <f t="shared" si="3"/>
        <v>2.4891171099474434</v>
      </c>
      <c r="T49" s="17">
        <f t="shared" si="4"/>
        <v>-9.0414878397711131</v>
      </c>
      <c r="U49" s="18">
        <f t="shared" si="5"/>
        <v>3</v>
      </c>
      <c r="V49" s="16">
        <v>2.4208319744676832</v>
      </c>
      <c r="W49" s="16">
        <v>3.0078790277974341</v>
      </c>
      <c r="X49" s="21"/>
      <c r="Y49" s="21">
        <v>2.2277135208100725</v>
      </c>
      <c r="Z49" s="21">
        <v>2.863018821742124</v>
      </c>
      <c r="AA49" s="21">
        <v>2.2710433877540508</v>
      </c>
      <c r="AB49" s="21">
        <v>2.6778484501866631</v>
      </c>
      <c r="AC49" s="21">
        <v>2.4916810073997495</v>
      </c>
      <c r="AD49" s="21"/>
      <c r="AE49" s="21">
        <v>2.506380686126306</v>
      </c>
      <c r="AF49" s="21">
        <v>2.1822470726558398</v>
      </c>
      <c r="AG49" s="21">
        <v>2.7319751741797975</v>
      </c>
      <c r="AH49" s="21">
        <v>2.8231359724840241</v>
      </c>
      <c r="AI49" s="15">
        <f t="shared" si="6"/>
        <v>2.499030846763028</v>
      </c>
      <c r="AJ49" s="20">
        <f t="shared" si="7"/>
        <v>-9.4023232219600441</v>
      </c>
      <c r="AK49" s="19">
        <f>RANK(R49,(D49:R49,V49:AH49),1)</f>
        <v>5</v>
      </c>
    </row>
    <row r="50" spans="1:37" ht="12.75" customHeight="1" x14ac:dyDescent="0.25">
      <c r="A50">
        <v>2015</v>
      </c>
      <c r="B50" s="22" t="s">
        <v>154</v>
      </c>
      <c r="C50" s="23">
        <v>2015</v>
      </c>
      <c r="D50" s="15">
        <v>2.5116268393792254</v>
      </c>
      <c r="E50" s="15">
        <v>1.9111796066413351</v>
      </c>
      <c r="F50" s="15">
        <v>2.4310790398656064</v>
      </c>
      <c r="G50" s="15">
        <v>3.1779768171737137</v>
      </c>
      <c r="H50" s="15">
        <v>2.2260482774673021</v>
      </c>
      <c r="I50" s="15">
        <v>2.3139186042094324</v>
      </c>
      <c r="J50" s="15">
        <v>2.7752378196056164</v>
      </c>
      <c r="K50" s="15">
        <v>2.2040806957817694</v>
      </c>
      <c r="L50" s="15">
        <v>2.1381779507251717</v>
      </c>
      <c r="M50" s="15">
        <v>2.3065960769809211</v>
      </c>
      <c r="N50" s="15">
        <v>2.2260482774673021</v>
      </c>
      <c r="O50" s="15">
        <v>2.5994971661213553</v>
      </c>
      <c r="P50" s="15">
        <v>2.3212411314379433</v>
      </c>
      <c r="Q50" s="15">
        <v>3.0681389087460507</v>
      </c>
      <c r="R50" s="15">
        <v>2.1455004779536822</v>
      </c>
      <c r="S50" s="15">
        <f t="shared" si="3"/>
        <v>2.3139186042094324</v>
      </c>
      <c r="T50" s="17">
        <f t="shared" si="4"/>
        <v>-7.2784810126582462</v>
      </c>
      <c r="U50" s="18">
        <f t="shared" si="5"/>
        <v>3</v>
      </c>
      <c r="V50" s="16">
        <v>2.0795977328970849</v>
      </c>
      <c r="W50" s="16">
        <v>2.6214647478068884</v>
      </c>
      <c r="X50" s="21"/>
      <c r="Y50" s="21">
        <v>1.9844048789264435</v>
      </c>
      <c r="Z50" s="21">
        <v>2.4530466215511386</v>
      </c>
      <c r="AA50" s="21">
        <v>2.0356625695260191</v>
      </c>
      <c r="AB50" s="21">
        <v>2.423756512637095</v>
      </c>
      <c r="AC50" s="21">
        <v>1.479150500159194</v>
      </c>
      <c r="AD50" s="21"/>
      <c r="AE50" s="21">
        <v>2.3724988220375187</v>
      </c>
      <c r="AF50" s="21">
        <v>1.903857079412824</v>
      </c>
      <c r="AG50" s="21">
        <v>2.3724988220375187</v>
      </c>
      <c r="AH50" s="21">
        <v>2.3798213492660301</v>
      </c>
      <c r="AI50" s="15">
        <f t="shared" si="6"/>
        <v>2.3175798678236879</v>
      </c>
      <c r="AJ50" s="20">
        <f t="shared" si="7"/>
        <v>-7.4249605055292447</v>
      </c>
      <c r="AK50" s="19">
        <f>RANK(R50,(D50:R50,V50:AH50),1)</f>
        <v>8</v>
      </c>
    </row>
    <row r="51" spans="1:37" ht="12.75" customHeight="1" x14ac:dyDescent="0.25">
      <c r="A51">
        <v>2015</v>
      </c>
      <c r="B51" s="22" t="s">
        <v>153</v>
      </c>
      <c r="C51" s="23">
        <v>2015</v>
      </c>
      <c r="D51" s="15">
        <v>2.3315561364514967</v>
      </c>
      <c r="E51" s="15">
        <v>1.7918440678284651</v>
      </c>
      <c r="F51" s="15">
        <v>2.2092214008969431</v>
      </c>
      <c r="G51" s="15">
        <v>2.8208950786697122</v>
      </c>
      <c r="H51" s="15">
        <v>2.0940828262573632</v>
      </c>
      <c r="I51" s="15">
        <v>2.1516521135771529</v>
      </c>
      <c r="J51" s="15">
        <v>2.3027714927916021</v>
      </c>
      <c r="K51" s="15">
        <v>2.1516521135771529</v>
      </c>
      <c r="L51" s="15">
        <v>1.9933365734477304</v>
      </c>
      <c r="M51" s="15">
        <v>2.130063630832232</v>
      </c>
      <c r="N51" s="15">
        <v>1.8997864815530716</v>
      </c>
      <c r="O51" s="15">
        <v>2.353144619196418</v>
      </c>
      <c r="P51" s="15">
        <v>2.101278987172337</v>
      </c>
      <c r="Q51" s="15">
        <v>2.7417373086050012</v>
      </c>
      <c r="R51" s="15">
        <v>2.0005327343627042</v>
      </c>
      <c r="S51" s="15">
        <f t="shared" si="3"/>
        <v>2.1516521135771529</v>
      </c>
      <c r="T51" s="17">
        <f t="shared" si="4"/>
        <v>-7.0234113712374517</v>
      </c>
      <c r="U51" s="18">
        <f t="shared" si="5"/>
        <v>4</v>
      </c>
      <c r="V51" s="16">
        <v>1.6479208495289901</v>
      </c>
      <c r="W51" s="16">
        <v>2.0652981825974677</v>
      </c>
      <c r="X51" s="21"/>
      <c r="Y51" s="21">
        <v>1.8997864815530716</v>
      </c>
      <c r="Z51" s="21">
        <v>1.8781979988081505</v>
      </c>
      <c r="AA51" s="21">
        <v>2.1084751480873103</v>
      </c>
      <c r="AB51" s="21">
        <v>2.0077288952776779</v>
      </c>
      <c r="AC51" s="21">
        <v>1.3312897692701449</v>
      </c>
      <c r="AD51" s="21"/>
      <c r="AE51" s="21">
        <v>2.0940828262573632</v>
      </c>
      <c r="AF51" s="21">
        <v>1.7846479069134915</v>
      </c>
      <c r="AG51" s="21">
        <v>2.3099676537065754</v>
      </c>
      <c r="AH51" s="21">
        <v>2.1588482744921267</v>
      </c>
      <c r="AI51" s="15">
        <f t="shared" si="6"/>
        <v>2.0976809067148503</v>
      </c>
      <c r="AJ51" s="20">
        <f t="shared" si="7"/>
        <v>-4.6312178387650276</v>
      </c>
      <c r="AK51" s="19">
        <f>RANK(R51,(D51:R51,V51:AH51),1)</f>
        <v>9</v>
      </c>
    </row>
    <row r="52" spans="1:37" ht="12.75" customHeight="1" x14ac:dyDescent="0.25">
      <c r="A52">
        <v>2016</v>
      </c>
      <c r="B52" s="22" t="s">
        <v>154</v>
      </c>
      <c r="C52" s="23">
        <v>2015</v>
      </c>
      <c r="D52" s="15">
        <v>2.3123221812215893</v>
      </c>
      <c r="E52" s="15">
        <v>1.6661176659307073</v>
      </c>
      <c r="F52" s="15">
        <v>1.9463991424424156</v>
      </c>
      <c r="G52" s="15">
        <v>3.1298098210474037</v>
      </c>
      <c r="H52" s="15">
        <v>1.8607575801749492</v>
      </c>
      <c r="I52" s="15">
        <v>2.0631830909889604</v>
      </c>
      <c r="J52" s="15">
        <v>1.9463991424424156</v>
      </c>
      <c r="K52" s="15">
        <v>1.884114369884258</v>
      </c>
      <c r="L52" s="15">
        <v>1.9541847390121849</v>
      </c>
      <c r="M52" s="15">
        <v>2.0086839150005726</v>
      </c>
      <c r="N52" s="15">
        <v>1.9853271252912634</v>
      </c>
      <c r="O52" s="15">
        <v>2.1643958463959656</v>
      </c>
      <c r="P52" s="15">
        <v>1.8996855630237977</v>
      </c>
      <c r="Q52" s="15">
        <v>2.6548884302914542</v>
      </c>
      <c r="R52" s="15">
        <v>1.7517592281981738</v>
      </c>
      <c r="S52" s="15">
        <f t="shared" si="3"/>
        <v>1.9541847390121849</v>
      </c>
      <c r="T52" s="17">
        <f t="shared" si="4"/>
        <v>-10.358565737051793</v>
      </c>
      <c r="U52" s="18">
        <f t="shared" si="5"/>
        <v>2</v>
      </c>
      <c r="V52" s="16">
        <v>1.4792633482562356</v>
      </c>
      <c r="W52" s="16">
        <v>2.0242551081401121</v>
      </c>
      <c r="X52" s="21"/>
      <c r="Y52" s="21">
        <v>1.775116017907483</v>
      </c>
      <c r="Z52" s="21">
        <v>1.8918999664540275</v>
      </c>
      <c r="AA52" s="21">
        <v>2.0943254772680389</v>
      </c>
      <c r="AB52" s="21">
        <v>1.9386135458726454</v>
      </c>
      <c r="AC52" s="21">
        <v>1.6505464727911683</v>
      </c>
      <c r="AD52" s="21"/>
      <c r="AE52" s="21">
        <v>1.7673304213377132</v>
      </c>
      <c r="AF52" s="21">
        <v>1.884114369884258</v>
      </c>
      <c r="AG52" s="21">
        <v>2.1877526361052748</v>
      </c>
      <c r="AH52" s="21">
        <v>2.1176822669773476</v>
      </c>
      <c r="AI52" s="15">
        <f t="shared" si="6"/>
        <v>1.9463991424424156</v>
      </c>
      <c r="AJ52" s="20">
        <f t="shared" si="7"/>
        <v>-10.000000000000016</v>
      </c>
      <c r="AK52" s="19">
        <f>RANK(R52,(D52:R52,V52:AH52),1)</f>
        <v>4</v>
      </c>
    </row>
    <row r="53" spans="1:37" ht="12.75" customHeight="1" x14ac:dyDescent="0.25">
      <c r="A53">
        <v>2016</v>
      </c>
      <c r="B53" s="22" t="s">
        <v>153</v>
      </c>
      <c r="C53" s="23">
        <v>2015</v>
      </c>
      <c r="D53" s="15">
        <v>2.4404713718936875</v>
      </c>
      <c r="E53" s="15">
        <v>1.7616078564725559</v>
      </c>
      <c r="F53" s="15">
        <v>2.2342343545505585</v>
      </c>
      <c r="G53" s="15">
        <v>3.4716564586093299</v>
      </c>
      <c r="H53" s="15">
        <v>2.0623701734312849</v>
      </c>
      <c r="I53" s="15">
        <v>2.2686071907744134</v>
      </c>
      <c r="J53" s="15">
        <v>2.1654886821028492</v>
      </c>
      <c r="K53" s="15">
        <v>2.2342343545505585</v>
      </c>
      <c r="L53" s="15">
        <v>1.9936245009835751</v>
      </c>
      <c r="M53" s="15">
        <v>2.0881498005991759</v>
      </c>
      <c r="N53" s="15">
        <v>2.0451837553193579</v>
      </c>
      <c r="O53" s="15">
        <v>2.02799733720743</v>
      </c>
      <c r="P53" s="15">
        <v>2.0537769643753214</v>
      </c>
      <c r="Q53" s="15">
        <v>3.050589214867109</v>
      </c>
      <c r="R53" s="15">
        <v>1.6842689749688826</v>
      </c>
      <c r="S53" s="15">
        <f t="shared" si="3"/>
        <v>2.0881498005991759</v>
      </c>
      <c r="T53" s="17">
        <f t="shared" si="4"/>
        <v>-19.34156378600823</v>
      </c>
      <c r="U53" s="18">
        <f t="shared" si="5"/>
        <v>1</v>
      </c>
      <c r="V53" s="16">
        <v>1.2889813583945531</v>
      </c>
      <c r="W53" s="16">
        <v>2.0623701734312849</v>
      </c>
      <c r="X53" s="21"/>
      <c r="Y53" s="21">
        <v>1.9420652466477932</v>
      </c>
      <c r="Z53" s="21">
        <v>1.9334720375918297</v>
      </c>
      <c r="AA53" s="21">
        <v>2.2084547273826676</v>
      </c>
      <c r="AB53" s="21">
        <v>2.0022177100395391</v>
      </c>
      <c r="AC53" s="21">
        <v>1.5897436753532821</v>
      </c>
      <c r="AD53" s="21"/>
      <c r="AE53" s="21">
        <v>1.8561331560881567</v>
      </c>
      <c r="AF53" s="21">
        <v>1.9592516647597209</v>
      </c>
      <c r="AG53" s="21">
        <v>2.3803189085019416</v>
      </c>
      <c r="AH53" s="21">
        <v>2.1139294277670673</v>
      </c>
      <c r="AI53" s="15">
        <f t="shared" si="6"/>
        <v>2.0580735689033034</v>
      </c>
      <c r="AJ53" s="20">
        <f t="shared" si="7"/>
        <v>-18.162839248434253</v>
      </c>
      <c r="AK53" s="19">
        <f>RANK(R53,(D53:R53,V53:AH53),1)</f>
        <v>3</v>
      </c>
    </row>
    <row r="54" spans="1:37" ht="12.75" customHeight="1" x14ac:dyDescent="0.25">
      <c r="A54">
        <v>2017</v>
      </c>
      <c r="B54" s="22" t="s">
        <v>154</v>
      </c>
      <c r="C54" s="23">
        <v>2015</v>
      </c>
      <c r="D54" s="15">
        <v>2.3756426610328791</v>
      </c>
      <c r="E54" s="15">
        <v>1.7300875901000317</v>
      </c>
      <c r="F54" s="15">
        <v>2.3756426610328791</v>
      </c>
      <c r="G54" s="15">
        <v>3.8905452274886279</v>
      </c>
      <c r="H54" s="15">
        <v>2.1260280336055115</v>
      </c>
      <c r="I54" s="15">
        <v>2.2465316468463099</v>
      </c>
      <c r="J54" s="15">
        <v>2.3153908544124802</v>
      </c>
      <c r="K54" s="15">
        <v>2.0829910288766551</v>
      </c>
      <c r="L54" s="15">
        <v>1.9538800146900859</v>
      </c>
      <c r="M54" s="15">
        <v>1.9883096184731708</v>
      </c>
      <c r="N54" s="15">
        <v>2.1776724392801392</v>
      </c>
      <c r="O54" s="15">
        <v>2.0571688260393413</v>
      </c>
      <c r="P54" s="15">
        <v>2.1002058307681977</v>
      </c>
      <c r="Q54" s="15">
        <v>2.8748719158876148</v>
      </c>
      <c r="R54" s="15">
        <v>1.6440135806423186</v>
      </c>
      <c r="S54" s="15">
        <f t="shared" si="3"/>
        <v>2.1260280336055115</v>
      </c>
      <c r="T54" s="17">
        <f t="shared" si="4"/>
        <v>-22.672064777327936</v>
      </c>
      <c r="U54" s="18">
        <f t="shared" si="5"/>
        <v>1</v>
      </c>
      <c r="V54" s="16">
        <v>1.480472962672664</v>
      </c>
      <c r="W54" s="16">
        <v>1.9538800146900859</v>
      </c>
      <c r="X54" s="21"/>
      <c r="Y54" s="21">
        <v>1.9194504109070003</v>
      </c>
      <c r="Z54" s="21">
        <v>2.3756426610328791</v>
      </c>
      <c r="AA54" s="21">
        <v>2.1346354345512828</v>
      </c>
      <c r="AB54" s="21">
        <v>2.1862798402259109</v>
      </c>
      <c r="AC54" s="21">
        <v>1.9452726137443139</v>
      </c>
      <c r="AD54" s="21"/>
      <c r="AE54" s="21">
        <v>2.0141318213104848</v>
      </c>
      <c r="AF54" s="21">
        <v>1.8936282080696865</v>
      </c>
      <c r="AG54" s="21">
        <v>2.1604576373885966</v>
      </c>
      <c r="AH54" s="21">
        <v>2.1776724392801392</v>
      </c>
      <c r="AI54" s="15">
        <f t="shared" si="6"/>
        <v>2.1131169321868546</v>
      </c>
      <c r="AJ54" s="20">
        <f t="shared" si="7"/>
        <v>-22.19959266802444</v>
      </c>
      <c r="AK54" s="19">
        <f>RANK(R54,(D54:R54,V54:AH54),1)</f>
        <v>2</v>
      </c>
    </row>
    <row r="55" spans="1:37" ht="12.75" customHeight="1" x14ac:dyDescent="0.25">
      <c r="A55">
        <v>2017</v>
      </c>
      <c r="B55" s="22" t="s">
        <v>153</v>
      </c>
      <c r="C55" s="23">
        <v>2015</v>
      </c>
      <c r="D55" s="15">
        <v>2.4993146533756674</v>
      </c>
      <c r="E55" s="15">
        <v>1.7405941336009114</v>
      </c>
      <c r="F55" s="15">
        <v>2.4636101583274437</v>
      </c>
      <c r="G55" s="15"/>
      <c r="H55" s="15">
        <v>2.1065652078452053</v>
      </c>
      <c r="I55" s="15">
        <v>2.2761615593242683</v>
      </c>
      <c r="J55" s="15">
        <v>2.2583093118001565</v>
      </c>
      <c r="K55" s="15">
        <v>2.1601219504175413</v>
      </c>
      <c r="L55" s="15">
        <v>1.9905255989384778</v>
      </c>
      <c r="M55" s="15">
        <v>1.8834121137938067</v>
      </c>
      <c r="N55" s="15">
        <v>2.0530084652728697</v>
      </c>
      <c r="O55" s="15">
        <v>2.0440823415108138</v>
      </c>
      <c r="P55" s="15">
        <v>2.1244174553693176</v>
      </c>
      <c r="Q55" s="15">
        <v>3.4722621434397665</v>
      </c>
      <c r="R55" s="15">
        <v>1.615628400932128</v>
      </c>
      <c r="S55" s="15">
        <f t="shared" si="3"/>
        <v>2.1154913316072612</v>
      </c>
      <c r="T55" s="17">
        <f t="shared" si="4"/>
        <v>-23.628691983122351</v>
      </c>
      <c r="U55" s="18">
        <f t="shared" si="5"/>
        <v>1</v>
      </c>
      <c r="V55" s="16">
        <v>1.7762986286491353</v>
      </c>
      <c r="W55" s="16">
        <v>1.96374722765231</v>
      </c>
      <c r="X55" s="21"/>
      <c r="Y55" s="21">
        <v>2.0976390840831494</v>
      </c>
      <c r="Z55" s="21">
        <v>2.3029399306104361</v>
      </c>
      <c r="AA55" s="21">
        <v>2.1154913316072612</v>
      </c>
      <c r="AB55" s="21">
        <v>2.3564966731827721</v>
      </c>
      <c r="AC55" s="21">
        <v>2.6599848810926749</v>
      </c>
      <c r="AD55" s="21"/>
      <c r="AE55" s="21">
        <v>1.9548211038902541</v>
      </c>
      <c r="AF55" s="21">
        <v>1.9548211038902541</v>
      </c>
      <c r="AG55" s="21">
        <v>2.195826445465765</v>
      </c>
      <c r="AH55" s="21">
        <v>2.2047525692278209</v>
      </c>
      <c r="AI55" s="15">
        <f t="shared" si="6"/>
        <v>2.1154913316072612</v>
      </c>
      <c r="AJ55" s="20">
        <f t="shared" si="7"/>
        <v>-23.628691983122351</v>
      </c>
      <c r="AK55" s="19">
        <f>RANK(R55,(D55:R55,V55:AH55),1)</f>
        <v>1</v>
      </c>
    </row>
    <row r="56" spans="1:37" ht="12.75" customHeight="1" x14ac:dyDescent="0.25">
      <c r="A56">
        <v>2018</v>
      </c>
      <c r="B56" s="22" t="s">
        <v>154</v>
      </c>
      <c r="C56" s="23">
        <v>2015</v>
      </c>
      <c r="D56" s="15">
        <v>2.3401528768508424</v>
      </c>
      <c r="E56" s="15">
        <v>1.7947037100660597</v>
      </c>
      <c r="F56" s="15">
        <v>2.7184482667177079</v>
      </c>
      <c r="G56" s="15"/>
      <c r="H56" s="15">
        <v>2.4545212505315228</v>
      </c>
      <c r="I56" s="15">
        <v>2.2609747719949871</v>
      </c>
      <c r="J56" s="15">
        <v>2.2873674736136049</v>
      </c>
      <c r="K56" s="15">
        <v>2.3489504440570488</v>
      </c>
      <c r="L56" s="15">
        <v>2.1378088311081003</v>
      </c>
      <c r="M56" s="15">
        <v>2.0498331590460386</v>
      </c>
      <c r="N56" s="15">
        <v>2.3137601752322241</v>
      </c>
      <c r="O56" s="15">
        <v>2.0938209950770696</v>
      </c>
      <c r="P56" s="15">
        <v>2.1729990999329254</v>
      </c>
      <c r="Q56" s="15">
        <v>3.6597879577817682</v>
      </c>
      <c r="R56" s="15">
        <v>1.8475245884131051</v>
      </c>
      <c r="S56" s="15">
        <f t="shared" si="3"/>
        <v>2.274171122804296</v>
      </c>
      <c r="T56" s="17">
        <f t="shared" si="4"/>
        <v>-18.760529061027306</v>
      </c>
      <c r="U56" s="18">
        <f t="shared" si="5"/>
        <v>2</v>
      </c>
      <c r="V56" s="16">
        <v>1.7771085756536471</v>
      </c>
      <c r="W56" s="16">
        <v>2.058630726252245</v>
      </c>
      <c r="X56" s="16"/>
      <c r="Y56" s="16">
        <v>2.1202136966956879</v>
      </c>
      <c r="Z56" s="16">
        <v>2.6040798930370279</v>
      </c>
      <c r="AA56" s="16">
        <v>2.1817966671391313</v>
      </c>
      <c r="AB56" s="16">
        <v>2.384140712881873</v>
      </c>
      <c r="AC56" s="16">
        <v>2.6656628634804709</v>
      </c>
      <c r="AD56" s="16"/>
      <c r="AE56" s="16">
        <v>2.1202136966956879</v>
      </c>
      <c r="AF56" s="16">
        <v>2.0234404574274203</v>
      </c>
      <c r="AG56" s="16">
        <v>2.1993918015515437</v>
      </c>
      <c r="AH56" s="16">
        <v>2.2257845031701624</v>
      </c>
      <c r="AI56" s="16">
        <f t="shared" si="6"/>
        <v>2.1993918015515437</v>
      </c>
      <c r="AJ56" s="20">
        <f t="shared" si="7"/>
        <v>-15.99838704910224</v>
      </c>
      <c r="AK56" s="19">
        <f>RANK(R56,(D56:R56,V56:AH56),1)</f>
        <v>3</v>
      </c>
    </row>
    <row r="57" spans="1:37" ht="12.75" customHeight="1" x14ac:dyDescent="0.25">
      <c r="A57">
        <v>2018</v>
      </c>
      <c r="B57" s="22" t="s">
        <v>153</v>
      </c>
      <c r="C57" s="23">
        <v>2015</v>
      </c>
      <c r="D57" s="15">
        <v>2.6683063396042623</v>
      </c>
      <c r="E57" s="15">
        <v>1.938969273445764</v>
      </c>
      <c r="F57" s="15">
        <v>3.0062918092874686</v>
      </c>
      <c r="G57" s="15"/>
      <c r="H57" s="15">
        <v>2.4281587690398787</v>
      </c>
      <c r="I57" s="15">
        <v>2.3570039333170985</v>
      </c>
      <c r="J57" s="15">
        <v>2.6949894030003052</v>
      </c>
      <c r="K57" s="15">
        <v>2.5437853770893968</v>
      </c>
      <c r="L57" s="15">
        <v>2.3747926422477939</v>
      </c>
      <c r="M57" s="15"/>
      <c r="N57" s="15">
        <v>2.2235886163368854</v>
      </c>
      <c r="O57" s="15">
        <v>2.4192644145745312</v>
      </c>
      <c r="P57" s="15">
        <v>2.4726305413666165</v>
      </c>
      <c r="Q57" s="15">
        <v>4.8474231836144099</v>
      </c>
      <c r="R57" s="15">
        <v>1.9664645282857283</v>
      </c>
      <c r="S57" s="15">
        <f t="shared" si="3"/>
        <v>2.4281587690398787</v>
      </c>
      <c r="T57" s="17">
        <f t="shared" si="4"/>
        <v>-19.014170186931786</v>
      </c>
      <c r="U57" s="18">
        <f t="shared" si="5"/>
        <v>2</v>
      </c>
      <c r="V57" s="16">
        <v>2.1168563627527148</v>
      </c>
      <c r="W57" s="16">
        <v>2.3658982877824459</v>
      </c>
      <c r="X57" s="16"/>
      <c r="Y57" s="16">
        <v>2.2947434520596657</v>
      </c>
      <c r="Z57" s="16">
        <v>2.9796087458914262</v>
      </c>
      <c r="AA57" s="16">
        <v>2.4904192502973115</v>
      </c>
      <c r="AB57" s="16">
        <v>2.7216724663963476</v>
      </c>
      <c r="AC57" s="16">
        <v>3.0685522905449019</v>
      </c>
      <c r="AD57" s="16"/>
      <c r="AE57" s="16">
        <v>2.3392152243864031</v>
      </c>
      <c r="AF57" s="16">
        <v>2.20579990740619</v>
      </c>
      <c r="AG57" s="16">
        <v>2.348109578851751</v>
      </c>
      <c r="AH57" s="16">
        <v>2.4548418324359211</v>
      </c>
      <c r="AI57" s="16">
        <f t="shared" si="6"/>
        <v>2.423711591807205</v>
      </c>
      <c r="AJ57" s="20">
        <f t="shared" si="7"/>
        <v>-18.865572334063771</v>
      </c>
      <c r="AK57" s="19">
        <f>RANK(R57,(D57:R57,V57:AH57),1)</f>
        <v>2</v>
      </c>
    </row>
    <row r="58" spans="1:37" ht="12.75" customHeight="1" x14ac:dyDescent="0.25">
      <c r="A58">
        <v>2019</v>
      </c>
      <c r="B58" s="22" t="s">
        <v>154</v>
      </c>
      <c r="C58" s="23">
        <v>2015</v>
      </c>
      <c r="D58" s="15">
        <v>2.4103700601091833</v>
      </c>
      <c r="E58" s="15">
        <v>1.8322370198615934</v>
      </c>
      <c r="F58" s="15">
        <v>2.4192644145745312</v>
      </c>
      <c r="G58" s="15"/>
      <c r="H58" s="15">
        <v>2.3925813511784888</v>
      </c>
      <c r="I58" s="15">
        <v>2.3836869967131409</v>
      </c>
      <c r="J58" s="15">
        <v>2.7394611753270426</v>
      </c>
      <c r="K58" s="15">
        <v>2.4014757056438363</v>
      </c>
      <c r="L58" s="15">
        <v>2.5348910226240493</v>
      </c>
      <c r="M58" s="15">
        <v>1.9567579823764589</v>
      </c>
      <c r="N58" s="15">
        <v>2.3125321609903606</v>
      </c>
      <c r="O58" s="15">
        <v>2.4726305413666165</v>
      </c>
      <c r="P58" s="15">
        <v>2.5171023136933544</v>
      </c>
      <c r="Q58" s="15">
        <v>4.2070296621093872</v>
      </c>
      <c r="R58" s="15">
        <v>1.9087209957261586</v>
      </c>
      <c r="S58" s="15">
        <f t="shared" si="3"/>
        <v>2.40592288287651</v>
      </c>
      <c r="T58" s="17">
        <f t="shared" si="4"/>
        <v>-20.665744970009143</v>
      </c>
      <c r="U58" s="18">
        <f t="shared" si="5"/>
        <v>2</v>
      </c>
      <c r="V58" s="16">
        <v>2.3125321609903606</v>
      </c>
      <c r="W58" s="16">
        <v>2.5259966681587018</v>
      </c>
      <c r="X58" s="16"/>
      <c r="Y58" s="16">
        <v>2.3125321609903606</v>
      </c>
      <c r="Z58" s="16">
        <v>2.8372990744458657</v>
      </c>
      <c r="AA58" s="16">
        <v>2.4370531235052262</v>
      </c>
      <c r="AB58" s="16">
        <v>2.5704684404854392</v>
      </c>
      <c r="AC58" s="16">
        <v>2.6683063396042623</v>
      </c>
      <c r="AD58" s="16"/>
      <c r="AE58" s="16">
        <v>2.499313604762659</v>
      </c>
      <c r="AF58" s="16">
        <v>2.5526797315547443</v>
      </c>
      <c r="AG58" s="16">
        <v>2.4904192502973115</v>
      </c>
      <c r="AH58" s="16">
        <v>2.4548418324359211</v>
      </c>
      <c r="AI58" s="16">
        <f t="shared" si="6"/>
        <v>2.4548418324359211</v>
      </c>
      <c r="AJ58" s="20">
        <f t="shared" si="7"/>
        <v>-22.246681211548808</v>
      </c>
      <c r="AK58" s="19">
        <f>RANK(R58,(D58:R58,V58:AH58),1)</f>
        <v>2</v>
      </c>
    </row>
    <row r="59" spans="1:37" ht="12.75" customHeight="1" x14ac:dyDescent="0.25">
      <c r="A59" s="67">
        <v>2019</v>
      </c>
      <c r="B59" s="22" t="s">
        <v>153</v>
      </c>
      <c r="C59" s="23">
        <v>2015</v>
      </c>
      <c r="D59" s="15">
        <v>2.227341422974777</v>
      </c>
      <c r="E59" s="15">
        <v>1.6286883922938094</v>
      </c>
      <c r="F59" s="15">
        <v>2.0336595601074055</v>
      </c>
      <c r="G59" s="15"/>
      <c r="H59" s="15">
        <v>2.2009302598564995</v>
      </c>
      <c r="I59" s="15">
        <v>2.2009302598564995</v>
      </c>
      <c r="J59" s="15">
        <v>2.5970977066306693</v>
      </c>
      <c r="K59" s="15">
        <v>2.1393042125805173</v>
      </c>
      <c r="L59" s="15">
        <v>2.1393042125805173</v>
      </c>
      <c r="M59" s="15"/>
      <c r="N59" s="15">
        <v>1.8487814182794593</v>
      </c>
      <c r="O59" s="15">
        <v>2.3329860754478893</v>
      </c>
      <c r="P59" s="15">
        <v>2.4122195648027231</v>
      </c>
      <c r="Q59" s="15">
        <v>3.9440670256628465</v>
      </c>
      <c r="R59" s="15">
        <v>1.9173677910202518</v>
      </c>
      <c r="S59" s="15">
        <f t="shared" si="3"/>
        <v>2.2009302598564995</v>
      </c>
      <c r="T59" s="17">
        <f t="shared" si="4"/>
        <v>-12.883755292397858</v>
      </c>
      <c r="U59" s="18">
        <f t="shared" si="5"/>
        <v>3</v>
      </c>
      <c r="V59" s="16">
        <v>1.9280149076342932</v>
      </c>
      <c r="W59" s="16">
        <v>2.1657153756987952</v>
      </c>
      <c r="X59" s="16"/>
      <c r="Y59" s="16">
        <v>2.1657153756987952</v>
      </c>
      <c r="Z59" s="16">
        <v>2.7643684063797629</v>
      </c>
      <c r="AA59" s="16">
        <v>2.0776781653045351</v>
      </c>
      <c r="AB59" s="16">
        <v>2.1393042125805173</v>
      </c>
      <c r="AC59" s="16">
        <v>1.8751925813977375</v>
      </c>
      <c r="AD59" s="16"/>
      <c r="AE59" s="16">
        <v>2.2625563071324812</v>
      </c>
      <c r="AF59" s="16">
        <v>2.3417897964873151</v>
      </c>
      <c r="AG59" s="16">
        <v>2.4298270068815753</v>
      </c>
      <c r="AH59" s="16">
        <v>2.3065749123296113</v>
      </c>
      <c r="AI59" s="16">
        <f t="shared" si="6"/>
        <v>2.1833228177776474</v>
      </c>
      <c r="AJ59" s="20">
        <f t="shared" si="7"/>
        <v>-12.181204931852676</v>
      </c>
      <c r="AK59" s="19">
        <f>RANK(R59,(D59:R59,V59:AH59),1)</f>
        <v>4</v>
      </c>
    </row>
    <row r="60" spans="1:37" ht="12.75" customHeight="1" x14ac:dyDescent="0.25">
      <c r="A60" s="67">
        <v>2020</v>
      </c>
      <c r="B60" s="22" t="s">
        <v>154</v>
      </c>
      <c r="C60" s="23">
        <v>2015</v>
      </c>
      <c r="D60" s="15">
        <v>2.0371584699453558</v>
      </c>
      <c r="E60" s="15">
        <v>1.5213114754098362</v>
      </c>
      <c r="F60" s="15">
        <v>1.7486338797814212</v>
      </c>
      <c r="G60" s="15"/>
      <c r="H60" s="15">
        <v>1.8622950819672135</v>
      </c>
      <c r="I60" s="15">
        <v>2.0109289617486343</v>
      </c>
      <c r="J60" s="15">
        <v>1.8885245901639349</v>
      </c>
      <c r="K60" s="15">
        <v>1.9409836065573776</v>
      </c>
      <c r="L60" s="15">
        <v>2.0633879781420768</v>
      </c>
      <c r="M60" s="118">
        <v>1.6349726775956288</v>
      </c>
      <c r="N60" s="15">
        <v>2.0633879781420768</v>
      </c>
      <c r="O60" s="15">
        <v>2.0546448087431695</v>
      </c>
      <c r="P60" s="15">
        <v>2.0633879781420768</v>
      </c>
      <c r="Q60" s="15"/>
      <c r="R60" s="118">
        <v>1.9382849096764234</v>
      </c>
      <c r="S60" s="15">
        <f t="shared" si="3"/>
        <v>1.9409836065573776</v>
      </c>
      <c r="T60" s="17">
        <f t="shared" si="4"/>
        <v>-0.13903759268429283</v>
      </c>
      <c r="U60" s="18">
        <f t="shared" si="5"/>
        <v>6</v>
      </c>
      <c r="V60" s="16">
        <v>1.5475409836065577</v>
      </c>
      <c r="W60" s="16">
        <v>2.2819672131147546</v>
      </c>
      <c r="X60" s="16"/>
      <c r="Y60" s="16">
        <v>1.9759562841530056</v>
      </c>
      <c r="Z60" s="16">
        <v>2.072131147540984</v>
      </c>
      <c r="AA60" s="16">
        <v>1.8885245901639349</v>
      </c>
      <c r="AB60" s="16">
        <v>1.8622950819672135</v>
      </c>
      <c r="AC60" s="16">
        <v>1.66120218579235</v>
      </c>
      <c r="AD60" s="16"/>
      <c r="AE60" s="16">
        <v>2.0633879781420768</v>
      </c>
      <c r="AF60" s="16">
        <v>2.142076502732241</v>
      </c>
      <c r="AG60" s="16">
        <v>2.1945355191256835</v>
      </c>
      <c r="AH60" s="16">
        <v>2.2295081967213117</v>
      </c>
      <c r="AI60" s="16">
        <f t="shared" si="6"/>
        <v>1.99344262295082</v>
      </c>
      <c r="AJ60" s="20">
        <f t="shared" si="7"/>
        <v>-2.7669576560346956</v>
      </c>
      <c r="AK60" s="19">
        <f>RANK(R60,(D60:R60,V60:AH60),1)</f>
        <v>10</v>
      </c>
    </row>
    <row r="61" spans="1:37" ht="12.75" customHeight="1" x14ac:dyDescent="0.25">
      <c r="A61">
        <v>2020</v>
      </c>
      <c r="B61" s="22" t="s">
        <v>153</v>
      </c>
      <c r="C61" s="23">
        <v>2015</v>
      </c>
      <c r="D61" s="15">
        <v>2.1784654323033577</v>
      </c>
      <c r="E61" s="15">
        <v>1.5005197583500307</v>
      </c>
      <c r="F61" s="15">
        <v>1.9886406435964261</v>
      </c>
      <c r="G61" s="15"/>
      <c r="H61" s="15">
        <v>1.898247887069316</v>
      </c>
      <c r="I61" s="15">
        <v>2.1151905027343805</v>
      </c>
      <c r="J61" s="15">
        <v>1.5818732392244301</v>
      </c>
      <c r="K61" s="15">
        <v>1.8530515088057606</v>
      </c>
      <c r="L61" s="15">
        <v>1.916326438374738</v>
      </c>
      <c r="M61" s="15"/>
      <c r="N61" s="15">
        <v>1.898247887069316</v>
      </c>
      <c r="O61" s="15">
        <v>1.8078551305422057</v>
      </c>
      <c r="P61" s="15">
        <v>1.7988158548894948</v>
      </c>
      <c r="Q61" s="15">
        <v>3.8236136010967647</v>
      </c>
      <c r="R61" s="15">
        <v>1.7267031864934901</v>
      </c>
      <c r="S61" s="15">
        <f t="shared" si="3"/>
        <v>1.898247887069316</v>
      </c>
      <c r="T61" s="17">
        <f t="shared" si="4"/>
        <v>-9.0370020556520636</v>
      </c>
      <c r="U61" s="18">
        <f t="shared" si="5"/>
        <v>3</v>
      </c>
      <c r="V61" s="16">
        <v>1.3468520722539432</v>
      </c>
      <c r="W61" s="16">
        <v>2.0157584705545593</v>
      </c>
      <c r="X61" s="16"/>
      <c r="Y61" s="16">
        <v>1.8349729575003386</v>
      </c>
      <c r="Z61" s="16">
        <v>2.0338370218599815</v>
      </c>
      <c r="AA61" s="16">
        <v>1.7536194766259394</v>
      </c>
      <c r="AB61" s="16">
        <v>1.7084230983623845</v>
      </c>
      <c r="AC61" s="16">
        <v>1.6903445470569625</v>
      </c>
      <c r="AD61" s="16"/>
      <c r="AE61" s="16">
        <v>2.0338370218599815</v>
      </c>
      <c r="AF61" s="16">
        <v>1.7174623740150954</v>
      </c>
      <c r="AG61" s="16">
        <v>2.3230938427467342</v>
      </c>
      <c r="AH61" s="16">
        <v>2.1784654323033577</v>
      </c>
      <c r="AI61" s="16">
        <f t="shared" si="6"/>
        <v>1.8756496979375383</v>
      </c>
      <c r="AJ61" s="20">
        <f t="shared" si="7"/>
        <v>-7.9410623213828053</v>
      </c>
      <c r="AK61" s="19">
        <f>RANK(R61,(D61:R61,V61:AH61),1)</f>
        <v>7</v>
      </c>
    </row>
    <row r="62" spans="1:37" ht="12.75" customHeight="1" x14ac:dyDescent="0.25">
      <c r="A62">
        <v>2021</v>
      </c>
      <c r="B62" s="22" t="s">
        <v>154</v>
      </c>
      <c r="C62" s="23">
        <v>2015</v>
      </c>
      <c r="D62" s="15">
        <v>2.4128104612981147</v>
      </c>
      <c r="E62" s="15">
        <v>1.7184765156008159</v>
      </c>
      <c r="F62" s="15">
        <v>2.5082813788314935</v>
      </c>
      <c r="G62" s="15">
        <v>4.2180787201110927</v>
      </c>
      <c r="H62" s="15">
        <v>1.9962100938797356</v>
      </c>
      <c r="I62" s="15">
        <v>2.2999811951223039</v>
      </c>
      <c r="J62" s="15">
        <v>1.9528142222736542</v>
      </c>
      <c r="K62" s="15">
        <v>2.2999811951223039</v>
      </c>
      <c r="L62" s="15">
        <v>1.9962100938797356</v>
      </c>
      <c r="M62" s="118">
        <v>2.1437560573404117</v>
      </c>
      <c r="N62" s="15">
        <v>2.3780937640132502</v>
      </c>
      <c r="O62" s="15">
        <v>1.7618723872068969</v>
      </c>
      <c r="P62" s="118">
        <v>1.9441350479524382</v>
      </c>
      <c r="Q62" s="118">
        <v>4.8343000969174463</v>
      </c>
      <c r="R62" s="15">
        <v>1.9372361136353113</v>
      </c>
      <c r="S62" s="15">
        <f t="shared" ref="S62" si="8">MEDIAN(D62:R62)</f>
        <v>2.1437560573404117</v>
      </c>
      <c r="T62" s="17">
        <f t="shared" ref="T62" si="9">(R62-S62)/S62*100</f>
        <v>-9.6335561594313734</v>
      </c>
      <c r="U62" s="18">
        <f t="shared" ref="U62" si="10">RANK(R62,D62:R62,1)</f>
        <v>3</v>
      </c>
      <c r="V62" s="16">
        <v>1.7618723872068969</v>
      </c>
      <c r="W62" s="16">
        <v>2.039605965485817</v>
      </c>
      <c r="X62" s="16"/>
      <c r="Y62" s="16">
        <v>2.048285139807033</v>
      </c>
      <c r="Z62" s="16">
        <v>2.4388479842617641</v>
      </c>
      <c r="AA62" s="119">
        <v>1.9441350479524382</v>
      </c>
      <c r="AB62" s="16">
        <v>1.6750806439947346</v>
      </c>
      <c r="AC62" s="16">
        <v>2.1697935803040602</v>
      </c>
      <c r="AD62" s="16"/>
      <c r="AE62" s="16">
        <v>2.1177185343767628</v>
      </c>
      <c r="AF62" s="16">
        <v>1.7618723872068969</v>
      </c>
      <c r="AG62" s="16">
        <v>1.8399849560978434</v>
      </c>
      <c r="AH62" s="119">
        <v>2.2045102775889251</v>
      </c>
      <c r="AI62" s="16">
        <f t="shared" ref="AI62" si="11">MEDIAN(D62:R62,V62:AH62)</f>
        <v>2.043945552646425</v>
      </c>
      <c r="AJ62" s="20">
        <f t="shared" ref="AJ62" si="12">(R62-AI62)/AI62*100</f>
        <v>-5.2207574156244139</v>
      </c>
      <c r="AK62" s="19">
        <f>RANK(R62,(D62:R62,V62:AH62),1)</f>
        <v>7</v>
      </c>
    </row>
    <row r="63" spans="1:37" ht="12.75" customHeight="1" x14ac:dyDescent="0.25">
      <c r="A63">
        <v>2021</v>
      </c>
      <c r="B63" s="22" t="s">
        <v>153</v>
      </c>
      <c r="C63" s="23">
        <v>2015</v>
      </c>
      <c r="D63" s="15">
        <v>4.0546296033391069</v>
      </c>
      <c r="E63" s="15">
        <v>2.9557909083165339</v>
      </c>
      <c r="F63" s="15">
        <v>6.5248871347852013</v>
      </c>
      <c r="G63" s="15">
        <v>7.3511456884068265</v>
      </c>
      <c r="H63" s="15">
        <v>3.9779664385700899</v>
      </c>
      <c r="I63" s="15">
        <v>3.2794798262301597</v>
      </c>
      <c r="J63" s="15">
        <v>3.8161219796132775</v>
      </c>
      <c r="K63" s="15">
        <v>3.8672307561259549</v>
      </c>
      <c r="L63" s="118">
        <v>3.3050342144864993</v>
      </c>
      <c r="M63" s="15"/>
      <c r="N63" s="15">
        <v>3.5861324853062269</v>
      </c>
      <c r="O63" s="118">
        <v>2.8450552258723985</v>
      </c>
      <c r="P63" s="15">
        <v>3.2113347908799224</v>
      </c>
      <c r="Q63" s="15">
        <v>9.1143984780942109</v>
      </c>
      <c r="R63" s="15">
        <v>3.0774747026452673</v>
      </c>
      <c r="S63" s="15">
        <f t="shared" ref="S63:S68" si="13">MEDIAN(D63:R63)</f>
        <v>3.7011272324597524</v>
      </c>
      <c r="T63" s="17">
        <f t="shared" ref="T63:T68" si="14">(R63-S63)/S63*100</f>
        <v>-16.850340197572955</v>
      </c>
      <c r="U63" s="18">
        <f t="shared" ref="U63:U68" si="15">RANK(R63,D63:R63,1)</f>
        <v>3</v>
      </c>
      <c r="V63" s="16">
        <v>4.0035208268264286</v>
      </c>
      <c r="W63" s="16">
        <v>4.0375933445015475</v>
      </c>
      <c r="X63" s="16"/>
      <c r="Y63" s="16">
        <v>3.3987336380930744</v>
      </c>
      <c r="Z63" s="16">
        <v>4.5827536273034442</v>
      </c>
      <c r="AA63" s="16">
        <v>5.2642039808058154</v>
      </c>
      <c r="AB63" s="16">
        <v>2.7683920611033819</v>
      </c>
      <c r="AC63" s="16">
        <v>5.4430846986001873</v>
      </c>
      <c r="AD63" s="16"/>
      <c r="AE63" s="16">
        <v>3.6287231324001255</v>
      </c>
      <c r="AF63" s="16">
        <v>3.9609301797325309</v>
      </c>
      <c r="AG63" s="16">
        <v>2.7683920611033819</v>
      </c>
      <c r="AH63" s="16">
        <v>3.7139044265879217</v>
      </c>
      <c r="AI63" s="16">
        <f t="shared" ref="AI63:AI68" si="16">MEDIAN(D63:R63,V63:AH63)</f>
        <v>3.8161219796132775</v>
      </c>
      <c r="AJ63" s="20">
        <f t="shared" ref="AJ63:AJ68" si="17">(R63-AI63)/AI63*100</f>
        <v>-19.355966106797876</v>
      </c>
      <c r="AK63" s="19">
        <f>RANK(R63,(D63:R63,V63:AH63),1)</f>
        <v>5</v>
      </c>
    </row>
    <row r="64" spans="1:37" x14ac:dyDescent="0.25">
      <c r="A64">
        <v>2022</v>
      </c>
      <c r="B64" s="22" t="s">
        <v>154</v>
      </c>
      <c r="C64" s="23">
        <v>2015</v>
      </c>
      <c r="D64" s="15">
        <v>5.5062092191117653</v>
      </c>
      <c r="E64" s="15">
        <v>4.1759629551673321</v>
      </c>
      <c r="F64" s="15">
        <v>8.570827194274889</v>
      </c>
      <c r="G64" s="15">
        <v>9.7832035360976626</v>
      </c>
      <c r="H64" s="15">
        <v>5.2788886550199958</v>
      </c>
      <c r="I64" s="15">
        <v>4.6642812039570609</v>
      </c>
      <c r="J64" s="15">
        <v>6.297621553357188</v>
      </c>
      <c r="K64" s="15">
        <v>4.5127341612292149</v>
      </c>
      <c r="L64" s="15">
        <v>6.1544937907808874</v>
      </c>
      <c r="M64" s="15">
        <v>5.5314670595664062</v>
      </c>
      <c r="N64" s="15">
        <v>5.3630814565354665</v>
      </c>
      <c r="O64" s="15">
        <v>5.5230477794148598</v>
      </c>
      <c r="P64" s="15">
        <v>6.4912649968427703</v>
      </c>
      <c r="Q64" s="15">
        <v>10.98716059776889</v>
      </c>
      <c r="R64" s="15">
        <v>3.9887973078111769</v>
      </c>
      <c r="S64" s="15">
        <f t="shared" si="13"/>
        <v>5.5230477794148598</v>
      </c>
      <c r="T64" s="17">
        <f t="shared" si="14"/>
        <v>-27.77905484218406</v>
      </c>
      <c r="U64" s="18">
        <f t="shared" si="15"/>
        <v>1</v>
      </c>
      <c r="V64" s="16">
        <v>4.8158282466849087</v>
      </c>
      <c r="W64" s="16">
        <v>4.4201220795621969</v>
      </c>
      <c r="X64" s="16"/>
      <c r="Y64" s="16">
        <v>6.1544937907808874</v>
      </c>
      <c r="Z64" s="16">
        <v>7.5773521363923377</v>
      </c>
      <c r="AA64" s="16">
        <v>5.2788886550199958</v>
      </c>
      <c r="AB64" s="16">
        <v>4.8831824878972849</v>
      </c>
      <c r="AC64" s="16">
        <v>8.0488318248789721</v>
      </c>
      <c r="AD64" s="16"/>
      <c r="AE64" s="16">
        <v>6.5165228372974102</v>
      </c>
      <c r="AF64" s="16">
        <v>6.3902336350242051</v>
      </c>
      <c r="AG64" s="16">
        <v>5.683014102294254</v>
      </c>
      <c r="AH64" s="16">
        <v>4.7316354451694371</v>
      </c>
      <c r="AI64" s="16">
        <f t="shared" si="16"/>
        <v>5.527257419490633</v>
      </c>
      <c r="AJ64" s="20">
        <f t="shared" si="17"/>
        <v>-27.834059370103187</v>
      </c>
      <c r="AK64" s="19">
        <f>RANK(R64,(D64:R64,V64:AH64),1)</f>
        <v>1</v>
      </c>
    </row>
    <row r="65" spans="1:37" x14ac:dyDescent="0.25">
      <c r="A65">
        <v>2022</v>
      </c>
      <c r="B65" s="22" t="s">
        <v>153</v>
      </c>
      <c r="C65" s="23">
        <v>2015</v>
      </c>
      <c r="D65" s="15">
        <v>7.5359316327851884</v>
      </c>
      <c r="E65" s="15">
        <v>5.3088178169105271</v>
      </c>
      <c r="F65" s="15">
        <v>12.266390435495705</v>
      </c>
      <c r="G65" s="15">
        <v>12.853381673788252</v>
      </c>
      <c r="H65" s="15">
        <v>6.0598213129612848</v>
      </c>
      <c r="I65" s="15">
        <v>6.0684535370538226</v>
      </c>
      <c r="J65" s="15">
        <v>11.144201303465838</v>
      </c>
      <c r="K65" s="15">
        <v>5.4296689542060506</v>
      </c>
      <c r="L65" s="15">
        <v>8.6926496611852055</v>
      </c>
      <c r="M65" s="15"/>
      <c r="N65" s="15">
        <v>6.4482713971254695</v>
      </c>
      <c r="O65" s="15">
        <v>7.9675428374120587</v>
      </c>
      <c r="P65" s="15">
        <v>9.4436531572359623</v>
      </c>
      <c r="Q65" s="15">
        <v>15.779705641158445</v>
      </c>
      <c r="R65" s="15">
        <v>5.7951807563103124</v>
      </c>
      <c r="S65" s="15">
        <f t="shared" si="13"/>
        <v>7.7517372350986236</v>
      </c>
      <c r="T65" s="17">
        <f t="shared" si="14"/>
        <v>-25.240232214391078</v>
      </c>
      <c r="U65" s="18">
        <f t="shared" si="15"/>
        <v>3</v>
      </c>
      <c r="V65" s="16">
        <v>10.358668911044932</v>
      </c>
      <c r="W65" s="16">
        <v>6.7072381199015929</v>
      </c>
      <c r="X65" s="16"/>
      <c r="Y65" s="16">
        <v>7.803530579653847</v>
      </c>
      <c r="Z65" s="16">
        <v>11.195994648021063</v>
      </c>
      <c r="AA65" s="16">
        <v>11.351374681686737</v>
      </c>
      <c r="AB65" s="16">
        <v>13.440372912080797</v>
      </c>
      <c r="AC65" s="16">
        <v>8.5890629720747551</v>
      </c>
      <c r="AD65" s="16"/>
      <c r="AE65" s="16">
        <v>8.1142906469851965</v>
      </c>
      <c r="AF65" s="119">
        <v>10.945660149337478</v>
      </c>
      <c r="AG65" s="16">
        <v>7.4927705123224992</v>
      </c>
      <c r="AH65" s="16">
        <v>6.04255686477621</v>
      </c>
      <c r="AI65" s="16">
        <f t="shared" si="16"/>
        <v>8.1142906469851965</v>
      </c>
      <c r="AJ65" s="20">
        <f t="shared" si="17"/>
        <v>-28.580562264386376</v>
      </c>
      <c r="AK65" s="19">
        <f>RANK(R65,(D65:R65,V65:AH65),1)</f>
        <v>3</v>
      </c>
    </row>
    <row r="66" spans="1:37" x14ac:dyDescent="0.25">
      <c r="A66">
        <v>2023</v>
      </c>
      <c r="B66" s="22" t="s">
        <v>154</v>
      </c>
      <c r="C66" s="23">
        <v>2015</v>
      </c>
      <c r="D66" s="15">
        <v>5.2016022923306338</v>
      </c>
      <c r="E66" s="15">
        <v>5.2893190257594815</v>
      </c>
      <c r="F66" s="15">
        <v>5.0963422122160171</v>
      </c>
      <c r="G66" s="15">
        <v>9.6751556972018378</v>
      </c>
      <c r="H66" s="15">
        <v>5.8857928130756427</v>
      </c>
      <c r="I66" s="15">
        <v>6.5348966404491104</v>
      </c>
      <c r="J66" s="15">
        <v>5.4384374725885216</v>
      </c>
      <c r="K66" s="15">
        <v>5.5349258793602534</v>
      </c>
      <c r="L66" s="15">
        <v>6.8331335341071897</v>
      </c>
      <c r="M66" s="15">
        <v>6.5524399871348793</v>
      </c>
      <c r="N66" s="15">
        <v>7.0524253676793078</v>
      </c>
      <c r="O66" s="15">
        <v>5.412122452559867</v>
      </c>
      <c r="P66" s="15">
        <v>5.5875559194175617</v>
      </c>
      <c r="Q66" s="15">
        <v>12.569807900353794</v>
      </c>
      <c r="R66" s="15">
        <v>5.6595822815110752</v>
      </c>
      <c r="S66" s="15">
        <f t="shared" si="13"/>
        <v>5.6595822815110752</v>
      </c>
      <c r="T66" s="17">
        <f t="shared" si="14"/>
        <v>0</v>
      </c>
      <c r="U66" s="18">
        <f t="shared" si="15"/>
        <v>8</v>
      </c>
      <c r="V66" s="16">
        <v>5.4735241659600602</v>
      </c>
      <c r="W66" s="16">
        <v>4.7279319318148598</v>
      </c>
      <c r="X66" s="16"/>
      <c r="Y66" s="16">
        <v>6.7191017806496891</v>
      </c>
      <c r="Z66" s="16">
        <v>8.1050261688254732</v>
      </c>
      <c r="AA66" s="16">
        <v>8.587468202684132</v>
      </c>
      <c r="AB66" s="16">
        <v>9.0085085231425985</v>
      </c>
      <c r="AC66" s="16">
        <v>6.9120785941931526</v>
      </c>
      <c r="AD66" s="16"/>
      <c r="AE66" s="16">
        <v>8.122569515511243</v>
      </c>
      <c r="AF66" s="16">
        <v>4.5086400982427426</v>
      </c>
      <c r="AG66" s="16">
        <v>7.5260957281950827</v>
      </c>
      <c r="AH66" s="16">
        <v>5.4384374725885216</v>
      </c>
      <c r="AI66" s="16">
        <f t="shared" si="16"/>
        <v>6.2103447267623766</v>
      </c>
      <c r="AJ66" s="20">
        <f t="shared" si="17"/>
        <v>-8.8684681685686222</v>
      </c>
      <c r="AK66" s="19">
        <f>RANK(R66,(D66:R66,V66:AH66),1)</f>
        <v>12</v>
      </c>
    </row>
    <row r="67" spans="1:37" x14ac:dyDescent="0.25">
      <c r="A67">
        <v>2023</v>
      </c>
      <c r="B67" s="22" t="s">
        <v>153</v>
      </c>
      <c r="C67" s="23">
        <v>2015</v>
      </c>
      <c r="D67" s="15">
        <v>4.1964684041619282</v>
      </c>
      <c r="E67" s="15">
        <v>4.1101213176565388</v>
      </c>
      <c r="F67" s="15">
        <v>4.2914501993178575</v>
      </c>
      <c r="G67" s="15">
        <v>7.5035618173183467</v>
      </c>
      <c r="H67" s="15">
        <v>4.6713773799415703</v>
      </c>
      <c r="I67" s="15">
        <v>5.9061407169686406</v>
      </c>
      <c r="J67" s="15">
        <v>4.0065048138500714</v>
      </c>
      <c r="K67" s="15">
        <v>4.8268021356512714</v>
      </c>
      <c r="L67" s="15">
        <v>4.8095327183501944</v>
      </c>
      <c r="M67" s="15"/>
      <c r="N67" s="15">
        <v>5.1376516470706735</v>
      </c>
      <c r="O67" s="15">
        <v>4.3518931598716293</v>
      </c>
      <c r="P67" s="15">
        <v>4.4727790809791754</v>
      </c>
      <c r="Q67" s="15">
        <v>10.577518096910211</v>
      </c>
      <c r="R67" s="15">
        <v>5.1383124149258705</v>
      </c>
      <c r="S67" s="15">
        <f t="shared" si="13"/>
        <v>4.7404550491458828</v>
      </c>
      <c r="T67" s="17">
        <f t="shared" si="14"/>
        <v>8.3928095858998208</v>
      </c>
      <c r="U67" s="18">
        <f t="shared" si="15"/>
        <v>11</v>
      </c>
      <c r="V67" s="16">
        <v>3.5229611294198908</v>
      </c>
      <c r="W67" s="16">
        <v>4.239641947414623</v>
      </c>
      <c r="X67" s="16"/>
      <c r="Y67" s="16">
        <v>5.6989077093557059</v>
      </c>
      <c r="Z67" s="16">
        <v>4.8958798048555838</v>
      </c>
      <c r="AA67" s="16">
        <v>5.5952912055492385</v>
      </c>
      <c r="AB67" s="16">
        <v>4.3605278685221691</v>
      </c>
      <c r="AC67" s="16">
        <v>4.9735921827104335</v>
      </c>
      <c r="AD67" s="16"/>
      <c r="AE67" s="16">
        <v>6.7091686214687627</v>
      </c>
      <c r="AF67" s="16">
        <v>3.7992718062371367</v>
      </c>
      <c r="AG67" s="16">
        <v>6.5451091571085236</v>
      </c>
      <c r="AH67" s="16">
        <v>4.6800120885921093</v>
      </c>
      <c r="AI67" s="16">
        <f t="shared" si="16"/>
        <v>4.8095327183501944</v>
      </c>
      <c r="AJ67" s="20">
        <f t="shared" si="17"/>
        <v>6.8360008306265749</v>
      </c>
      <c r="AK67" s="19">
        <f>RANK(R67,(D67:R67,V67:AH67),1)</f>
        <v>18</v>
      </c>
    </row>
    <row r="68" spans="1:37" x14ac:dyDescent="0.25">
      <c r="A68">
        <v>2024</v>
      </c>
      <c r="B68" s="22" t="s">
        <v>154</v>
      </c>
      <c r="C68" s="23">
        <v>2015</v>
      </c>
      <c r="D68" s="15">
        <v>3.8805077140048723</v>
      </c>
      <c r="E68" s="15">
        <v>3.4445916492157789</v>
      </c>
      <c r="F68" s="15">
        <v>3.8805077140048723</v>
      </c>
      <c r="G68" s="15">
        <v>7.0515834010000429</v>
      </c>
      <c r="H68" s="15">
        <v>3.8377708449079022</v>
      </c>
      <c r="I68" s="15">
        <v>4.7352450959442711</v>
      </c>
      <c r="J68" s="15">
        <v>2.9146544724133507</v>
      </c>
      <c r="K68" s="15">
        <v>4.3164237787939657</v>
      </c>
      <c r="L68" s="15">
        <v>4.1027394333091154</v>
      </c>
      <c r="M68" s="15"/>
      <c r="N68" s="15">
        <v>5.2309927774691216</v>
      </c>
      <c r="O68" s="15">
        <v>3.5984443779648698</v>
      </c>
      <c r="P68" s="15">
        <v>3.3249284157442625</v>
      </c>
      <c r="Q68" s="15">
        <v>7.4704047181503492</v>
      </c>
      <c r="R68" s="15">
        <v>4.6691634440509917</v>
      </c>
      <c r="S68" s="15">
        <f t="shared" si="13"/>
        <v>3.9916235736569936</v>
      </c>
      <c r="T68" s="20">
        <f t="shared" si="14"/>
        <v>16.974042213435933</v>
      </c>
      <c r="U68" s="56">
        <f t="shared" si="15"/>
        <v>10</v>
      </c>
      <c r="V68" s="16">
        <v>3.1881704346339585</v>
      </c>
      <c r="W68" s="16">
        <v>4.2907816573357831</v>
      </c>
      <c r="X68" s="16"/>
      <c r="Y68" s="16">
        <v>4.6412239839309377</v>
      </c>
      <c r="Z68" s="16">
        <v>4.324971152613359</v>
      </c>
      <c r="AA68" s="16">
        <v>4.8378135817769987</v>
      </c>
      <c r="AB68" s="16">
        <v>3.8548655925466897</v>
      </c>
      <c r="AC68" s="16">
        <v>3.5813496303260819</v>
      </c>
      <c r="AD68" s="16"/>
      <c r="AE68" s="16">
        <v>4.9574768152485147</v>
      </c>
      <c r="AF68" s="16">
        <v>3.2907389204666861</v>
      </c>
      <c r="AG68" s="16">
        <v>5.1027821701782123</v>
      </c>
      <c r="AH68" s="16">
        <v>3.9488867045600236</v>
      </c>
      <c r="AI68" s="16">
        <f t="shared" si="16"/>
        <v>4.1027394333091154</v>
      </c>
      <c r="AJ68" s="20">
        <f t="shared" si="17"/>
        <v>13.805995236822048</v>
      </c>
      <c r="AK68" s="57">
        <f>RANK(R68,(D68:R68,V68:AH68),1)</f>
        <v>18</v>
      </c>
    </row>
    <row r="69" spans="1:37" x14ac:dyDescent="0.25">
      <c r="A69">
        <v>2024</v>
      </c>
      <c r="B69" s="22" t="s">
        <v>153</v>
      </c>
      <c r="C69" s="23">
        <v>2015</v>
      </c>
      <c r="D69" s="15">
        <v>4.5129180181187794</v>
      </c>
      <c r="E69" s="15">
        <v>3.5482608209372555</v>
      </c>
      <c r="F69" s="15">
        <v>4.6722961637400742</v>
      </c>
      <c r="G69" s="15">
        <v>6.7609887037244158</v>
      </c>
      <c r="H69" s="15">
        <v>4.0096186108936367</v>
      </c>
      <c r="I69" s="15">
        <v>4.9155575438988928</v>
      </c>
      <c r="J69" s="118">
        <v>3.5902024382060174</v>
      </c>
      <c r="K69" s="15">
        <v>4.1689967565149315</v>
      </c>
      <c r="L69" s="15">
        <v>4.0096186108936367</v>
      </c>
      <c r="M69" s="15"/>
      <c r="N69" s="15">
        <v>4.5548596353875412</v>
      </c>
      <c r="O69" s="15">
        <v>3.7999105245498264</v>
      </c>
      <c r="P69" s="15">
        <v>3.8670171121798464</v>
      </c>
      <c r="Q69" s="15">
        <v>7.9269656637959969</v>
      </c>
      <c r="R69" s="15">
        <v>4.2794523231930821</v>
      </c>
      <c r="S69" s="15">
        <f>MEDIAN(D69:R69)</f>
        <v>4.2242245398540064</v>
      </c>
      <c r="T69" s="20">
        <f>(R69-S69)/S69*100</f>
        <v>1.3074064320687004</v>
      </c>
      <c r="U69" s="56">
        <f>RANK(R69,D69:R69,1)</f>
        <v>8</v>
      </c>
      <c r="V69" s="16">
        <v>3.1959512358796558</v>
      </c>
      <c r="W69" s="16">
        <v>4.2193266972374452</v>
      </c>
      <c r="X69" s="16"/>
      <c r="Y69" s="16">
        <v>4.7310144279163406</v>
      </c>
      <c r="Z69" s="16">
        <v>4.7394027513700934</v>
      </c>
      <c r="AA69" s="16">
        <v>4.6387428699250641</v>
      </c>
      <c r="AB69" s="16">
        <v>4.420646460127502</v>
      </c>
      <c r="AC69" s="16">
        <v>1.8454311598255229</v>
      </c>
      <c r="AD69" s="16"/>
      <c r="AE69" s="16">
        <v>5.0749356895201885</v>
      </c>
      <c r="AF69" s="16">
        <v>3.5482608209372555</v>
      </c>
      <c r="AG69" s="16">
        <v>5.0917123364276931</v>
      </c>
      <c r="AH69" s="16">
        <v>4.2025500503299407</v>
      </c>
      <c r="AI69" s="16">
        <f>MEDIAN(D69:R69,V69:AH69)</f>
        <v>4.2794523231930821</v>
      </c>
      <c r="AJ69" s="20">
        <f>(R69-AI69)/AI69*100</f>
        <v>0</v>
      </c>
      <c r="AK69" s="57">
        <f>RANK(R69,(D69:R69,V69:AH69),1)</f>
        <v>13</v>
      </c>
    </row>
    <row r="70" spans="1:37" x14ac:dyDescent="0.25">
      <c r="A70">
        <v>2025</v>
      </c>
      <c r="B70" s="22" t="s">
        <v>154</v>
      </c>
      <c r="C70" s="64">
        <v>2015</v>
      </c>
      <c r="D70" s="15">
        <v>5.1143783965960319</v>
      </c>
      <c r="E70" s="15">
        <v>3.6061844377975314</v>
      </c>
      <c r="F70" s="15">
        <v>4.8531827947929393</v>
      </c>
      <c r="G70" s="118">
        <v>6.7742343177318114</v>
      </c>
      <c r="H70" s="118">
        <v>4.2549606100181157</v>
      </c>
      <c r="I70" s="15">
        <v>4.9374394405358721</v>
      </c>
      <c r="J70" s="15">
        <v>3.7662720647091037</v>
      </c>
      <c r="K70" s="118">
        <v>4.4487508952268611</v>
      </c>
      <c r="L70" s="15">
        <v>4.600412857564141</v>
      </c>
      <c r="M70" s="15"/>
      <c r="N70" s="118">
        <v>5.729451910519443</v>
      </c>
      <c r="O70" s="15">
        <v>4.0274676665121962</v>
      </c>
      <c r="P70" s="118">
        <v>3.9769136790664366</v>
      </c>
      <c r="Q70" s="15">
        <v>8.1644689724902051</v>
      </c>
      <c r="R70" s="15">
        <v>4.3945768404835199</v>
      </c>
      <c r="S70" s="15">
        <f>MEDIAN(D70:R70)</f>
        <v>4.5245818763955015</v>
      </c>
      <c r="T70" s="20">
        <f>(R70-S70)/S70*100</f>
        <v>-2.8733049696859454</v>
      </c>
      <c r="U70" s="56">
        <f>RANK(R70,D70:R70,1)</f>
        <v>6</v>
      </c>
      <c r="V70" s="15">
        <v>3.8168260521548638</v>
      </c>
      <c r="W70" s="15">
        <v>4.3476429203353417</v>
      </c>
      <c r="X70" s="15"/>
      <c r="Y70" s="15">
        <v>4.4487508952268611</v>
      </c>
      <c r="Z70" s="15">
        <v>4.962716434258752</v>
      </c>
      <c r="AA70" s="118">
        <v>4.5582845346926737</v>
      </c>
      <c r="AB70" s="118">
        <v>4.1032986476808357</v>
      </c>
      <c r="AC70" s="15">
        <v>4.3813455786325148</v>
      </c>
      <c r="AD70" s="15"/>
      <c r="AE70" s="118">
        <v>4.6172641867127275</v>
      </c>
      <c r="AF70" s="15">
        <v>4.019042001937903</v>
      </c>
      <c r="AG70" s="15">
        <v>4.8447571302186461</v>
      </c>
      <c r="AH70" s="15">
        <v>4.3813455786325148</v>
      </c>
      <c r="AI70" s="15">
        <f>MEDIAN(D70:R70,V70:AH70)</f>
        <v>4.4487508952268611</v>
      </c>
      <c r="AJ70" s="20">
        <f>(R70-AI70)/AI70*100</f>
        <v>-1.2177363043964855</v>
      </c>
      <c r="AK70" s="57">
        <f>RANK(R70,(D70:R70,V70:AH70),1)</f>
        <v>12</v>
      </c>
    </row>
    <row r="71" spans="1:37" x14ac:dyDescent="0.25">
      <c r="A71">
        <v>2025</v>
      </c>
      <c r="B71" s="22" t="s">
        <v>153</v>
      </c>
      <c r="C71" s="64">
        <v>2015</v>
      </c>
      <c r="D71" s="15">
        <v>4.6344827586206891</v>
      </c>
      <c r="E71" s="15">
        <v>3.4758620689655171</v>
      </c>
      <c r="F71" s="15">
        <v>4.3208711433756806</v>
      </c>
      <c r="G71" s="15">
        <v>6.6555353901996366</v>
      </c>
      <c r="H71" s="15">
        <v>3.9027223230490016</v>
      </c>
      <c r="I71" s="15">
        <v>4.7564428312159714</v>
      </c>
      <c r="J71" s="15">
        <v>3.3016333938294014</v>
      </c>
      <c r="K71" s="15">
        <v>3.9811252268602533</v>
      </c>
      <c r="L71" s="15">
        <v>3.9462794918330308</v>
      </c>
      <c r="M71" s="15"/>
      <c r="N71" s="15">
        <v>4.9568058076225041</v>
      </c>
      <c r="O71" s="15">
        <v>3.6413793103448269</v>
      </c>
      <c r="P71" s="15">
        <v>3.4235934664246828</v>
      </c>
      <c r="Q71" s="15">
        <v>7.6486388384754997</v>
      </c>
      <c r="R71" s="15">
        <v>3.8521603086056238</v>
      </c>
      <c r="S71" s="15">
        <f>MEDIAN(D71:R71)</f>
        <v>3.9637023593466418</v>
      </c>
      <c r="T71" s="20">
        <f>(R71-S71)/S71*100</f>
        <v>-2.8140874523031583</v>
      </c>
      <c r="U71" s="56">
        <f>RANK(R71,D71:R71,1)</f>
        <v>5</v>
      </c>
      <c r="V71" s="15">
        <v>3.1448275862068962</v>
      </c>
      <c r="W71" s="15">
        <v>3.8591651542649728</v>
      </c>
      <c r="X71" s="15"/>
      <c r="Y71" s="15">
        <v>4.2163339382940102</v>
      </c>
      <c r="Z71" s="15">
        <v>3.9637023593466423</v>
      </c>
      <c r="AA71" s="15">
        <v>4.120508166969147</v>
      </c>
      <c r="AB71" s="15">
        <v>4.3295825771324861</v>
      </c>
      <c r="AC71" s="15">
        <v>4.3382940108892916</v>
      </c>
      <c r="AD71" s="15"/>
      <c r="AE71" s="15">
        <v>4.4776769509981849</v>
      </c>
      <c r="AF71" s="15">
        <v>3.6500907441016333</v>
      </c>
      <c r="AG71" s="15">
        <v>4.6867513611615248</v>
      </c>
      <c r="AH71" s="15">
        <v>4.2598911070780403</v>
      </c>
      <c r="AI71" s="15">
        <f>MEDIAN(D71:R71,V71:AH71)</f>
        <v>4.120508166969147</v>
      </c>
      <c r="AJ71" s="20">
        <f>(R71-AI71)/AI71*100</f>
        <v>-6.5124942723000929</v>
      </c>
      <c r="AK71" s="57">
        <f>RANK(R71,(D71:R71,V71:AH71),1)</f>
        <v>7</v>
      </c>
    </row>
    <row r="72" spans="1:37" x14ac:dyDescent="0.25">
      <c r="D72" s="73"/>
      <c r="E72" s="73"/>
      <c r="F72" s="73"/>
      <c r="G72" s="73"/>
      <c r="H72" s="73"/>
      <c r="I72" s="73"/>
      <c r="J72" s="73"/>
      <c r="K72" s="73"/>
      <c r="L72" s="73"/>
      <c r="M72" s="73"/>
      <c r="N72" s="73"/>
      <c r="O72" s="73"/>
      <c r="P72" s="73"/>
      <c r="Q72" s="73"/>
      <c r="R72" s="73"/>
      <c r="S72" s="73"/>
      <c r="T72" s="73"/>
      <c r="U72" s="73"/>
      <c r="AJ72" s="73"/>
      <c r="AK72" s="73"/>
    </row>
    <row r="73" spans="1:37" x14ac:dyDescent="0.25">
      <c r="R73" s="73"/>
      <c r="T73" s="121"/>
      <c r="U73" s="122"/>
      <c r="AJ73" s="121"/>
      <c r="AK73" s="123"/>
    </row>
  </sheetData>
  <phoneticPr fontId="14" type="noConversion"/>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theme="3"/>
  </sheetPr>
  <dimension ref="A1:Y60"/>
  <sheetViews>
    <sheetView showGridLines="0" zoomScaleNormal="100" workbookViewId="0"/>
  </sheetViews>
  <sheetFormatPr defaultColWidth="9.26953125" defaultRowHeight="12.5" x14ac:dyDescent="0.25"/>
  <cols>
    <col min="1" max="1" width="16.26953125" customWidth="1"/>
    <col min="2" max="2" width="20.1796875" bestFit="1" customWidth="1"/>
    <col min="3" max="3" width="29" bestFit="1" customWidth="1"/>
    <col min="4" max="4" width="20.7265625" bestFit="1" customWidth="1"/>
    <col min="5" max="6" width="7" customWidth="1"/>
    <col min="7" max="7" width="7.26953125" customWidth="1"/>
    <col min="11" max="11" width="13.453125" customWidth="1"/>
  </cols>
  <sheetData>
    <row r="1" spans="1:25" ht="18" customHeight="1" x14ac:dyDescent="0.35">
      <c r="A1" s="101" t="s">
        <v>29</v>
      </c>
      <c r="B1" s="100"/>
      <c r="C1" s="100"/>
      <c r="D1" s="100"/>
      <c r="E1" s="100"/>
      <c r="F1" s="100"/>
      <c r="G1" s="100"/>
      <c r="H1" s="100"/>
      <c r="I1" s="100"/>
      <c r="J1" s="100"/>
      <c r="K1" s="100"/>
      <c r="L1" s="100"/>
      <c r="M1" s="100"/>
      <c r="N1" s="100"/>
      <c r="O1" s="100"/>
      <c r="P1" s="100"/>
      <c r="Q1" s="100"/>
      <c r="R1" s="100"/>
      <c r="S1" s="100"/>
      <c r="T1" s="100"/>
      <c r="U1" s="100"/>
      <c r="V1" s="100"/>
      <c r="W1" s="100"/>
      <c r="X1" s="100"/>
      <c r="Y1" s="100"/>
    </row>
    <row r="2" spans="1:25" ht="27" customHeight="1" x14ac:dyDescent="0.4">
      <c r="A2" s="107" t="s">
        <v>56</v>
      </c>
      <c r="B2" s="99"/>
      <c r="C2" s="100"/>
      <c r="D2" s="100"/>
      <c r="E2" s="100"/>
      <c r="F2" s="100"/>
      <c r="G2" s="100"/>
      <c r="H2" s="100"/>
      <c r="I2" s="100"/>
      <c r="J2" s="100"/>
      <c r="K2" s="100"/>
      <c r="L2" s="100"/>
      <c r="M2" s="100"/>
      <c r="N2" s="100"/>
      <c r="O2" s="100"/>
      <c r="P2" s="100"/>
      <c r="Q2" s="100"/>
      <c r="R2" s="100"/>
      <c r="S2" s="100"/>
      <c r="T2" s="100"/>
      <c r="U2" s="100"/>
      <c r="V2" s="100"/>
      <c r="W2" s="100"/>
      <c r="X2" s="100"/>
      <c r="Y2" s="100"/>
    </row>
    <row r="3" spans="1:25" ht="18" customHeight="1" x14ac:dyDescent="0.3">
      <c r="A3" s="12" t="s">
        <v>161</v>
      </c>
      <c r="B3" s="99"/>
      <c r="C3" s="100"/>
      <c r="D3" s="100"/>
      <c r="E3" s="100"/>
      <c r="F3" s="100"/>
      <c r="G3" s="100"/>
      <c r="H3" s="100"/>
      <c r="I3" s="100"/>
      <c r="J3" s="100"/>
      <c r="K3" s="100"/>
      <c r="L3" s="100"/>
      <c r="M3" s="100"/>
      <c r="N3" s="100"/>
      <c r="O3" s="100"/>
      <c r="P3" s="100"/>
      <c r="Q3" s="100"/>
      <c r="R3" s="100"/>
      <c r="S3" s="100"/>
      <c r="T3" s="100"/>
      <c r="U3" s="100"/>
      <c r="V3" s="100"/>
      <c r="W3" s="100"/>
      <c r="X3" s="100"/>
      <c r="Y3" s="100"/>
    </row>
    <row r="4" spans="1:25" ht="18" customHeight="1" x14ac:dyDescent="0.3">
      <c r="A4" s="12" t="s">
        <v>162</v>
      </c>
      <c r="B4" s="100"/>
      <c r="C4" s="100"/>
      <c r="D4" s="100"/>
      <c r="E4" s="100"/>
      <c r="F4" s="100"/>
      <c r="G4" s="100"/>
      <c r="H4" s="100"/>
      <c r="I4" s="100"/>
      <c r="J4" s="100"/>
      <c r="K4" s="100"/>
      <c r="L4" s="100"/>
      <c r="M4" s="100"/>
      <c r="N4" s="100"/>
      <c r="O4" s="100"/>
      <c r="P4" s="100"/>
      <c r="Q4" s="100"/>
      <c r="R4" s="100"/>
      <c r="S4" s="100"/>
      <c r="T4" s="100"/>
      <c r="U4" s="100"/>
      <c r="V4" s="100"/>
      <c r="W4" s="100"/>
      <c r="X4" s="100"/>
      <c r="Y4" s="100"/>
    </row>
    <row r="5" spans="1:25" ht="18" customHeight="1" x14ac:dyDescent="0.3">
      <c r="A5" s="12" t="s">
        <v>110</v>
      </c>
      <c r="B5" s="100"/>
      <c r="C5" s="100"/>
      <c r="D5" s="100"/>
      <c r="E5" s="100"/>
      <c r="F5" s="100"/>
      <c r="G5" s="100"/>
      <c r="H5" s="100"/>
      <c r="I5" s="100"/>
      <c r="J5" s="100"/>
      <c r="K5" s="100"/>
      <c r="L5" s="100"/>
      <c r="M5" s="100"/>
      <c r="N5" s="100"/>
      <c r="O5" s="100"/>
      <c r="P5" s="100"/>
      <c r="Q5" s="100"/>
      <c r="R5" s="100"/>
      <c r="S5" s="100"/>
      <c r="T5" s="100"/>
      <c r="U5" s="100"/>
      <c r="V5" s="100"/>
      <c r="W5" s="100"/>
      <c r="X5" s="100"/>
      <c r="Y5" s="100"/>
    </row>
    <row r="6" spans="1:25" ht="18" customHeight="1" x14ac:dyDescent="0.3">
      <c r="A6" s="12" t="s">
        <v>112</v>
      </c>
      <c r="B6" s="100"/>
      <c r="C6" s="100"/>
      <c r="D6" s="100"/>
      <c r="E6" s="100"/>
      <c r="F6" s="100"/>
      <c r="G6" s="100"/>
      <c r="H6" s="100"/>
      <c r="I6" s="100"/>
      <c r="J6" s="100"/>
      <c r="K6" s="100"/>
      <c r="L6" s="100"/>
      <c r="M6" s="100"/>
      <c r="N6" s="100"/>
      <c r="O6" s="100"/>
      <c r="P6" s="100"/>
      <c r="Q6" s="100"/>
      <c r="R6" s="100"/>
      <c r="S6" s="100"/>
      <c r="T6" s="100"/>
      <c r="U6" s="100"/>
      <c r="V6" s="100"/>
      <c r="W6" s="100"/>
      <c r="X6" s="100"/>
      <c r="Y6" s="100"/>
    </row>
    <row r="7" spans="1:25" ht="18" customHeight="1" x14ac:dyDescent="0.3">
      <c r="A7" s="12" t="s">
        <v>111</v>
      </c>
      <c r="B7" s="100"/>
      <c r="C7" s="100"/>
      <c r="D7" s="100"/>
      <c r="E7" s="100"/>
      <c r="F7" s="100"/>
      <c r="G7" s="100"/>
      <c r="H7" s="100"/>
      <c r="I7" s="100"/>
      <c r="J7" s="100"/>
      <c r="K7" s="100"/>
      <c r="L7" s="100"/>
      <c r="M7" s="100"/>
      <c r="N7" s="100"/>
      <c r="O7" s="100"/>
      <c r="P7" s="100"/>
      <c r="Q7" s="100"/>
      <c r="R7" s="100"/>
      <c r="S7" s="100"/>
      <c r="T7" s="100"/>
      <c r="U7" s="100"/>
      <c r="V7" s="100"/>
      <c r="W7" s="100"/>
      <c r="X7" s="100"/>
      <c r="Y7" s="100"/>
    </row>
    <row r="8" spans="1:25" ht="18" customHeight="1" x14ac:dyDescent="0.3">
      <c r="A8" s="108" t="s">
        <v>59</v>
      </c>
      <c r="B8" s="99"/>
      <c r="C8" s="100"/>
      <c r="D8" s="100"/>
      <c r="E8" s="100"/>
      <c r="F8" s="100"/>
      <c r="G8" s="100"/>
      <c r="H8" s="100"/>
      <c r="I8" s="100"/>
      <c r="J8" s="100"/>
      <c r="K8" s="100"/>
      <c r="L8" s="100"/>
      <c r="M8" s="100"/>
      <c r="N8" s="100"/>
      <c r="O8" s="100"/>
      <c r="P8" s="100"/>
      <c r="Q8" s="100"/>
      <c r="R8" s="100"/>
      <c r="S8" s="100"/>
      <c r="T8" s="100"/>
      <c r="U8" s="100"/>
      <c r="V8" s="100"/>
      <c r="W8" s="100"/>
      <c r="X8" s="100"/>
      <c r="Y8" s="100"/>
    </row>
    <row r="9" spans="1:25" s="102" customFormat="1" ht="18" customHeight="1" x14ac:dyDescent="0.3">
      <c r="A9" s="12" t="s">
        <v>165</v>
      </c>
    </row>
    <row r="10" spans="1:25" s="102" customFormat="1" ht="18" customHeight="1" x14ac:dyDescent="0.3">
      <c r="A10" s="108" t="s">
        <v>109</v>
      </c>
    </row>
    <row r="11" spans="1:25" ht="18" customHeight="1" x14ac:dyDescent="0.3">
      <c r="A11" s="12" t="s">
        <v>163</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row>
    <row r="12" spans="1:25" ht="18" customHeight="1" x14ac:dyDescent="0.3">
      <c r="A12" s="12" t="s">
        <v>76</v>
      </c>
      <c r="B12" s="100"/>
      <c r="C12" s="100"/>
      <c r="D12" s="100"/>
      <c r="E12" s="100"/>
      <c r="F12" s="100"/>
      <c r="G12" s="100"/>
      <c r="H12" s="100"/>
      <c r="I12" s="100"/>
      <c r="J12" s="100"/>
      <c r="K12" s="100"/>
      <c r="L12" s="100"/>
      <c r="M12" s="100"/>
      <c r="N12" s="100"/>
      <c r="O12" s="100"/>
      <c r="P12" s="100"/>
      <c r="Q12" s="100"/>
      <c r="R12" s="100"/>
      <c r="S12" s="100"/>
      <c r="T12" s="100"/>
      <c r="U12" s="100"/>
      <c r="V12" s="100"/>
      <c r="W12" s="100"/>
      <c r="X12" s="100"/>
      <c r="Y12" s="100"/>
    </row>
    <row r="13" spans="1:25" ht="18" customHeight="1" x14ac:dyDescent="0.3">
      <c r="A13" s="109" t="s">
        <v>77</v>
      </c>
      <c r="B13" s="100"/>
      <c r="C13" s="100"/>
      <c r="D13" s="100"/>
      <c r="E13" s="100"/>
      <c r="F13" s="100"/>
      <c r="G13" s="100"/>
      <c r="H13" s="100"/>
      <c r="I13" s="100"/>
      <c r="J13" s="100"/>
      <c r="K13" s="100"/>
      <c r="L13" s="100"/>
      <c r="M13" s="100"/>
      <c r="N13" s="100"/>
      <c r="O13" s="100"/>
      <c r="P13" s="100"/>
      <c r="Q13" s="100"/>
      <c r="R13" s="100"/>
      <c r="S13" s="100"/>
      <c r="T13" s="100"/>
      <c r="U13" s="100"/>
      <c r="V13" s="100"/>
      <c r="W13" s="100"/>
      <c r="X13" s="100"/>
      <c r="Y13" s="100"/>
    </row>
    <row r="14" spans="1:25" ht="18" customHeight="1" x14ac:dyDescent="0.3">
      <c r="A14" s="110" t="s">
        <v>78</v>
      </c>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row>
    <row r="15" spans="1:25" ht="18" customHeight="1" x14ac:dyDescent="0.3">
      <c r="A15" s="110" t="s">
        <v>79</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row>
    <row r="16" spans="1:25" ht="18" customHeight="1" x14ac:dyDescent="0.3">
      <c r="A16" s="12" t="s">
        <v>164</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row>
    <row r="17" spans="1:25" ht="27" customHeight="1" x14ac:dyDescent="0.35">
      <c r="A17" s="39" t="s">
        <v>77</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row>
    <row r="18" spans="1:25" ht="18" customHeight="1" x14ac:dyDescent="0.3">
      <c r="A18" s="99" t="s">
        <v>62</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row>
    <row r="19" spans="1:25" ht="18" customHeight="1" x14ac:dyDescent="0.3">
      <c r="A19" s="99" t="s">
        <v>63</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row>
    <row r="20" spans="1:25" ht="18" customHeight="1" x14ac:dyDescent="0.3">
      <c r="A20" s="99" t="s">
        <v>64</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row>
    <row r="21" spans="1:25" ht="18" customHeight="1" x14ac:dyDescent="0.3">
      <c r="A21" s="99" t="s">
        <v>58</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row>
    <row r="22" spans="1:25" ht="18" customHeight="1" thickBot="1" x14ac:dyDescent="0.35">
      <c r="A22" s="103" t="s">
        <v>30</v>
      </c>
      <c r="B22" s="104" t="s">
        <v>31</v>
      </c>
      <c r="C22" s="104" t="s">
        <v>32</v>
      </c>
      <c r="D22" s="104" t="s">
        <v>85</v>
      </c>
      <c r="E22" s="100"/>
      <c r="F22" s="100"/>
      <c r="G22" s="100"/>
      <c r="H22" s="100"/>
      <c r="I22" s="100"/>
      <c r="J22" s="100"/>
      <c r="K22" s="100"/>
      <c r="L22" s="100"/>
      <c r="M22" s="100"/>
      <c r="N22" s="100"/>
      <c r="O22" s="100"/>
      <c r="P22" s="100"/>
      <c r="Q22" s="100"/>
      <c r="R22" s="100"/>
    </row>
    <row r="23" spans="1:25" ht="18" customHeight="1" x14ac:dyDescent="0.3">
      <c r="A23" s="111" t="s">
        <v>33</v>
      </c>
      <c r="B23" s="112" t="s">
        <v>42</v>
      </c>
      <c r="C23" s="113">
        <v>1163</v>
      </c>
      <c r="D23" s="112" t="s">
        <v>43</v>
      </c>
      <c r="E23" s="100"/>
      <c r="F23" s="100"/>
      <c r="G23" s="100"/>
      <c r="H23" s="100"/>
      <c r="I23" s="100"/>
      <c r="J23" s="100"/>
      <c r="K23" s="100"/>
      <c r="L23" s="100"/>
      <c r="M23" s="100"/>
      <c r="N23" s="100"/>
      <c r="O23" s="100"/>
      <c r="P23" s="100"/>
      <c r="Q23" s="100"/>
      <c r="R23" s="100"/>
    </row>
    <row r="24" spans="1:25" ht="18" customHeight="1" x14ac:dyDescent="0.3">
      <c r="A24" s="99" t="s">
        <v>44</v>
      </c>
      <c r="B24" s="114" t="s">
        <v>45</v>
      </c>
      <c r="C24" s="115">
        <v>11630</v>
      </c>
      <c r="D24" s="115" t="s">
        <v>46</v>
      </c>
      <c r="E24" s="100"/>
      <c r="F24" s="100"/>
      <c r="G24" s="100"/>
      <c r="H24" s="100"/>
      <c r="I24" s="100"/>
      <c r="J24" s="100"/>
      <c r="K24" s="100"/>
      <c r="L24" s="100"/>
      <c r="M24" s="100"/>
      <c r="N24" s="100"/>
      <c r="O24" s="100"/>
      <c r="P24" s="100"/>
      <c r="Q24" s="100"/>
      <c r="R24" s="100"/>
    </row>
    <row r="25" spans="1:25" ht="18" customHeight="1" x14ac:dyDescent="0.3">
      <c r="A25" s="99" t="s">
        <v>39</v>
      </c>
      <c r="B25" s="114" t="s">
        <v>47</v>
      </c>
      <c r="C25" s="115">
        <v>116300</v>
      </c>
      <c r="D25" s="115" t="s">
        <v>48</v>
      </c>
      <c r="E25" s="100"/>
      <c r="F25" s="100"/>
      <c r="G25" s="100"/>
      <c r="H25" s="100"/>
      <c r="I25" s="100"/>
      <c r="J25" s="100"/>
      <c r="K25" s="100"/>
      <c r="L25" s="100"/>
      <c r="M25" s="100"/>
      <c r="N25" s="100"/>
      <c r="O25" s="100"/>
      <c r="P25" s="100"/>
      <c r="Q25" s="100"/>
      <c r="R25" s="100"/>
    </row>
    <row r="26" spans="1:25" ht="27" customHeight="1" x14ac:dyDescent="0.35">
      <c r="A26" s="40" t="s">
        <v>78</v>
      </c>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row>
    <row r="27" spans="1:25" ht="18" customHeight="1" x14ac:dyDescent="0.3">
      <c r="A27" s="105" t="s">
        <v>108</v>
      </c>
      <c r="B27" s="99"/>
      <c r="C27" s="99"/>
      <c r="D27" s="100"/>
      <c r="E27" s="100"/>
      <c r="F27" s="100"/>
      <c r="G27" s="100"/>
      <c r="H27" s="100"/>
      <c r="I27" s="100"/>
      <c r="J27" s="100"/>
      <c r="K27" s="100"/>
      <c r="L27" s="100"/>
      <c r="M27" s="100"/>
      <c r="N27" s="100"/>
      <c r="O27" s="100"/>
      <c r="P27" s="100"/>
      <c r="Q27" s="100"/>
      <c r="R27" s="100"/>
      <c r="S27" s="100"/>
      <c r="T27" s="100"/>
      <c r="U27" s="100"/>
      <c r="V27" s="100"/>
      <c r="W27" s="100"/>
      <c r="X27" s="100"/>
      <c r="Y27" s="100"/>
    </row>
    <row r="28" spans="1:25" ht="18" customHeight="1" x14ac:dyDescent="0.3">
      <c r="A28" s="99" t="s">
        <v>60</v>
      </c>
      <c r="B28" s="99"/>
      <c r="C28" s="99"/>
      <c r="D28" s="100"/>
      <c r="E28" s="100"/>
      <c r="F28" s="100"/>
      <c r="G28" s="100"/>
      <c r="H28" s="100"/>
      <c r="I28" s="100"/>
      <c r="J28" s="100"/>
      <c r="K28" s="100"/>
      <c r="L28" s="100"/>
      <c r="M28" s="100"/>
      <c r="N28" s="100"/>
      <c r="O28" s="100"/>
      <c r="P28" s="100"/>
      <c r="Q28" s="100"/>
      <c r="R28" s="100"/>
      <c r="S28" s="100"/>
      <c r="T28" s="100"/>
      <c r="U28" s="100"/>
      <c r="V28" s="100"/>
      <c r="W28" s="100"/>
      <c r="X28" s="100"/>
      <c r="Y28" s="100"/>
    </row>
    <row r="29" spans="1:25" ht="18" customHeight="1" x14ac:dyDescent="0.3">
      <c r="A29" s="99" t="s">
        <v>66</v>
      </c>
      <c r="B29" s="99"/>
      <c r="C29" s="99"/>
      <c r="D29" s="100"/>
      <c r="E29" s="100"/>
      <c r="F29" s="100"/>
      <c r="G29" s="100"/>
      <c r="H29" s="100"/>
      <c r="I29" s="100"/>
      <c r="J29" s="100"/>
      <c r="K29" s="100"/>
      <c r="L29" s="100"/>
      <c r="M29" s="100"/>
      <c r="N29" s="100"/>
      <c r="O29" s="100"/>
      <c r="P29" s="100"/>
      <c r="Q29" s="100"/>
      <c r="R29" s="100"/>
      <c r="S29" s="100"/>
      <c r="T29" s="100"/>
      <c r="U29" s="100"/>
      <c r="V29" s="100"/>
      <c r="W29" s="100"/>
      <c r="X29" s="100"/>
      <c r="Y29" s="100"/>
    </row>
    <row r="30" spans="1:25" ht="18" customHeight="1" x14ac:dyDescent="0.3">
      <c r="A30" s="99" t="s">
        <v>61</v>
      </c>
      <c r="B30" s="99"/>
      <c r="C30" s="99"/>
      <c r="D30" s="100"/>
      <c r="E30" s="100"/>
      <c r="F30" s="100"/>
      <c r="G30" s="100"/>
      <c r="H30" s="100"/>
      <c r="I30" s="100"/>
      <c r="J30" s="100"/>
      <c r="K30" s="100"/>
      <c r="L30" s="100"/>
      <c r="M30" s="100"/>
      <c r="N30" s="100"/>
      <c r="O30" s="100"/>
      <c r="P30" s="100"/>
      <c r="Q30" s="100"/>
      <c r="R30" s="100"/>
      <c r="S30" s="100"/>
      <c r="T30" s="100"/>
      <c r="U30" s="100"/>
      <c r="V30" s="100"/>
      <c r="W30" s="100"/>
      <c r="X30" s="100"/>
      <c r="Y30" s="100"/>
    </row>
    <row r="31" spans="1:25" ht="18" customHeight="1" x14ac:dyDescent="0.3">
      <c r="A31" s="105" t="s">
        <v>65</v>
      </c>
      <c r="B31" s="99"/>
      <c r="C31" s="99"/>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25" ht="18" customHeight="1" thickBot="1" x14ac:dyDescent="0.35">
      <c r="A32" s="103" t="s">
        <v>30</v>
      </c>
      <c r="B32" s="104" t="s">
        <v>31</v>
      </c>
      <c r="C32" s="104" t="s">
        <v>32</v>
      </c>
      <c r="D32" s="100"/>
      <c r="E32" s="100"/>
      <c r="F32" s="100"/>
      <c r="G32" s="100"/>
      <c r="H32" s="100"/>
      <c r="I32" s="100"/>
      <c r="J32" s="100"/>
      <c r="K32" s="100"/>
      <c r="L32" s="100"/>
      <c r="M32" s="100"/>
      <c r="N32" s="100"/>
      <c r="O32" s="100"/>
      <c r="P32" s="100"/>
      <c r="Q32" s="100"/>
    </row>
    <row r="33" spans="1:25" ht="18" customHeight="1" x14ac:dyDescent="0.3">
      <c r="A33" s="111" t="s">
        <v>33</v>
      </c>
      <c r="B33" s="112" t="s">
        <v>34</v>
      </c>
      <c r="C33" s="112" t="s">
        <v>35</v>
      </c>
      <c r="D33" s="100"/>
      <c r="E33" s="100"/>
      <c r="F33" s="100"/>
      <c r="G33" s="100"/>
      <c r="H33" s="100"/>
      <c r="I33" s="100"/>
      <c r="J33" s="100"/>
      <c r="K33" s="100"/>
      <c r="L33" s="100"/>
      <c r="M33" s="100"/>
      <c r="N33" s="100"/>
      <c r="O33" s="100"/>
      <c r="P33" s="100"/>
      <c r="Q33" s="100"/>
    </row>
    <row r="34" spans="1:25" ht="18" customHeight="1" x14ac:dyDescent="0.3">
      <c r="A34" s="99" t="s">
        <v>36</v>
      </c>
      <c r="B34" s="114" t="s">
        <v>37</v>
      </c>
      <c r="C34" s="114" t="s">
        <v>38</v>
      </c>
      <c r="D34" s="100"/>
      <c r="E34" s="100"/>
      <c r="F34" s="100"/>
      <c r="G34" s="100"/>
      <c r="H34" s="100"/>
      <c r="I34" s="100"/>
      <c r="J34" s="100"/>
      <c r="K34" s="100"/>
      <c r="L34" s="100"/>
      <c r="M34" s="100"/>
      <c r="N34" s="100"/>
      <c r="O34" s="100"/>
      <c r="P34" s="100"/>
      <c r="Q34" s="100"/>
    </row>
    <row r="35" spans="1:25" ht="18" customHeight="1" x14ac:dyDescent="0.3">
      <c r="A35" s="99" t="s">
        <v>39</v>
      </c>
      <c r="B35" s="114" t="s">
        <v>40</v>
      </c>
      <c r="C35" s="114" t="s">
        <v>41</v>
      </c>
      <c r="D35" s="100"/>
      <c r="E35" s="100"/>
      <c r="F35" s="100"/>
      <c r="G35" s="100"/>
      <c r="H35" s="100"/>
      <c r="I35" s="100"/>
      <c r="J35" s="100"/>
      <c r="K35" s="100"/>
      <c r="L35" s="100"/>
      <c r="M35" s="100"/>
      <c r="N35" s="100"/>
      <c r="O35" s="100"/>
      <c r="P35" s="100"/>
      <c r="Q35" s="100"/>
    </row>
    <row r="36" spans="1:25" ht="27" customHeight="1" x14ac:dyDescent="0.35">
      <c r="A36" s="40" t="s">
        <v>80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row>
    <row r="37" spans="1:25" ht="18" customHeight="1" x14ac:dyDescent="0.3">
      <c r="A37" s="78" t="s">
        <v>167</v>
      </c>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row>
    <row r="38" spans="1:25" ht="18" customHeight="1" x14ac:dyDescent="0.3">
      <c r="A38" s="106" t="s">
        <v>81</v>
      </c>
      <c r="B38" s="100"/>
      <c r="C38" s="100"/>
      <c r="D38" s="100"/>
      <c r="E38" s="100"/>
      <c r="F38" s="100"/>
      <c r="G38" s="100"/>
      <c r="H38" s="100"/>
      <c r="I38" s="100"/>
      <c r="J38" s="100"/>
      <c r="K38" s="100"/>
      <c r="L38" s="100"/>
      <c r="M38" s="100"/>
      <c r="N38" s="100"/>
      <c r="O38" s="100"/>
      <c r="Q38" s="100"/>
      <c r="R38" s="100"/>
      <c r="S38" s="100"/>
      <c r="T38" s="100"/>
      <c r="U38" s="100"/>
      <c r="V38" s="100"/>
      <c r="W38" s="100"/>
      <c r="X38" s="100"/>
      <c r="Y38" s="100"/>
    </row>
    <row r="39" spans="1:25" ht="18" customHeight="1" x14ac:dyDescent="0.3">
      <c r="A39" s="116" t="s">
        <v>75</v>
      </c>
      <c r="B39" s="100"/>
      <c r="C39" s="100"/>
      <c r="D39" s="100"/>
      <c r="E39" s="100"/>
      <c r="F39" s="100"/>
      <c r="G39" s="100"/>
      <c r="H39" s="100"/>
      <c r="I39" s="100"/>
      <c r="J39" s="100"/>
      <c r="K39" s="100"/>
      <c r="L39" s="100"/>
      <c r="M39" s="100"/>
      <c r="N39" s="100"/>
      <c r="O39" s="100"/>
      <c r="Q39" s="100"/>
      <c r="R39" s="100"/>
      <c r="S39" s="100"/>
      <c r="T39" s="100"/>
      <c r="U39" s="100"/>
      <c r="V39" s="100"/>
      <c r="W39" s="100"/>
      <c r="X39" s="100"/>
      <c r="Y39" s="100"/>
    </row>
    <row r="40" spans="1:25" ht="18" customHeight="1" x14ac:dyDescent="0.3">
      <c r="A40" s="117" t="s">
        <v>68</v>
      </c>
      <c r="B40" s="100"/>
      <c r="C40" s="100"/>
      <c r="D40" s="100"/>
      <c r="E40" s="100"/>
      <c r="F40" s="100"/>
      <c r="G40" s="100"/>
      <c r="H40" s="100"/>
      <c r="I40" s="100"/>
      <c r="J40" s="100"/>
      <c r="K40" s="100"/>
      <c r="L40" s="100"/>
      <c r="M40" s="100"/>
      <c r="N40" s="100"/>
      <c r="O40" s="100"/>
      <c r="Q40" s="100"/>
      <c r="R40" s="100"/>
      <c r="S40" s="100"/>
      <c r="T40" s="100"/>
      <c r="U40" s="100"/>
      <c r="V40" s="100"/>
      <c r="W40" s="100"/>
      <c r="X40" s="100"/>
      <c r="Y40" s="100"/>
    </row>
    <row r="41" spans="1:25" ht="18" customHeight="1" x14ac:dyDescent="0.3">
      <c r="A41" s="117" t="s">
        <v>69</v>
      </c>
      <c r="B41" s="100"/>
      <c r="C41" s="100"/>
      <c r="D41" s="100"/>
      <c r="E41" s="100"/>
      <c r="F41" s="100"/>
      <c r="G41" s="100"/>
      <c r="H41" s="100"/>
      <c r="I41" s="100"/>
      <c r="J41" s="100"/>
      <c r="K41" s="100"/>
      <c r="L41" s="100"/>
      <c r="M41" s="100"/>
      <c r="N41" s="100"/>
      <c r="O41" s="100"/>
      <c r="Q41" s="100"/>
      <c r="R41" s="100"/>
      <c r="S41" s="100"/>
      <c r="T41" s="100"/>
      <c r="U41" s="100"/>
      <c r="V41" s="100"/>
      <c r="W41" s="100"/>
      <c r="X41" s="100"/>
      <c r="Y41" s="100"/>
    </row>
    <row r="42" spans="1:25" ht="18" customHeight="1" x14ac:dyDescent="0.3">
      <c r="A42" s="117" t="s">
        <v>70</v>
      </c>
      <c r="B42" s="100"/>
      <c r="C42" s="100"/>
      <c r="D42" s="100"/>
      <c r="E42" s="100"/>
      <c r="F42" s="100"/>
      <c r="G42" s="100"/>
      <c r="H42" s="100"/>
      <c r="I42" s="100"/>
      <c r="J42" s="100"/>
      <c r="K42" s="100"/>
      <c r="L42" s="100"/>
      <c r="M42" s="100"/>
      <c r="N42" s="100"/>
      <c r="O42" s="100"/>
      <c r="Q42" s="100"/>
      <c r="R42" s="100"/>
      <c r="S42" s="100"/>
      <c r="T42" s="100"/>
      <c r="U42" s="100"/>
      <c r="V42" s="100"/>
      <c r="W42" s="100"/>
      <c r="X42" s="100"/>
      <c r="Y42" s="100"/>
    </row>
    <row r="43" spans="1:25" ht="18" customHeight="1" x14ac:dyDescent="0.3">
      <c r="A43" s="117" t="s">
        <v>71</v>
      </c>
      <c r="B43" s="100"/>
      <c r="C43" s="100"/>
      <c r="D43" s="100"/>
      <c r="E43" s="100"/>
      <c r="F43" s="100"/>
      <c r="G43" s="100"/>
      <c r="H43" s="100"/>
      <c r="I43" s="100"/>
      <c r="J43" s="100"/>
      <c r="K43" s="100"/>
      <c r="L43" s="100"/>
      <c r="M43" s="100"/>
      <c r="N43" s="100"/>
      <c r="O43" s="100"/>
      <c r="Q43" s="100"/>
      <c r="R43" s="100"/>
      <c r="S43" s="100"/>
      <c r="T43" s="100"/>
      <c r="U43" s="100"/>
      <c r="V43" s="100"/>
      <c r="W43" s="100"/>
      <c r="X43" s="100"/>
      <c r="Y43" s="100"/>
    </row>
    <row r="44" spans="1:25" ht="18" customHeight="1" x14ac:dyDescent="0.3">
      <c r="A44" s="117" t="s">
        <v>72</v>
      </c>
      <c r="B44" s="100"/>
      <c r="C44" s="100"/>
      <c r="D44" s="100"/>
      <c r="E44" s="100"/>
      <c r="F44" s="100"/>
      <c r="G44" s="100"/>
      <c r="H44" s="100"/>
      <c r="I44" s="100"/>
      <c r="J44" s="100"/>
      <c r="K44" s="100"/>
      <c r="L44" s="100"/>
      <c r="M44" s="100"/>
      <c r="N44" s="100"/>
      <c r="O44" s="100"/>
      <c r="Q44" s="100"/>
      <c r="R44" s="100"/>
      <c r="S44" s="100"/>
      <c r="T44" s="100"/>
      <c r="U44" s="100"/>
      <c r="V44" s="100"/>
      <c r="W44" s="100"/>
      <c r="X44" s="100"/>
      <c r="Y44" s="100"/>
    </row>
    <row r="45" spans="1:25" ht="18" customHeight="1" x14ac:dyDescent="0.3">
      <c r="A45" s="117" t="s">
        <v>73</v>
      </c>
      <c r="B45" s="100"/>
      <c r="C45" s="100"/>
      <c r="D45" s="100"/>
      <c r="E45" s="100"/>
      <c r="F45" s="100"/>
      <c r="G45" s="100"/>
      <c r="H45" s="100"/>
      <c r="I45" s="100"/>
      <c r="J45" s="100"/>
      <c r="K45" s="100"/>
      <c r="L45" s="100"/>
      <c r="M45" s="100"/>
      <c r="N45" s="100"/>
      <c r="O45" s="100"/>
      <c r="Q45" s="100"/>
      <c r="R45" s="100"/>
      <c r="S45" s="100"/>
      <c r="T45" s="100"/>
      <c r="U45" s="100"/>
      <c r="V45" s="100"/>
      <c r="W45" s="100"/>
      <c r="X45" s="100"/>
      <c r="Y45" s="100"/>
    </row>
    <row r="46" spans="1:25" ht="18" customHeight="1" x14ac:dyDescent="0.3">
      <c r="A46" s="117" t="s">
        <v>74</v>
      </c>
      <c r="B46" s="100"/>
      <c r="C46" s="100"/>
      <c r="D46" s="100"/>
      <c r="E46" s="100"/>
      <c r="F46" s="100"/>
      <c r="G46" s="100"/>
      <c r="H46" s="100"/>
      <c r="I46" s="100"/>
      <c r="J46" s="100"/>
      <c r="K46" s="100"/>
      <c r="L46" s="100"/>
      <c r="M46" s="100"/>
      <c r="N46" s="100"/>
      <c r="O46" s="100"/>
      <c r="Q46" s="100"/>
      <c r="R46" s="100"/>
      <c r="S46" s="100"/>
      <c r="T46" s="100"/>
      <c r="U46" s="100"/>
      <c r="V46" s="100"/>
      <c r="W46" s="100"/>
      <c r="X46" s="100"/>
      <c r="Y46" s="100"/>
    </row>
    <row r="47" spans="1:25" ht="18" customHeight="1" x14ac:dyDescent="0.3">
      <c r="A47" s="12" t="s">
        <v>168</v>
      </c>
      <c r="B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row>
    <row r="48" spans="1:25" ht="27" customHeight="1" x14ac:dyDescent="0.35">
      <c r="A48" s="101" t="s">
        <v>67</v>
      </c>
      <c r="B48" s="100"/>
      <c r="C48" s="100"/>
      <c r="D48" s="100"/>
      <c r="E48" s="100"/>
      <c r="F48" s="100"/>
      <c r="G48" s="100"/>
      <c r="H48" s="100"/>
      <c r="I48" s="100"/>
      <c r="J48" s="100"/>
      <c r="K48" s="100"/>
      <c r="L48" s="100"/>
      <c r="M48" s="100"/>
      <c r="N48" s="100"/>
      <c r="O48" s="100"/>
      <c r="Q48" s="100"/>
      <c r="R48" s="100"/>
      <c r="S48" s="100"/>
      <c r="T48" s="100"/>
      <c r="U48" s="100"/>
      <c r="V48" s="100"/>
      <c r="W48" s="100"/>
      <c r="X48" s="100"/>
      <c r="Y48" s="100"/>
    </row>
    <row r="49" spans="1:25" ht="18" customHeight="1" x14ac:dyDescent="0.3">
      <c r="A49" s="105" t="s">
        <v>96</v>
      </c>
      <c r="C49" s="100"/>
      <c r="D49" s="100"/>
      <c r="E49" s="100"/>
      <c r="F49" s="100"/>
      <c r="G49" s="100"/>
      <c r="H49" s="100"/>
      <c r="I49" s="100"/>
      <c r="J49" s="100"/>
      <c r="K49" s="100"/>
      <c r="L49" s="100"/>
      <c r="M49" s="100"/>
      <c r="N49" s="100"/>
      <c r="O49" s="100"/>
      <c r="R49" s="100"/>
      <c r="S49" s="100"/>
      <c r="T49" s="100"/>
      <c r="U49" s="100"/>
      <c r="V49" s="100"/>
      <c r="W49" s="100"/>
      <c r="X49" s="100"/>
      <c r="Y49" s="100"/>
    </row>
    <row r="50" spans="1:25" ht="18" customHeight="1" x14ac:dyDescent="0.3">
      <c r="A50" s="105" t="s">
        <v>97</v>
      </c>
      <c r="C50" s="100"/>
      <c r="D50" s="100"/>
      <c r="E50" s="100"/>
      <c r="F50" s="100"/>
      <c r="G50" s="100"/>
      <c r="H50" s="100"/>
      <c r="I50" s="100"/>
      <c r="J50" s="100"/>
      <c r="K50" s="100"/>
      <c r="L50" s="100"/>
      <c r="M50" s="100"/>
      <c r="N50" s="100"/>
      <c r="O50" s="100"/>
      <c r="R50" s="100"/>
      <c r="S50" s="100"/>
      <c r="T50" s="100"/>
      <c r="U50" s="100"/>
      <c r="V50" s="100"/>
      <c r="W50" s="100"/>
      <c r="X50" s="100"/>
      <c r="Y50" s="100"/>
    </row>
    <row r="51" spans="1:25" ht="18" customHeight="1" x14ac:dyDescent="0.3">
      <c r="A51" s="105" t="s">
        <v>98</v>
      </c>
      <c r="C51" s="100"/>
      <c r="D51" s="100"/>
      <c r="E51" s="100"/>
      <c r="F51" s="100"/>
      <c r="G51" s="100"/>
      <c r="H51" s="100"/>
      <c r="I51" s="100"/>
      <c r="J51" s="100"/>
      <c r="K51" s="100"/>
      <c r="L51" s="100"/>
      <c r="M51" s="100"/>
      <c r="N51" s="100"/>
      <c r="O51" s="100"/>
      <c r="R51" s="100"/>
      <c r="S51" s="100"/>
      <c r="T51" s="100"/>
      <c r="U51" s="100"/>
      <c r="V51" s="100"/>
      <c r="W51" s="100"/>
      <c r="X51" s="100"/>
      <c r="Y51" s="100"/>
    </row>
    <row r="52" spans="1:25" ht="18" customHeight="1" x14ac:dyDescent="0.3">
      <c r="A52" s="105" t="s">
        <v>169</v>
      </c>
      <c r="C52" s="100"/>
      <c r="D52" s="100"/>
      <c r="E52" s="100"/>
      <c r="F52" s="100"/>
      <c r="G52" s="100"/>
      <c r="H52" s="100"/>
      <c r="I52" s="100"/>
      <c r="J52" s="100"/>
      <c r="K52" s="100"/>
      <c r="L52" s="100"/>
      <c r="M52" s="100"/>
      <c r="N52" s="100"/>
      <c r="O52" s="100"/>
      <c r="R52" s="100"/>
      <c r="S52" s="100"/>
      <c r="T52" s="100"/>
      <c r="U52" s="100"/>
      <c r="V52" s="100"/>
      <c r="W52" s="100"/>
      <c r="X52" s="100"/>
      <c r="Y52" s="100"/>
    </row>
    <row r="53" spans="1:25" ht="18" customHeight="1" x14ac:dyDescent="0.3">
      <c r="A53" s="99" t="s">
        <v>99</v>
      </c>
      <c r="C53" s="100"/>
      <c r="D53" s="100"/>
      <c r="E53" s="100"/>
      <c r="F53" s="100"/>
      <c r="G53" s="100"/>
      <c r="H53" s="100"/>
      <c r="I53" s="100"/>
      <c r="J53" s="100"/>
      <c r="K53" s="100"/>
      <c r="L53" s="100"/>
      <c r="M53" s="100"/>
      <c r="N53" s="100"/>
      <c r="O53" s="100"/>
      <c r="R53" s="100"/>
      <c r="S53" s="100"/>
      <c r="T53" s="100"/>
      <c r="U53" s="100"/>
      <c r="V53" s="100"/>
      <c r="W53" s="100"/>
      <c r="X53" s="100"/>
      <c r="Y53" s="100"/>
    </row>
    <row r="54" spans="1:25" ht="18" customHeight="1" x14ac:dyDescent="0.3">
      <c r="A54" s="99" t="s">
        <v>100</v>
      </c>
      <c r="C54" s="100"/>
      <c r="D54" s="100"/>
      <c r="E54" s="100"/>
      <c r="F54" s="100"/>
      <c r="G54" s="100"/>
      <c r="H54" s="100"/>
      <c r="I54" s="100"/>
      <c r="J54" s="100"/>
      <c r="K54" s="100"/>
      <c r="L54" s="100"/>
      <c r="M54" s="100"/>
      <c r="N54" s="100"/>
      <c r="O54" s="100"/>
      <c r="R54" s="100"/>
      <c r="S54" s="100"/>
      <c r="T54" s="100"/>
      <c r="U54" s="100"/>
      <c r="V54" s="100"/>
      <c r="W54" s="100"/>
      <c r="X54" s="100"/>
      <c r="Y54" s="100"/>
    </row>
    <row r="55" spans="1:25" ht="18" customHeight="1" x14ac:dyDescent="0.3">
      <c r="A55" s="14" t="s">
        <v>59</v>
      </c>
      <c r="C55" s="100"/>
      <c r="D55" s="100"/>
      <c r="E55" s="100"/>
      <c r="F55" s="100"/>
      <c r="G55" s="100"/>
      <c r="H55" s="100"/>
      <c r="I55" s="100"/>
      <c r="J55" s="100"/>
      <c r="K55" s="100"/>
      <c r="L55" s="100"/>
      <c r="M55" s="100"/>
      <c r="N55" s="100"/>
      <c r="O55" s="100"/>
      <c r="R55" s="100"/>
      <c r="S55" s="100"/>
      <c r="T55" s="100"/>
      <c r="U55" s="100"/>
      <c r="V55" s="100"/>
      <c r="W55" s="100"/>
      <c r="X55" s="100"/>
      <c r="Y55" s="100"/>
    </row>
    <row r="56" spans="1:25" ht="18" customHeight="1" x14ac:dyDescent="0.3">
      <c r="A56" s="78" t="s">
        <v>166</v>
      </c>
      <c r="C56" s="41"/>
      <c r="D56" s="41"/>
      <c r="E56" s="41"/>
      <c r="F56" s="41"/>
      <c r="G56" s="41"/>
      <c r="H56" s="41"/>
      <c r="I56" s="41"/>
      <c r="J56" s="41"/>
      <c r="K56" s="41"/>
      <c r="L56" s="100"/>
      <c r="M56" s="100"/>
      <c r="N56" s="100"/>
      <c r="O56" s="100"/>
      <c r="P56" s="100"/>
      <c r="Q56" s="100"/>
      <c r="R56" s="100"/>
      <c r="S56" s="100"/>
      <c r="T56" s="100"/>
      <c r="U56" s="100"/>
      <c r="V56" s="100"/>
      <c r="W56" s="100"/>
      <c r="X56" s="100"/>
      <c r="Y56" s="100"/>
    </row>
    <row r="57" spans="1:25" ht="18" customHeight="1" x14ac:dyDescent="0.3">
      <c r="A57" s="78" t="s">
        <v>101</v>
      </c>
      <c r="C57" s="41"/>
      <c r="D57" s="41"/>
      <c r="E57" s="41"/>
      <c r="F57" s="41"/>
      <c r="G57" s="41"/>
      <c r="H57" s="41"/>
      <c r="I57" s="41"/>
      <c r="J57" s="41"/>
      <c r="K57" s="41"/>
      <c r="L57" s="100"/>
      <c r="M57" s="100"/>
      <c r="N57" s="100"/>
      <c r="O57" s="100"/>
      <c r="P57" s="100"/>
      <c r="Q57" s="100"/>
      <c r="R57" s="100"/>
      <c r="S57" s="100"/>
      <c r="T57" s="100"/>
      <c r="U57" s="100"/>
      <c r="V57" s="100"/>
      <c r="W57" s="100"/>
      <c r="X57" s="100"/>
      <c r="Y57" s="100"/>
    </row>
    <row r="58" spans="1:25" s="24" customFormat="1" ht="18" customHeight="1" x14ac:dyDescent="0.35">
      <c r="A58" s="78" t="s">
        <v>160</v>
      </c>
    </row>
    <row r="59" spans="1:25" s="24" customFormat="1" ht="18" customHeight="1" x14ac:dyDescent="0.35">
      <c r="A59" s="78"/>
    </row>
    <row r="60" spans="1:25" ht="18" customHeight="1" x14ac:dyDescent="0.3">
      <c r="A60" s="13" t="s">
        <v>50</v>
      </c>
    </row>
  </sheetData>
  <hyperlinks>
    <hyperlink ref="A55" r:id="rId1" xr:uid="{EAE77704-170E-4BD3-9D26-9499A943FDB3}"/>
    <hyperlink ref="A60" location="Contents!A1" display="Return to Contents Page" xr:uid="{92F08F12-0DA5-4A31-9347-37F31447FF64}"/>
    <hyperlink ref="A10" r:id="rId2" xr:uid="{4D696EEC-80C5-462E-89E2-46E6B073349E}"/>
    <hyperlink ref="A8" r:id="rId3" xr:uid="{AC9F792A-7053-472D-BEEA-972DBF222746}"/>
  </hyperlinks>
  <pageMargins left="0.7" right="0.7" top="0.75" bottom="0.75" header="0.3" footer="0.3"/>
  <pageSetup paperSize="9" orientation="portrait" r:id="rId4"/>
  <tableParts count="2">
    <tablePart r:id="rId5"/>
    <tablePart r:id="rId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4"/>
  </sheetPr>
  <dimension ref="A1:K30"/>
  <sheetViews>
    <sheetView showGridLines="0" zoomScaleNormal="100" workbookViewId="0"/>
  </sheetViews>
  <sheetFormatPr defaultColWidth="8.7265625" defaultRowHeight="12.5" x14ac:dyDescent="0.25"/>
  <cols>
    <col min="1" max="16384" width="8.7265625" style="6"/>
  </cols>
  <sheetData>
    <row r="1" spans="1:11" ht="18" customHeight="1" x14ac:dyDescent="0.3">
      <c r="A1" s="10" t="s">
        <v>128</v>
      </c>
      <c r="K1" s="10" t="s">
        <v>129</v>
      </c>
    </row>
    <row r="2" spans="1:11" ht="18" customHeight="1" x14ac:dyDescent="0.25"/>
    <row r="3" spans="1:11" ht="18" customHeight="1" x14ac:dyDescent="0.25"/>
    <row r="30" spans="1:11" ht="14" x14ac:dyDescent="0.3">
      <c r="A30" s="13" t="s">
        <v>50</v>
      </c>
      <c r="K30" s="6">
        <v>4</v>
      </c>
    </row>
  </sheetData>
  <hyperlinks>
    <hyperlink ref="A30" location="Contents!A1" display="Return to Contents Page" xr:uid="{E4D38F7F-D6FA-45D8-B0EA-16E696768E88}"/>
  </hyperlink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0" tint="-0.14999847407452621"/>
  </sheetPr>
  <dimension ref="A1:U52"/>
  <sheetViews>
    <sheetView zoomScaleNormal="100" workbookViewId="0">
      <selection activeCell="E21" sqref="E21"/>
    </sheetView>
  </sheetViews>
  <sheetFormatPr defaultRowHeight="12.5" x14ac:dyDescent="0.25"/>
  <cols>
    <col min="1" max="2" width="17.26953125" customWidth="1"/>
    <col min="3" max="5" width="12.7265625" customWidth="1"/>
    <col min="6" max="6" width="3.26953125" customWidth="1"/>
    <col min="7" max="7" width="13.26953125" customWidth="1"/>
    <col min="8" max="12" width="12.7265625" customWidth="1"/>
    <col min="13" max="13" width="16.54296875" customWidth="1"/>
    <col min="14" max="21" width="12.7265625" customWidth="1"/>
  </cols>
  <sheetData>
    <row r="1" spans="1:21" x14ac:dyDescent="0.25">
      <c r="A1" s="7"/>
      <c r="B1" s="7"/>
      <c r="C1" s="7"/>
      <c r="D1" s="7"/>
      <c r="E1" s="7"/>
      <c r="F1" s="7"/>
      <c r="G1" s="7"/>
      <c r="H1" s="7"/>
      <c r="I1" s="7"/>
      <c r="J1" s="7"/>
      <c r="K1" s="7"/>
      <c r="L1" s="7"/>
      <c r="M1" s="7"/>
      <c r="N1" s="7"/>
      <c r="O1" s="7"/>
      <c r="P1" s="7"/>
      <c r="Q1" s="7"/>
      <c r="R1" s="7"/>
      <c r="S1" s="7"/>
      <c r="T1" s="7"/>
      <c r="U1" s="7"/>
    </row>
    <row r="2" spans="1:21" ht="13" x14ac:dyDescent="0.3">
      <c r="A2" s="2"/>
      <c r="B2" s="4" t="s">
        <v>16</v>
      </c>
      <c r="C2" s="4" t="s">
        <v>115</v>
      </c>
      <c r="D2" s="4" t="s">
        <v>15</v>
      </c>
      <c r="F2" s="7"/>
    </row>
    <row r="3" spans="1:21" x14ac:dyDescent="0.25">
      <c r="A3" s="58" t="s">
        <v>13</v>
      </c>
      <c r="B3" s="59">
        <v>6.3680580762250445</v>
      </c>
      <c r="C3" s="59">
        <f t="shared" ref="C3:C17" si="0">D3-B3</f>
        <v>2.9096188747731402</v>
      </c>
      <c r="D3" s="62">
        <v>9.2776769509981847</v>
      </c>
      <c r="E3" s="5"/>
      <c r="F3" s="7"/>
    </row>
    <row r="4" spans="1:21" ht="13" x14ac:dyDescent="0.3">
      <c r="A4" s="58" t="s">
        <v>3</v>
      </c>
      <c r="B4" s="59">
        <v>5.6885662431941917</v>
      </c>
      <c r="C4" s="59">
        <f t="shared" si="0"/>
        <v>1.8294010889292212</v>
      </c>
      <c r="D4" s="62">
        <v>7.5179673321234128</v>
      </c>
      <c r="E4" s="5"/>
      <c r="F4" s="7"/>
      <c r="H4" s="2"/>
      <c r="I4" s="4" t="s">
        <v>33</v>
      </c>
      <c r="J4" s="4" t="s">
        <v>44</v>
      </c>
      <c r="K4" s="4" t="s">
        <v>39</v>
      </c>
      <c r="L4" s="4" t="s">
        <v>173</v>
      </c>
    </row>
    <row r="5" spans="1:21" x14ac:dyDescent="0.25">
      <c r="A5" s="58" t="s">
        <v>5</v>
      </c>
      <c r="B5" s="59">
        <v>4.8087114337568053</v>
      </c>
      <c r="C5" s="59">
        <f t="shared" si="0"/>
        <v>1.4025408348457358</v>
      </c>
      <c r="D5" s="62">
        <v>6.2112522686025411</v>
      </c>
      <c r="E5" s="5"/>
      <c r="F5" s="7"/>
      <c r="H5" s="60" t="s">
        <v>13</v>
      </c>
      <c r="I5" s="62">
        <v>11.499092558983666</v>
      </c>
      <c r="J5" s="62">
        <v>9.2776769509981847</v>
      </c>
      <c r="K5" s="62">
        <v>7.6486388384754997</v>
      </c>
      <c r="L5" s="73">
        <f t="shared" ref="L5:L30" si="1">AVERAGE(I5:K5)</f>
        <v>9.4751361161524503</v>
      </c>
    </row>
    <row r="6" spans="1:21" x14ac:dyDescent="0.25">
      <c r="A6" s="58" t="s">
        <v>10</v>
      </c>
      <c r="B6" s="59">
        <v>3.3626134301270421</v>
      </c>
      <c r="C6" s="59">
        <f t="shared" si="0"/>
        <v>2.5088929219600722</v>
      </c>
      <c r="D6" s="62">
        <v>5.8715063520871142</v>
      </c>
      <c r="E6" s="5"/>
      <c r="F6" s="7"/>
      <c r="H6" s="60" t="s">
        <v>3</v>
      </c>
      <c r="I6" s="62">
        <v>8.1800362976406529</v>
      </c>
      <c r="J6" s="62">
        <v>7.5179673321234128</v>
      </c>
      <c r="K6" s="62">
        <v>6.6555353901996366</v>
      </c>
      <c r="L6" s="73">
        <f t="shared" si="1"/>
        <v>7.451179673321235</v>
      </c>
    </row>
    <row r="7" spans="1:21" x14ac:dyDescent="0.25">
      <c r="A7" s="58" t="s">
        <v>7</v>
      </c>
      <c r="B7" s="59">
        <v>4.9306715063520867</v>
      </c>
      <c r="C7" s="59">
        <f t="shared" si="0"/>
        <v>0.87985480943738636</v>
      </c>
      <c r="D7" s="62">
        <v>5.8105263157894731</v>
      </c>
      <c r="E7" s="5"/>
      <c r="F7" s="7"/>
      <c r="H7" s="60" t="s">
        <v>10</v>
      </c>
      <c r="I7" s="62">
        <v>9.8787658802177845</v>
      </c>
      <c r="J7" s="62">
        <v>5.8715063520871142</v>
      </c>
      <c r="K7" s="62">
        <v>4.9568058076225041</v>
      </c>
      <c r="L7" s="73">
        <f t="shared" si="1"/>
        <v>6.9023593466424673</v>
      </c>
    </row>
    <row r="8" spans="1:21" x14ac:dyDescent="0.25">
      <c r="A8" s="58" t="s">
        <v>9</v>
      </c>
      <c r="B8" s="59">
        <v>5.0787658802177855</v>
      </c>
      <c r="C8" s="59">
        <f t="shared" si="0"/>
        <v>0.64464609800362904</v>
      </c>
      <c r="D8" s="62">
        <v>5.7234119782214146</v>
      </c>
      <c r="E8" s="5"/>
      <c r="F8" s="7"/>
      <c r="H8" s="60" t="s">
        <v>9</v>
      </c>
      <c r="I8" s="62">
        <v>7.0475499092558982</v>
      </c>
      <c r="J8" s="62">
        <v>5.7234119782214146</v>
      </c>
      <c r="K8" s="62"/>
      <c r="L8" s="73">
        <f t="shared" si="1"/>
        <v>6.3854809437386564</v>
      </c>
    </row>
    <row r="9" spans="1:21" x14ac:dyDescent="0.25">
      <c r="A9" s="58" t="s">
        <v>0</v>
      </c>
      <c r="B9" s="59">
        <v>4.2511796733212339</v>
      </c>
      <c r="C9" s="59">
        <f t="shared" si="0"/>
        <v>1.3328493647912891</v>
      </c>
      <c r="D9" s="62">
        <v>5.584029038112523</v>
      </c>
      <c r="E9" s="5"/>
      <c r="F9" s="7"/>
      <c r="H9" s="60" t="s">
        <v>5</v>
      </c>
      <c r="I9" s="62">
        <v>7.4918330308529946</v>
      </c>
      <c r="J9" s="62">
        <v>6.2112522686025411</v>
      </c>
      <c r="K9" s="62">
        <v>4.7564428312159714</v>
      </c>
      <c r="L9" s="73">
        <f t="shared" si="1"/>
        <v>6.1531760435571696</v>
      </c>
    </row>
    <row r="10" spans="1:21" x14ac:dyDescent="0.25">
      <c r="A10" s="58" t="s">
        <v>2</v>
      </c>
      <c r="B10" s="59">
        <v>3.711070780399274</v>
      </c>
      <c r="C10" s="59">
        <f t="shared" si="0"/>
        <v>1.7945553539019969</v>
      </c>
      <c r="D10" s="62">
        <v>5.5056261343012709</v>
      </c>
      <c r="E10" s="5"/>
      <c r="F10" s="7"/>
      <c r="H10" s="60" t="s">
        <v>4</v>
      </c>
      <c r="I10" s="62">
        <v>7.9796733212341193</v>
      </c>
      <c r="J10" s="62">
        <v>5.4794918330308526</v>
      </c>
      <c r="K10" s="62">
        <v>3.9027223230490016</v>
      </c>
      <c r="L10" s="73">
        <f t="shared" si="1"/>
        <v>5.7872958257713245</v>
      </c>
    </row>
    <row r="11" spans="1:21" x14ac:dyDescent="0.25">
      <c r="A11" s="58" t="s">
        <v>4</v>
      </c>
      <c r="B11" s="59">
        <v>4.6170598911070773</v>
      </c>
      <c r="C11" s="59">
        <f t="shared" si="0"/>
        <v>0.86243194192377537</v>
      </c>
      <c r="D11" s="62">
        <v>5.4794918330308526</v>
      </c>
      <c r="E11" s="5"/>
      <c r="F11" s="7"/>
      <c r="H11" s="60" t="s">
        <v>0</v>
      </c>
      <c r="I11" s="62">
        <v>6.9081669691470049</v>
      </c>
      <c r="J11" s="62">
        <v>5.584029038112523</v>
      </c>
      <c r="K11" s="62">
        <v>4.6344827586206891</v>
      </c>
      <c r="L11" s="73">
        <f t="shared" si="1"/>
        <v>5.7088929219600724</v>
      </c>
    </row>
    <row r="12" spans="1:21" x14ac:dyDescent="0.25">
      <c r="A12" s="61" t="s">
        <v>104</v>
      </c>
      <c r="B12" s="59">
        <v>4.1017850551461335</v>
      </c>
      <c r="C12" s="59">
        <f t="shared" si="0"/>
        <v>0.4205570451935019</v>
      </c>
      <c r="D12" s="62">
        <v>4.5223421003396354</v>
      </c>
      <c r="E12" s="5"/>
      <c r="F12" s="7"/>
      <c r="H12" s="60" t="s">
        <v>7</v>
      </c>
      <c r="I12" s="62">
        <v>7.2217785843920153</v>
      </c>
      <c r="J12" s="62">
        <v>5.8105263157894731</v>
      </c>
      <c r="K12" s="62">
        <v>3.9811252268602533</v>
      </c>
      <c r="L12" s="73">
        <f t="shared" si="1"/>
        <v>5.6711433756805798</v>
      </c>
    </row>
    <row r="13" spans="1:21" x14ac:dyDescent="0.25">
      <c r="A13" s="58" t="s">
        <v>8</v>
      </c>
      <c r="B13" s="59">
        <v>4.1553539019963699</v>
      </c>
      <c r="C13" s="59">
        <f t="shared" si="0"/>
        <v>0.31361161524500947</v>
      </c>
      <c r="D13" s="62">
        <v>4.4689655172413794</v>
      </c>
      <c r="E13" s="5"/>
      <c r="F13" s="7"/>
      <c r="H13" s="60" t="s">
        <v>24</v>
      </c>
      <c r="I13" s="62">
        <v>6.7600725952813061</v>
      </c>
      <c r="J13" s="62">
        <v>5.6362976406533569</v>
      </c>
      <c r="K13" s="62">
        <v>4.4776769509981849</v>
      </c>
      <c r="L13" s="73">
        <f t="shared" si="1"/>
        <v>5.6246823956442826</v>
      </c>
    </row>
    <row r="14" spans="1:21" x14ac:dyDescent="0.25">
      <c r="A14" s="58" t="s">
        <v>12</v>
      </c>
      <c r="B14" s="59">
        <v>4.1727767695099818</v>
      </c>
      <c r="C14" s="59">
        <f t="shared" si="0"/>
        <v>0.25263157894736832</v>
      </c>
      <c r="D14" s="62">
        <v>4.4254083484573501</v>
      </c>
      <c r="E14" s="5"/>
      <c r="F14" s="7"/>
      <c r="H14" t="s">
        <v>25</v>
      </c>
      <c r="I14">
        <v>6.3680580762250445</v>
      </c>
      <c r="J14">
        <v>5.5753176043557167</v>
      </c>
      <c r="K14">
        <v>4.6867513611615248</v>
      </c>
      <c r="L14" s="73">
        <f t="shared" si="1"/>
        <v>5.5433756805807617</v>
      </c>
    </row>
    <row r="15" spans="1:21" x14ac:dyDescent="0.25">
      <c r="A15" s="58" t="s">
        <v>1</v>
      </c>
      <c r="B15" s="59">
        <v>4.0333938294010894</v>
      </c>
      <c r="C15" s="59">
        <f t="shared" si="0"/>
        <v>0.1568058076225034</v>
      </c>
      <c r="D15" s="62">
        <v>4.1901996370235928</v>
      </c>
      <c r="E15" s="5"/>
      <c r="F15" s="7"/>
      <c r="H15" s="60" t="s">
        <v>2</v>
      </c>
      <c r="I15" s="62">
        <v>6.6206896551724137</v>
      </c>
      <c r="J15" s="62">
        <v>5.5056261343012709</v>
      </c>
      <c r="K15" s="62">
        <v>4.3208711433756806</v>
      </c>
      <c r="L15" s="73">
        <f t="shared" si="1"/>
        <v>5.4823956442831223</v>
      </c>
    </row>
    <row r="16" spans="1:21" x14ac:dyDescent="0.25">
      <c r="A16" s="58" t="s">
        <v>11</v>
      </c>
      <c r="B16" s="59">
        <v>3.9201451905626135</v>
      </c>
      <c r="C16" s="59">
        <f t="shared" si="0"/>
        <v>0.27005444646097931</v>
      </c>
      <c r="D16" s="62">
        <v>4.1901996370235928</v>
      </c>
      <c r="E16" s="5"/>
      <c r="F16" s="7"/>
      <c r="H16" s="60" t="s">
        <v>18</v>
      </c>
      <c r="I16" s="62">
        <v>6.2286751361161521</v>
      </c>
      <c r="J16" s="62">
        <v>4.9480943738656986</v>
      </c>
      <c r="K16" s="62">
        <v>4.2163339382940102</v>
      </c>
      <c r="L16" s="73">
        <f t="shared" si="1"/>
        <v>5.1310344827586203</v>
      </c>
    </row>
    <row r="17" spans="1:12" x14ac:dyDescent="0.25">
      <c r="A17" s="58" t="s">
        <v>6</v>
      </c>
      <c r="B17" s="59">
        <v>3.3626134301270421</v>
      </c>
      <c r="C17" s="59">
        <f t="shared" si="0"/>
        <v>0.33103448275862002</v>
      </c>
      <c r="D17" s="62">
        <v>3.6936479128856621</v>
      </c>
      <c r="E17" s="5"/>
      <c r="F17" s="7"/>
      <c r="H17" t="s">
        <v>26</v>
      </c>
      <c r="I17">
        <v>5.732123411978221</v>
      </c>
      <c r="J17">
        <v>5.0264972776769508</v>
      </c>
      <c r="K17">
        <v>4.2598911070780403</v>
      </c>
      <c r="L17" s="73">
        <f t="shared" si="1"/>
        <v>5.0061705989110701</v>
      </c>
    </row>
    <row r="18" spans="1:12" x14ac:dyDescent="0.25">
      <c r="E18" s="2"/>
      <c r="F18" s="7"/>
      <c r="H18" s="60" t="s">
        <v>8</v>
      </c>
      <c r="I18" s="62">
        <v>6.0980036297640661</v>
      </c>
      <c r="J18" s="62">
        <v>4.4689655172413794</v>
      </c>
      <c r="K18" s="62">
        <v>3.9462794918330308</v>
      </c>
      <c r="L18" s="73">
        <f t="shared" si="1"/>
        <v>4.8377495462794924</v>
      </c>
    </row>
    <row r="19" spans="1:12" x14ac:dyDescent="0.25">
      <c r="E19" s="9"/>
      <c r="F19" s="7"/>
      <c r="H19" s="60" t="s">
        <v>21</v>
      </c>
      <c r="I19" s="62">
        <v>5.392377495462795</v>
      </c>
      <c r="J19" s="62">
        <v>4.5996370235934663</v>
      </c>
      <c r="K19" s="62">
        <v>4.3295825771324861</v>
      </c>
      <c r="L19" s="73">
        <f t="shared" si="1"/>
        <v>4.7738656987295824</v>
      </c>
    </row>
    <row r="20" spans="1:12" x14ac:dyDescent="0.25">
      <c r="A20" s="8"/>
      <c r="B20" s="9"/>
      <c r="C20" s="3"/>
      <c r="E20" s="3"/>
      <c r="F20" s="7"/>
      <c r="H20" s="60" t="s">
        <v>20</v>
      </c>
      <c r="I20" s="62">
        <v>5.4533575317604353</v>
      </c>
      <c r="J20" s="62">
        <v>4.5125226860254077</v>
      </c>
      <c r="K20" s="62">
        <v>4.120508166969147</v>
      </c>
      <c r="L20" s="73">
        <f t="shared" si="1"/>
        <v>4.6954627949183303</v>
      </c>
    </row>
    <row r="21" spans="1:12" ht="13" x14ac:dyDescent="0.3">
      <c r="C21" s="4" t="s">
        <v>83</v>
      </c>
      <c r="D21" s="15">
        <f>'5.8.2 (Medium incl tax)'!S71</f>
        <v>5.5056261343012709</v>
      </c>
      <c r="E21" s="3">
        <f>'5.8.2 (Medium incl tax)'!S71</f>
        <v>5.5056261343012709</v>
      </c>
      <c r="F21" s="7"/>
      <c r="H21" s="60" t="s">
        <v>11</v>
      </c>
      <c r="I21" s="62">
        <v>6.1764065335753173</v>
      </c>
      <c r="J21" s="62">
        <v>4.1901996370235928</v>
      </c>
      <c r="K21" s="62">
        <v>3.6413793103448269</v>
      </c>
      <c r="L21" s="73">
        <f t="shared" si="1"/>
        <v>4.6693284936479129</v>
      </c>
    </row>
    <row r="22" spans="1:12" x14ac:dyDescent="0.25">
      <c r="C22" s="2"/>
      <c r="D22" s="2">
        <v>0</v>
      </c>
      <c r="E22" s="2">
        <v>1</v>
      </c>
      <c r="F22" s="7"/>
      <c r="H22" s="60" t="s">
        <v>19</v>
      </c>
      <c r="I22" s="62">
        <v>4.860980036297641</v>
      </c>
      <c r="J22" s="62">
        <v>4.9393829401088922</v>
      </c>
      <c r="K22" s="62">
        <v>3.9637023593466423</v>
      </c>
      <c r="L22" s="73">
        <f t="shared" si="1"/>
        <v>4.588021778584392</v>
      </c>
    </row>
    <row r="23" spans="1:12" x14ac:dyDescent="0.25">
      <c r="F23" s="7"/>
      <c r="H23" s="60" t="s">
        <v>22</v>
      </c>
      <c r="I23" s="62">
        <v>4.8087114337568053</v>
      </c>
      <c r="J23" s="62">
        <v>4.4254083484573501</v>
      </c>
      <c r="K23" s="62">
        <v>4.3382940108892916</v>
      </c>
      <c r="L23" s="73">
        <f t="shared" si="1"/>
        <v>4.524137931034482</v>
      </c>
    </row>
    <row r="24" spans="1:12" x14ac:dyDescent="0.25">
      <c r="F24" s="7"/>
      <c r="H24" s="60" t="s">
        <v>104</v>
      </c>
      <c r="I24" s="62">
        <v>4.9622043078689728</v>
      </c>
      <c r="J24" s="62">
        <v>4.5223421003396354</v>
      </c>
      <c r="K24" s="62">
        <v>3.8521603086056238</v>
      </c>
      <c r="L24" s="73">
        <f t="shared" si="1"/>
        <v>4.4455689056047438</v>
      </c>
    </row>
    <row r="25" spans="1:12" x14ac:dyDescent="0.25">
      <c r="F25" s="7"/>
      <c r="H25" s="60" t="s">
        <v>1</v>
      </c>
      <c r="I25" s="62">
        <v>5.2529945553539017</v>
      </c>
      <c r="J25" s="62">
        <v>4.1901996370235928</v>
      </c>
      <c r="K25" s="62">
        <v>3.4758620689655171</v>
      </c>
      <c r="L25" s="73">
        <f t="shared" si="1"/>
        <v>4.3063520871143366</v>
      </c>
    </row>
    <row r="26" spans="1:12" x14ac:dyDescent="0.25">
      <c r="F26" s="7"/>
      <c r="H26" s="60" t="s">
        <v>28</v>
      </c>
      <c r="I26" s="62">
        <v>4.6867513611615248</v>
      </c>
      <c r="J26" s="62">
        <v>4.4776769509981849</v>
      </c>
      <c r="K26" s="62">
        <v>3.6500907441016333</v>
      </c>
      <c r="L26" s="73">
        <f t="shared" si="1"/>
        <v>4.2715063520871146</v>
      </c>
    </row>
    <row r="27" spans="1:12" x14ac:dyDescent="0.25">
      <c r="F27" s="7"/>
      <c r="H27" s="60" t="s">
        <v>49</v>
      </c>
      <c r="I27" s="62">
        <v>4.5299455535390196</v>
      </c>
      <c r="J27" s="62">
        <v>4.233756805807622</v>
      </c>
      <c r="K27" s="62">
        <v>3.8591651542649728</v>
      </c>
      <c r="L27" s="73">
        <f t="shared" si="1"/>
        <v>4.2076225045372047</v>
      </c>
    </row>
    <row r="28" spans="1:12" x14ac:dyDescent="0.25">
      <c r="F28" s="7"/>
      <c r="H28" s="60" t="s">
        <v>12</v>
      </c>
      <c r="I28" s="62">
        <v>4.7564428312159714</v>
      </c>
      <c r="J28" s="62">
        <v>4.4254083484573501</v>
      </c>
      <c r="K28" s="62">
        <v>3.4235934664246828</v>
      </c>
      <c r="L28" s="73">
        <f t="shared" si="1"/>
        <v>4.201814882032668</v>
      </c>
    </row>
    <row r="29" spans="1:12" x14ac:dyDescent="0.25">
      <c r="F29" s="7"/>
      <c r="H29" s="60" t="s">
        <v>6</v>
      </c>
      <c r="I29" s="62">
        <v>5.2529945553539017</v>
      </c>
      <c r="J29" s="62">
        <v>3.6936479128856621</v>
      </c>
      <c r="K29" s="62">
        <v>3.3016333938294014</v>
      </c>
      <c r="L29" s="73">
        <f t="shared" si="1"/>
        <v>4.0827586206896553</v>
      </c>
    </row>
    <row r="30" spans="1:12" x14ac:dyDescent="0.25">
      <c r="F30" s="7"/>
      <c r="H30" s="60" t="s">
        <v>27</v>
      </c>
      <c r="I30" s="62">
        <v>4.0769509981851177</v>
      </c>
      <c r="J30" s="62">
        <v>3.606533575317604</v>
      </c>
      <c r="K30" s="62">
        <v>3.1448275862068962</v>
      </c>
      <c r="L30" s="73">
        <f t="shared" si="1"/>
        <v>3.6094373865698728</v>
      </c>
    </row>
    <row r="31" spans="1:12" x14ac:dyDescent="0.25">
      <c r="F31" s="7"/>
    </row>
    <row r="32" spans="1:12" x14ac:dyDescent="0.25">
      <c r="F32" s="7"/>
    </row>
    <row r="33" spans="6:17" x14ac:dyDescent="0.25">
      <c r="F33" s="7"/>
    </row>
    <row r="34" spans="6:17" x14ac:dyDescent="0.25">
      <c r="F34" s="7"/>
    </row>
    <row r="35" spans="6:17" x14ac:dyDescent="0.25">
      <c r="F35" s="7"/>
    </row>
    <row r="36" spans="6:17" x14ac:dyDescent="0.25">
      <c r="F36" s="7"/>
    </row>
    <row r="37" spans="6:17" x14ac:dyDescent="0.25">
      <c r="F37" s="7"/>
    </row>
    <row r="38" spans="6:17" x14ac:dyDescent="0.25">
      <c r="F38" s="7"/>
    </row>
    <row r="39" spans="6:17" x14ac:dyDescent="0.25">
      <c r="F39" s="7"/>
    </row>
    <row r="40" spans="6:17" x14ac:dyDescent="0.25">
      <c r="F40" s="7"/>
    </row>
    <row r="41" spans="6:17" x14ac:dyDescent="0.25">
      <c r="F41" s="7"/>
    </row>
    <row r="42" spans="6:17" x14ac:dyDescent="0.25">
      <c r="F42" s="7"/>
    </row>
    <row r="43" spans="6:17" x14ac:dyDescent="0.25">
      <c r="F43" s="7"/>
    </row>
    <row r="44" spans="6:17" x14ac:dyDescent="0.25">
      <c r="F44" s="7"/>
    </row>
    <row r="45" spans="6:17" x14ac:dyDescent="0.25">
      <c r="F45" s="7"/>
    </row>
    <row r="46" spans="6:17" x14ac:dyDescent="0.25">
      <c r="F46" s="7"/>
    </row>
    <row r="47" spans="6:17" x14ac:dyDescent="0.25">
      <c r="F47" s="7"/>
    </row>
    <row r="48" spans="6:17" x14ac:dyDescent="0.25">
      <c r="F48" s="7"/>
      <c r="Q48" s="1"/>
    </row>
    <row r="49" spans="6:17" x14ac:dyDescent="0.25">
      <c r="F49" s="7"/>
      <c r="Q49" s="1"/>
    </row>
    <row r="50" spans="6:17" x14ac:dyDescent="0.25">
      <c r="F50" s="7"/>
      <c r="Q50" s="1"/>
    </row>
    <row r="51" spans="6:17" x14ac:dyDescent="0.25">
      <c r="F51" s="7"/>
      <c r="Q51" s="1"/>
    </row>
    <row r="52" spans="6:17" x14ac:dyDescent="0.25">
      <c r="F52" s="7"/>
      <c r="Q52" s="1"/>
    </row>
  </sheetData>
  <autoFilter ref="H4:L4" xr:uid="{00000000-0001-0000-0D00-000000000000}">
    <sortState xmlns:xlrd2="http://schemas.microsoft.com/office/spreadsheetml/2017/richdata2" ref="H5:L30">
      <sortCondition descending="1" ref="L4"/>
    </sortState>
  </autoFilter>
  <sortState xmlns:xlrd2="http://schemas.microsoft.com/office/spreadsheetml/2017/richdata2" ref="A3:D17">
    <sortCondition descending="1" ref="D3:D17"/>
  </sortState>
  <conditionalFormatting sqref="B3:B17">
    <cfRule type="expression" dxfId="3" priority="1332">
      <formula>#REF!=1</formula>
    </cfRule>
  </conditionalFormatting>
  <conditionalFormatting sqref="B20">
    <cfRule type="expression" dxfId="2" priority="1334">
      <formula>#REF!=1</formula>
    </cfRule>
  </conditionalFormatting>
  <conditionalFormatting sqref="D21:E21">
    <cfRule type="expression" dxfId="1" priority="1335">
      <formula>#REF!=1</formula>
    </cfRule>
  </conditionalFormatting>
  <conditionalFormatting sqref="E20">
    <cfRule type="expression" dxfId="0" priority="1337">
      <formula>#REF!=1</formula>
    </cfRule>
  </conditionalFormatting>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 sheet</vt:lpstr>
      <vt:lpstr>Contents</vt:lpstr>
      <vt:lpstr>Annual excl tax</vt:lpstr>
      <vt:lpstr>Annual incl tax</vt:lpstr>
      <vt:lpstr>5.8.1 (Small excl tax)</vt:lpstr>
      <vt:lpstr>5.8.1 (Small incl tax)</vt:lpstr>
      <vt:lpstr>5.8.2 (Medium excl tax)</vt:lpstr>
      <vt:lpstr>5.8.2 (Medium incl tax)</vt:lpstr>
      <vt:lpstr>5.8.3 (Large excl tax)</vt:lpstr>
      <vt:lpstr>5.8.3 (Large incl tax)</vt:lpstr>
      <vt:lpstr>Methodology</vt:lpstr>
      <vt:lpstr>Charts</vt:lpstr>
      <vt:lpstr>chart_data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Authorised User</dc:creator>
  <cp:lastModifiedBy>Baxter, Claire (Energy Security)</cp:lastModifiedBy>
  <cp:lastPrinted>2019-11-21T15:45:30Z</cp:lastPrinted>
  <dcterms:created xsi:type="dcterms:W3CDTF">2002-03-25T11:59:35Z</dcterms:created>
  <dcterms:modified xsi:type="dcterms:W3CDTF">2026-09-24T11:05:20Z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2019-11-19T14:28:18Z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a772ec0d-52f7-458f-a1d1-000045087361</vt:lpwstr>
  </property>
  <property fmtid="{D5CDD505-2E9C-101B-9397-08002B2CF9AE}" pid="8" name="MSIP_Label_ba62f585-b40f-4ab9-bafe-39150f03d124_ContentBits">
    <vt:lpwstr>0</vt:lpwstr>
  </property>
</Properties>
</file>