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educationgovuk-my.sharepoint.com/personal/james_beighton_education_gov_uk/Documents/Documents/Tickets/28591/"/>
    </mc:Choice>
  </mc:AlternateContent>
  <xr:revisionPtr revIDLastSave="0" documentId="8_{EC4FB665-C249-4723-8888-0B4B7923B52C}" xr6:coauthVersionLast="47" xr6:coauthVersionMax="47" xr10:uidLastSave="{00000000-0000-0000-0000-000000000000}"/>
  <bookViews>
    <workbookView xWindow="-110" yWindow="-110" windowWidth="22780" windowHeight="14540" xr2:uid="{DFB6F0C1-552E-4DD4-BC11-C8BC1FAE7C18}"/>
  </bookViews>
  <sheets>
    <sheet name="Guide for using this document" sheetId="5" r:id="rId1"/>
    <sheet name="Pre September 2014" sheetId="2" r:id="rId2"/>
    <sheet name="Post September 2014" sheetId="3" r:id="rId3"/>
    <sheet name="Post September 202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3" l="1"/>
  <c r="D2" i="3"/>
  <c r="D86" i="4"/>
  <c r="D85" i="4"/>
  <c r="D84" i="4"/>
  <c r="D83" i="4"/>
  <c r="D82" i="4"/>
  <c r="D81" i="4"/>
  <c r="D80" i="4"/>
  <c r="D79" i="4"/>
  <c r="D78" i="4"/>
  <c r="D77" i="4"/>
  <c r="D76" i="4"/>
  <c r="D75" i="4"/>
  <c r="D74" i="4"/>
  <c r="D73" i="4"/>
  <c r="D72" i="4"/>
  <c r="D71" i="4"/>
  <c r="D70" i="4"/>
  <c r="D69" i="4"/>
  <c r="D68" i="4"/>
  <c r="D67" i="4"/>
  <c r="D65" i="4"/>
  <c r="D64" i="4"/>
  <c r="D63" i="4"/>
  <c r="D62" i="4"/>
  <c r="D61" i="4"/>
  <c r="D60" i="4"/>
  <c r="D59" i="4"/>
  <c r="D58" i="4"/>
  <c r="D57" i="4"/>
  <c r="D56" i="4"/>
  <c r="D55" i="4"/>
  <c r="D54" i="4"/>
  <c r="D53" i="4"/>
  <c r="D52" i="4"/>
  <c r="D51" i="4"/>
  <c r="E50" i="4"/>
  <c r="D49" i="4"/>
  <c r="D48" i="4"/>
  <c r="D47" i="4"/>
  <c r="D46" i="4"/>
  <c r="D45" i="4"/>
  <c r="D44" i="4"/>
  <c r="D43" i="4"/>
  <c r="D42" i="4"/>
  <c r="D41" i="4"/>
  <c r="D40" i="4"/>
  <c r="D39" i="4"/>
  <c r="D38" i="4"/>
  <c r="D37" i="4"/>
  <c r="E36" i="4"/>
  <c r="D36" i="4"/>
  <c r="D35" i="4"/>
  <c r="E34" i="4"/>
  <c r="D34" i="4"/>
  <c r="D33" i="4"/>
  <c r="D32" i="4"/>
  <c r="D31" i="4"/>
  <c r="D30" i="4"/>
  <c r="D29" i="4"/>
  <c r="D28" i="4"/>
  <c r="D27" i="4"/>
  <c r="D26" i="4"/>
  <c r="D25" i="4"/>
  <c r="D24" i="4"/>
  <c r="D23" i="4"/>
  <c r="D22" i="4"/>
  <c r="D21" i="4"/>
  <c r="D20" i="4"/>
  <c r="D19" i="4"/>
  <c r="D18" i="4"/>
  <c r="D17" i="4"/>
  <c r="E16" i="4"/>
  <c r="D16" i="4"/>
  <c r="D15" i="4"/>
  <c r="D14" i="4"/>
  <c r="D13" i="4"/>
  <c r="D12" i="4"/>
  <c r="D11" i="4"/>
  <c r="D10" i="4"/>
  <c r="D9" i="4"/>
  <c r="D8" i="4"/>
  <c r="D7" i="4"/>
  <c r="E6" i="4"/>
  <c r="D6" i="4"/>
  <c r="D5" i="4"/>
  <c r="D4" i="4"/>
  <c r="D3" i="4"/>
  <c r="D2" i="4"/>
  <c r="D96" i="3"/>
  <c r="D95" i="3"/>
  <c r="D94" i="3"/>
  <c r="D93" i="3"/>
  <c r="D92" i="3"/>
  <c r="D91" i="3"/>
  <c r="D90" i="3"/>
  <c r="D89" i="3"/>
  <c r="D88" i="3"/>
  <c r="D87" i="3"/>
  <c r="D86" i="3"/>
  <c r="D85" i="3"/>
  <c r="D84" i="3"/>
  <c r="D83" i="3"/>
  <c r="D82" i="3"/>
  <c r="D81" i="3"/>
  <c r="D80" i="3"/>
  <c r="D79" i="3"/>
  <c r="D78" i="3"/>
  <c r="E77" i="3"/>
  <c r="D77" i="3"/>
  <c r="E76" i="3"/>
  <c r="D76" i="3"/>
  <c r="E75" i="3"/>
  <c r="D75" i="3"/>
  <c r="E74" i="3"/>
  <c r="D74" i="3"/>
  <c r="E73" i="3"/>
  <c r="D73" i="3"/>
  <c r="E72" i="3"/>
  <c r="D72" i="3"/>
  <c r="E71" i="3"/>
  <c r="D71" i="3"/>
  <c r="E70" i="3"/>
  <c r="D70" i="3"/>
  <c r="E69" i="3"/>
  <c r="D69" i="3"/>
  <c r="E68" i="3"/>
  <c r="D68" i="3"/>
  <c r="E67" i="3"/>
  <c r="D67" i="3"/>
  <c r="E66" i="3"/>
  <c r="D66" i="3"/>
  <c r="E65" i="3"/>
  <c r="D65" i="3"/>
  <c r="E64" i="3"/>
  <c r="D64" i="3"/>
  <c r="E63" i="3"/>
  <c r="D63" i="3"/>
  <c r="E62" i="3"/>
  <c r="D62" i="3"/>
  <c r="E61" i="3"/>
  <c r="D61" i="3"/>
  <c r="E60" i="3"/>
  <c r="D60" i="3"/>
  <c r="E59" i="3"/>
  <c r="D59" i="3"/>
  <c r="E58" i="3"/>
  <c r="D58" i="3"/>
  <c r="E57" i="3"/>
  <c r="D57" i="3"/>
  <c r="E56" i="3"/>
  <c r="D56" i="3"/>
  <c r="E55" i="3"/>
  <c r="D55" i="3"/>
  <c r="E54" i="3"/>
  <c r="D54" i="3"/>
  <c r="E53" i="3"/>
  <c r="D53" i="3"/>
  <c r="E52" i="3"/>
  <c r="D52" i="3"/>
  <c r="E51" i="3"/>
  <c r="D51" i="3"/>
  <c r="E50" i="3"/>
  <c r="D50" i="3"/>
  <c r="E49" i="3"/>
  <c r="D49" i="3"/>
  <c r="E48" i="3"/>
  <c r="D48" i="3"/>
  <c r="E47" i="3"/>
  <c r="D47" i="3"/>
  <c r="E46" i="3"/>
  <c r="D46" i="3"/>
  <c r="E45" i="3"/>
  <c r="D45" i="3"/>
  <c r="E44" i="3"/>
  <c r="D44" i="3"/>
  <c r="E43" i="3"/>
  <c r="D43" i="3"/>
  <c r="E42" i="3"/>
  <c r="D42" i="3"/>
  <c r="E41" i="3"/>
  <c r="D41" i="3"/>
  <c r="E40" i="3"/>
  <c r="D40" i="3"/>
  <c r="E39" i="3"/>
  <c r="D39" i="3"/>
  <c r="E38" i="3"/>
  <c r="D38" i="3"/>
  <c r="E37" i="3"/>
  <c r="D37" i="3"/>
  <c r="E36" i="3"/>
  <c r="D36" i="3"/>
  <c r="E35" i="3"/>
  <c r="D35" i="3"/>
  <c r="E34" i="3"/>
  <c r="D34" i="3"/>
  <c r="E33" i="3"/>
  <c r="D33" i="3"/>
  <c r="E32" i="3"/>
  <c r="D32" i="3"/>
  <c r="E31" i="3"/>
  <c r="D31" i="3"/>
  <c r="E30" i="3"/>
  <c r="D30" i="3"/>
  <c r="E29" i="3"/>
  <c r="D29" i="3"/>
  <c r="E28" i="3"/>
  <c r="D28" i="3"/>
  <c r="E27" i="3"/>
  <c r="D27" i="3"/>
  <c r="E26" i="3"/>
  <c r="D26" i="3"/>
  <c r="E25" i="3"/>
  <c r="D25" i="3"/>
  <c r="E24" i="3"/>
  <c r="D24" i="3"/>
  <c r="E23" i="3"/>
  <c r="D23" i="3"/>
  <c r="E22" i="3"/>
  <c r="D22" i="3"/>
  <c r="E21" i="3"/>
  <c r="D21" i="3"/>
  <c r="D20" i="3"/>
  <c r="E19" i="3"/>
  <c r="D19" i="3"/>
  <c r="E18" i="3"/>
  <c r="D18" i="3"/>
  <c r="E17" i="3"/>
  <c r="D17" i="3"/>
  <c r="E16" i="3"/>
  <c r="D16" i="3"/>
  <c r="E15" i="3"/>
  <c r="D15" i="3"/>
  <c r="E14" i="3"/>
  <c r="D14" i="3"/>
  <c r="D13" i="3"/>
  <c r="E12" i="3"/>
  <c r="D12" i="3"/>
  <c r="D11" i="3"/>
  <c r="D10" i="3"/>
  <c r="D9" i="3"/>
  <c r="D8" i="3"/>
  <c r="E7" i="3"/>
  <c r="D7" i="3"/>
  <c r="D6" i="3"/>
  <c r="D5" i="3"/>
  <c r="D4" i="3"/>
  <c r="D3" i="3"/>
  <c r="E179" i="2"/>
  <c r="D179" i="2"/>
  <c r="E178" i="2"/>
  <c r="D178" i="2"/>
  <c r="E177" i="2"/>
  <c r="D177" i="2"/>
  <c r="E176" i="2"/>
  <c r="D176" i="2"/>
  <c r="E175" i="2"/>
  <c r="D175" i="2"/>
  <c r="E174" i="2"/>
  <c r="D174" i="2"/>
  <c r="E173" i="2"/>
  <c r="D173" i="2"/>
  <c r="E172" i="2"/>
  <c r="D172" i="2"/>
  <c r="E171" i="2"/>
  <c r="D171" i="2"/>
  <c r="E170" i="2"/>
  <c r="D170" i="2"/>
  <c r="E169" i="2"/>
  <c r="D169" i="2"/>
  <c r="E168" i="2"/>
  <c r="D168" i="2"/>
  <c r="E167" i="2"/>
  <c r="D167" i="2"/>
  <c r="E166" i="2"/>
  <c r="D166" i="2"/>
  <c r="E165" i="2"/>
  <c r="D165" i="2"/>
  <c r="E164" i="2"/>
  <c r="D164" i="2"/>
  <c r="E163" i="2"/>
  <c r="D163" i="2"/>
  <c r="E162" i="2"/>
  <c r="D162" i="2"/>
  <c r="E161" i="2"/>
  <c r="D161" i="2"/>
  <c r="E160" i="2"/>
  <c r="D160" i="2"/>
  <c r="E159" i="2"/>
  <c r="D159" i="2"/>
  <c r="E158" i="2"/>
  <c r="D158" i="2"/>
  <c r="E157" i="2"/>
  <c r="D157" i="2"/>
  <c r="E156" i="2"/>
  <c r="D156" i="2"/>
  <c r="E155" i="2"/>
  <c r="D155" i="2"/>
  <c r="E154" i="2"/>
  <c r="D154" i="2"/>
  <c r="E153" i="2"/>
  <c r="D153" i="2"/>
  <c r="E152" i="2"/>
  <c r="D152" i="2"/>
  <c r="E151" i="2"/>
  <c r="D151" i="2"/>
  <c r="E150" i="2"/>
  <c r="D150" i="2"/>
  <c r="E149" i="2"/>
  <c r="D149" i="2"/>
  <c r="E148" i="2"/>
  <c r="D148" i="2"/>
  <c r="E147" i="2"/>
  <c r="D147" i="2"/>
  <c r="E146" i="2"/>
  <c r="D146" i="2"/>
  <c r="E145" i="2"/>
  <c r="D145" i="2"/>
  <c r="E144" i="2"/>
  <c r="D144" i="2"/>
  <c r="E143" i="2"/>
  <c r="D143" i="2"/>
  <c r="E142" i="2"/>
  <c r="D142" i="2"/>
  <c r="E141" i="2"/>
  <c r="D141" i="2"/>
  <c r="E140" i="2"/>
  <c r="D140" i="2"/>
  <c r="E139" i="2"/>
  <c r="D139" i="2"/>
  <c r="E138" i="2"/>
  <c r="D138" i="2"/>
  <c r="E137" i="2"/>
  <c r="D137" i="2"/>
  <c r="E136" i="2"/>
  <c r="D136" i="2"/>
  <c r="E135" i="2"/>
  <c r="D135" i="2"/>
  <c r="E134" i="2"/>
  <c r="D134" i="2"/>
  <c r="E133" i="2"/>
  <c r="D133" i="2"/>
  <c r="E132" i="2"/>
  <c r="D132" i="2"/>
  <c r="E131" i="2"/>
  <c r="D131" i="2"/>
  <c r="E130" i="2"/>
  <c r="D130" i="2"/>
  <c r="E129" i="2"/>
  <c r="D129" i="2"/>
  <c r="E128" i="2"/>
  <c r="D128" i="2"/>
  <c r="E127" i="2"/>
  <c r="D127" i="2"/>
  <c r="E126" i="2"/>
  <c r="D126" i="2"/>
  <c r="E125" i="2"/>
  <c r="D125" i="2"/>
  <c r="E124" i="2"/>
  <c r="D124" i="2"/>
  <c r="E123" i="2"/>
  <c r="D123" i="2"/>
  <c r="E122" i="2"/>
  <c r="D122" i="2"/>
  <c r="E121" i="2"/>
  <c r="D121" i="2"/>
  <c r="E120" i="2"/>
  <c r="D120" i="2"/>
  <c r="E119" i="2"/>
  <c r="D119" i="2"/>
  <c r="E118" i="2"/>
  <c r="D118" i="2"/>
  <c r="E117" i="2"/>
  <c r="D117" i="2"/>
  <c r="E116" i="2"/>
  <c r="D116" i="2"/>
  <c r="E115" i="2"/>
  <c r="D115" i="2"/>
  <c r="E114" i="2"/>
  <c r="D114" i="2"/>
  <c r="E113" i="2"/>
  <c r="D113" i="2"/>
  <c r="E112" i="2"/>
  <c r="D112" i="2"/>
  <c r="E111" i="2"/>
  <c r="D111" i="2"/>
  <c r="E110" i="2"/>
  <c r="D110" i="2"/>
  <c r="E109" i="2"/>
  <c r="D109" i="2"/>
  <c r="E108" i="2"/>
  <c r="D108" i="2"/>
  <c r="E107" i="2"/>
  <c r="D107" i="2"/>
  <c r="E106" i="2"/>
  <c r="D106" i="2"/>
  <c r="E105" i="2"/>
  <c r="D105" i="2"/>
  <c r="E104" i="2"/>
  <c r="D104" i="2"/>
  <c r="E103" i="2"/>
  <c r="D103" i="2"/>
  <c r="E102" i="2"/>
  <c r="D102" i="2"/>
  <c r="E101" i="2"/>
  <c r="D101" i="2"/>
  <c r="E100" i="2"/>
  <c r="D100" i="2"/>
  <c r="E99" i="2"/>
  <c r="D99" i="2"/>
  <c r="E98" i="2"/>
  <c r="D98" i="2"/>
  <c r="E97" i="2"/>
  <c r="D97" i="2"/>
  <c r="E96" i="2"/>
  <c r="D96" i="2"/>
  <c r="E95" i="2"/>
  <c r="D95" i="2"/>
  <c r="E94" i="2"/>
  <c r="D94" i="2"/>
  <c r="E93" i="2"/>
  <c r="D93" i="2"/>
  <c r="E92" i="2"/>
  <c r="D92" i="2"/>
  <c r="E91" i="2"/>
  <c r="D91" i="2"/>
  <c r="E90" i="2"/>
  <c r="D90" i="2"/>
  <c r="E89" i="2"/>
  <c r="D89" i="2"/>
  <c r="E88" i="2"/>
  <c r="D88" i="2"/>
  <c r="E87" i="2"/>
  <c r="D87" i="2"/>
  <c r="E86" i="2"/>
  <c r="D86" i="2"/>
  <c r="E85" i="2"/>
  <c r="D85" i="2"/>
  <c r="E84" i="2"/>
  <c r="D84" i="2"/>
  <c r="E83" i="2"/>
  <c r="D83" i="2"/>
  <c r="E82" i="2"/>
  <c r="D82" i="2"/>
  <c r="E81" i="2"/>
  <c r="D81" i="2"/>
  <c r="E80" i="2"/>
  <c r="D80" i="2"/>
  <c r="E79" i="2"/>
  <c r="D79" i="2"/>
  <c r="E78" i="2"/>
  <c r="D78" i="2"/>
  <c r="E77" i="2"/>
  <c r="D77" i="2"/>
  <c r="E76" i="2"/>
  <c r="D76" i="2"/>
  <c r="E75" i="2"/>
  <c r="D75" i="2"/>
  <c r="E74" i="2"/>
  <c r="D74" i="2"/>
  <c r="E73" i="2"/>
  <c r="D73" i="2"/>
  <c r="E72" i="2"/>
  <c r="D72" i="2"/>
  <c r="E71" i="2"/>
  <c r="D71" i="2"/>
  <c r="E70" i="2"/>
  <c r="D70" i="2"/>
  <c r="E69" i="2"/>
  <c r="D69" i="2"/>
  <c r="E68" i="2"/>
  <c r="D68" i="2"/>
  <c r="E67" i="2"/>
  <c r="D67" i="2"/>
  <c r="E66" i="2"/>
  <c r="D66" i="2"/>
  <c r="E65" i="2"/>
  <c r="D65" i="2"/>
  <c r="E64" i="2"/>
  <c r="D64" i="2"/>
  <c r="E63" i="2"/>
  <c r="D63" i="2"/>
  <c r="E62" i="2"/>
  <c r="D62" i="2"/>
  <c r="E61" i="2"/>
  <c r="D61" i="2"/>
  <c r="E60" i="2"/>
  <c r="D60" i="2"/>
  <c r="E59" i="2"/>
  <c r="D59" i="2"/>
  <c r="E58" i="2"/>
  <c r="D58" i="2"/>
  <c r="E57" i="2"/>
  <c r="D57" i="2"/>
  <c r="E56" i="2"/>
  <c r="D56" i="2"/>
  <c r="E55" i="2"/>
  <c r="D55" i="2"/>
  <c r="E54" i="2"/>
  <c r="D54" i="2"/>
  <c r="E53" i="2"/>
  <c r="D53" i="2"/>
  <c r="E52" i="2"/>
  <c r="D52" i="2"/>
  <c r="E51" i="2"/>
  <c r="D51" i="2"/>
  <c r="E50" i="2"/>
  <c r="D50" i="2"/>
  <c r="E49" i="2"/>
  <c r="D49" i="2"/>
  <c r="E48" i="2"/>
  <c r="D48" i="2"/>
  <c r="E47" i="2"/>
  <c r="D47" i="2"/>
  <c r="E46" i="2"/>
  <c r="D46" i="2"/>
  <c r="E45" i="2"/>
  <c r="D45" i="2"/>
  <c r="E44" i="2"/>
  <c r="D44" i="2"/>
  <c r="E43" i="2"/>
  <c r="D43" i="2"/>
  <c r="E42" i="2"/>
  <c r="D42" i="2"/>
  <c r="E41" i="2"/>
  <c r="D41" i="2"/>
  <c r="E40" i="2"/>
  <c r="D40" i="2"/>
  <c r="E39" i="2"/>
  <c r="D39" i="2"/>
  <c r="E38" i="2"/>
  <c r="D38" i="2"/>
  <c r="E37" i="2"/>
  <c r="D37" i="2"/>
  <c r="E36" i="2"/>
  <c r="D36" i="2"/>
  <c r="E35" i="2"/>
  <c r="D35" i="2"/>
  <c r="E34" i="2"/>
  <c r="D34" i="2"/>
  <c r="E33" i="2"/>
  <c r="D33" i="2"/>
  <c r="E32" i="2"/>
  <c r="D32" i="2"/>
  <c r="E31" i="2"/>
  <c r="D31" i="2"/>
  <c r="E30" i="2"/>
  <c r="D30" i="2"/>
  <c r="E29" i="2"/>
  <c r="D29" i="2"/>
  <c r="E28" i="2"/>
  <c r="D28" i="2"/>
  <c r="E27" i="2"/>
  <c r="D27" i="2"/>
  <c r="E26" i="2"/>
  <c r="D26" i="2"/>
  <c r="E25" i="2"/>
  <c r="D25" i="2"/>
  <c r="E24"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E8" i="2"/>
  <c r="D8" i="2"/>
  <c r="E7" i="2"/>
  <c r="D7" i="2"/>
  <c r="E6" i="2"/>
  <c r="D6" i="2"/>
  <c r="E5" i="2"/>
  <c r="D5" i="2"/>
  <c r="E4" i="2"/>
  <c r="D4" i="2"/>
  <c r="E3" i="2"/>
  <c r="D3" i="2"/>
  <c r="E2" i="2"/>
  <c r="D2" i="2"/>
</calcChain>
</file>

<file path=xl/sharedStrings.xml><?xml version="1.0" encoding="utf-8"?>
<sst xmlns="http://schemas.openxmlformats.org/spreadsheetml/2006/main" count="1679" uniqueCount="583">
  <si>
    <t>Early Years Qualifications List (EYQL)</t>
  </si>
  <si>
    <t xml:space="preserve">Please use the tabs on these spreadsheets to check whether qualifications meet the DfE criteria so that qualification holders can count towards the EYFS staff:child ratios. </t>
  </si>
  <si>
    <t>Check an early years qualification</t>
  </si>
  <si>
    <t>Early years managers and practitioners can use the new Check an early years qualification service to:</t>
  </si>
  <si>
    <t>- check if an early years qualification achieved in England is approved as full and relevant by the Department for Education (DfE)</t>
  </si>
  <si>
    <t>- confirm if someone who holds this qualification can count in staff:child ratios at level 2, 3 or 6 in an early years setting in England</t>
  </si>
  <si>
    <t>Please tell us what you think about the new service by filling in the feedback form in the service.</t>
  </si>
  <si>
    <t>You can also help us make the service better for everyone by signing up to take part in user research.</t>
  </si>
  <si>
    <t>Register for user research on early years qualifications</t>
  </si>
  <si>
    <t>Individuals can still continue to use this EYQL spreadsheet to check the approval status of UK qualifications.</t>
  </si>
  <si>
    <t>How to use this document</t>
  </si>
  <si>
    <t xml:space="preserve">*** Use the dropdown at the top of each column to set the value required, e.g. qualification level. This will filter the information shown and make it easier for you to check the details you need. </t>
  </si>
  <si>
    <t>*** We suggest you work from left to right across the columns.</t>
  </si>
  <si>
    <t>The spreadsheets</t>
  </si>
  <si>
    <r>
      <t>Tab 1</t>
    </r>
    <r>
      <rPr>
        <sz val="14"/>
        <color indexed="8"/>
        <rFont val="Arial"/>
        <family val="2"/>
      </rPr>
      <t xml:space="preserve"> - details Full and Relevant Qualifications started before 1 September 2014</t>
    </r>
  </si>
  <si>
    <r>
      <t>Tab 2</t>
    </r>
    <r>
      <rPr>
        <sz val="14"/>
        <color indexed="8"/>
        <rFont val="Arial"/>
        <family val="2"/>
      </rPr>
      <t xml:space="preserve"> - details Full and Relevant Qualifications started post 1 September 2014</t>
    </r>
  </si>
  <si>
    <r>
      <t>Tab 3</t>
    </r>
    <r>
      <rPr>
        <sz val="14"/>
        <color indexed="8"/>
        <rFont val="Arial"/>
        <family val="2"/>
      </rPr>
      <t xml:space="preserve"> - please read the following guidance: If you start your qualification on or after 1 September 2024 and before 1 September 2025, then it must be listed on either the post-Sept 2014 tab or the post-Sept 2024 tab, to count as full and relevant. If you start your qualification on or after 1 September 2025, then it must be listed on the post-Sept 2024 tab to count as full and relevant. </t>
    </r>
  </si>
  <si>
    <t>Approved or "Full and Relevant" qualifications</t>
  </si>
  <si>
    <t xml:space="preserve">*** If a qualification is listed, any individual holding that qualification counts towards the ratio requirements at the appropriate level. </t>
  </si>
  <si>
    <t>*** Qualifications labelled as 'Various' in the Awarding Organisation Title column were awarded by a number of different awarding organisations, they are all treated equally.</t>
  </si>
  <si>
    <t xml:space="preserve">*** All lists show the qualification level - this does not designate the ratio requirements. </t>
  </si>
  <si>
    <t xml:space="preserve">*** Please note any additional conditions in the final column - the qualification is not 'full and relevant' unless these have also been met. </t>
  </si>
  <si>
    <t>Qualifications that are not approved or "Not full and relevant"</t>
  </si>
  <si>
    <t>*** If a qualification is not listed on this spreadsheet or does not meet the requirements set out on this spreadsheet, then it is Not Full and Relevant and the member of staff cannot be used to meet the ratio requirements.</t>
  </si>
  <si>
    <t>*** Please note that the title of the qualification has to match exactly the title of the qualification shown on the qualification certificate. If it does not, it is not considered Full and Relevant.</t>
  </si>
  <si>
    <t>Assessed Performance</t>
  </si>
  <si>
    <t>Where we indicate that a qualification needs an element of ‘assessed performance’, a person’s course must have included an activity or combination of activities marked by a qualified assessor or expert, including:</t>
  </si>
  <si>
    <t>*** direct observation of the learner’s performance in the workplace</t>
  </si>
  <si>
    <t>*** documented accounts of the learner’s performance</t>
  </si>
  <si>
    <t>*** professional discussion, recorded oral or written questions relating to the learner’s performance</t>
  </si>
  <si>
    <t>*** work plans or work-based products created by the learner, for example reports, curriculum plans, photographic records of children’s work, observations or assessments of children or young people</t>
  </si>
  <si>
    <t>*** case studies, working journals, assignments or projects recording the learner’s performance in the workplace</t>
  </si>
  <si>
    <t>*** simulated exercises demonstrating the learner’s ability to cope with specific events, for example fire drills or confidential meetings</t>
  </si>
  <si>
    <t>You can confirm that a person has met their requirements for assessed performance by checking their qualification portfolio or contacting their awarding organisation.</t>
  </si>
  <si>
    <t>Relationship between qualification levels and staff:child ratios</t>
  </si>
  <si>
    <r>
      <t xml:space="preserve">*** Please see column B in each tab which sets out, for each individual qualification listed, which staff:child ratio the qualification holder can be included within. Level 6 qualifications started on or after 2014, either if they are listed individually on the EYQL, or meet the requirements set out in rows 154-156 of the pre-Sept 2014 tab, 86-87 of the post-Sept 2014 tab or 62-63 of the post-Sept 2024 tab, only unlock the Level 3 staff:child ratios. The Level 6 staff:child ratios are only unlocked by Early Years Teacher Status (EYTS), Early Years Professional Status (EYPS) and Qualified Teacher Status (QTS). Please see the Early Years Qualification Requirements and Standards document for more information: </t>
    </r>
    <r>
      <rPr>
        <u/>
        <sz val="14"/>
        <color indexed="8"/>
        <rFont val="Arial"/>
        <family val="2"/>
      </rPr>
      <t>https://www.gov.uk/government/publications/early-years-qualification-requirements-and-standards</t>
    </r>
    <r>
      <rPr>
        <sz val="14"/>
        <color indexed="8"/>
        <rFont val="Arial"/>
        <family val="2"/>
      </rPr>
      <t>.</t>
    </r>
  </si>
  <si>
    <t xml:space="preserve">Please read our detailed guidance on checking early years qualifications for further information. </t>
  </si>
  <si>
    <t>Tab</t>
  </si>
  <si>
    <t>Qualification level</t>
  </si>
  <si>
    <t>Staff:child ratio the qualification holder can count in</t>
  </si>
  <si>
    <t>From when</t>
  </si>
  <si>
    <t>To when</t>
  </si>
  <si>
    <t>Qualification name</t>
  </si>
  <si>
    <t>Awarding organisation</t>
  </si>
  <si>
    <t>Qualification number</t>
  </si>
  <si>
    <t>Additional requirements</t>
  </si>
  <si>
    <t>Notes</t>
  </si>
  <si>
    <t>Pre-September 2014</t>
  </si>
  <si>
    <t>BTEC First Diploma in Childrens Care Learning and Development</t>
  </si>
  <si>
    <t>Various awarding organisations</t>
  </si>
  <si>
    <t>None</t>
  </si>
  <si>
    <t>BTEC First Diploma in Early Years</t>
  </si>
  <si>
    <t>Edexcel (now Pearson Education Ltd)</t>
  </si>
  <si>
    <t>Certificate for the Children and Young People's Workforce</t>
  </si>
  <si>
    <t>Certificate In Child Care and Education</t>
  </si>
  <si>
    <t>Certificate in Playgroup Practice</t>
  </si>
  <si>
    <t>NCFE</t>
  </si>
  <si>
    <t>Certificate in Playwork</t>
  </si>
  <si>
    <t>Certificate in PreSchool Practice CPP</t>
  </si>
  <si>
    <t>CACHE Council for Awards in Care Health and Education</t>
  </si>
  <si>
    <t>Certificate in Sessional Creche Work</t>
  </si>
  <si>
    <t>Diploma in Child Care and Education</t>
  </si>
  <si>
    <t>Diploma in Playwork</t>
  </si>
  <si>
    <t>Diploma in Playwork Mandatory Units</t>
  </si>
  <si>
    <t>City &amp; Guilds</t>
  </si>
  <si>
    <t>Foundation Certificate in Montessori Pedagogy</t>
  </si>
  <si>
    <t>Montessori Centre International</t>
  </si>
  <si>
    <t>Intermediate Certificate Playwork</t>
  </si>
  <si>
    <t>Montessori Early Years Classroom Assistants Certificate</t>
  </si>
  <si>
    <t>Montessori Partnership</t>
  </si>
  <si>
    <t>NVQ for Teaching Assistants</t>
  </si>
  <si>
    <t>NVQ in Childcare and Education</t>
  </si>
  <si>
    <t>NVQ in Children's Care, Learning and Development</t>
  </si>
  <si>
    <t>NVQ in Early Years Care and Education</t>
  </si>
  <si>
    <t>NVQ in Playwork</t>
  </si>
  <si>
    <t>NVQ Supporting Teaching and Learning in Schools</t>
  </si>
  <si>
    <t>Preliminary Diploma in Nursery Nursing</t>
  </si>
  <si>
    <t>NNEB National Nursery Examination Board</t>
  </si>
  <si>
    <t>SVQ for Teaching Assistants</t>
  </si>
  <si>
    <t>The qualification must have included assessed practice in the early years foundation stage in the maintained sector.</t>
  </si>
  <si>
    <t>SVQ in Childcare and Education</t>
  </si>
  <si>
    <t>SVQ in Childrens Care, Learning and Development</t>
  </si>
  <si>
    <t>SVQ in Early Years Care and Education</t>
  </si>
  <si>
    <t>SVQ in Playwork</t>
  </si>
  <si>
    <t>SVQ Supporting Teaching and Learning in Schools</t>
  </si>
  <si>
    <t>Advanced Certificate in Playgroup Practice</t>
  </si>
  <si>
    <t>APEL Work with Children Early Years and Playwork</t>
  </si>
  <si>
    <t>Bournemouth Montessori Centre Certificate Course</t>
  </si>
  <si>
    <t>Bournemouth Montessori Examination Board</t>
  </si>
  <si>
    <t>BTEC Diploma in Childcare and Education</t>
  </si>
  <si>
    <t>BTEC in Caring Practice</t>
  </si>
  <si>
    <t>BTEC National Certificate in Caring Services Nursery Nursing</t>
  </si>
  <si>
    <t>BTEC National Certificate in Childhood Studies Nursery Nursing</t>
  </si>
  <si>
    <t>BTEC National Certificate in Childrens Care Learning and Development</t>
  </si>
  <si>
    <t>BTEC National Certificate in Early Years</t>
  </si>
  <si>
    <t>BTEC National Diploma in Caring Services Nursery Nursing</t>
  </si>
  <si>
    <t>BTEC National Diploma in Childcare and Education</t>
  </si>
  <si>
    <t>BTEC National Diploma in Childhood Studies Nursery Nursing</t>
  </si>
  <si>
    <t>BTEC National Diploma in Childrens Care Learning and Development</t>
  </si>
  <si>
    <t>BTEC National Diploma in Early Years</t>
  </si>
  <si>
    <t>BTEC National Diploma in Science Nursery Nursing</t>
  </si>
  <si>
    <t>Certificate for Teaching Assistants</t>
  </si>
  <si>
    <t>The qualification holder must also have achieved the Level 3 Certificate in Early Years Foundation Stage Practice.</t>
  </si>
  <si>
    <t>Certificate in Caring for Children 0-7 years</t>
  </si>
  <si>
    <t>Certificate in Childminding Practice</t>
  </si>
  <si>
    <t>Certificate in Montessori Education for Qualified Nursery Nurses</t>
  </si>
  <si>
    <t>Kent and Sussex Montessori Centre</t>
  </si>
  <si>
    <t>Certificate in Nursery Nursing</t>
  </si>
  <si>
    <t>Also applies to Scottish Nursery Nurse Examination Board Certificate (SNNEB)</t>
  </si>
  <si>
    <t>Certificate in Play skills</t>
  </si>
  <si>
    <t>Certificate in Support Work in Schools</t>
  </si>
  <si>
    <t>Certificate in Work with Children</t>
  </si>
  <si>
    <t>Certificate in Work with Children Playwork</t>
  </si>
  <si>
    <t>Certificate of Higher Education in Early Years or Early Years Practice or Early Childhood Studies or Childcare or Playwork</t>
  </si>
  <si>
    <t>The qualification must have included an element of assessed performance in an early years setting.</t>
  </si>
  <si>
    <t>Diploma for the Children and Young People's Workforce (Early Learning and Childcare)</t>
  </si>
  <si>
    <t>Also applies if the qualification was taken in Wales or Northern Ireland.</t>
  </si>
  <si>
    <t>Diploma in Homebased Childcare</t>
  </si>
  <si>
    <t>Diploma in Montessori Teaching</t>
  </si>
  <si>
    <t>Portobello Institute</t>
  </si>
  <si>
    <t>Diploma in Nursery Nursing</t>
  </si>
  <si>
    <t>Diploma in Nursery Nursing (NNEB)</t>
  </si>
  <si>
    <t>Diploma in Nursery Nursing integrated scheme</t>
  </si>
  <si>
    <t>Diploma in Nursery Nursing Modular scheme</t>
  </si>
  <si>
    <t>Diploma in Nursery Nursing Pilot Scheme</t>
  </si>
  <si>
    <t>Diploma in Playgroup Practice DPP</t>
  </si>
  <si>
    <t>Pre School Learning Alliance PSLA PLA</t>
  </si>
  <si>
    <t>Diploma in Playwork (NVQ)</t>
  </si>
  <si>
    <t>Diploma in PreSchool Practice DPP</t>
  </si>
  <si>
    <t>Diploma in Specialist Support for Teaching and Learning in Schools</t>
  </si>
  <si>
    <t>Diploma in Support Work in Schools</t>
  </si>
  <si>
    <t>Diploma of Higher Education in Early Childhood Studies</t>
  </si>
  <si>
    <t>Canterbury Christchurch University</t>
  </si>
  <si>
    <t>Experienced Playleader Certificate</t>
  </si>
  <si>
    <t>Higher Level Teaching Assistant Status (HLTA)</t>
  </si>
  <si>
    <t>Training and Development Agency / The Teaching Agency</t>
  </si>
  <si>
    <t>The qualification must have included an element of assessed practice in an early years setting.</t>
  </si>
  <si>
    <t>Considered full and relevant where the qualification holder has a certificate awarded by either the Training and Development Agency or the Teaching Agency.</t>
  </si>
  <si>
    <t>Higher National Certificate in Early Years or Early Years Practice or Early Childhood Studies or Childcare or Playwork</t>
  </si>
  <si>
    <t>HNC Child Care and Education</t>
  </si>
  <si>
    <t>Scottish Qualifications Authority</t>
  </si>
  <si>
    <t>Montessori Diploma</t>
  </si>
  <si>
    <t>Montessori College</t>
  </si>
  <si>
    <t>Surrey College</t>
  </si>
  <si>
    <t>National Diploma in Specialist Support in Teaching and Learning</t>
  </si>
  <si>
    <t>NCFE Advanced Certificate in Playwork</t>
  </si>
  <si>
    <t>NVQ Caring for Children and Young People</t>
  </si>
  <si>
    <t>NVQ Early Years Care and Education</t>
  </si>
  <si>
    <t>NVQ in Supporting Teaching and Learning in Schools</t>
  </si>
  <si>
    <t>Progression Award in Early Years Care and Education mandatory units</t>
  </si>
  <si>
    <t>Scottish Nursery Nurse Examination Board Certificate</t>
  </si>
  <si>
    <t>Scottish Nursery Nurse Examination Board (SNNEB)</t>
  </si>
  <si>
    <t>SVQ Early Years Care and Education</t>
  </si>
  <si>
    <t>SVQ in Supporting Teaching and Learning in Schools</t>
  </si>
  <si>
    <t>AMI 3-6 Diploma in Montessori Education</t>
  </si>
  <si>
    <t>Association Montessori International</t>
  </si>
  <si>
    <t>Baby and Toddler Montessori Diploma</t>
  </si>
  <si>
    <t>Certificate in Early Years Practice</t>
  </si>
  <si>
    <t>Open University OU</t>
  </si>
  <si>
    <t>Certificate in Managing Quality Standards in Childrens Services</t>
  </si>
  <si>
    <t>Child Care and Education</t>
  </si>
  <si>
    <t>Diploma in Early Childhood Education Steiner Waldorf</t>
  </si>
  <si>
    <t>London and Emerson College</t>
  </si>
  <si>
    <t>Diploma in Montessori Method of Education with Teaching Practice</t>
  </si>
  <si>
    <t>Modern Montessori International Ltd</t>
  </si>
  <si>
    <t>Diploma in Steiner Waldorf Early Years Education</t>
  </si>
  <si>
    <t>London Steiner Waldorf Early Childhood Teacher Training Centre</t>
  </si>
  <si>
    <t>Diploma in Theory and Practice of the Montessori Method of Education</t>
  </si>
  <si>
    <t>St Nicholas Montessori Training Centre</t>
  </si>
  <si>
    <t>Diploma in Theory and Practice of the Montessori Method of Education 2.5 - 6 year olds</t>
  </si>
  <si>
    <t>Diploma of Higher Education Early Childhood Studies</t>
  </si>
  <si>
    <t>London Metropolitan University</t>
  </si>
  <si>
    <t>Early Childhood 256 years Diploma</t>
  </si>
  <si>
    <t>Early Childhood Diploma</t>
  </si>
  <si>
    <t>Early Childhood Studies Steiner</t>
  </si>
  <si>
    <t>Crossfields Institute</t>
  </si>
  <si>
    <t>Early Childhood Training Course Diploma</t>
  </si>
  <si>
    <t>HE Certificate in Steiner Waldorf Early Years Education</t>
  </si>
  <si>
    <t>University of Plymouth</t>
  </si>
  <si>
    <t>Higher Professional Diploma in Early Years Mandatory Units</t>
  </si>
  <si>
    <t>International Diploma in Montessori Pedagogy Early Childhood Course</t>
  </si>
  <si>
    <t>Montessori Board</t>
  </si>
  <si>
    <t>International Diploma in Montessori Pedagogy Infant and Toddler Course</t>
  </si>
  <si>
    <t>International Diploma in Montessori Pedagogy Nursery Foundation Course for Post Graduates and NNEBDNN qualified</t>
  </si>
  <si>
    <t>International Early Childhood PrePrimary Teaching Diploma</t>
  </si>
  <si>
    <t>London Montessori</t>
  </si>
  <si>
    <t>International Infant Toddler Teaching Diploma</t>
  </si>
  <si>
    <t>International Montessori Diploma</t>
  </si>
  <si>
    <t>International Nursery Foundation Teaching Diploma</t>
  </si>
  <si>
    <t>International Nursery Foundation Teaching Diploma for Postgraduate</t>
  </si>
  <si>
    <t>Montessori Diploma in Early Years Education</t>
  </si>
  <si>
    <t>Montessori Early Childhood Teaching Diploma</t>
  </si>
  <si>
    <t>Nursery Foundation Teaching Diploma</t>
  </si>
  <si>
    <t>NVQ Children's Care, Learning and Development</t>
  </si>
  <si>
    <t>NVQ Early Years, Care and Education</t>
  </si>
  <si>
    <t>NVQ Playwork</t>
  </si>
  <si>
    <t>Oxford Montessori Teacher Training Course</t>
  </si>
  <si>
    <t>Oxford Montessori Centre</t>
  </si>
  <si>
    <t>Postgraduate Certificate in Montessori Education</t>
  </si>
  <si>
    <t>SVQ Children's Care, Learning and Development</t>
  </si>
  <si>
    <t>SVQ Early Years, Care and Education</t>
  </si>
  <si>
    <t>SVQ Playwork</t>
  </si>
  <si>
    <t>Theory and Practice of the Montessori Method of education for children 2.5-5 years</t>
  </si>
  <si>
    <t>Theory and Practice of the Montessori method of education for children birth to 7 years</t>
  </si>
  <si>
    <t>A Higher National Diploma in Early Years or Early Years Practice or Early Childhood Studies or Childcare or Playwork</t>
  </si>
  <si>
    <t>BTEC Advanced Practice in Work with Children and Families</t>
  </si>
  <si>
    <t>BTEC Higher National Diploma in Advanced Practice in Work with Children and Families Mandatory units</t>
  </si>
  <si>
    <t>CertHE in Combined Studies and Education Studies</t>
  </si>
  <si>
    <t>University of Worcester</t>
  </si>
  <si>
    <t>Diploma of Higher Education in Early Years or Early Years Practice or Early Childhood Studies or Childcare or Playwork</t>
  </si>
  <si>
    <t>Early Years Sure Start Sector Endorsed Foundation Degree</t>
  </si>
  <si>
    <t>University College Northampton</t>
  </si>
  <si>
    <t>Foundation Degree in Arts in Children's Care Learning and Development</t>
  </si>
  <si>
    <t>University Campus Suffolk</t>
  </si>
  <si>
    <t>Foundation Degree in Children, Families and Community Health</t>
  </si>
  <si>
    <t>De Montfort University</t>
  </si>
  <si>
    <t>Foundation Degree in Early Years or Early Childhood Studies or Childcare or Playwork</t>
  </si>
  <si>
    <t>Foundation Degree in Supporting Learning</t>
  </si>
  <si>
    <t>The qualification must have included an element of assessed practice in the early years foundation stage in the maintained sector.</t>
  </si>
  <si>
    <t>Foundation Degree in Working with Children</t>
  </si>
  <si>
    <t>University of Southampton</t>
  </si>
  <si>
    <t>Foundation Degree Science in Health and Social Care Early Years Care</t>
  </si>
  <si>
    <t>University of Greenwich</t>
  </si>
  <si>
    <t>Foundation Degree Supporting Children's Development and Learning</t>
  </si>
  <si>
    <t>University of Reading</t>
  </si>
  <si>
    <t>Level 5 Diploma in Playwork NVQ</t>
  </si>
  <si>
    <t>Sector endorsed Foundation Degrees in Early Years or Early Years Practice or Early Childhood Studies or Childcare or Playwork</t>
  </si>
  <si>
    <t>The University can confirm that the Foundation Degree was sector endorsed. This applies to Foundation Degrees started prior to Sept 2014.</t>
  </si>
  <si>
    <t>BA (Hons) Childhood Studies</t>
  </si>
  <si>
    <t>Nottingham Trent University</t>
  </si>
  <si>
    <t>BA Education Studies and Early Childhood Education</t>
  </si>
  <si>
    <t>Anglia Ruskin University</t>
  </si>
  <si>
    <t>BA Hons in Childhood Youth Studies</t>
  </si>
  <si>
    <t>BA Hons in Performing Arts Community Education and Early Childhood Studies</t>
  </si>
  <si>
    <t>Oxford Brookes University</t>
  </si>
  <si>
    <t>BA Hons in Work Based Learning Studies Preschool Age Education</t>
  </si>
  <si>
    <t>Middlesex University</t>
  </si>
  <si>
    <t>BA Hons Primary Education</t>
  </si>
  <si>
    <t>Manchester Metropolitan University</t>
  </si>
  <si>
    <t>BA in Education and Childhood Studies</t>
  </si>
  <si>
    <t>Glyndwr University</t>
  </si>
  <si>
    <t>BA Studies in Education</t>
  </si>
  <si>
    <t>University of the West of England</t>
  </si>
  <si>
    <t>BSc in Childhood Studies</t>
  </si>
  <si>
    <t>Degrees at level 6</t>
  </si>
  <si>
    <t>Early Childhood</t>
  </si>
  <si>
    <t>Early Years Professional Status (EYPS)</t>
  </si>
  <si>
    <t>Can count in the EYFS staff:child ratios at levels 3 and 6 when they have been awarded the status.</t>
  </si>
  <si>
    <t>Early Years Teacher Status (EYTS)</t>
  </si>
  <si>
    <t>Honours degree in education studies</t>
  </si>
  <si>
    <t>Joint degrees at level 6</t>
  </si>
  <si>
    <t>The mandatory core content must have included a focus on early years, childcare and playwork. The qualification must have included an element of assessed performance in an early years setting.</t>
  </si>
  <si>
    <t>Performing Arts Community Education and Early Childhood Studies</t>
  </si>
  <si>
    <t>Post Graduate Certificate in Early Childhood Education and Care mandatory units</t>
  </si>
  <si>
    <t>University of Hull</t>
  </si>
  <si>
    <t>Post Graduate Certificate in Early Years</t>
  </si>
  <si>
    <t>All Higher Education Institutes</t>
  </si>
  <si>
    <t>Post graduate certificates and diplomas at level 6 in Early Years or Early Years Practice or Early Childhood Studies or Childcare or Playwork</t>
  </si>
  <si>
    <t>Post Graduate Diploma in Early Years</t>
  </si>
  <si>
    <t>Professional Graduate Certificate in Early Years</t>
  </si>
  <si>
    <t>University of Winchester</t>
  </si>
  <si>
    <t>Professional Graduate Certificate in Early Years Practice</t>
  </si>
  <si>
    <t>Qualified Teacher Status (QTS) before 1 September 2014</t>
  </si>
  <si>
    <t>Higher National Certificate (HNC) Early Education and Childcare</t>
  </si>
  <si>
    <t>The qualification must be Scottish Credit and Qualifications Framework (SCQF) level 7.</t>
  </si>
  <si>
    <t>Postgraduate Certificate in Early Childhood Studies</t>
  </si>
  <si>
    <t>University of Huddersfield</t>
  </si>
  <si>
    <t>Postgraduate Certificate Play and Playwork</t>
  </si>
  <si>
    <t>University of Gloucester</t>
  </si>
  <si>
    <t>Postgraduate certificates and diplomas at level 7 in Early Years or Early Years Practice or Early Childhood Studies or Childcare or Playwork</t>
  </si>
  <si>
    <t>Post-September 2014</t>
  </si>
  <si>
    <t>Level 2 qualifications</t>
  </si>
  <si>
    <t>The qualification must be: started between 1 September 2014 and 31 August 2019; related to early years (0 to 5 years); appropriate to early years practice; regulated by Ofqual and included on Ofqual's list of regulated qualifications (https://www.gov.uk/find-a-regulated-qualification)</t>
  </si>
  <si>
    <t>BIIAB Level 2 Diploma for the Early Years Practitioner</t>
  </si>
  <si>
    <t>BIIAB</t>
  </si>
  <si>
    <t>603/5227/9</t>
  </si>
  <si>
    <t>BTEC Level 2 Diploma in Children's Play, Learning and Development (Early Years Practitioner)</t>
  </si>
  <si>
    <t>Pearson Education Ltd</t>
  </si>
  <si>
    <t>603/0509/5</t>
  </si>
  <si>
    <t>City &amp; Guilds Level 2 Diploma for the Early Years Practitioner (England)</t>
  </si>
  <si>
    <t>603/4935/9</t>
  </si>
  <si>
    <t>Highfield Level 2 Diploma for Early Years Practitioners (England) (RQF)</t>
  </si>
  <si>
    <t>Highfield Qualifications</t>
  </si>
  <si>
    <t>610/3357/1</t>
  </si>
  <si>
    <t>Level 2 Children and Young People's Workforce (CYPW) Intermediate Apprenticeship Framework (early years pathway)</t>
  </si>
  <si>
    <t>From 1 September 2019 the level 2 CYPW Intermediate Apprenticeship Framework (early years pathway) included the new DfE approved EYP qualifications listed on the EYQL.
The Level 2 Early Years Practitioner (EYP) Apprenticeship replaced this qualification from August 2025 for new students.
DfE announced they would stop funding for apprenticeship framework completion and certification on Monday 31 March 2025.</t>
  </si>
  <si>
    <t>Level 2 Diploma for the Early Years Practitioner</t>
  </si>
  <si>
    <t>iCan Qualifications (iCQ)</t>
  </si>
  <si>
    <t>603/5193/7</t>
  </si>
  <si>
    <t>Innovate Awarding</t>
  </si>
  <si>
    <t>603/4814/8</t>
  </si>
  <si>
    <t>NCFE CACHE Level 2 Diploma for the Early Years Practitioner</t>
  </si>
  <si>
    <t>603/3723/0</t>
  </si>
  <si>
    <t>Where the qualification certificate shows: NCFE CACHE Level 2 Diploma for the Early Years Practitioner (Knowledge only pathway), the qualification holder cannot count in the level 2 ratios.</t>
  </si>
  <si>
    <t>Pearson BTEC Level 2 Diploma for Early Years Practitioners</t>
  </si>
  <si>
    <t>603/4999/2</t>
  </si>
  <si>
    <t>Skillsfirst Level 2 Diploma for the Early Years Practitioner (RQF)</t>
  </si>
  <si>
    <t>Skillsfirst</t>
  </si>
  <si>
    <t>603/5179/2</t>
  </si>
  <si>
    <t>The name of this qualification and awarding organisation changed in January 2025. Qualifications achieved under either name are full and relevant provided that the start date for the qualification aligns with the date of the name change.</t>
  </si>
  <si>
    <t>TQUK Level 2 Diploma for the Early Years Practitioner (RQF)</t>
  </si>
  <si>
    <t>TQUK</t>
  </si>
  <si>
    <t>603/5096/9</t>
  </si>
  <si>
    <t>BIIAB Level 3 Diploma in Children's Learning and Development (Early Years Educator)</t>
  </si>
  <si>
    <t>601/7786/X</t>
  </si>
  <si>
    <t>Qualification certificate may also show (QCF) or (VRQ) in the title</t>
  </si>
  <si>
    <t>City &amp; Guilds Level 3 Advanced Technical Diploma for the Early Years Practitioner (Early Years Educator) (540)</t>
  </si>
  <si>
    <t>601/3117/2</t>
  </si>
  <si>
    <t>City &amp; Guilds Level 3 Advanced Technical Extended Diploma for the Early Years Practitioner (Early Years Educator) (1080)</t>
  </si>
  <si>
    <t>601/7440/7</t>
  </si>
  <si>
    <t>City &amp; Guilds Level 3 Diploma For the Early Years Practitioner (Early Years Educator)</t>
  </si>
  <si>
    <t>601/3118/4</t>
  </si>
  <si>
    <t>Qualification certificate may also show (QCF) or (VRQ) in the title.</t>
  </si>
  <si>
    <t>Diploma for the Children and Young People's Workforce (Early Years Educator) (QCF)</t>
  </si>
  <si>
    <t>601/6793/2</t>
  </si>
  <si>
    <t>Diploma for the Children and Young Peoples Workforce (Early Years Educator) (QCF)</t>
  </si>
  <si>
    <t>601/4059/8</t>
  </si>
  <si>
    <t>Early Years Educator (EYE) Level 3 Apprenticeship</t>
  </si>
  <si>
    <t>This is version 1.3 of this apprenticeship. This apprenticeship does not contain a mandatory qualification. Instead, completion of the Apprenticeship itself counts as holding an approved early years qualification. Holders can work within the level 2 staff:child ratios in an early years setting.</t>
  </si>
  <si>
    <t>FAQ Level 3 Diploma in Early Years Education and Childcare (Early Years Educator)</t>
  </si>
  <si>
    <t>FutureQuals</t>
  </si>
  <si>
    <t>601/3816/6</t>
  </si>
  <si>
    <t>Focus Awards Level 3 Diploma for the Children's Workforce (Early Years Educator) (RQF)</t>
  </si>
  <si>
    <t>Focus Awards Limited</t>
  </si>
  <si>
    <t>601/8715/3</t>
  </si>
  <si>
    <t>Highfield Level 3 Diploma for Early Years Educators (England) (RQF)</t>
  </si>
  <si>
    <t>610/3697/3</t>
  </si>
  <si>
    <t>IAO Level 3 Diploma In Early Learning and Childcare (Early Years Educator)</t>
  </si>
  <si>
    <t>601/3890/7</t>
  </si>
  <si>
    <t>Qualification certificate may also show (QCF) or (VRQ) in the title. Qualification certificate may state Lifetime Awarding.</t>
  </si>
  <si>
    <t>ICQ Level 3 Diploma for the Early Years Educator</t>
  </si>
  <si>
    <t>603/5943/2</t>
  </si>
  <si>
    <t>ICQ Level 3 Diploma in Children's Learning and Development (Early Years Educator) (RQF)</t>
  </si>
  <si>
    <t>601/7898/X</t>
  </si>
  <si>
    <t>Level 3 Diploma in Holistic Baby and Child Care (Early Years Educator)</t>
  </si>
  <si>
    <t>603/7739/2</t>
  </si>
  <si>
    <t>Level 3 qualification in Children's Care, Learning and Development (Wales and Northern Ireland)</t>
  </si>
  <si>
    <t>In order to be included in the Level 3 staff:child ratios, the qualification holder must have achieved the following units: R/504/2191 - Support children's language, literacy and communication; L/504/2190 - Support children's mathematical development; A/601/0121 - Work with babies and young children to promote their development and learning; M/502/3812 - Engage with parents in their children's early learning. If the qualification holder has not achieved the above units, they can only work within the Level 2 staff:child ratios.</t>
  </si>
  <si>
    <t>NCFE CACHE Level 3 Diploma for the Early Years Workforce (Early Years Educator)</t>
  </si>
  <si>
    <t>601/2629/2</t>
  </si>
  <si>
    <t>Where the qualification certificate shows NCFE CACHE Level 3 Diploma in Early Years Education and Care (Knowledge only pathway), the qualification holder cannot count in the ratios.</t>
  </si>
  <si>
    <t>Qualification certificate may previously state CACHE. Qualification certificate may also show (QCF) or (VRQ) in the title.</t>
  </si>
  <si>
    <t>NCFE CACHE Level 3 Diploma in Childcare and Education (Early Years Educator)</t>
  </si>
  <si>
    <t>601/4000/8</t>
  </si>
  <si>
    <t>Where the qualification certificate shows: NCFE CACHE Level 3 Diploma in Early Years Education and Care (Knowledge only pathway), the qualification holder cannot count in the ratios.</t>
  </si>
  <si>
    <t>NCFE CACHE Level 3 Diploma in Early Years Education and Care (Early Years Educator)</t>
  </si>
  <si>
    <t>601/2147/6</t>
  </si>
  <si>
    <t>NCFE CACHE Level 3 Diploma in Holistic Baby and Child Care (Early Years Educator)</t>
  </si>
  <si>
    <t>601/5636/3</t>
  </si>
  <si>
    <t>NCFE CACHE Level 3 Diploma in Montessori Pedagogy Birth to Seven (Early Years Educator)</t>
  </si>
  <si>
    <t>601/4573/0</t>
  </si>
  <si>
    <t>Qualification certificate may previously state CACHE.</t>
  </si>
  <si>
    <t>NCFE CACHE Technical Level 3 Diploma in Childcare and Education (Early Years Educator)</t>
  </si>
  <si>
    <t>601/8437/1</t>
  </si>
  <si>
    <t>Where the qualification certificate shows: NCFE CACHE Technical Level 3 Diploma in Childcare and Education (Knowledge only pathway), the qualification holder cannot count in the ratios.</t>
  </si>
  <si>
    <t>NCFE CACHE Technical Level 3 Diploma in Early Years Education and Care (Early Years Educator)</t>
  </si>
  <si>
    <t>601/8438/3</t>
  </si>
  <si>
    <t>Where the qualification certificate shows: NCFE CACHE  Technical Level 3 Diploma in Early Years Education and Care (Knowledge only pathway), the qualification holder cannot count in the ratios.</t>
  </si>
  <si>
    <t>NCFE Diploma for the Children's Workforce (Early Years Educator)</t>
  </si>
  <si>
    <t>601/5436/6</t>
  </si>
  <si>
    <t>Pearson BTEC Level 3 National Certificate in Children's Play, Learning and Development (Early Years Educator)</t>
  </si>
  <si>
    <t>601/2525/1</t>
  </si>
  <si>
    <t>Pearson BTEC Level 3 National Diploma in Children's Play, Learning and Development (Early Years Educator)</t>
  </si>
  <si>
    <t>601/2527/5</t>
  </si>
  <si>
    <t>601/7571/0</t>
  </si>
  <si>
    <t>Qualification name must include Early Years Educator.</t>
  </si>
  <si>
    <t>Pearson BTEC Level 3 National Extended Diploma in Children's Play, Learning and Development (Early Years Educator)</t>
  </si>
  <si>
    <t>601/7572/2</t>
  </si>
  <si>
    <t>Pearson Edexcel Level 3 Diploma in Children's Learning and Development (Early Years Educator)</t>
  </si>
  <si>
    <t>601/2963/3</t>
  </si>
  <si>
    <t>Scottish Vocational Qualification 3: Children's Care, Learning and Development (Scotland)</t>
  </si>
  <si>
    <t>In order to be included in the Level 3 staff:child ratios, the qualification holder must have achieved the following units: DA09 04 (CCLD 345) - Support literacy development, DA0A 04 (CCLD 346) - Help pupils to develop their numeracy skills, DT1N 04 (CCLD 325) - Support children and young people during transitions in their lives, DT1G 04 (CCLD 321) - Support children with additional support needs and their families and DR8M 04 (CCLD 309) - Plan and implement curriculum frameworks for early education. If the qualification holder has not achieved the above units, they can only work within the Level 2 staff:child ratios.</t>
  </si>
  <si>
    <t>Skillfirst Level 3 Diploma for the Children and Young People's Workforce (Early Years Educator) (RQF)</t>
  </si>
  <si>
    <t>601/8151/5</t>
  </si>
  <si>
    <t>Qualification certificate may also show (QCF) or (VRQ) in the title. The name of this qualification and awarding organisation changed in January 2025. Qualifications achieved under either name are full and relevant provided that the start date for the qualification aligns with the date of the name change.</t>
  </si>
  <si>
    <t>T Level Technical Qualification in Education and Childcare (Specialism - Early Years Educator)</t>
  </si>
  <si>
    <t>603/5829/4</t>
  </si>
  <si>
    <t>The qualification must have been assessed within the early years foundation stage in an early years setting in England.</t>
  </si>
  <si>
    <t>The name of this qualification changed in February 2023. Qualifications achieved under either name are full and relevant provided that the start date for the qualification aligns with the date of the name change.</t>
  </si>
  <si>
    <t>T Level Technical Qualification in Education and Early Years (Specialism - Early Years Educator)</t>
  </si>
  <si>
    <t>TQUK Level 3 Diploma for the Children's Workforce (Early Years Educator) (RQF)</t>
  </si>
  <si>
    <t>Training Qualifications UK</t>
  </si>
  <si>
    <t>601/7670/2</t>
  </si>
  <si>
    <t>Certificate of Higher Education (Cert HE) in Montessori Early Childhood Practice</t>
  </si>
  <si>
    <t>Level 4 Diploma in Steiner Waldorf Early Childhood Studies (Early Years Educator)</t>
  </si>
  <si>
    <t>603/7741/0/</t>
  </si>
  <si>
    <t>NCFE CACHE Level 4 Diploma in Montessori Pedagogy Birth to Seven (Early Years Educator)</t>
  </si>
  <si>
    <t>601/4481/6</t>
  </si>
  <si>
    <t>NCFE CACHE Level 4 Diploma Steiner Waldorf Early Childhood Studies (Early Years Educator)</t>
  </si>
  <si>
    <t>601/5130/4</t>
  </si>
  <si>
    <t>Pearson BTEC Level 4 Higher National Certificate in Early Childhood Education and Care</t>
  </si>
  <si>
    <t>603/3899/4</t>
  </si>
  <si>
    <t>Pearson BTEC Level 4 HNC Diploma in Advanced Practice in Early Years Education</t>
  </si>
  <si>
    <t>601/8222/2</t>
  </si>
  <si>
    <t>BTEC Level 5 Higher National Diploma in Early Childhood Education and Care</t>
  </si>
  <si>
    <t>603/3900/7</t>
  </si>
  <si>
    <t>All the Pearson BTEC Level 5 Higher National Diploma in Early Childhood Education and Care pathways meet the Early Years Educator criteria.</t>
  </si>
  <si>
    <t>City &amp; Guilds Level 5 Diploma in Leadership for the Children's &amp; Young People's Workforce - Early Years (Management)</t>
  </si>
  <si>
    <t>600/8166/1</t>
  </si>
  <si>
    <t>Early Years Lead Practitioner (Level 5)</t>
  </si>
  <si>
    <t>This is an apprenticeship. It enables the holder to count towards the level 3 staff:child ratios. This qualification was replaced by the Level 5 Early Years Lead Practitioner (EYLP) Apprenticeship from August 2025 for new students.</t>
  </si>
  <si>
    <t>FD Early Childhood Studies</t>
  </si>
  <si>
    <t>The Open University (University Centre Peterborough)</t>
  </si>
  <si>
    <t>FdA Children and Young People (Early Years Educator)</t>
  </si>
  <si>
    <t>Newcastle College Group (NCG)</t>
  </si>
  <si>
    <t>FdA Early Years (0-8yrs) (Professional Practice)</t>
  </si>
  <si>
    <t>FdA Early Years (Professional Practice)</t>
  </si>
  <si>
    <t>FdA Early Years and Education</t>
  </si>
  <si>
    <t>Anglia Ruskin University (University Centre Peterborough)</t>
  </si>
  <si>
    <t>FdA Early Years Practice</t>
  </si>
  <si>
    <t>Delivered by PETROC College.</t>
  </si>
  <si>
    <t>FdA Early Years Studies (with Early Years Educator)</t>
  </si>
  <si>
    <t>University of Bedfordshire</t>
  </si>
  <si>
    <t>FdEd in Professional Practice in Early Years 0-8 (with EYE)</t>
  </si>
  <si>
    <t>Foundation Degree (Arts) FdA Early Years</t>
  </si>
  <si>
    <t>University of East Anglia</t>
  </si>
  <si>
    <t>Foundation Degree Arts Children and Young People - Pathway Early Years with Practitioner Status</t>
  </si>
  <si>
    <t>University of Derby</t>
  </si>
  <si>
    <t>Foundation Degree Early Years</t>
  </si>
  <si>
    <t>Foundation Degree in Early Childhood and Education (Integrated Working with Families and Children)</t>
  </si>
  <si>
    <t>University of Hertfordshire (Pen Green)</t>
  </si>
  <si>
    <t>Foundation Degree in Early Years</t>
  </si>
  <si>
    <t>Newman University</t>
  </si>
  <si>
    <t>Kingston University</t>
  </si>
  <si>
    <t>The qualification holder must have already held Early Years Educator (EYE) status before starting the course.</t>
  </si>
  <si>
    <t>Foundation Degree in Early Years (with Early Years Educator)</t>
  </si>
  <si>
    <t>The qualification name must include Early Years Educator.</t>
  </si>
  <si>
    <t>This qualification is for those who did not hold Early Years Educator (EYE) status before starting the course.</t>
  </si>
  <si>
    <t>Foundation Degree in Early Years Educator</t>
  </si>
  <si>
    <t>WCG (Warwickshire College Group)</t>
  </si>
  <si>
    <t>Foundation Degree in Montessori Early Childhood Practice</t>
  </si>
  <si>
    <t>Learning and Development from Early Years to Adolescence (0-19) FdA</t>
  </si>
  <si>
    <t>Level 5 Diploma in Steiner Waldorf Early Childhood Studies - Leadership and Management</t>
  </si>
  <si>
    <t>603/7796/3</t>
  </si>
  <si>
    <t>NCFE CACHE Level 5 Diploma for the Early Years Senior Practitioner</t>
  </si>
  <si>
    <t>603/3907/X</t>
  </si>
  <si>
    <t>Pearson BTEC Level 5 HND Diploma in Advanced Practice in Early Years Education</t>
  </si>
  <si>
    <t>601/8811/X</t>
  </si>
  <si>
    <t>TQUK Level 5 Diploma for Senior Practitioners in an Early Years Setting (RQF)</t>
  </si>
  <si>
    <t>610/2932/4</t>
  </si>
  <si>
    <t>BA (Hons) Early Childhood Education</t>
  </si>
  <si>
    <t>University of Hertfordshire</t>
  </si>
  <si>
    <t>BA (Hons) Early Childhood Studies</t>
  </si>
  <si>
    <t>The course must be fully consistent with the QAA subject benchmark statement for Early Childhood Studies. The course must have included an element of assessed practice in an early years setting.</t>
  </si>
  <si>
    <t>BA (Hons) Early Years</t>
  </si>
  <si>
    <t>BA (Hons) Early Years (Top up)</t>
  </si>
  <si>
    <t>BA (Hons) Education and Early Years</t>
  </si>
  <si>
    <t>Sheffield Hallam University</t>
  </si>
  <si>
    <t>BA (Hons) Joint Honours in Education: Early Years and Special and Inclusive Education</t>
  </si>
  <si>
    <t>BA (Hons) Joint Honours in Education: Early Years, Business and Education</t>
  </si>
  <si>
    <t>BA (Hons) Joint Honours in Education: Early Years, Psychology and Education</t>
  </si>
  <si>
    <t>BA (Hons) Joint Honours in Education: Education Studies and Early Years</t>
  </si>
  <si>
    <t>BA in Education Studies Early Years Educator Specialised Award</t>
  </si>
  <si>
    <t>Bath Spa University</t>
  </si>
  <si>
    <t>Degrees and honours degrees at Level 6</t>
  </si>
  <si>
    <t>FdA Early Years Professional</t>
  </si>
  <si>
    <t>Qualified Teacher Status (QTS)</t>
  </si>
  <si>
    <t>Not required</t>
  </si>
  <si>
    <t>Post-September 2024</t>
  </si>
  <si>
    <t>Level 2 Diploma in Early Years Practitioner</t>
  </si>
  <si>
    <t>NQual Ltd</t>
  </si>
  <si>
    <t>610/2573/2</t>
  </si>
  <si>
    <t>Level 2 Early Years Practitioner (EYP) Apprenticeship</t>
  </si>
  <si>
    <t>This apprenticeship does not contain a mandatory qualification. Instead, completion of the Apprenticeship itself counts as holding an approved early years qualification. Holders can work within the level 2 staff:child ratios in an early years setting.</t>
  </si>
  <si>
    <t>NCFE CACHE Level 2 Extended Technical Occupational Entry for the Early Years Practitioner (Diploma) (610/4588/3)</t>
  </si>
  <si>
    <t>610/4588/3</t>
  </si>
  <si>
    <t>NCFE CACHE Level 2 Technical Occupational Entry for the Early Years Practitioner (Diploma) (610/4587/1)</t>
  </si>
  <si>
    <t>610/4587/1</t>
  </si>
  <si>
    <t>Pearson BTEC Level 2 Technical Occupational Entry for Early Years Practitioners (Diploma)</t>
  </si>
  <si>
    <t>610/4251/1</t>
  </si>
  <si>
    <t>This qualification was first taught in September 2025 and replaced the BTEC Level 2 Technical in Children's Play, Learning and Development (Early Years Practitioner), qualification number 603/0509/5. This qualification is a competence-based qualification, which has been developed to meet the EYP criteria and the Early Years Practitioner apprenticeship standard.</t>
  </si>
  <si>
    <t>VTCT Skills Level 2 Diploma for the Early Years Practitioner (RQF)</t>
  </si>
  <si>
    <t>VTCT Skills</t>
  </si>
  <si>
    <t>CFI Level 3 Diploma in Integrative Early Childhood Pedagogy (EYE): Holistic Baby &amp; Child Care</t>
  </si>
  <si>
    <t>610/4277/8</t>
  </si>
  <si>
    <t>This qualification replaced the Crossfields Institute Level 3 Diploma in Holistic Baby &amp; Child Care (Early Years Educator).</t>
  </si>
  <si>
    <t>CFI Level 3 Diploma in Integrative Early Childhood Pedagogy (EYE): Montessori</t>
  </si>
  <si>
    <t>610/4278/X</t>
  </si>
  <si>
    <t>610/4238/9</t>
  </si>
  <si>
    <t>This qualification supersedes qualification Highfield Level 3 Diploma for Early Years Educators (England) (RQF), qualification number 610/3697/3.</t>
  </si>
  <si>
    <t>IAO Level 3 Diploma for the Early Years Educator</t>
  </si>
  <si>
    <t>610/4337/0</t>
  </si>
  <si>
    <t>LRN Level 3 Diploma in Early Years Education (Early Years Educator)</t>
  </si>
  <si>
    <t>Learning Resource Network</t>
  </si>
  <si>
    <t>610/5390/9</t>
  </si>
  <si>
    <t>NCFE CACHE Level 3 Diploma for Working in the Early Years Sector (Early Years Educator)</t>
  </si>
  <si>
    <t>610/4164/6</t>
  </si>
  <si>
    <t>This qualification supersedes NCFE CACHE Level 3 Diploma for the Early Years Workforce (Early Years Educator), qualification number 601/2629/2.</t>
  </si>
  <si>
    <t>NCFE CACHE Level 3 Diploma in Early Years Montessori Pedagogy from Birth to Seven (Early Years Educator)</t>
  </si>
  <si>
    <t>610/4159/2</t>
  </si>
  <si>
    <t>This qualification supersedes qualification NCFE CACHE Level 3 Diploma in Montessori Pedagogy - Birth to Seven (Early Years Educator), qualification number 601/4573/0.</t>
  </si>
  <si>
    <t>NCFE CACHE Level 3 Extended Diploma for Working in the Early Years Sector (Early Years Educator)</t>
  </si>
  <si>
    <t>610/6133/5</t>
  </si>
  <si>
    <t>This is an alternative replacement qualification for the NCFE CACHE Level 3 Diploma in Childcare and Education (Early Years Educator), qualification number 601/4000/8 and the NCFE CACHE Technical Level 3 Diploma in Childcare and Education (Early Years Educator), qualification number 601/8437/1, which were withdrawn on 31 August 2025.</t>
  </si>
  <si>
    <t>NCFE CACHE Level 3 Technical Occupational Entry for the Early Years Workforce (Early Years Educator) (Diploma)</t>
  </si>
  <si>
    <t>610/3984/6</t>
  </si>
  <si>
    <t>NCFE CACHE Level 3 Technical Occupational Entry in Montessori Pedagogy - Birth to Seven (Early Years Educator) (Diploma)</t>
  </si>
  <si>
    <t>610/3983/4</t>
  </si>
  <si>
    <t>NQual Level 3 Diploma in Early Years Educator</t>
  </si>
  <si>
    <t>610/5611/X</t>
  </si>
  <si>
    <t>Open Awards Level 3 Diploma for the Early Years Educator</t>
  </si>
  <si>
    <t>Open Awards</t>
  </si>
  <si>
    <t>610/4351/5</t>
  </si>
  <si>
    <t>Pearson BTEC Level 3 Technical Occupational Entry for Early Years Educator (Diploma)</t>
  </si>
  <si>
    <t>610/3956/1</t>
  </si>
  <si>
    <t>This is a new qualification developed under the Level 3 reforms criteria. This qualification is fully mapped to the Early Years Educator Apprenticeship Standard V1.3 for new starts from 1 April 2024.</t>
  </si>
  <si>
    <t>T Level Technical Qualification in Education and Early Years (Early Years Educator Occupational Specialism)</t>
  </si>
  <si>
    <t>610/5748/4</t>
  </si>
  <si>
    <t>The course must been assessed within the early years foundation stage in an early years setting in England.</t>
  </si>
  <si>
    <t>After September 2026 only this version of the T Level will be in delivery.</t>
  </si>
  <si>
    <t>The course must have been assessed within the early years foundation stage in an early years setting in England.</t>
  </si>
  <si>
    <t>The inclusion of the new Early Years Educator criteria (from September 2024) is an amendment to practical competencies of assessment in the occupational specialism of the T level, with no impact to the content of the qualification. 
The last cohort started on this course in September 2025. From September 2026 all new learners should be on the new version of the T level: T Level Technical Qualification in Education and Early Years (Early Years Educator Occupational Specialism) - 610/5748/4</t>
  </si>
  <si>
    <t>TQUK Level 3 Diploma for Early Years Care and Education (Early Years Educator) (RQF)</t>
  </si>
  <si>
    <t>601/3598/1</t>
  </si>
  <si>
    <t>This qualification replaced the TQUK EYE Level 3 qualification 601/7670/2. The TQUK EYE Level 3 qualification (601/7670/2) will continue to run for the academic year September 2024-25, but from September 2025, new learners should have started on the TQUK Level 3 Diploma for Early Years Care and Education qualification (610/3598/1) if they wish to be counted in the Level 3 staff:child ratios.</t>
  </si>
  <si>
    <t>VTCT (Skillsfirst) Level 3 Diploma for the Early Years Educator</t>
  </si>
  <si>
    <t>VTCT</t>
  </si>
  <si>
    <t>610/4887/2</t>
  </si>
  <si>
    <t>VTCT Skills Level 3 Diploma for the Children and Young People's Workforce (Early Years Educator) (RQF)</t>
  </si>
  <si>
    <t>VTCT Skills Level 3 Diploma for the Early Years Educator</t>
  </si>
  <si>
    <t>CFI Level 4 Diploma in Integrative Early Childhood Pedagogy (EYE): Montessori</t>
  </si>
  <si>
    <t>610/4274/2</t>
  </si>
  <si>
    <t>CFI Level 4 Diploma in Integrative Early Childhood Pedagogy (EYE): Steiner Waldorf</t>
  </si>
  <si>
    <t>610/4276/6</t>
  </si>
  <si>
    <t>This qualification replaced the qualification Crossfields Institute Level 4 Diploma in Steiner Waldorf Early Childhood Studies (Early Years Educator).</t>
  </si>
  <si>
    <t>Higher National Certificate in Early Childhood Education and Care</t>
  </si>
  <si>
    <t>This qualification is the mandatory level 4 component of these level 5 qualifications: Higher National Diploma in Early Childhood Education and Care, Higher National Diploma in Early Childhood Education and Care (Education), Higher National Diploma in Early Childhood Education and Care (Leadership and Management), and Higher National Diploma in Early Childhood Education and Care (Social and Community Care Practice)</t>
  </si>
  <si>
    <t>Higher National Certificate in Early Years Professional Leadership for England</t>
  </si>
  <si>
    <t>610/2675/X</t>
  </si>
  <si>
    <t>This qualification is the mandatory level 4 component of this level 5 qualification: Higher National Diploma in Early Years Professional Leadership for England. Learners cannot complete the HND without completing the HNC.</t>
  </si>
  <si>
    <t>NCFE CACHE Level 4 Diploma in Early Years Montessori Pedagogy from Birth to Seven (Early Years Educator)</t>
  </si>
  <si>
    <t>610/4160/9</t>
  </si>
  <si>
    <t>This qualification supersedes qualification NCFE CACHE Level 4 Diploma in Montessori Pedagogy - Birth to Seven (Early Years Educator), qualification number 601/4481/6, which was withdrawn upon the launch of the new updated version.</t>
  </si>
  <si>
    <t>Diploma Stage of the BA (Hons) Early Childhood Studies with Graduate Practitioner Status</t>
  </si>
  <si>
    <t>The BA Early Childhood Studies programme has two final exit awards: one with Graduate Practitioner Status (GPS) and one without. Graduate Practitioner Status is a nationally recognised professional status which is further recognised and represented within the QAA benchmark standards for Early Childhood Studies degrees (2022); however, the programme would like to ensure that students who may leave at level 5 (diploma stage) are assured that the programme of study is assessed and approved as full and relevant.</t>
  </si>
  <si>
    <t>Early Years Lead Practitioner (EYLP) Apprenticeship</t>
  </si>
  <si>
    <t>This Apprenticeship does not contain a mandatory qualification. Instead, completion of the Apprenticeship itself will enable practitioners to be counted as holding an approved early years qualification and to work within the Level 3 staff:child ratios in an early years setting.</t>
  </si>
  <si>
    <t xml:space="preserve">FDA Children's Health Play and Wellbeing (Early Years Educator Status) </t>
  </si>
  <si>
    <t>University of Suffolk</t>
  </si>
  <si>
    <t>FdA Early Childhood Studies</t>
  </si>
  <si>
    <t>University of East Anglia/ City College Norwich</t>
  </si>
  <si>
    <t>FdA Early Years (0-8 years) (Professional Practice)</t>
  </si>
  <si>
    <t>The qualification name must include Professional Practice.</t>
  </si>
  <si>
    <t>There are two pathways within the degree, the FdA Early Years (0-8 years) and FdA Early Years (0-8 years) (Professional Practice). The FdA Early Years (0-8yrs) (Professional Practice) pathway meets the requirements for Early Years Educator (EYE). Depending on the pathway selected, students will either complete modules FDEY1004 or FDEY1005 (for Professional Practice) at Level 4 and either module FDEY2004 or FDEY2005 (for Professional Practice) at Level 5. Students wanting to gain the Early Years Educator (EYE) requirements will complete and need to pass modules FDEY 1005 and FDEY 2005. This qualification will supersede the Foundation Degree in Early Years (0-8 years), awarded by University of Worcester.</t>
  </si>
  <si>
    <t>This qualification replaced the predecessor version FdA Early Years Studies (with Early Years Educator), which was withdrawn on 31 August 2024. This new version launched on 1 September 2024.</t>
  </si>
  <si>
    <t>FdA in Early Years Practice</t>
  </si>
  <si>
    <t>University of Plymouth / Truro and Penwith College</t>
  </si>
  <si>
    <t>'FdA' stands for 'Foundation Degree' in Early Years Practice</t>
  </si>
  <si>
    <t>Foundation Degree (Level 5) in Early Years Leadership</t>
  </si>
  <si>
    <t>Leeds Trinity University</t>
  </si>
  <si>
    <t>Foundation Degree Children and Young People - Pathway Early Years with Practitioner Status</t>
  </si>
  <si>
    <t>The qualification holder must have completed the mandatory level 4 stage.</t>
  </si>
  <si>
    <t>The Foundation Degree is modular in design and comprises of two Stages (Level 4 and Level 5). In order to complete the Level 5 and be included within the Level 3 staff:child ratios upon completion, a learner must have completed the mandatory Level 4 Stage.</t>
  </si>
  <si>
    <t>From Sept 2024 this qualification replaced the (2019) Foundation Degree in Early Childhood and Education (Integrated Working with Families and Children).</t>
  </si>
  <si>
    <t>This qualification replaced the predecessor version Foundation Degree in Early Years, which was withdrawn on 31 August 2024. This new version launched on 1 September 2024.</t>
  </si>
  <si>
    <t>Foundation Degree in Early Years Pedagogy 0-8 Full &amp; Relevant Pathway</t>
  </si>
  <si>
    <t>NESCOT</t>
  </si>
  <si>
    <t>Foundation Degree in Education in Professional Practice in Childhood Studies (with Early Years Educator)</t>
  </si>
  <si>
    <t>The programme was amended to ensure that the variant B pathway meets the revised Early Years Educator standards which were in place from September 2024, by mapping the programme to the Early Years Educator standards. This will supersede the previous version of the qualification.</t>
  </si>
  <si>
    <t>Foundation Degree in Education: Early Years (with Early Years Educator)</t>
  </si>
  <si>
    <t xml:space="preserve">Birmingham Newman University </t>
  </si>
  <si>
    <t>The programme is a revalidation of an already existing Early Years Foundation Degree that has been running at Birmingham Newman University since 2016 which currently carries full and relevant status.</t>
  </si>
  <si>
    <t>Higher National Diploma in Early Childhood Education and Care</t>
  </si>
  <si>
    <t>This qualification comprises the HNC Early Childhood Education and Care, and additional level 5 units to create the HND Early Childhood Education and Care.  Learners cannot complete the HND without completing the HNC.</t>
  </si>
  <si>
    <t>Higher National Diploma in Early Childhood Education and Care (Education)</t>
  </si>
  <si>
    <t>This qualification comprises the HNC Early Childhood Education and Care, and additional level 5 units to create the HND Early Childhood Education and Care (Education). Learners cannot complete the HND without completing the HNC.</t>
  </si>
  <si>
    <t>Higher National Diploma in Early Childhood Education and Care (Leadership and Management)</t>
  </si>
  <si>
    <t>This qualification comprises the HNC Early Childhood Education and Care, and additional level 5 units to create the HND Early Childhood Education and Care (Leadership and Management). Learners cannot complete the HND without completing the HNC.</t>
  </si>
  <si>
    <t>Higher National Diploma in Early Childhood Education and Care (Social and Community Care Practice)</t>
  </si>
  <si>
    <t>This qualification comprises the HNC Early Childhood Education and Care, and additional level 5 units to create the HND Early Childhood Education and Care (Social and Community Care Practice).  Learners cannot complete the HND without completing the HNC.</t>
  </si>
  <si>
    <t>Higher National Diploma in Early Years Professional Leadership for England</t>
  </si>
  <si>
    <t>610/2676/1</t>
  </si>
  <si>
    <t>This qualification comprises the HNC Early Years Professional Leadership for England, and additional level 5 units to create the HND Early Years Professional Leadership for England.   Learners cannot complete the HND without completing the HNC.
The Higher National Diploma was approved by the Institute for Apprenticeships and Technical Education (IfATE) in January 2024 as a Higher Technical Qualification (HTQ) meeting the occupational level 5 Early Years Lead Practitioner occupational standard.</t>
  </si>
  <si>
    <t>610/4163/4</t>
  </si>
  <si>
    <t>This qualification replaced the previous version NCFE CACHE Level 5 Diploma for the Early Years Senior Practitioner, qualification number 603/3907/X, which was withdrawn on 31 August 2024. This new version launched on 1 September 2024.</t>
  </si>
  <si>
    <t>TQUK Level 5 Diploma for Senior Early Years Practitioners (RQF)</t>
  </si>
  <si>
    <t>610/4121/X</t>
  </si>
  <si>
    <t>This is an existing qualification with Early Years Educator status. Improvements have been made to the qualification which required a new qualification number and some new unit codes. This new qualification superseded the existing qualification (610/2932/4), which will be phased out.</t>
  </si>
  <si>
    <t>TQUK Level 6 Advanced Diploma in Applied Innovative Practice in Early Childhood Pedagogy and Care (RQF)</t>
  </si>
  <si>
    <t>610/3586/5</t>
  </si>
  <si>
    <t>This qualification is at Level 6 but is not a degree. It has been assessed as fully meeting the Level 3 Early Years Educator (EYE) criteria and enables qualification holders to be included in the Level 3 staff:child ratios.</t>
  </si>
  <si>
    <t>Post-September 2023</t>
  </si>
  <si>
    <t>Teesside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</si>
</sst>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Aptos Narrow"/>
      <family val="2"/>
      <scheme val="minor"/>
    </font>
    <font>
      <b/>
      <u/>
      <sz val="22"/>
      <name val="Arial"/>
      <family val="2"/>
    </font>
    <font>
      <b/>
      <u/>
      <sz val="14"/>
      <name val="Arial"/>
      <family val="2"/>
    </font>
    <font>
      <b/>
      <sz val="14"/>
      <name val="Arial"/>
      <family val="2"/>
    </font>
    <font>
      <sz val="14"/>
      <name val="Arial"/>
      <family val="2"/>
    </font>
    <font>
      <sz val="14"/>
      <color indexed="8"/>
      <name val="Arial"/>
      <family val="2"/>
    </font>
    <font>
      <u/>
      <sz val="14"/>
      <color indexed="8"/>
      <name val="Arial"/>
      <family val="2"/>
    </font>
    <font>
      <sz val="12"/>
      <color theme="1"/>
      <name val="Aptos Narrow"/>
      <family val="2"/>
      <scheme val="minor"/>
    </font>
    <font>
      <sz val="12"/>
      <color theme="0"/>
      <name val="Aptos Narrow"/>
      <family val="2"/>
      <scheme val="minor"/>
    </font>
    <font>
      <sz val="12"/>
      <color rgb="FF9C0006"/>
      <name val="Aptos Narrow"/>
      <family val="2"/>
      <scheme val="minor"/>
    </font>
    <font>
      <b/>
      <sz val="12"/>
      <color rgb="FFFA7D00"/>
      <name val="Aptos Narrow"/>
      <family val="2"/>
      <scheme val="minor"/>
    </font>
    <font>
      <b/>
      <sz val="12"/>
      <color theme="0"/>
      <name val="Aptos Narrow"/>
      <family val="2"/>
      <scheme val="minor"/>
    </font>
    <font>
      <i/>
      <sz val="12"/>
      <color rgb="FF7F7F7F"/>
      <name val="Aptos Narrow"/>
      <family val="2"/>
      <scheme val="minor"/>
    </font>
    <font>
      <sz val="12"/>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u/>
      <sz val="12"/>
      <color theme="10"/>
      <name val="Aptos Narrow"/>
      <family val="2"/>
      <scheme val="minor"/>
    </font>
    <font>
      <sz val="12"/>
      <color rgb="FF3F3F76"/>
      <name val="Aptos Narrow"/>
      <family val="2"/>
      <scheme val="minor"/>
    </font>
    <font>
      <sz val="12"/>
      <color rgb="FFFA7D00"/>
      <name val="Aptos Narrow"/>
      <family val="2"/>
      <scheme val="minor"/>
    </font>
    <font>
      <sz val="12"/>
      <color rgb="FF9C5700"/>
      <name val="Aptos Narrow"/>
      <family val="2"/>
      <scheme val="minor"/>
    </font>
    <font>
      <b/>
      <sz val="12"/>
      <color rgb="FF3F3F3F"/>
      <name val="Aptos Narrow"/>
      <family val="2"/>
      <scheme val="minor"/>
    </font>
    <font>
      <sz val="18"/>
      <color theme="3"/>
      <name val="Aptos Display"/>
      <family val="2"/>
      <charset val="1"/>
      <scheme val="major"/>
    </font>
    <font>
      <b/>
      <sz val="12"/>
      <color theme="1"/>
      <name val="Aptos Narrow"/>
      <family val="2"/>
      <scheme val="minor"/>
    </font>
    <font>
      <sz val="12"/>
      <color rgb="FFFF0000"/>
      <name val="Aptos Narrow"/>
      <family val="2"/>
      <scheme val="minor"/>
    </font>
    <font>
      <b/>
      <sz val="12"/>
      <color theme="1"/>
      <name val="Aptos Narrow"/>
      <scheme val="minor"/>
    </font>
    <font>
      <b/>
      <u/>
      <sz val="14"/>
      <color theme="10"/>
      <name val="Arial"/>
      <family val="2"/>
    </font>
    <font>
      <b/>
      <u/>
      <sz val="14"/>
      <color rgb="FF0000FF"/>
      <name val="Arial"/>
      <family val="2"/>
    </font>
    <font>
      <sz val="14"/>
      <color rgb="FF000000"/>
      <name val="Arial"/>
      <family val="2"/>
    </font>
    <font>
      <u/>
      <sz val="14"/>
      <color rgb="FF0000FF"/>
      <name val="Arial"/>
      <family val="2"/>
    </font>
    <font>
      <b/>
      <u/>
      <sz val="14"/>
      <color rgb="FF000000"/>
      <name val="Arial"/>
      <family val="2"/>
    </font>
    <font>
      <b/>
      <sz val="14"/>
      <color rgb="FF000000"/>
      <name val="Arial"/>
      <family val="2"/>
    </font>
    <font>
      <u/>
      <sz val="14"/>
      <color theme="10"/>
      <name val="Arial"/>
      <family val="2"/>
    </font>
    <font>
      <sz val="12"/>
      <color theme="1"/>
      <name val="Aptos Narrow"/>
      <scheme val="minor"/>
    </font>
    <font>
      <sz val="8"/>
      <name val="Aptos Narrow"/>
      <family val="2"/>
      <scheme val="minor"/>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rgb="FF000000"/>
      </patternFill>
    </fill>
    <fill>
      <patternFill patternType="solid">
        <fgColor theme="0"/>
        <bgColor indexed="64"/>
      </patternFill>
    </fill>
  </fills>
  <borders count="21">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9" fillId="26" borderId="0" applyNumberFormat="0" applyBorder="0" applyAlignment="0" applyProtection="0"/>
    <xf numFmtId="0" fontId="10" fillId="27" borderId="6" applyNumberFormat="0" applyAlignment="0" applyProtection="0"/>
    <xf numFmtId="0" fontId="11" fillId="28" borderId="7" applyNumberFormat="0" applyAlignment="0" applyProtection="0"/>
    <xf numFmtId="0" fontId="12" fillId="0" borderId="0" applyNumberFormat="0" applyFill="0" applyBorder="0" applyAlignment="0" applyProtection="0"/>
    <xf numFmtId="0" fontId="13" fillId="29" borderId="0" applyNumberFormat="0" applyBorder="0" applyAlignment="0" applyProtection="0"/>
    <xf numFmtId="0" fontId="14" fillId="0" borderId="8" applyNumberFormat="0" applyFill="0" applyAlignment="0" applyProtection="0"/>
    <xf numFmtId="0" fontId="15" fillId="0" borderId="9" applyNumberFormat="0" applyFill="0" applyAlignment="0" applyProtection="0"/>
    <xf numFmtId="0" fontId="16" fillId="0" borderId="10"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30" borderId="6" applyNumberFormat="0" applyAlignment="0" applyProtection="0"/>
    <xf numFmtId="0" fontId="19" fillId="0" borderId="11" applyNumberFormat="0" applyFill="0" applyAlignment="0" applyProtection="0"/>
    <xf numFmtId="0" fontId="20" fillId="31" borderId="0" applyNumberFormat="0" applyBorder="0" applyAlignment="0" applyProtection="0"/>
    <xf numFmtId="0" fontId="7" fillId="32" borderId="12" applyNumberFormat="0" applyFont="0" applyAlignment="0" applyProtection="0"/>
    <xf numFmtId="0" fontId="21" fillId="27" borderId="13" applyNumberFormat="0" applyAlignment="0" applyProtection="0"/>
    <xf numFmtId="0" fontId="22" fillId="0" borderId="0" applyNumberFormat="0" applyFill="0" applyBorder="0" applyAlignment="0" applyProtection="0"/>
    <xf numFmtId="0" fontId="23" fillId="0" borderId="14" applyNumberFormat="0" applyFill="0" applyAlignment="0" applyProtection="0"/>
    <xf numFmtId="0" fontId="24" fillId="0" borderId="0" applyNumberFormat="0" applyFill="0" applyBorder="0" applyAlignment="0" applyProtection="0"/>
  </cellStyleXfs>
  <cellXfs count="48">
    <xf numFmtId="0" fontId="0" fillId="0" borderId="0" xfId="0"/>
    <xf numFmtId="0" fontId="1" fillId="33" borderId="0" xfId="0" applyFont="1" applyFill="1" applyAlignment="1">
      <alignment horizontal="left" vertical="top" wrapText="1"/>
    </xf>
    <xf numFmtId="0" fontId="0" fillId="34" borderId="0" xfId="0" applyFill="1"/>
    <xf numFmtId="0" fontId="2" fillId="33" borderId="0" xfId="0" applyFont="1" applyFill="1" applyAlignment="1">
      <alignment horizontal="left" vertical="top" wrapText="1"/>
    </xf>
    <xf numFmtId="0" fontId="3" fillId="33" borderId="0" xfId="0" applyFont="1" applyFill="1" applyAlignment="1">
      <alignment horizontal="left" vertical="top" wrapText="1"/>
    </xf>
    <xf numFmtId="0" fontId="26" fillId="33" borderId="1" xfId="34" applyFont="1" applyFill="1" applyBorder="1" applyAlignment="1">
      <alignment horizontal="left" vertical="top"/>
    </xf>
    <xf numFmtId="0" fontId="2" fillId="33" borderId="1" xfId="0" applyFont="1" applyFill="1" applyBorder="1" applyAlignment="1">
      <alignment horizontal="left" vertical="top" wrapText="1"/>
    </xf>
    <xf numFmtId="0" fontId="27" fillId="33" borderId="0" xfId="0" applyFont="1" applyFill="1" applyAlignment="1">
      <alignment horizontal="left" vertical="top"/>
    </xf>
    <xf numFmtId="0" fontId="4" fillId="33" borderId="0" xfId="0" applyFont="1" applyFill="1" applyAlignment="1">
      <alignment horizontal="left" vertical="top" wrapText="1"/>
    </xf>
    <xf numFmtId="0" fontId="17" fillId="33" borderId="0" xfId="34" applyFill="1" applyAlignment="1">
      <alignment horizontal="left" vertical="top" wrapText="1"/>
    </xf>
    <xf numFmtId="0" fontId="28" fillId="33" borderId="0" xfId="0" applyFont="1" applyFill="1" applyAlignment="1">
      <alignment horizontal="left" vertical="top" wrapText="1"/>
    </xf>
    <xf numFmtId="0" fontId="17" fillId="33" borderId="0" xfId="34" applyFill="1" applyAlignment="1">
      <alignment horizontal="left" vertical="top"/>
    </xf>
    <xf numFmtId="0" fontId="29" fillId="33" borderId="0" xfId="0" applyFont="1" applyFill="1" applyAlignment="1">
      <alignment horizontal="left" vertical="top"/>
    </xf>
    <xf numFmtId="0" fontId="4" fillId="33" borderId="0" xfId="0" applyFont="1" applyFill="1" applyAlignment="1">
      <alignment horizontal="left" vertical="top"/>
    </xf>
    <xf numFmtId="0" fontId="29" fillId="33" borderId="0" xfId="34" applyFont="1" applyFill="1" applyAlignment="1">
      <alignment horizontal="left" vertical="top"/>
    </xf>
    <xf numFmtId="0" fontId="0" fillId="33" borderId="0" xfId="0" applyFill="1"/>
    <xf numFmtId="0" fontId="0" fillId="33" borderId="0" xfId="0" applyFill="1" applyAlignment="1">
      <alignment vertical="top"/>
    </xf>
    <xf numFmtId="0" fontId="2" fillId="33" borderId="2" xfId="0" applyFont="1" applyFill="1" applyBorder="1" applyAlignment="1">
      <alignment horizontal="left" vertical="center"/>
    </xf>
    <xf numFmtId="0" fontId="28" fillId="33" borderId="1" xfId="0" applyFont="1" applyFill="1" applyBorder="1" applyAlignment="1">
      <alignment horizontal="left" vertical="top" wrapText="1"/>
    </xf>
    <xf numFmtId="0" fontId="28" fillId="34" borderId="3" xfId="0" applyFont="1" applyFill="1" applyBorder="1"/>
    <xf numFmtId="0" fontId="30" fillId="33" borderId="2" xfId="0" applyFont="1" applyFill="1" applyBorder="1" applyAlignment="1">
      <alignment horizontal="left" vertical="center"/>
    </xf>
    <xf numFmtId="0" fontId="31" fillId="33" borderId="0" xfId="0" applyFont="1" applyFill="1" applyAlignment="1">
      <alignment horizontal="left" vertical="top"/>
    </xf>
    <xf numFmtId="0" fontId="31" fillId="33" borderId="0" xfId="0" applyFont="1" applyFill="1" applyAlignment="1">
      <alignment horizontal="left" vertical="top" wrapText="1"/>
    </xf>
    <xf numFmtId="0" fontId="28" fillId="33" borderId="0" xfId="0" applyFont="1" applyFill="1" applyAlignment="1">
      <alignment horizontal="left" vertical="top"/>
    </xf>
    <xf numFmtId="0" fontId="28" fillId="34" borderId="0" xfId="0" applyFont="1" applyFill="1" applyAlignment="1">
      <alignment horizontal="left" vertical="top"/>
    </xf>
    <xf numFmtId="0" fontId="28" fillId="34" borderId="4" xfId="0" applyFont="1" applyFill="1" applyBorder="1"/>
    <xf numFmtId="0" fontId="28" fillId="34" borderId="5" xfId="0" applyFont="1" applyFill="1" applyBorder="1" applyAlignment="1">
      <alignment horizontal="left" vertical="top"/>
    </xf>
    <xf numFmtId="0" fontId="2" fillId="34" borderId="15" xfId="0" applyFont="1" applyFill="1" applyBorder="1" applyAlignment="1">
      <alignment horizontal="left" vertical="center"/>
    </xf>
    <xf numFmtId="0" fontId="28" fillId="33" borderId="16" xfId="0" applyFont="1" applyFill="1" applyBorder="1" applyAlignment="1">
      <alignment horizontal="left" vertical="top" wrapText="1"/>
    </xf>
    <xf numFmtId="0" fontId="28" fillId="34" borderId="17" xfId="0" applyFont="1" applyFill="1" applyBorder="1"/>
    <xf numFmtId="0" fontId="28" fillId="34" borderId="0" xfId="0" applyFont="1" applyFill="1" applyAlignment="1">
      <alignment horizontal="left" vertical="top" wrapText="1"/>
    </xf>
    <xf numFmtId="0" fontId="28" fillId="34" borderId="18" xfId="0" applyFont="1" applyFill="1" applyBorder="1" applyAlignment="1">
      <alignment horizontal="left" vertical="center"/>
    </xf>
    <xf numFmtId="0" fontId="28" fillId="33" borderId="19" xfId="0" applyFont="1" applyFill="1" applyBorder="1" applyAlignment="1">
      <alignment horizontal="left" vertical="top" wrapText="1"/>
    </xf>
    <xf numFmtId="0" fontId="30" fillId="33" borderId="3" xfId="0" applyFont="1" applyFill="1" applyBorder="1" applyAlignment="1">
      <alignment horizontal="left" vertical="center"/>
    </xf>
    <xf numFmtId="0" fontId="31" fillId="33" borderId="5" xfId="0" applyFont="1" applyFill="1" applyBorder="1" applyAlignment="1">
      <alignment horizontal="left" vertical="top"/>
    </xf>
    <xf numFmtId="0" fontId="2" fillId="33" borderId="2" xfId="0" applyFont="1" applyFill="1" applyBorder="1" applyAlignment="1">
      <alignment horizontal="left" vertical="top"/>
    </xf>
    <xf numFmtId="0" fontId="28" fillId="34" borderId="1" xfId="0" applyFont="1" applyFill="1" applyBorder="1" applyAlignment="1">
      <alignment vertical="top"/>
    </xf>
    <xf numFmtId="0" fontId="28" fillId="33" borderId="5" xfId="0" applyFont="1" applyFill="1" applyBorder="1" applyAlignment="1">
      <alignment horizontal="left" vertical="top" wrapText="1"/>
    </xf>
    <xf numFmtId="0" fontId="28" fillId="34" borderId="0" xfId="0" applyFont="1" applyFill="1"/>
    <xf numFmtId="0" fontId="32" fillId="33" borderId="0" xfId="34" applyFont="1" applyFill="1" applyAlignment="1">
      <alignment horizontal="left" vertical="top"/>
    </xf>
    <xf numFmtId="0" fontId="25" fillId="0" borderId="20" xfId="0" applyFont="1" applyBorder="1" applyAlignment="1">
      <alignment horizontal="center" vertical="center" wrapText="1"/>
    </xf>
    <xf numFmtId="0" fontId="25" fillId="0" borderId="0" xfId="0" applyFont="1" applyAlignment="1">
      <alignment horizontal="center" vertical="center" wrapText="1"/>
    </xf>
    <xf numFmtId="0" fontId="33" fillId="0" borderId="20" xfId="0" applyFont="1" applyBorder="1" applyAlignment="1">
      <alignment horizontal="center" vertical="center" wrapText="1"/>
    </xf>
    <xf numFmtId="0" fontId="33" fillId="0" borderId="0" xfId="0" applyFont="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23" fillId="0" borderId="20" xfId="0" applyFont="1" applyBorder="1" applyAlignment="1">
      <alignment horizontal="center" vertical="center" wrapText="1"/>
    </xf>
    <xf numFmtId="17" fontId="0" fillId="0" borderId="20" xfId="0" applyNumberFormat="1" applyBorder="1" applyAlignment="1">
      <alignment horizontal="center" vertical="center"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uhttps://dferesearch.fra1.qualtrics.com/jfe/form/SV_cuWYHQUT9FvdwEu?Source=Spreadsheet" TargetMode="External"/><Relationship Id="rId2" Type="http://schemas.openxmlformats.org/officeDocument/2006/relationships/hyperlink" Target="/Users/helenrapp/Downloads/%7dhttps:/check-an-early-years-qualification.service.gov.uk?utm_source=govuk&amp;utm_medium=referral&amp;utm_campaign=eyql_spreadsheet" TargetMode="External"/><Relationship Id="rId1" Type="http://schemas.openxmlformats.org/officeDocument/2006/relationships/hyperlink" Target="/Users/helenrapp/Downloads/%7dhttps:/check-an-early-years-qualification.service.gov.uk?utm_source=govuk&amp;utm_medium=referral&amp;utm_campaign=eyql_spreadsheet" TargetMode="External"/><Relationship Id="rId4" Type="http://schemas.openxmlformats.org/officeDocument/2006/relationships/hyperlink" Target="https://www.gov.uk/guidance/early-years-qualifications-find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124E0-61A2-4632-BA25-4DC7E9A47002}">
  <dimension ref="A1:B43"/>
  <sheetViews>
    <sheetView tabSelected="1" workbookViewId="0"/>
  </sheetViews>
  <sheetFormatPr defaultColWidth="10.08203125" defaultRowHeight="16" x14ac:dyDescent="0.4"/>
  <cols>
    <col min="1" max="1" width="94.83203125" style="2" bestFit="1" customWidth="1"/>
    <col min="2" max="2" width="230.83203125" style="2" bestFit="1" customWidth="1"/>
    <col min="3" max="16384" width="10.08203125" style="2"/>
  </cols>
  <sheetData>
    <row r="1" spans="1:2" ht="28" x14ac:dyDescent="0.4">
      <c r="A1" s="1" t="s">
        <v>0</v>
      </c>
      <c r="B1" s="1"/>
    </row>
    <row r="2" spans="1:2" ht="18" x14ac:dyDescent="0.4">
      <c r="A2" s="3"/>
      <c r="B2" s="3"/>
    </row>
    <row r="3" spans="1:2" ht="57" customHeight="1" x14ac:dyDescent="0.4">
      <c r="A3" s="4" t="s">
        <v>1</v>
      </c>
      <c r="B3" s="3"/>
    </row>
    <row r="4" spans="1:2" ht="20.25" customHeight="1" x14ac:dyDescent="0.4">
      <c r="A4" s="4"/>
      <c r="B4" s="3"/>
    </row>
    <row r="5" spans="1:2" ht="18" x14ac:dyDescent="0.4">
      <c r="A5" s="3"/>
      <c r="B5" s="3"/>
    </row>
    <row r="6" spans="1:2" ht="18" x14ac:dyDescent="0.4">
      <c r="A6" s="5" t="s">
        <v>2</v>
      </c>
      <c r="B6" s="6"/>
    </row>
    <row r="7" spans="1:2" ht="18" x14ac:dyDescent="0.4">
      <c r="A7" s="7"/>
      <c r="B7" s="8" t="s">
        <v>3</v>
      </c>
    </row>
    <row r="8" spans="1:2" ht="18" x14ac:dyDescent="0.4">
      <c r="A8" s="7"/>
      <c r="B8" s="8" t="s">
        <v>4</v>
      </c>
    </row>
    <row r="9" spans="1:2" ht="18" x14ac:dyDescent="0.4">
      <c r="A9" s="7"/>
      <c r="B9" s="8" t="s">
        <v>5</v>
      </c>
    </row>
    <row r="10" spans="1:2" ht="18" x14ac:dyDescent="0.4">
      <c r="A10" s="3"/>
      <c r="B10" s="9" t="s">
        <v>2</v>
      </c>
    </row>
    <row r="11" spans="1:2" ht="17.5" customHeight="1" x14ac:dyDescent="0.4">
      <c r="A11" s="3"/>
      <c r="B11" s="10" t="s">
        <v>6</v>
      </c>
    </row>
    <row r="12" spans="1:2" ht="17.5" customHeight="1" x14ac:dyDescent="0.4">
      <c r="A12" s="3"/>
      <c r="B12" s="10" t="s">
        <v>7</v>
      </c>
    </row>
    <row r="13" spans="1:2" ht="18" x14ac:dyDescent="0.4">
      <c r="A13" s="3"/>
      <c r="B13" s="11" t="s">
        <v>8</v>
      </c>
    </row>
    <row r="14" spans="1:2" ht="18" x14ac:dyDescent="0.4">
      <c r="A14" s="3"/>
      <c r="B14" s="12"/>
    </row>
    <row r="15" spans="1:2" ht="18" x14ac:dyDescent="0.4">
      <c r="A15" s="3"/>
      <c r="B15" s="13" t="s">
        <v>9</v>
      </c>
    </row>
    <row r="16" spans="1:2" ht="18" x14ac:dyDescent="0.4">
      <c r="A16" s="3"/>
      <c r="B16" s="14"/>
    </row>
    <row r="17" spans="1:2" x14ac:dyDescent="0.4">
      <c r="A17" s="15"/>
      <c r="B17" s="16"/>
    </row>
    <row r="18" spans="1:2" ht="18" x14ac:dyDescent="0.4">
      <c r="A18" s="17" t="s">
        <v>10</v>
      </c>
      <c r="B18" s="18" t="s">
        <v>11</v>
      </c>
    </row>
    <row r="19" spans="1:2" ht="18" x14ac:dyDescent="0.4">
      <c r="A19" s="19"/>
      <c r="B19" s="10" t="s">
        <v>12</v>
      </c>
    </row>
    <row r="20" spans="1:2" ht="18" x14ac:dyDescent="0.4">
      <c r="A20" s="20" t="s">
        <v>13</v>
      </c>
      <c r="B20" s="18"/>
    </row>
    <row r="21" spans="1:2" ht="18" x14ac:dyDescent="0.4">
      <c r="A21" s="19"/>
      <c r="B21" s="21" t="s">
        <v>14</v>
      </c>
    </row>
    <row r="22" spans="1:2" ht="18" x14ac:dyDescent="0.4">
      <c r="A22" s="19"/>
      <c r="B22" s="21" t="s">
        <v>15</v>
      </c>
    </row>
    <row r="23" spans="1:2" ht="35.5" x14ac:dyDescent="0.4">
      <c r="A23" s="19"/>
      <c r="B23" s="22" t="s">
        <v>16</v>
      </c>
    </row>
    <row r="24" spans="1:2" ht="18" x14ac:dyDescent="0.4">
      <c r="A24" s="17" t="s">
        <v>17</v>
      </c>
      <c r="B24" s="18"/>
    </row>
    <row r="25" spans="1:2" ht="18" x14ac:dyDescent="0.4">
      <c r="A25" s="19"/>
      <c r="B25" s="10" t="s">
        <v>18</v>
      </c>
    </row>
    <row r="26" spans="1:2" ht="18" x14ac:dyDescent="0.4">
      <c r="A26" s="19"/>
      <c r="B26" s="23" t="s">
        <v>19</v>
      </c>
    </row>
    <row r="27" spans="1:2" ht="18" x14ac:dyDescent="0.4">
      <c r="A27" s="19"/>
      <c r="B27" s="24" t="s">
        <v>20</v>
      </c>
    </row>
    <row r="28" spans="1:2" ht="18" x14ac:dyDescent="0.4">
      <c r="A28" s="25"/>
      <c r="B28" s="26" t="s">
        <v>21</v>
      </c>
    </row>
    <row r="29" spans="1:2" ht="18" x14ac:dyDescent="0.4">
      <c r="A29" s="27" t="s">
        <v>22</v>
      </c>
      <c r="B29" s="28"/>
    </row>
    <row r="30" spans="1:2" ht="18" x14ac:dyDescent="0.4">
      <c r="A30" s="29"/>
      <c r="B30" s="30" t="s">
        <v>23</v>
      </c>
    </row>
    <row r="31" spans="1:2" ht="17.5" x14ac:dyDescent="0.4">
      <c r="A31" s="31"/>
      <c r="B31" s="32" t="s">
        <v>24</v>
      </c>
    </row>
    <row r="32" spans="1:2" ht="18" x14ac:dyDescent="0.4">
      <c r="A32" s="33" t="s">
        <v>25</v>
      </c>
      <c r="B32" s="10"/>
    </row>
    <row r="33" spans="1:2" ht="18" x14ac:dyDescent="0.4">
      <c r="A33" s="19"/>
      <c r="B33" s="10" t="s">
        <v>26</v>
      </c>
    </row>
    <row r="34" spans="1:2" ht="18" x14ac:dyDescent="0.4">
      <c r="A34" s="19"/>
      <c r="B34" s="23" t="s">
        <v>27</v>
      </c>
    </row>
    <row r="35" spans="1:2" ht="18" x14ac:dyDescent="0.4">
      <c r="A35" s="19"/>
      <c r="B35" s="23" t="s">
        <v>28</v>
      </c>
    </row>
    <row r="36" spans="1:2" ht="18" x14ac:dyDescent="0.4">
      <c r="A36" s="19"/>
      <c r="B36" s="23" t="s">
        <v>29</v>
      </c>
    </row>
    <row r="37" spans="1:2" ht="18" x14ac:dyDescent="0.4">
      <c r="A37" s="19"/>
      <c r="B37" s="23" t="s">
        <v>30</v>
      </c>
    </row>
    <row r="38" spans="1:2" ht="18" x14ac:dyDescent="0.4">
      <c r="A38" s="19"/>
      <c r="B38" s="23" t="s">
        <v>31</v>
      </c>
    </row>
    <row r="39" spans="1:2" ht="18" x14ac:dyDescent="0.4">
      <c r="A39" s="19"/>
      <c r="B39" s="23" t="s">
        <v>32</v>
      </c>
    </row>
    <row r="40" spans="1:2" ht="18" x14ac:dyDescent="0.4">
      <c r="A40" s="25"/>
      <c r="B40" s="34" t="s">
        <v>33</v>
      </c>
    </row>
    <row r="41" spans="1:2" ht="18" x14ac:dyDescent="0.4">
      <c r="A41" s="35" t="s">
        <v>34</v>
      </c>
      <c r="B41" s="36"/>
    </row>
    <row r="42" spans="1:2" ht="70" x14ac:dyDescent="0.4">
      <c r="A42" s="25"/>
      <c r="B42" s="37" t="s">
        <v>35</v>
      </c>
    </row>
    <row r="43" spans="1:2" ht="18" x14ac:dyDescent="0.4">
      <c r="A43" s="39" t="s">
        <v>36</v>
      </c>
      <c r="B43" s="38"/>
    </row>
  </sheetData>
  <hyperlinks>
    <hyperlink ref="A6" r:id="rId1" xr:uid="{EE72F154-F36A-4562-A03B-D66FB5D60293}"/>
    <hyperlink ref="B10" r:id="rId2" xr:uid="{D309D6F2-A7F1-4075-A810-0469AE7054D6}"/>
    <hyperlink ref="B13" r:id="rId3" xr:uid="{FE1C18E5-F1AD-4E24-80FD-DF66B504E421}"/>
    <hyperlink ref="A43" r:id="rId4" display="https://www.gov.uk/guidance/early-years-qualifications-finder" xr:uid="{99A98B0C-AFE9-46FD-BF16-9F485E8D37DF}"/>
  </hyperlinks>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68AB4-7E51-4FCF-A047-C8969CF86769}">
  <dimension ref="A1:J179"/>
  <sheetViews>
    <sheetView workbookViewId="0"/>
  </sheetViews>
  <sheetFormatPr defaultColWidth="10.83203125" defaultRowHeight="16" x14ac:dyDescent="0.4"/>
  <cols>
    <col min="1" max="1" width="18.83203125" style="45" customWidth="1"/>
    <col min="2" max="5" width="17.33203125" style="45" customWidth="1"/>
    <col min="6" max="6" width="103.83203125" style="45" customWidth="1"/>
    <col min="7" max="7" width="53.58203125" style="45" bestFit="1" customWidth="1"/>
    <col min="8" max="8" width="12.83203125" style="45" customWidth="1"/>
    <col min="9" max="10" width="55.83203125" style="45" customWidth="1"/>
    <col min="11" max="16384" width="10.83203125" style="45"/>
  </cols>
  <sheetData>
    <row r="1" spans="1:10" ht="48" x14ac:dyDescent="0.4">
      <c r="A1" s="46" t="s">
        <v>37</v>
      </c>
      <c r="B1" s="46" t="s">
        <v>38</v>
      </c>
      <c r="C1" s="46" t="s">
        <v>39</v>
      </c>
      <c r="D1" s="46" t="s">
        <v>40</v>
      </c>
      <c r="E1" s="46" t="s">
        <v>41</v>
      </c>
      <c r="F1" s="46" t="s">
        <v>42</v>
      </c>
      <c r="G1" s="46" t="s">
        <v>43</v>
      </c>
      <c r="H1" s="46" t="s">
        <v>44</v>
      </c>
      <c r="I1" s="46" t="s">
        <v>45</v>
      </c>
      <c r="J1" s="46" t="s">
        <v>46</v>
      </c>
    </row>
    <row r="2" spans="1:10" x14ac:dyDescent="0.4">
      <c r="A2" s="44" t="s">
        <v>47</v>
      </c>
      <c r="B2" s="44">
        <v>2</v>
      </c>
      <c r="C2" s="44">
        <v>2</v>
      </c>
      <c r="D2" s="44" t="str">
        <f t="shared" ref="D2:D65" si="0">"null"</f>
        <v>null</v>
      </c>
      <c r="E2" s="44" t="str">
        <f t="shared" ref="E2:E65" si="1">"Aug-14"</f>
        <v>Aug-14</v>
      </c>
      <c r="F2" s="44" t="s">
        <v>48</v>
      </c>
      <c r="G2" s="44" t="s">
        <v>49</v>
      </c>
      <c r="H2" s="44"/>
      <c r="I2" s="44" t="s">
        <v>50</v>
      </c>
      <c r="J2" s="44"/>
    </row>
    <row r="3" spans="1:10" x14ac:dyDescent="0.4">
      <c r="A3" s="44" t="s">
        <v>47</v>
      </c>
      <c r="B3" s="44">
        <v>2</v>
      </c>
      <c r="C3" s="44">
        <v>2</v>
      </c>
      <c r="D3" s="44" t="str">
        <f t="shared" si="0"/>
        <v>null</v>
      </c>
      <c r="E3" s="44" t="str">
        <f t="shared" si="1"/>
        <v>Aug-14</v>
      </c>
      <c r="F3" s="44" t="s">
        <v>51</v>
      </c>
      <c r="G3" s="44" t="s">
        <v>52</v>
      </c>
      <c r="H3" s="44"/>
      <c r="I3" s="44" t="s">
        <v>50</v>
      </c>
      <c r="J3" s="44"/>
    </row>
    <row r="4" spans="1:10" x14ac:dyDescent="0.4">
      <c r="A4" s="44" t="s">
        <v>47</v>
      </c>
      <c r="B4" s="44">
        <v>2</v>
      </c>
      <c r="C4" s="44">
        <v>2</v>
      </c>
      <c r="D4" s="44" t="str">
        <f t="shared" si="0"/>
        <v>null</v>
      </c>
      <c r="E4" s="44" t="str">
        <f t="shared" si="1"/>
        <v>Aug-14</v>
      </c>
      <c r="F4" s="44" t="s">
        <v>53</v>
      </c>
      <c r="G4" s="44" t="s">
        <v>49</v>
      </c>
      <c r="H4" s="44"/>
      <c r="I4" s="44" t="s">
        <v>50</v>
      </c>
      <c r="J4" s="44"/>
    </row>
    <row r="5" spans="1:10" x14ac:dyDescent="0.4">
      <c r="A5" s="44" t="s">
        <v>47</v>
      </c>
      <c r="B5" s="44">
        <v>2</v>
      </c>
      <c r="C5" s="44">
        <v>2</v>
      </c>
      <c r="D5" s="44" t="str">
        <f t="shared" si="0"/>
        <v>null</v>
      </c>
      <c r="E5" s="44" t="str">
        <f t="shared" si="1"/>
        <v>Aug-14</v>
      </c>
      <c r="F5" s="44" t="s">
        <v>54</v>
      </c>
      <c r="G5" s="44" t="s">
        <v>49</v>
      </c>
      <c r="H5" s="44"/>
      <c r="I5" s="44" t="s">
        <v>50</v>
      </c>
      <c r="J5" s="44"/>
    </row>
    <row r="6" spans="1:10" x14ac:dyDescent="0.4">
      <c r="A6" s="44" t="s">
        <v>47</v>
      </c>
      <c r="B6" s="44">
        <v>2</v>
      </c>
      <c r="C6" s="44">
        <v>2</v>
      </c>
      <c r="D6" s="44" t="str">
        <f t="shared" si="0"/>
        <v>null</v>
      </c>
      <c r="E6" s="44" t="str">
        <f t="shared" si="1"/>
        <v>Aug-14</v>
      </c>
      <c r="F6" s="44" t="s">
        <v>55</v>
      </c>
      <c r="G6" s="44" t="s">
        <v>56</v>
      </c>
      <c r="H6" s="44"/>
      <c r="I6" s="44" t="s">
        <v>50</v>
      </c>
      <c r="J6" s="44"/>
    </row>
    <row r="7" spans="1:10" x14ac:dyDescent="0.4">
      <c r="A7" s="44" t="s">
        <v>47</v>
      </c>
      <c r="B7" s="44">
        <v>2</v>
      </c>
      <c r="C7" s="44">
        <v>2</v>
      </c>
      <c r="D7" s="44" t="str">
        <f t="shared" si="0"/>
        <v>null</v>
      </c>
      <c r="E7" s="44" t="str">
        <f t="shared" si="1"/>
        <v>Aug-14</v>
      </c>
      <c r="F7" s="44" t="s">
        <v>57</v>
      </c>
      <c r="G7" s="44" t="s">
        <v>49</v>
      </c>
      <c r="H7" s="44"/>
      <c r="I7" s="44" t="s">
        <v>50</v>
      </c>
      <c r="J7" s="44"/>
    </row>
    <row r="8" spans="1:10" x14ac:dyDescent="0.4">
      <c r="A8" s="44" t="s">
        <v>47</v>
      </c>
      <c r="B8" s="44">
        <v>2</v>
      </c>
      <c r="C8" s="44">
        <v>2</v>
      </c>
      <c r="D8" s="44" t="str">
        <f t="shared" si="0"/>
        <v>null</v>
      </c>
      <c r="E8" s="44" t="str">
        <f t="shared" si="1"/>
        <v>Aug-14</v>
      </c>
      <c r="F8" s="44" t="s">
        <v>58</v>
      </c>
      <c r="G8" s="44" t="s">
        <v>59</v>
      </c>
      <c r="H8" s="44"/>
      <c r="I8" s="44" t="s">
        <v>50</v>
      </c>
      <c r="J8" s="44"/>
    </row>
    <row r="9" spans="1:10" x14ac:dyDescent="0.4">
      <c r="A9" s="44" t="s">
        <v>47</v>
      </c>
      <c r="B9" s="44">
        <v>2</v>
      </c>
      <c r="C9" s="44">
        <v>2</v>
      </c>
      <c r="D9" s="44" t="str">
        <f t="shared" si="0"/>
        <v>null</v>
      </c>
      <c r="E9" s="44" t="str">
        <f t="shared" si="1"/>
        <v>Aug-14</v>
      </c>
      <c r="F9" s="44" t="s">
        <v>60</v>
      </c>
      <c r="G9" s="44" t="s">
        <v>56</v>
      </c>
      <c r="H9" s="44"/>
      <c r="I9" s="44" t="s">
        <v>50</v>
      </c>
      <c r="J9" s="44"/>
    </row>
    <row r="10" spans="1:10" x14ac:dyDescent="0.4">
      <c r="A10" s="44" t="s">
        <v>47</v>
      </c>
      <c r="B10" s="44">
        <v>2</v>
      </c>
      <c r="C10" s="44">
        <v>2</v>
      </c>
      <c r="D10" s="44" t="str">
        <f t="shared" si="0"/>
        <v>null</v>
      </c>
      <c r="E10" s="44" t="str">
        <f t="shared" si="1"/>
        <v>Aug-14</v>
      </c>
      <c r="F10" s="44" t="s">
        <v>61</v>
      </c>
      <c r="G10" s="44" t="s">
        <v>59</v>
      </c>
      <c r="H10" s="44"/>
      <c r="I10" s="44" t="s">
        <v>50</v>
      </c>
      <c r="J10" s="44"/>
    </row>
    <row r="11" spans="1:10" x14ac:dyDescent="0.4">
      <c r="A11" s="44" t="s">
        <v>47</v>
      </c>
      <c r="B11" s="44">
        <v>2</v>
      </c>
      <c r="C11" s="44">
        <v>2</v>
      </c>
      <c r="D11" s="44" t="str">
        <f t="shared" si="0"/>
        <v>null</v>
      </c>
      <c r="E11" s="44" t="str">
        <f t="shared" si="1"/>
        <v>Aug-14</v>
      </c>
      <c r="F11" s="44" t="s">
        <v>62</v>
      </c>
      <c r="G11" s="44" t="s">
        <v>49</v>
      </c>
      <c r="H11" s="44"/>
      <c r="I11" s="44" t="s">
        <v>50</v>
      </c>
      <c r="J11" s="44"/>
    </row>
    <row r="12" spans="1:10" x14ac:dyDescent="0.4">
      <c r="A12" s="44" t="s">
        <v>47</v>
      </c>
      <c r="B12" s="44">
        <v>2</v>
      </c>
      <c r="C12" s="44">
        <v>2</v>
      </c>
      <c r="D12" s="44" t="str">
        <f t="shared" si="0"/>
        <v>null</v>
      </c>
      <c r="E12" s="44" t="str">
        <f t="shared" si="1"/>
        <v>Aug-14</v>
      </c>
      <c r="F12" s="44" t="s">
        <v>63</v>
      </c>
      <c r="G12" s="44" t="s">
        <v>64</v>
      </c>
      <c r="H12" s="44"/>
      <c r="I12" s="44" t="s">
        <v>50</v>
      </c>
      <c r="J12" s="44"/>
    </row>
    <row r="13" spans="1:10" x14ac:dyDescent="0.4">
      <c r="A13" s="44" t="s">
        <v>47</v>
      </c>
      <c r="B13" s="44">
        <v>2</v>
      </c>
      <c r="C13" s="44">
        <v>2</v>
      </c>
      <c r="D13" s="44" t="str">
        <f t="shared" si="0"/>
        <v>null</v>
      </c>
      <c r="E13" s="44" t="str">
        <f t="shared" si="1"/>
        <v>Aug-14</v>
      </c>
      <c r="F13" s="44" t="s">
        <v>65</v>
      </c>
      <c r="G13" s="44" t="s">
        <v>66</v>
      </c>
      <c r="H13" s="44"/>
      <c r="I13" s="44" t="s">
        <v>50</v>
      </c>
      <c r="J13" s="44"/>
    </row>
    <row r="14" spans="1:10" x14ac:dyDescent="0.4">
      <c r="A14" s="44" t="s">
        <v>47</v>
      </c>
      <c r="B14" s="44">
        <v>2</v>
      </c>
      <c r="C14" s="44">
        <v>2</v>
      </c>
      <c r="D14" s="44" t="str">
        <f t="shared" si="0"/>
        <v>null</v>
      </c>
      <c r="E14" s="44" t="str">
        <f t="shared" si="1"/>
        <v>Aug-14</v>
      </c>
      <c r="F14" s="44" t="s">
        <v>67</v>
      </c>
      <c r="G14" s="44" t="s">
        <v>56</v>
      </c>
      <c r="H14" s="44"/>
      <c r="I14" s="44" t="s">
        <v>50</v>
      </c>
      <c r="J14" s="44"/>
    </row>
    <row r="15" spans="1:10" x14ac:dyDescent="0.4">
      <c r="A15" s="44" t="s">
        <v>47</v>
      </c>
      <c r="B15" s="44">
        <v>2</v>
      </c>
      <c r="C15" s="44">
        <v>2</v>
      </c>
      <c r="D15" s="44" t="str">
        <f t="shared" si="0"/>
        <v>null</v>
      </c>
      <c r="E15" s="44" t="str">
        <f t="shared" si="1"/>
        <v>Aug-14</v>
      </c>
      <c r="F15" s="44" t="s">
        <v>68</v>
      </c>
      <c r="G15" s="44" t="s">
        <v>69</v>
      </c>
      <c r="H15" s="44"/>
      <c r="I15" s="44" t="s">
        <v>50</v>
      </c>
      <c r="J15" s="44"/>
    </row>
    <row r="16" spans="1:10" x14ac:dyDescent="0.4">
      <c r="A16" s="44" t="s">
        <v>47</v>
      </c>
      <c r="B16" s="44">
        <v>2</v>
      </c>
      <c r="C16" s="44">
        <v>2</v>
      </c>
      <c r="D16" s="44" t="str">
        <f t="shared" si="0"/>
        <v>null</v>
      </c>
      <c r="E16" s="44" t="str">
        <f t="shared" si="1"/>
        <v>Aug-14</v>
      </c>
      <c r="F16" s="44" t="s">
        <v>70</v>
      </c>
      <c r="G16" s="44" t="s">
        <v>49</v>
      </c>
      <c r="H16" s="44"/>
      <c r="I16" s="44" t="s">
        <v>50</v>
      </c>
      <c r="J16" s="44"/>
    </row>
    <row r="17" spans="1:10" x14ac:dyDescent="0.4">
      <c r="A17" s="44" t="s">
        <v>47</v>
      </c>
      <c r="B17" s="44">
        <v>2</v>
      </c>
      <c r="C17" s="44">
        <v>2</v>
      </c>
      <c r="D17" s="44" t="str">
        <f t="shared" si="0"/>
        <v>null</v>
      </c>
      <c r="E17" s="44" t="str">
        <f t="shared" si="1"/>
        <v>Aug-14</v>
      </c>
      <c r="F17" s="44" t="s">
        <v>71</v>
      </c>
      <c r="G17" s="44" t="s">
        <v>49</v>
      </c>
      <c r="H17" s="44"/>
      <c r="I17" s="44" t="s">
        <v>50</v>
      </c>
      <c r="J17" s="44"/>
    </row>
    <row r="18" spans="1:10" x14ac:dyDescent="0.4">
      <c r="A18" s="44" t="s">
        <v>47</v>
      </c>
      <c r="B18" s="44">
        <v>2</v>
      </c>
      <c r="C18" s="44">
        <v>2</v>
      </c>
      <c r="D18" s="44" t="str">
        <f t="shared" si="0"/>
        <v>null</v>
      </c>
      <c r="E18" s="44" t="str">
        <f t="shared" si="1"/>
        <v>Aug-14</v>
      </c>
      <c r="F18" s="44" t="s">
        <v>72</v>
      </c>
      <c r="G18" s="44" t="s">
        <v>49</v>
      </c>
      <c r="H18" s="44"/>
      <c r="I18" s="44" t="s">
        <v>50</v>
      </c>
      <c r="J18" s="44"/>
    </row>
    <row r="19" spans="1:10" x14ac:dyDescent="0.4">
      <c r="A19" s="44" t="s">
        <v>47</v>
      </c>
      <c r="B19" s="44">
        <v>2</v>
      </c>
      <c r="C19" s="44">
        <v>2</v>
      </c>
      <c r="D19" s="44" t="str">
        <f t="shared" si="0"/>
        <v>null</v>
      </c>
      <c r="E19" s="44" t="str">
        <f t="shared" si="1"/>
        <v>Aug-14</v>
      </c>
      <c r="F19" s="44" t="s">
        <v>73</v>
      </c>
      <c r="G19" s="44" t="s">
        <v>49</v>
      </c>
      <c r="H19" s="44"/>
      <c r="I19" s="44" t="s">
        <v>50</v>
      </c>
      <c r="J19" s="44"/>
    </row>
    <row r="20" spans="1:10" x14ac:dyDescent="0.4">
      <c r="A20" s="44" t="s">
        <v>47</v>
      </c>
      <c r="B20" s="44">
        <v>2</v>
      </c>
      <c r="C20" s="44">
        <v>2</v>
      </c>
      <c r="D20" s="44" t="str">
        <f t="shared" si="0"/>
        <v>null</v>
      </c>
      <c r="E20" s="44" t="str">
        <f t="shared" si="1"/>
        <v>Aug-14</v>
      </c>
      <c r="F20" s="44" t="s">
        <v>74</v>
      </c>
      <c r="G20" s="44" t="s">
        <v>49</v>
      </c>
      <c r="H20" s="44"/>
      <c r="I20" s="44" t="s">
        <v>50</v>
      </c>
      <c r="J20" s="44"/>
    </row>
    <row r="21" spans="1:10" x14ac:dyDescent="0.4">
      <c r="A21" s="44" t="s">
        <v>47</v>
      </c>
      <c r="B21" s="44">
        <v>2</v>
      </c>
      <c r="C21" s="44">
        <v>2</v>
      </c>
      <c r="D21" s="44" t="str">
        <f t="shared" si="0"/>
        <v>null</v>
      </c>
      <c r="E21" s="44" t="str">
        <f t="shared" si="1"/>
        <v>Aug-14</v>
      </c>
      <c r="F21" s="44" t="s">
        <v>75</v>
      </c>
      <c r="G21" s="44" t="s">
        <v>49</v>
      </c>
      <c r="H21" s="44"/>
      <c r="I21" s="44" t="s">
        <v>50</v>
      </c>
      <c r="J21" s="44"/>
    </row>
    <row r="22" spans="1:10" x14ac:dyDescent="0.4">
      <c r="A22" s="44" t="s">
        <v>47</v>
      </c>
      <c r="B22" s="44">
        <v>2</v>
      </c>
      <c r="C22" s="44">
        <v>2</v>
      </c>
      <c r="D22" s="44" t="str">
        <f t="shared" si="0"/>
        <v>null</v>
      </c>
      <c r="E22" s="44" t="str">
        <f t="shared" si="1"/>
        <v>Aug-14</v>
      </c>
      <c r="F22" s="44" t="s">
        <v>76</v>
      </c>
      <c r="G22" s="44" t="s">
        <v>77</v>
      </c>
      <c r="H22" s="44"/>
      <c r="I22" s="44" t="s">
        <v>50</v>
      </c>
      <c r="J22" s="44"/>
    </row>
    <row r="23" spans="1:10" ht="32" x14ac:dyDescent="0.4">
      <c r="A23" s="44" t="s">
        <v>47</v>
      </c>
      <c r="B23" s="44">
        <v>2</v>
      </c>
      <c r="C23" s="44">
        <v>2</v>
      </c>
      <c r="D23" s="44" t="str">
        <f t="shared" si="0"/>
        <v>null</v>
      </c>
      <c r="E23" s="44" t="str">
        <f t="shared" si="1"/>
        <v>Aug-14</v>
      </c>
      <c r="F23" s="44" t="s">
        <v>78</v>
      </c>
      <c r="G23" s="44" t="s">
        <v>49</v>
      </c>
      <c r="H23" s="44"/>
      <c r="I23" s="44" t="s">
        <v>79</v>
      </c>
      <c r="J23" s="44"/>
    </row>
    <row r="24" spans="1:10" x14ac:dyDescent="0.4">
      <c r="A24" s="44" t="s">
        <v>47</v>
      </c>
      <c r="B24" s="44">
        <v>2</v>
      </c>
      <c r="C24" s="44">
        <v>2</v>
      </c>
      <c r="D24" s="44" t="str">
        <f t="shared" si="0"/>
        <v>null</v>
      </c>
      <c r="E24" s="44" t="str">
        <f t="shared" si="1"/>
        <v>Aug-14</v>
      </c>
      <c r="F24" s="44" t="s">
        <v>80</v>
      </c>
      <c r="G24" s="44" t="s">
        <v>49</v>
      </c>
      <c r="H24" s="44"/>
      <c r="I24" s="44" t="s">
        <v>50</v>
      </c>
      <c r="J24" s="44"/>
    </row>
    <row r="25" spans="1:10" x14ac:dyDescent="0.4">
      <c r="A25" s="44" t="s">
        <v>47</v>
      </c>
      <c r="B25" s="44">
        <v>2</v>
      </c>
      <c r="C25" s="44">
        <v>2</v>
      </c>
      <c r="D25" s="44" t="str">
        <f t="shared" si="0"/>
        <v>null</v>
      </c>
      <c r="E25" s="44" t="str">
        <f t="shared" si="1"/>
        <v>Aug-14</v>
      </c>
      <c r="F25" s="44" t="s">
        <v>81</v>
      </c>
      <c r="G25" s="44" t="s">
        <v>49</v>
      </c>
      <c r="H25" s="44"/>
      <c r="I25" s="44" t="s">
        <v>50</v>
      </c>
      <c r="J25" s="44"/>
    </row>
    <row r="26" spans="1:10" x14ac:dyDescent="0.4">
      <c r="A26" s="44" t="s">
        <v>47</v>
      </c>
      <c r="B26" s="44">
        <v>2</v>
      </c>
      <c r="C26" s="44">
        <v>2</v>
      </c>
      <c r="D26" s="44" t="str">
        <f t="shared" si="0"/>
        <v>null</v>
      </c>
      <c r="E26" s="44" t="str">
        <f t="shared" si="1"/>
        <v>Aug-14</v>
      </c>
      <c r="F26" s="44" t="s">
        <v>82</v>
      </c>
      <c r="G26" s="44" t="s">
        <v>49</v>
      </c>
      <c r="H26" s="44"/>
      <c r="I26" s="44" t="s">
        <v>50</v>
      </c>
      <c r="J26" s="44"/>
    </row>
    <row r="27" spans="1:10" x14ac:dyDescent="0.4">
      <c r="A27" s="44" t="s">
        <v>47</v>
      </c>
      <c r="B27" s="44">
        <v>2</v>
      </c>
      <c r="C27" s="44">
        <v>2</v>
      </c>
      <c r="D27" s="44" t="str">
        <f t="shared" si="0"/>
        <v>null</v>
      </c>
      <c r="E27" s="44" t="str">
        <f t="shared" si="1"/>
        <v>Aug-14</v>
      </c>
      <c r="F27" s="44" t="s">
        <v>83</v>
      </c>
      <c r="G27" s="44" t="s">
        <v>49</v>
      </c>
      <c r="H27" s="44"/>
      <c r="I27" s="44" t="s">
        <v>50</v>
      </c>
      <c r="J27" s="44"/>
    </row>
    <row r="28" spans="1:10" ht="32" x14ac:dyDescent="0.4">
      <c r="A28" s="44" t="s">
        <v>47</v>
      </c>
      <c r="B28" s="44">
        <v>2</v>
      </c>
      <c r="C28" s="44">
        <v>2</v>
      </c>
      <c r="D28" s="44" t="str">
        <f t="shared" si="0"/>
        <v>null</v>
      </c>
      <c r="E28" s="44" t="str">
        <f t="shared" si="1"/>
        <v>Aug-14</v>
      </c>
      <c r="F28" s="44" t="s">
        <v>84</v>
      </c>
      <c r="G28" s="44" t="s">
        <v>49</v>
      </c>
      <c r="H28" s="44"/>
      <c r="I28" s="44" t="s">
        <v>79</v>
      </c>
      <c r="J28" s="44"/>
    </row>
    <row r="29" spans="1:10" x14ac:dyDescent="0.4">
      <c r="A29" s="44" t="s">
        <v>47</v>
      </c>
      <c r="B29" s="44">
        <v>3</v>
      </c>
      <c r="C29" s="44">
        <v>3</v>
      </c>
      <c r="D29" s="44" t="str">
        <f t="shared" si="0"/>
        <v>null</v>
      </c>
      <c r="E29" s="44" t="str">
        <f t="shared" si="1"/>
        <v>Aug-14</v>
      </c>
      <c r="F29" s="44" t="s">
        <v>85</v>
      </c>
      <c r="G29" s="44" t="s">
        <v>56</v>
      </c>
      <c r="H29" s="44"/>
      <c r="I29" s="44" t="s">
        <v>50</v>
      </c>
      <c r="J29" s="44"/>
    </row>
    <row r="30" spans="1:10" x14ac:dyDescent="0.4">
      <c r="A30" s="44" t="s">
        <v>47</v>
      </c>
      <c r="B30" s="44">
        <v>3</v>
      </c>
      <c r="C30" s="44">
        <v>3</v>
      </c>
      <c r="D30" s="44" t="str">
        <f t="shared" si="0"/>
        <v>null</v>
      </c>
      <c r="E30" s="44" t="str">
        <f t="shared" si="1"/>
        <v>Aug-14</v>
      </c>
      <c r="F30" s="44" t="s">
        <v>86</v>
      </c>
      <c r="G30" s="44" t="s">
        <v>64</v>
      </c>
      <c r="H30" s="44"/>
      <c r="I30" s="44" t="s">
        <v>50</v>
      </c>
      <c r="J30" s="44"/>
    </row>
    <row r="31" spans="1:10" x14ac:dyDescent="0.4">
      <c r="A31" s="44" t="s">
        <v>47</v>
      </c>
      <c r="B31" s="44">
        <v>3</v>
      </c>
      <c r="C31" s="44">
        <v>3</v>
      </c>
      <c r="D31" s="44" t="str">
        <f t="shared" si="0"/>
        <v>null</v>
      </c>
      <c r="E31" s="44" t="str">
        <f t="shared" si="1"/>
        <v>Aug-14</v>
      </c>
      <c r="F31" s="44" t="s">
        <v>87</v>
      </c>
      <c r="G31" s="44" t="s">
        <v>88</v>
      </c>
      <c r="H31" s="44"/>
      <c r="I31" s="44" t="s">
        <v>50</v>
      </c>
      <c r="J31" s="44"/>
    </row>
    <row r="32" spans="1:10" x14ac:dyDescent="0.4">
      <c r="A32" s="44" t="s">
        <v>47</v>
      </c>
      <c r="B32" s="44">
        <v>3</v>
      </c>
      <c r="C32" s="44">
        <v>3</v>
      </c>
      <c r="D32" s="44" t="str">
        <f t="shared" si="0"/>
        <v>null</v>
      </c>
      <c r="E32" s="44" t="str">
        <f t="shared" si="1"/>
        <v>Aug-14</v>
      </c>
      <c r="F32" s="44" t="s">
        <v>89</v>
      </c>
      <c r="G32" s="44" t="s">
        <v>52</v>
      </c>
      <c r="H32" s="44"/>
      <c r="I32" s="44" t="s">
        <v>50</v>
      </c>
      <c r="J32" s="44"/>
    </row>
    <row r="33" spans="1:10" x14ac:dyDescent="0.4">
      <c r="A33" s="44" t="s">
        <v>47</v>
      </c>
      <c r="B33" s="44">
        <v>3</v>
      </c>
      <c r="C33" s="44">
        <v>3</v>
      </c>
      <c r="D33" s="44" t="str">
        <f t="shared" si="0"/>
        <v>null</v>
      </c>
      <c r="E33" s="44" t="str">
        <f t="shared" si="1"/>
        <v>Aug-14</v>
      </c>
      <c r="F33" s="44" t="s">
        <v>90</v>
      </c>
      <c r="G33" s="44" t="s">
        <v>52</v>
      </c>
      <c r="H33" s="44"/>
      <c r="I33" s="44" t="s">
        <v>50</v>
      </c>
      <c r="J33" s="44"/>
    </row>
    <row r="34" spans="1:10" x14ac:dyDescent="0.4">
      <c r="A34" s="44" t="s">
        <v>47</v>
      </c>
      <c r="B34" s="44">
        <v>3</v>
      </c>
      <c r="C34" s="44">
        <v>3</v>
      </c>
      <c r="D34" s="44" t="str">
        <f t="shared" si="0"/>
        <v>null</v>
      </c>
      <c r="E34" s="44" t="str">
        <f t="shared" si="1"/>
        <v>Aug-14</v>
      </c>
      <c r="F34" s="44" t="s">
        <v>91</v>
      </c>
      <c r="G34" s="44" t="s">
        <v>52</v>
      </c>
      <c r="H34" s="44"/>
      <c r="I34" s="44" t="s">
        <v>50</v>
      </c>
      <c r="J34" s="44"/>
    </row>
    <row r="35" spans="1:10" x14ac:dyDescent="0.4">
      <c r="A35" s="44" t="s">
        <v>47</v>
      </c>
      <c r="B35" s="44">
        <v>3</v>
      </c>
      <c r="C35" s="44">
        <v>3</v>
      </c>
      <c r="D35" s="44" t="str">
        <f t="shared" si="0"/>
        <v>null</v>
      </c>
      <c r="E35" s="44" t="str">
        <f t="shared" si="1"/>
        <v>Aug-14</v>
      </c>
      <c r="F35" s="44" t="s">
        <v>92</v>
      </c>
      <c r="G35" s="44" t="s">
        <v>52</v>
      </c>
      <c r="H35" s="44"/>
      <c r="I35" s="44" t="s">
        <v>50</v>
      </c>
      <c r="J35" s="44"/>
    </row>
    <row r="36" spans="1:10" x14ac:dyDescent="0.4">
      <c r="A36" s="44" t="s">
        <v>47</v>
      </c>
      <c r="B36" s="44">
        <v>3</v>
      </c>
      <c r="C36" s="44">
        <v>3</v>
      </c>
      <c r="D36" s="44" t="str">
        <f t="shared" si="0"/>
        <v>null</v>
      </c>
      <c r="E36" s="44" t="str">
        <f t="shared" si="1"/>
        <v>Aug-14</v>
      </c>
      <c r="F36" s="44" t="s">
        <v>93</v>
      </c>
      <c r="G36" s="44" t="s">
        <v>52</v>
      </c>
      <c r="H36" s="44"/>
      <c r="I36" s="44" t="s">
        <v>50</v>
      </c>
      <c r="J36" s="44"/>
    </row>
    <row r="37" spans="1:10" x14ac:dyDescent="0.4">
      <c r="A37" s="44" t="s">
        <v>47</v>
      </c>
      <c r="B37" s="44">
        <v>3</v>
      </c>
      <c r="C37" s="44">
        <v>3</v>
      </c>
      <c r="D37" s="44" t="str">
        <f t="shared" si="0"/>
        <v>null</v>
      </c>
      <c r="E37" s="44" t="str">
        <f t="shared" si="1"/>
        <v>Aug-14</v>
      </c>
      <c r="F37" s="44" t="s">
        <v>94</v>
      </c>
      <c r="G37" s="44" t="s">
        <v>52</v>
      </c>
      <c r="H37" s="44"/>
      <c r="I37" s="44" t="s">
        <v>50</v>
      </c>
      <c r="J37" s="44"/>
    </row>
    <row r="38" spans="1:10" x14ac:dyDescent="0.4">
      <c r="A38" s="44" t="s">
        <v>47</v>
      </c>
      <c r="B38" s="44">
        <v>3</v>
      </c>
      <c r="C38" s="44">
        <v>3</v>
      </c>
      <c r="D38" s="44" t="str">
        <f t="shared" si="0"/>
        <v>null</v>
      </c>
      <c r="E38" s="44" t="str">
        <f t="shared" si="1"/>
        <v>Aug-14</v>
      </c>
      <c r="F38" s="44" t="s">
        <v>95</v>
      </c>
      <c r="G38" s="44" t="s">
        <v>52</v>
      </c>
      <c r="H38" s="44"/>
      <c r="I38" s="44" t="s">
        <v>50</v>
      </c>
      <c r="J38" s="44"/>
    </row>
    <row r="39" spans="1:10" x14ac:dyDescent="0.4">
      <c r="A39" s="44" t="s">
        <v>47</v>
      </c>
      <c r="B39" s="44">
        <v>3</v>
      </c>
      <c r="C39" s="44">
        <v>3</v>
      </c>
      <c r="D39" s="44" t="str">
        <f t="shared" si="0"/>
        <v>null</v>
      </c>
      <c r="E39" s="44" t="str">
        <f t="shared" si="1"/>
        <v>Aug-14</v>
      </c>
      <c r="F39" s="44" t="s">
        <v>96</v>
      </c>
      <c r="G39" s="44" t="s">
        <v>52</v>
      </c>
      <c r="H39" s="44"/>
      <c r="I39" s="44" t="s">
        <v>50</v>
      </c>
      <c r="J39" s="44"/>
    </row>
    <row r="40" spans="1:10" x14ac:dyDescent="0.4">
      <c r="A40" s="44" t="s">
        <v>47</v>
      </c>
      <c r="B40" s="44">
        <v>3</v>
      </c>
      <c r="C40" s="44">
        <v>3</v>
      </c>
      <c r="D40" s="44" t="str">
        <f t="shared" si="0"/>
        <v>null</v>
      </c>
      <c r="E40" s="44" t="str">
        <f t="shared" si="1"/>
        <v>Aug-14</v>
      </c>
      <c r="F40" s="44" t="s">
        <v>97</v>
      </c>
      <c r="G40" s="44" t="s">
        <v>52</v>
      </c>
      <c r="H40" s="44"/>
      <c r="I40" s="44" t="s">
        <v>50</v>
      </c>
      <c r="J40" s="44"/>
    </row>
    <row r="41" spans="1:10" x14ac:dyDescent="0.4">
      <c r="A41" s="44" t="s">
        <v>47</v>
      </c>
      <c r="B41" s="44">
        <v>3</v>
      </c>
      <c r="C41" s="44">
        <v>3</v>
      </c>
      <c r="D41" s="44" t="str">
        <f t="shared" si="0"/>
        <v>null</v>
      </c>
      <c r="E41" s="44" t="str">
        <f t="shared" si="1"/>
        <v>Aug-14</v>
      </c>
      <c r="F41" s="44" t="s">
        <v>98</v>
      </c>
      <c r="G41" s="44" t="s">
        <v>52</v>
      </c>
      <c r="H41" s="44"/>
      <c r="I41" s="44" t="s">
        <v>50</v>
      </c>
      <c r="J41" s="44"/>
    </row>
    <row r="42" spans="1:10" x14ac:dyDescent="0.4">
      <c r="A42" s="44" t="s">
        <v>47</v>
      </c>
      <c r="B42" s="44">
        <v>3</v>
      </c>
      <c r="C42" s="44">
        <v>3</v>
      </c>
      <c r="D42" s="44" t="str">
        <f t="shared" si="0"/>
        <v>null</v>
      </c>
      <c r="E42" s="44" t="str">
        <f t="shared" si="1"/>
        <v>Aug-14</v>
      </c>
      <c r="F42" s="44" t="s">
        <v>99</v>
      </c>
      <c r="G42" s="44" t="s">
        <v>52</v>
      </c>
      <c r="H42" s="44"/>
      <c r="I42" s="44" t="s">
        <v>50</v>
      </c>
      <c r="J42" s="44"/>
    </row>
    <row r="43" spans="1:10" x14ac:dyDescent="0.4">
      <c r="A43" s="44" t="s">
        <v>47</v>
      </c>
      <c r="B43" s="44">
        <v>3</v>
      </c>
      <c r="C43" s="44">
        <v>3</v>
      </c>
      <c r="D43" s="44" t="str">
        <f t="shared" si="0"/>
        <v>null</v>
      </c>
      <c r="E43" s="44" t="str">
        <f t="shared" si="1"/>
        <v>Aug-14</v>
      </c>
      <c r="F43" s="44" t="s">
        <v>100</v>
      </c>
      <c r="G43" s="44" t="s">
        <v>52</v>
      </c>
      <c r="H43" s="44"/>
      <c r="I43" s="44" t="s">
        <v>50</v>
      </c>
      <c r="J43" s="44"/>
    </row>
    <row r="44" spans="1:10" ht="32" x14ac:dyDescent="0.4">
      <c r="A44" s="44" t="s">
        <v>47</v>
      </c>
      <c r="B44" s="44">
        <v>3</v>
      </c>
      <c r="C44" s="44">
        <v>3</v>
      </c>
      <c r="D44" s="44" t="str">
        <f t="shared" si="0"/>
        <v>null</v>
      </c>
      <c r="E44" s="44" t="str">
        <f t="shared" si="1"/>
        <v>Aug-14</v>
      </c>
      <c r="F44" s="44" t="s">
        <v>101</v>
      </c>
      <c r="G44" s="44" t="s">
        <v>49</v>
      </c>
      <c r="H44" s="44"/>
      <c r="I44" s="44" t="s">
        <v>102</v>
      </c>
      <c r="J44" s="44"/>
    </row>
    <row r="45" spans="1:10" x14ac:dyDescent="0.4">
      <c r="A45" s="44" t="s">
        <v>47</v>
      </c>
      <c r="B45" s="44">
        <v>3</v>
      </c>
      <c r="C45" s="44">
        <v>3</v>
      </c>
      <c r="D45" s="44" t="str">
        <f t="shared" si="0"/>
        <v>null</v>
      </c>
      <c r="E45" s="44" t="str">
        <f t="shared" si="1"/>
        <v>Aug-14</v>
      </c>
      <c r="F45" s="44" t="s">
        <v>103</v>
      </c>
      <c r="G45" s="44" t="s">
        <v>64</v>
      </c>
      <c r="H45" s="44"/>
      <c r="I45" s="44" t="s">
        <v>50</v>
      </c>
      <c r="J45" s="44"/>
    </row>
    <row r="46" spans="1:10" x14ac:dyDescent="0.4">
      <c r="A46" s="44" t="s">
        <v>47</v>
      </c>
      <c r="B46" s="44">
        <v>3</v>
      </c>
      <c r="C46" s="44">
        <v>3</v>
      </c>
      <c r="D46" s="44" t="str">
        <f t="shared" si="0"/>
        <v>null</v>
      </c>
      <c r="E46" s="44" t="str">
        <f t="shared" si="1"/>
        <v>Aug-14</v>
      </c>
      <c r="F46" s="44" t="s">
        <v>104</v>
      </c>
      <c r="G46" s="44" t="s">
        <v>59</v>
      </c>
      <c r="H46" s="44"/>
      <c r="I46" s="44" t="s">
        <v>50</v>
      </c>
      <c r="J46" s="44"/>
    </row>
    <row r="47" spans="1:10" x14ac:dyDescent="0.4">
      <c r="A47" s="44" t="s">
        <v>47</v>
      </c>
      <c r="B47" s="44">
        <v>3</v>
      </c>
      <c r="C47" s="44">
        <v>3</v>
      </c>
      <c r="D47" s="44" t="str">
        <f t="shared" si="0"/>
        <v>null</v>
      </c>
      <c r="E47" s="44" t="str">
        <f t="shared" si="1"/>
        <v>Aug-14</v>
      </c>
      <c r="F47" s="44" t="s">
        <v>105</v>
      </c>
      <c r="G47" s="44" t="s">
        <v>106</v>
      </c>
      <c r="H47" s="44"/>
      <c r="I47" s="44" t="s">
        <v>50</v>
      </c>
      <c r="J47" s="44"/>
    </row>
    <row r="48" spans="1:10" ht="32" x14ac:dyDescent="0.4">
      <c r="A48" s="44" t="s">
        <v>47</v>
      </c>
      <c r="B48" s="44">
        <v>3</v>
      </c>
      <c r="C48" s="44">
        <v>3</v>
      </c>
      <c r="D48" s="44" t="str">
        <f t="shared" si="0"/>
        <v>null</v>
      </c>
      <c r="E48" s="44" t="str">
        <f t="shared" si="1"/>
        <v>Aug-14</v>
      </c>
      <c r="F48" s="44" t="s">
        <v>107</v>
      </c>
      <c r="G48" s="44" t="s">
        <v>77</v>
      </c>
      <c r="H48" s="44"/>
      <c r="I48" s="44" t="s">
        <v>50</v>
      </c>
      <c r="J48" s="44" t="s">
        <v>108</v>
      </c>
    </row>
    <row r="49" spans="1:10" x14ac:dyDescent="0.4">
      <c r="A49" s="44" t="s">
        <v>47</v>
      </c>
      <c r="B49" s="44">
        <v>3</v>
      </c>
      <c r="C49" s="44">
        <v>3</v>
      </c>
      <c r="D49" s="44" t="str">
        <f t="shared" si="0"/>
        <v>null</v>
      </c>
      <c r="E49" s="44" t="str">
        <f t="shared" si="1"/>
        <v>Aug-14</v>
      </c>
      <c r="F49" s="44" t="s">
        <v>109</v>
      </c>
      <c r="G49" s="44" t="s">
        <v>77</v>
      </c>
      <c r="H49" s="44"/>
      <c r="I49" s="44" t="s">
        <v>50</v>
      </c>
      <c r="J49" s="44"/>
    </row>
    <row r="50" spans="1:10" x14ac:dyDescent="0.4">
      <c r="A50" s="44" t="s">
        <v>47</v>
      </c>
      <c r="B50" s="44">
        <v>3</v>
      </c>
      <c r="C50" s="44">
        <v>3</v>
      </c>
      <c r="D50" s="44" t="str">
        <f t="shared" si="0"/>
        <v>null</v>
      </c>
      <c r="E50" s="44" t="str">
        <f t="shared" si="1"/>
        <v>Aug-14</v>
      </c>
      <c r="F50" s="44" t="s">
        <v>57</v>
      </c>
      <c r="G50" s="44" t="s">
        <v>59</v>
      </c>
      <c r="H50" s="44"/>
      <c r="I50" s="44" t="s">
        <v>50</v>
      </c>
      <c r="J50" s="44"/>
    </row>
    <row r="51" spans="1:10" ht="32" x14ac:dyDescent="0.4">
      <c r="A51" s="44" t="s">
        <v>47</v>
      </c>
      <c r="B51" s="44">
        <v>3</v>
      </c>
      <c r="C51" s="44">
        <v>3</v>
      </c>
      <c r="D51" s="44" t="str">
        <f t="shared" si="0"/>
        <v>null</v>
      </c>
      <c r="E51" s="44" t="str">
        <f t="shared" si="1"/>
        <v>Aug-14</v>
      </c>
      <c r="F51" s="44" t="s">
        <v>110</v>
      </c>
      <c r="G51" s="44" t="s">
        <v>49</v>
      </c>
      <c r="H51" s="44"/>
      <c r="I51" s="44" t="s">
        <v>102</v>
      </c>
      <c r="J51" s="44"/>
    </row>
    <row r="52" spans="1:10" x14ac:dyDescent="0.4">
      <c r="A52" s="44" t="s">
        <v>47</v>
      </c>
      <c r="B52" s="44">
        <v>3</v>
      </c>
      <c r="C52" s="44">
        <v>3</v>
      </c>
      <c r="D52" s="44" t="str">
        <f t="shared" si="0"/>
        <v>null</v>
      </c>
      <c r="E52" s="44" t="str">
        <f t="shared" si="1"/>
        <v>Aug-14</v>
      </c>
      <c r="F52" s="44" t="s">
        <v>111</v>
      </c>
      <c r="G52" s="44" t="s">
        <v>59</v>
      </c>
      <c r="H52" s="44"/>
      <c r="I52" s="44" t="s">
        <v>50</v>
      </c>
      <c r="J52" s="44"/>
    </row>
    <row r="53" spans="1:10" x14ac:dyDescent="0.4">
      <c r="A53" s="44" t="s">
        <v>47</v>
      </c>
      <c r="B53" s="44">
        <v>3</v>
      </c>
      <c r="C53" s="44">
        <v>3</v>
      </c>
      <c r="D53" s="44" t="str">
        <f t="shared" si="0"/>
        <v>null</v>
      </c>
      <c r="E53" s="44" t="str">
        <f t="shared" si="1"/>
        <v>Aug-14</v>
      </c>
      <c r="F53" s="44" t="s">
        <v>111</v>
      </c>
      <c r="G53" s="44" t="s">
        <v>64</v>
      </c>
      <c r="H53" s="44"/>
      <c r="I53" s="44" t="s">
        <v>50</v>
      </c>
      <c r="J53" s="44"/>
    </row>
    <row r="54" spans="1:10" x14ac:dyDescent="0.4">
      <c r="A54" s="44" t="s">
        <v>47</v>
      </c>
      <c r="B54" s="44">
        <v>3</v>
      </c>
      <c r="C54" s="44">
        <v>3</v>
      </c>
      <c r="D54" s="44" t="str">
        <f t="shared" si="0"/>
        <v>null</v>
      </c>
      <c r="E54" s="44" t="str">
        <f t="shared" si="1"/>
        <v>Aug-14</v>
      </c>
      <c r="F54" s="44" t="s">
        <v>112</v>
      </c>
      <c r="G54" s="44" t="s">
        <v>59</v>
      </c>
      <c r="H54" s="44"/>
      <c r="I54" s="44" t="s">
        <v>50</v>
      </c>
      <c r="J54" s="44"/>
    </row>
    <row r="55" spans="1:10" ht="32" x14ac:dyDescent="0.4">
      <c r="A55" s="44" t="s">
        <v>47</v>
      </c>
      <c r="B55" s="44">
        <v>3</v>
      </c>
      <c r="C55" s="44">
        <v>3</v>
      </c>
      <c r="D55" s="44" t="str">
        <f t="shared" si="0"/>
        <v>null</v>
      </c>
      <c r="E55" s="44" t="str">
        <f t="shared" si="1"/>
        <v>Aug-14</v>
      </c>
      <c r="F55" s="44" t="s">
        <v>113</v>
      </c>
      <c r="G55" s="44" t="s">
        <v>49</v>
      </c>
      <c r="H55" s="44"/>
      <c r="I55" s="44" t="s">
        <v>114</v>
      </c>
      <c r="J55" s="44"/>
    </row>
    <row r="56" spans="1:10" ht="32" x14ac:dyDescent="0.4">
      <c r="A56" s="44" t="s">
        <v>47</v>
      </c>
      <c r="B56" s="44">
        <v>3</v>
      </c>
      <c r="C56" s="44">
        <v>3</v>
      </c>
      <c r="D56" s="44" t="str">
        <f t="shared" si="0"/>
        <v>null</v>
      </c>
      <c r="E56" s="44" t="str">
        <f t="shared" si="1"/>
        <v>Aug-14</v>
      </c>
      <c r="F56" s="44" t="s">
        <v>115</v>
      </c>
      <c r="G56" s="44" t="s">
        <v>49</v>
      </c>
      <c r="H56" s="44"/>
      <c r="I56" s="44" t="s">
        <v>50</v>
      </c>
      <c r="J56" s="44" t="s">
        <v>116</v>
      </c>
    </row>
    <row r="57" spans="1:10" x14ac:dyDescent="0.4">
      <c r="A57" s="44" t="s">
        <v>47</v>
      </c>
      <c r="B57" s="44">
        <v>3</v>
      </c>
      <c r="C57" s="44">
        <v>3</v>
      </c>
      <c r="D57" s="44" t="str">
        <f t="shared" si="0"/>
        <v>null</v>
      </c>
      <c r="E57" s="44" t="str">
        <f t="shared" si="1"/>
        <v>Aug-14</v>
      </c>
      <c r="F57" s="44" t="s">
        <v>61</v>
      </c>
      <c r="G57" s="44" t="s">
        <v>59</v>
      </c>
      <c r="H57" s="44"/>
      <c r="I57" s="44" t="s">
        <v>50</v>
      </c>
      <c r="J57" s="44"/>
    </row>
    <row r="58" spans="1:10" x14ac:dyDescent="0.4">
      <c r="A58" s="44" t="s">
        <v>47</v>
      </c>
      <c r="B58" s="44">
        <v>3</v>
      </c>
      <c r="C58" s="44">
        <v>3</v>
      </c>
      <c r="D58" s="44" t="str">
        <f t="shared" si="0"/>
        <v>null</v>
      </c>
      <c r="E58" s="44" t="str">
        <f t="shared" si="1"/>
        <v>Aug-14</v>
      </c>
      <c r="F58" s="44" t="s">
        <v>117</v>
      </c>
      <c r="G58" s="44" t="s">
        <v>59</v>
      </c>
      <c r="H58" s="44"/>
      <c r="I58" s="44" t="s">
        <v>50</v>
      </c>
      <c r="J58" s="44"/>
    </row>
    <row r="59" spans="1:10" x14ac:dyDescent="0.4">
      <c r="A59" s="44" t="s">
        <v>47</v>
      </c>
      <c r="B59" s="44">
        <v>3</v>
      </c>
      <c r="C59" s="44">
        <v>3</v>
      </c>
      <c r="D59" s="44" t="str">
        <f t="shared" si="0"/>
        <v>null</v>
      </c>
      <c r="E59" s="44" t="str">
        <f t="shared" si="1"/>
        <v>Aug-14</v>
      </c>
      <c r="F59" s="44" t="s">
        <v>118</v>
      </c>
      <c r="G59" s="44" t="s">
        <v>119</v>
      </c>
      <c r="H59" s="44"/>
      <c r="I59" s="44" t="s">
        <v>50</v>
      </c>
      <c r="J59" s="44"/>
    </row>
    <row r="60" spans="1:10" x14ac:dyDescent="0.4">
      <c r="A60" s="44" t="s">
        <v>47</v>
      </c>
      <c r="B60" s="44">
        <v>3</v>
      </c>
      <c r="C60" s="44">
        <v>3</v>
      </c>
      <c r="D60" s="44" t="str">
        <f t="shared" si="0"/>
        <v>null</v>
      </c>
      <c r="E60" s="44" t="str">
        <f t="shared" si="1"/>
        <v>Aug-14</v>
      </c>
      <c r="F60" s="44" t="s">
        <v>120</v>
      </c>
      <c r="G60" s="44" t="s">
        <v>77</v>
      </c>
      <c r="H60" s="44"/>
      <c r="I60" s="44" t="s">
        <v>50</v>
      </c>
      <c r="J60" s="44"/>
    </row>
    <row r="61" spans="1:10" x14ac:dyDescent="0.4">
      <c r="A61" s="44" t="s">
        <v>47</v>
      </c>
      <c r="B61" s="44">
        <v>3</v>
      </c>
      <c r="C61" s="44">
        <v>3</v>
      </c>
      <c r="D61" s="44" t="str">
        <f t="shared" si="0"/>
        <v>null</v>
      </c>
      <c r="E61" s="44" t="str">
        <f t="shared" si="1"/>
        <v>Aug-14</v>
      </c>
      <c r="F61" s="44" t="s">
        <v>121</v>
      </c>
      <c r="G61" s="44" t="s">
        <v>59</v>
      </c>
      <c r="H61" s="44"/>
      <c r="I61" s="44" t="s">
        <v>50</v>
      </c>
      <c r="J61" s="44"/>
    </row>
    <row r="62" spans="1:10" x14ac:dyDescent="0.4">
      <c r="A62" s="44" t="s">
        <v>47</v>
      </c>
      <c r="B62" s="44">
        <v>3</v>
      </c>
      <c r="C62" s="44">
        <v>3</v>
      </c>
      <c r="D62" s="44" t="str">
        <f t="shared" si="0"/>
        <v>null</v>
      </c>
      <c r="E62" s="44" t="str">
        <f t="shared" si="1"/>
        <v>Aug-14</v>
      </c>
      <c r="F62" s="44" t="s">
        <v>122</v>
      </c>
      <c r="G62" s="44" t="s">
        <v>77</v>
      </c>
      <c r="H62" s="44"/>
      <c r="I62" s="44" t="s">
        <v>50</v>
      </c>
      <c r="J62" s="44"/>
    </row>
    <row r="63" spans="1:10" x14ac:dyDescent="0.4">
      <c r="A63" s="44" t="s">
        <v>47</v>
      </c>
      <c r="B63" s="44">
        <v>3</v>
      </c>
      <c r="C63" s="44">
        <v>3</v>
      </c>
      <c r="D63" s="44" t="str">
        <f t="shared" si="0"/>
        <v>null</v>
      </c>
      <c r="E63" s="44" t="str">
        <f t="shared" si="1"/>
        <v>Aug-14</v>
      </c>
      <c r="F63" s="44" t="s">
        <v>123</v>
      </c>
      <c r="G63" s="44" t="s">
        <v>77</v>
      </c>
      <c r="H63" s="44"/>
      <c r="I63" s="44" t="s">
        <v>50</v>
      </c>
      <c r="J63" s="44"/>
    </row>
    <row r="64" spans="1:10" x14ac:dyDescent="0.4">
      <c r="A64" s="44" t="s">
        <v>47</v>
      </c>
      <c r="B64" s="44">
        <v>3</v>
      </c>
      <c r="C64" s="44">
        <v>3</v>
      </c>
      <c r="D64" s="44" t="str">
        <f t="shared" si="0"/>
        <v>null</v>
      </c>
      <c r="E64" s="44" t="str">
        <f t="shared" si="1"/>
        <v>Aug-14</v>
      </c>
      <c r="F64" s="44" t="s">
        <v>124</v>
      </c>
      <c r="G64" s="44" t="s">
        <v>77</v>
      </c>
      <c r="H64" s="44"/>
      <c r="I64" s="44" t="s">
        <v>50</v>
      </c>
      <c r="J64" s="44"/>
    </row>
    <row r="65" spans="1:10" x14ac:dyDescent="0.4">
      <c r="A65" s="44" t="s">
        <v>47</v>
      </c>
      <c r="B65" s="44">
        <v>3</v>
      </c>
      <c r="C65" s="44">
        <v>3</v>
      </c>
      <c r="D65" s="44" t="str">
        <f t="shared" si="0"/>
        <v>null</v>
      </c>
      <c r="E65" s="44" t="str">
        <f t="shared" si="1"/>
        <v>Aug-14</v>
      </c>
      <c r="F65" s="44" t="s">
        <v>125</v>
      </c>
      <c r="G65" s="44" t="s">
        <v>126</v>
      </c>
      <c r="H65" s="44"/>
      <c r="I65" s="44" t="s">
        <v>50</v>
      </c>
      <c r="J65" s="44"/>
    </row>
    <row r="66" spans="1:10" x14ac:dyDescent="0.4">
      <c r="A66" s="44" t="s">
        <v>47</v>
      </c>
      <c r="B66" s="44">
        <v>3</v>
      </c>
      <c r="C66" s="44">
        <v>3</v>
      </c>
      <c r="D66" s="44" t="str">
        <f t="shared" ref="D66:D129" si="2">"null"</f>
        <v>null</v>
      </c>
      <c r="E66" s="44" t="str">
        <f t="shared" ref="E66:E129" si="3">"Aug-14"</f>
        <v>Aug-14</v>
      </c>
      <c r="F66" s="44" t="s">
        <v>62</v>
      </c>
      <c r="G66" s="44" t="s">
        <v>49</v>
      </c>
      <c r="H66" s="44"/>
      <c r="I66" s="44" t="s">
        <v>50</v>
      </c>
      <c r="J66" s="44"/>
    </row>
    <row r="67" spans="1:10" x14ac:dyDescent="0.4">
      <c r="A67" s="44" t="s">
        <v>47</v>
      </c>
      <c r="B67" s="44">
        <v>3</v>
      </c>
      <c r="C67" s="44">
        <v>3</v>
      </c>
      <c r="D67" s="44" t="str">
        <f t="shared" si="2"/>
        <v>null</v>
      </c>
      <c r="E67" s="44" t="str">
        <f t="shared" si="3"/>
        <v>Aug-14</v>
      </c>
      <c r="F67" s="44" t="s">
        <v>127</v>
      </c>
      <c r="G67" s="44" t="s">
        <v>49</v>
      </c>
      <c r="H67" s="44"/>
      <c r="I67" s="44" t="s">
        <v>50</v>
      </c>
      <c r="J67" s="44"/>
    </row>
    <row r="68" spans="1:10" x14ac:dyDescent="0.4">
      <c r="A68" s="44" t="s">
        <v>47</v>
      </c>
      <c r="B68" s="44">
        <v>3</v>
      </c>
      <c r="C68" s="44">
        <v>3</v>
      </c>
      <c r="D68" s="44" t="str">
        <f t="shared" si="2"/>
        <v>null</v>
      </c>
      <c r="E68" s="44" t="str">
        <f t="shared" si="3"/>
        <v>Aug-14</v>
      </c>
      <c r="F68" s="44" t="s">
        <v>128</v>
      </c>
      <c r="G68" s="44" t="s">
        <v>59</v>
      </c>
      <c r="H68" s="44"/>
      <c r="I68" s="44" t="s">
        <v>50</v>
      </c>
      <c r="J68" s="44"/>
    </row>
    <row r="69" spans="1:10" x14ac:dyDescent="0.4">
      <c r="A69" s="44" t="s">
        <v>47</v>
      </c>
      <c r="B69" s="44">
        <v>3</v>
      </c>
      <c r="C69" s="44">
        <v>3</v>
      </c>
      <c r="D69" s="44" t="str">
        <f t="shared" si="2"/>
        <v>null</v>
      </c>
      <c r="E69" s="44" t="str">
        <f t="shared" si="3"/>
        <v>Aug-14</v>
      </c>
      <c r="F69" s="44" t="s">
        <v>128</v>
      </c>
      <c r="G69" s="44" t="s">
        <v>126</v>
      </c>
      <c r="H69" s="44"/>
      <c r="I69" s="44" t="s">
        <v>50</v>
      </c>
      <c r="J69" s="44"/>
    </row>
    <row r="70" spans="1:10" x14ac:dyDescent="0.4">
      <c r="A70" s="44" t="s">
        <v>47</v>
      </c>
      <c r="B70" s="44">
        <v>3</v>
      </c>
      <c r="C70" s="44">
        <v>3</v>
      </c>
      <c r="D70" s="44" t="str">
        <f t="shared" si="2"/>
        <v>null</v>
      </c>
      <c r="E70" s="44" t="str">
        <f t="shared" si="3"/>
        <v>Aug-14</v>
      </c>
      <c r="F70" s="44" t="s">
        <v>129</v>
      </c>
      <c r="G70" s="44" t="s">
        <v>49</v>
      </c>
      <c r="H70" s="44"/>
      <c r="I70" s="44" t="s">
        <v>50</v>
      </c>
      <c r="J70" s="44"/>
    </row>
    <row r="71" spans="1:10" x14ac:dyDescent="0.4">
      <c r="A71" s="44" t="s">
        <v>47</v>
      </c>
      <c r="B71" s="44">
        <v>3</v>
      </c>
      <c r="C71" s="44">
        <v>3</v>
      </c>
      <c r="D71" s="44" t="str">
        <f t="shared" si="2"/>
        <v>null</v>
      </c>
      <c r="E71" s="44" t="str">
        <f t="shared" si="3"/>
        <v>Aug-14</v>
      </c>
      <c r="F71" s="44" t="s">
        <v>130</v>
      </c>
      <c r="G71" s="44" t="s">
        <v>49</v>
      </c>
      <c r="H71" s="44"/>
      <c r="I71" s="44" t="s">
        <v>50</v>
      </c>
      <c r="J71" s="44"/>
    </row>
    <row r="72" spans="1:10" x14ac:dyDescent="0.4">
      <c r="A72" s="44" t="s">
        <v>47</v>
      </c>
      <c r="B72" s="44">
        <v>3</v>
      </c>
      <c r="C72" s="44">
        <v>3</v>
      </c>
      <c r="D72" s="44" t="str">
        <f t="shared" si="2"/>
        <v>null</v>
      </c>
      <c r="E72" s="44" t="str">
        <f t="shared" si="3"/>
        <v>Aug-14</v>
      </c>
      <c r="F72" s="44" t="s">
        <v>131</v>
      </c>
      <c r="G72" s="44" t="s">
        <v>132</v>
      </c>
      <c r="H72" s="44"/>
      <c r="I72" s="44" t="s">
        <v>50</v>
      </c>
      <c r="J72" s="44"/>
    </row>
    <row r="73" spans="1:10" x14ac:dyDescent="0.4">
      <c r="A73" s="44" t="s">
        <v>47</v>
      </c>
      <c r="B73" s="44">
        <v>3</v>
      </c>
      <c r="C73" s="44">
        <v>3</v>
      </c>
      <c r="D73" s="44" t="str">
        <f t="shared" si="2"/>
        <v>null</v>
      </c>
      <c r="E73" s="44" t="str">
        <f t="shared" si="3"/>
        <v>Aug-14</v>
      </c>
      <c r="F73" s="44" t="s">
        <v>133</v>
      </c>
      <c r="G73" s="44" t="s">
        <v>126</v>
      </c>
      <c r="H73" s="44"/>
      <c r="I73" s="44" t="s">
        <v>50</v>
      </c>
      <c r="J73" s="44"/>
    </row>
    <row r="74" spans="1:10" ht="48" x14ac:dyDescent="0.4">
      <c r="A74" s="44" t="s">
        <v>47</v>
      </c>
      <c r="B74" s="44">
        <v>3</v>
      </c>
      <c r="C74" s="44">
        <v>3</v>
      </c>
      <c r="D74" s="44" t="str">
        <f t="shared" si="2"/>
        <v>null</v>
      </c>
      <c r="E74" s="44" t="str">
        <f t="shared" si="3"/>
        <v>Aug-14</v>
      </c>
      <c r="F74" s="44" t="s">
        <v>134</v>
      </c>
      <c r="G74" s="44" t="s">
        <v>135</v>
      </c>
      <c r="H74" s="44"/>
      <c r="I74" s="44" t="s">
        <v>136</v>
      </c>
      <c r="J74" s="44" t="s">
        <v>137</v>
      </c>
    </row>
    <row r="75" spans="1:10" ht="32" x14ac:dyDescent="0.4">
      <c r="A75" s="44" t="s">
        <v>47</v>
      </c>
      <c r="B75" s="44">
        <v>3</v>
      </c>
      <c r="C75" s="44">
        <v>3</v>
      </c>
      <c r="D75" s="44" t="str">
        <f t="shared" si="2"/>
        <v>null</v>
      </c>
      <c r="E75" s="44" t="str">
        <f t="shared" si="3"/>
        <v>Aug-14</v>
      </c>
      <c r="F75" s="44" t="s">
        <v>138</v>
      </c>
      <c r="G75" s="44" t="s">
        <v>49</v>
      </c>
      <c r="H75" s="44"/>
      <c r="I75" s="44" t="s">
        <v>114</v>
      </c>
      <c r="J75" s="44"/>
    </row>
    <row r="76" spans="1:10" x14ac:dyDescent="0.4">
      <c r="A76" s="44" t="s">
        <v>47</v>
      </c>
      <c r="B76" s="44">
        <v>3</v>
      </c>
      <c r="C76" s="44">
        <v>3</v>
      </c>
      <c r="D76" s="44" t="str">
        <f t="shared" si="2"/>
        <v>null</v>
      </c>
      <c r="E76" s="44" t="str">
        <f t="shared" si="3"/>
        <v>Aug-14</v>
      </c>
      <c r="F76" s="44" t="s">
        <v>139</v>
      </c>
      <c r="G76" s="44" t="s">
        <v>140</v>
      </c>
      <c r="H76" s="44"/>
      <c r="I76" s="44" t="s">
        <v>50</v>
      </c>
      <c r="J76" s="44"/>
    </row>
    <row r="77" spans="1:10" x14ac:dyDescent="0.4">
      <c r="A77" s="44" t="s">
        <v>47</v>
      </c>
      <c r="B77" s="44">
        <v>3</v>
      </c>
      <c r="C77" s="44">
        <v>3</v>
      </c>
      <c r="D77" s="44" t="str">
        <f t="shared" si="2"/>
        <v>null</v>
      </c>
      <c r="E77" s="44" t="str">
        <f t="shared" si="3"/>
        <v>Aug-14</v>
      </c>
      <c r="F77" s="44" t="s">
        <v>141</v>
      </c>
      <c r="G77" s="44" t="s">
        <v>142</v>
      </c>
      <c r="H77" s="44"/>
      <c r="I77" s="44" t="s">
        <v>50</v>
      </c>
      <c r="J77" s="44"/>
    </row>
    <row r="78" spans="1:10" x14ac:dyDescent="0.4">
      <c r="A78" s="44" t="s">
        <v>47</v>
      </c>
      <c r="B78" s="44">
        <v>3</v>
      </c>
      <c r="C78" s="44">
        <v>3</v>
      </c>
      <c r="D78" s="44" t="str">
        <f t="shared" si="2"/>
        <v>null</v>
      </c>
      <c r="E78" s="44" t="str">
        <f t="shared" si="3"/>
        <v>Aug-14</v>
      </c>
      <c r="F78" s="44" t="s">
        <v>141</v>
      </c>
      <c r="G78" s="44" t="s">
        <v>143</v>
      </c>
      <c r="H78" s="44"/>
      <c r="I78" s="44" t="s">
        <v>50</v>
      </c>
      <c r="J78" s="44"/>
    </row>
    <row r="79" spans="1:10" x14ac:dyDescent="0.4">
      <c r="A79" s="44" t="s">
        <v>47</v>
      </c>
      <c r="B79" s="44">
        <v>3</v>
      </c>
      <c r="C79" s="44">
        <v>3</v>
      </c>
      <c r="D79" s="44" t="str">
        <f t="shared" si="2"/>
        <v>null</v>
      </c>
      <c r="E79" s="44" t="str">
        <f t="shared" si="3"/>
        <v>Aug-14</v>
      </c>
      <c r="F79" s="44" t="s">
        <v>144</v>
      </c>
      <c r="G79" s="44" t="s">
        <v>49</v>
      </c>
      <c r="H79" s="44"/>
      <c r="I79" s="44" t="s">
        <v>50</v>
      </c>
      <c r="J79" s="44"/>
    </row>
    <row r="80" spans="1:10" x14ac:dyDescent="0.4">
      <c r="A80" s="44" t="s">
        <v>47</v>
      </c>
      <c r="B80" s="44">
        <v>3</v>
      </c>
      <c r="C80" s="44">
        <v>3</v>
      </c>
      <c r="D80" s="44" t="str">
        <f t="shared" si="2"/>
        <v>null</v>
      </c>
      <c r="E80" s="44" t="str">
        <f t="shared" si="3"/>
        <v>Aug-14</v>
      </c>
      <c r="F80" s="44" t="s">
        <v>145</v>
      </c>
      <c r="G80" s="44" t="s">
        <v>56</v>
      </c>
      <c r="H80" s="44"/>
      <c r="I80" s="44" t="s">
        <v>50</v>
      </c>
      <c r="J80" s="44"/>
    </row>
    <row r="81" spans="1:10" x14ac:dyDescent="0.4">
      <c r="A81" s="44" t="s">
        <v>47</v>
      </c>
      <c r="B81" s="44">
        <v>3</v>
      </c>
      <c r="C81" s="44">
        <v>3</v>
      </c>
      <c r="D81" s="44" t="str">
        <f t="shared" si="2"/>
        <v>null</v>
      </c>
      <c r="E81" s="44" t="str">
        <f t="shared" si="3"/>
        <v>Aug-14</v>
      </c>
      <c r="F81" s="44" t="s">
        <v>146</v>
      </c>
      <c r="G81" s="44" t="s">
        <v>49</v>
      </c>
      <c r="H81" s="44"/>
      <c r="I81" s="44" t="s">
        <v>50</v>
      </c>
      <c r="J81" s="44"/>
    </row>
    <row r="82" spans="1:10" x14ac:dyDescent="0.4">
      <c r="A82" s="44" t="s">
        <v>47</v>
      </c>
      <c r="B82" s="44">
        <v>3</v>
      </c>
      <c r="C82" s="44">
        <v>3</v>
      </c>
      <c r="D82" s="44" t="str">
        <f t="shared" si="2"/>
        <v>null</v>
      </c>
      <c r="E82" s="44" t="str">
        <f t="shared" si="3"/>
        <v>Aug-14</v>
      </c>
      <c r="F82" s="44" t="s">
        <v>147</v>
      </c>
      <c r="G82" s="44" t="s">
        <v>49</v>
      </c>
      <c r="H82" s="44"/>
      <c r="I82" s="44" t="s">
        <v>50</v>
      </c>
      <c r="J82" s="44"/>
    </row>
    <row r="83" spans="1:10" x14ac:dyDescent="0.4">
      <c r="A83" s="44" t="s">
        <v>47</v>
      </c>
      <c r="B83" s="44">
        <v>3</v>
      </c>
      <c r="C83" s="44">
        <v>3</v>
      </c>
      <c r="D83" s="44" t="str">
        <f t="shared" si="2"/>
        <v>null</v>
      </c>
      <c r="E83" s="44" t="str">
        <f t="shared" si="3"/>
        <v>Aug-14</v>
      </c>
      <c r="F83" s="44" t="s">
        <v>70</v>
      </c>
      <c r="G83" s="44" t="s">
        <v>49</v>
      </c>
      <c r="H83" s="44"/>
      <c r="I83" s="44" t="s">
        <v>50</v>
      </c>
      <c r="J83" s="44"/>
    </row>
    <row r="84" spans="1:10" x14ac:dyDescent="0.4">
      <c r="A84" s="44" t="s">
        <v>47</v>
      </c>
      <c r="B84" s="44">
        <v>3</v>
      </c>
      <c r="C84" s="44">
        <v>3</v>
      </c>
      <c r="D84" s="44" t="str">
        <f t="shared" si="2"/>
        <v>null</v>
      </c>
      <c r="E84" s="44" t="str">
        <f t="shared" si="3"/>
        <v>Aug-14</v>
      </c>
      <c r="F84" s="44" t="s">
        <v>71</v>
      </c>
      <c r="G84" s="44" t="s">
        <v>49</v>
      </c>
      <c r="H84" s="44"/>
      <c r="I84" s="44" t="s">
        <v>50</v>
      </c>
      <c r="J84" s="44"/>
    </row>
    <row r="85" spans="1:10" x14ac:dyDescent="0.4">
      <c r="A85" s="44" t="s">
        <v>47</v>
      </c>
      <c r="B85" s="44">
        <v>3</v>
      </c>
      <c r="C85" s="44">
        <v>3</v>
      </c>
      <c r="D85" s="44" t="str">
        <f t="shared" si="2"/>
        <v>null</v>
      </c>
      <c r="E85" s="44" t="str">
        <f t="shared" si="3"/>
        <v>Aug-14</v>
      </c>
      <c r="F85" s="44" t="s">
        <v>72</v>
      </c>
      <c r="G85" s="44" t="s">
        <v>49</v>
      </c>
      <c r="H85" s="44"/>
      <c r="I85" s="44" t="s">
        <v>50</v>
      </c>
      <c r="J85" s="44"/>
    </row>
    <row r="86" spans="1:10" x14ac:dyDescent="0.4">
      <c r="A86" s="44" t="s">
        <v>47</v>
      </c>
      <c r="B86" s="44">
        <v>3</v>
      </c>
      <c r="C86" s="44">
        <v>3</v>
      </c>
      <c r="D86" s="44" t="str">
        <f t="shared" si="2"/>
        <v>null</v>
      </c>
      <c r="E86" s="44" t="str">
        <f t="shared" si="3"/>
        <v>Aug-14</v>
      </c>
      <c r="F86" s="44" t="s">
        <v>74</v>
      </c>
      <c r="G86" s="44" t="s">
        <v>49</v>
      </c>
      <c r="H86" s="44"/>
      <c r="I86" s="44" t="s">
        <v>50</v>
      </c>
      <c r="J86" s="44"/>
    </row>
    <row r="87" spans="1:10" x14ac:dyDescent="0.4">
      <c r="A87" s="44" t="s">
        <v>47</v>
      </c>
      <c r="B87" s="44">
        <v>3</v>
      </c>
      <c r="C87" s="44">
        <v>3</v>
      </c>
      <c r="D87" s="44" t="str">
        <f t="shared" si="2"/>
        <v>null</v>
      </c>
      <c r="E87" s="44" t="str">
        <f t="shared" si="3"/>
        <v>Aug-14</v>
      </c>
      <c r="F87" s="44" t="s">
        <v>148</v>
      </c>
      <c r="G87" s="44" t="s">
        <v>49</v>
      </c>
      <c r="H87" s="44"/>
      <c r="I87" s="44" t="s">
        <v>50</v>
      </c>
      <c r="J87" s="44"/>
    </row>
    <row r="88" spans="1:10" x14ac:dyDescent="0.4">
      <c r="A88" s="44" t="s">
        <v>47</v>
      </c>
      <c r="B88" s="44">
        <v>3</v>
      </c>
      <c r="C88" s="44">
        <v>3</v>
      </c>
      <c r="D88" s="44" t="str">
        <f t="shared" si="2"/>
        <v>null</v>
      </c>
      <c r="E88" s="44" t="str">
        <f t="shared" si="3"/>
        <v>Aug-14</v>
      </c>
      <c r="F88" s="44" t="s">
        <v>149</v>
      </c>
      <c r="G88" s="44" t="s">
        <v>64</v>
      </c>
      <c r="H88" s="44"/>
      <c r="I88" s="44" t="s">
        <v>50</v>
      </c>
      <c r="J88" s="44"/>
    </row>
    <row r="89" spans="1:10" x14ac:dyDescent="0.4">
      <c r="A89" s="44" t="s">
        <v>47</v>
      </c>
      <c r="B89" s="44">
        <v>3</v>
      </c>
      <c r="C89" s="44">
        <v>3</v>
      </c>
      <c r="D89" s="44" t="str">
        <f t="shared" si="2"/>
        <v>null</v>
      </c>
      <c r="E89" s="44" t="str">
        <f t="shared" si="3"/>
        <v>Aug-14</v>
      </c>
      <c r="F89" s="44" t="s">
        <v>150</v>
      </c>
      <c r="G89" s="44" t="s">
        <v>151</v>
      </c>
      <c r="H89" s="44"/>
      <c r="I89" s="44"/>
      <c r="J89" s="44"/>
    </row>
    <row r="90" spans="1:10" x14ac:dyDescent="0.4">
      <c r="A90" s="44" t="s">
        <v>47</v>
      </c>
      <c r="B90" s="44">
        <v>3</v>
      </c>
      <c r="C90" s="44">
        <v>3</v>
      </c>
      <c r="D90" s="44" t="str">
        <f t="shared" si="2"/>
        <v>null</v>
      </c>
      <c r="E90" s="44" t="str">
        <f t="shared" si="3"/>
        <v>Aug-14</v>
      </c>
      <c r="F90" s="44" t="s">
        <v>152</v>
      </c>
      <c r="G90" s="44" t="s">
        <v>49</v>
      </c>
      <c r="H90" s="44"/>
      <c r="I90" s="44" t="s">
        <v>50</v>
      </c>
      <c r="J90" s="44"/>
    </row>
    <row r="91" spans="1:10" x14ac:dyDescent="0.4">
      <c r="A91" s="44" t="s">
        <v>47</v>
      </c>
      <c r="B91" s="44">
        <v>3</v>
      </c>
      <c r="C91" s="44">
        <v>3</v>
      </c>
      <c r="D91" s="44" t="str">
        <f t="shared" si="2"/>
        <v>null</v>
      </c>
      <c r="E91" s="44" t="str">
        <f t="shared" si="3"/>
        <v>Aug-14</v>
      </c>
      <c r="F91" s="44" t="s">
        <v>78</v>
      </c>
      <c r="G91" s="44" t="s">
        <v>49</v>
      </c>
      <c r="H91" s="44"/>
      <c r="I91" s="44" t="s">
        <v>50</v>
      </c>
      <c r="J91" s="44"/>
    </row>
    <row r="92" spans="1:10" x14ac:dyDescent="0.4">
      <c r="A92" s="44" t="s">
        <v>47</v>
      </c>
      <c r="B92" s="44">
        <v>3</v>
      </c>
      <c r="C92" s="44">
        <v>3</v>
      </c>
      <c r="D92" s="44" t="str">
        <f t="shared" si="2"/>
        <v>null</v>
      </c>
      <c r="E92" s="44" t="str">
        <f t="shared" si="3"/>
        <v>Aug-14</v>
      </c>
      <c r="F92" s="44" t="s">
        <v>80</v>
      </c>
      <c r="G92" s="44" t="s">
        <v>49</v>
      </c>
      <c r="H92" s="44"/>
      <c r="I92" s="44" t="s">
        <v>50</v>
      </c>
      <c r="J92" s="44"/>
    </row>
    <row r="93" spans="1:10" x14ac:dyDescent="0.4">
      <c r="A93" s="44" t="s">
        <v>47</v>
      </c>
      <c r="B93" s="44">
        <v>3</v>
      </c>
      <c r="C93" s="44">
        <v>3</v>
      </c>
      <c r="D93" s="44" t="str">
        <f t="shared" si="2"/>
        <v>null</v>
      </c>
      <c r="E93" s="44" t="str">
        <f t="shared" si="3"/>
        <v>Aug-14</v>
      </c>
      <c r="F93" s="44" t="s">
        <v>81</v>
      </c>
      <c r="G93" s="44" t="s">
        <v>49</v>
      </c>
      <c r="H93" s="44"/>
      <c r="I93" s="44" t="s">
        <v>50</v>
      </c>
      <c r="J93" s="44"/>
    </row>
    <row r="94" spans="1:10" x14ac:dyDescent="0.4">
      <c r="A94" s="44" t="s">
        <v>47</v>
      </c>
      <c r="B94" s="44">
        <v>3</v>
      </c>
      <c r="C94" s="44">
        <v>3</v>
      </c>
      <c r="D94" s="44" t="str">
        <f t="shared" si="2"/>
        <v>null</v>
      </c>
      <c r="E94" s="44" t="str">
        <f t="shared" si="3"/>
        <v>Aug-14</v>
      </c>
      <c r="F94" s="44" t="s">
        <v>83</v>
      </c>
      <c r="G94" s="44" t="s">
        <v>49</v>
      </c>
      <c r="H94" s="44"/>
      <c r="I94" s="44" t="s">
        <v>50</v>
      </c>
      <c r="J94" s="44"/>
    </row>
    <row r="95" spans="1:10" x14ac:dyDescent="0.4">
      <c r="A95" s="44" t="s">
        <v>47</v>
      </c>
      <c r="B95" s="44">
        <v>3</v>
      </c>
      <c r="C95" s="44">
        <v>3</v>
      </c>
      <c r="D95" s="44" t="str">
        <f t="shared" si="2"/>
        <v>null</v>
      </c>
      <c r="E95" s="44" t="str">
        <f t="shared" si="3"/>
        <v>Aug-14</v>
      </c>
      <c r="F95" s="44" t="s">
        <v>153</v>
      </c>
      <c r="G95" s="44" t="s">
        <v>49</v>
      </c>
      <c r="H95" s="44"/>
      <c r="I95" s="44" t="s">
        <v>50</v>
      </c>
      <c r="J95" s="44"/>
    </row>
    <row r="96" spans="1:10" x14ac:dyDescent="0.4">
      <c r="A96" s="44" t="s">
        <v>47</v>
      </c>
      <c r="B96" s="44">
        <v>4</v>
      </c>
      <c r="C96" s="44">
        <v>3</v>
      </c>
      <c r="D96" s="44" t="str">
        <f t="shared" si="2"/>
        <v>null</v>
      </c>
      <c r="E96" s="44" t="str">
        <f t="shared" si="3"/>
        <v>Aug-14</v>
      </c>
      <c r="F96" s="44" t="s">
        <v>154</v>
      </c>
      <c r="G96" s="44" t="s">
        <v>155</v>
      </c>
      <c r="H96" s="44"/>
      <c r="I96" s="44" t="s">
        <v>50</v>
      </c>
      <c r="J96" s="44"/>
    </row>
    <row r="97" spans="1:10" x14ac:dyDescent="0.4">
      <c r="A97" s="44" t="s">
        <v>47</v>
      </c>
      <c r="B97" s="44">
        <v>4</v>
      </c>
      <c r="C97" s="44">
        <v>3</v>
      </c>
      <c r="D97" s="44" t="str">
        <f t="shared" si="2"/>
        <v>null</v>
      </c>
      <c r="E97" s="44" t="str">
        <f t="shared" si="3"/>
        <v>Aug-14</v>
      </c>
      <c r="F97" s="44" t="s">
        <v>156</v>
      </c>
      <c r="G97" s="44" t="s">
        <v>106</v>
      </c>
      <c r="H97" s="44"/>
      <c r="I97" s="44" t="s">
        <v>50</v>
      </c>
      <c r="J97" s="44"/>
    </row>
    <row r="98" spans="1:10" x14ac:dyDescent="0.4">
      <c r="A98" s="44" t="s">
        <v>47</v>
      </c>
      <c r="B98" s="44">
        <v>4</v>
      </c>
      <c r="C98" s="44">
        <v>3</v>
      </c>
      <c r="D98" s="44" t="str">
        <f t="shared" si="2"/>
        <v>null</v>
      </c>
      <c r="E98" s="44" t="str">
        <f t="shared" si="3"/>
        <v>Aug-14</v>
      </c>
      <c r="F98" s="44" t="s">
        <v>157</v>
      </c>
      <c r="G98" s="44" t="s">
        <v>158</v>
      </c>
      <c r="H98" s="44"/>
      <c r="I98" s="44" t="s">
        <v>50</v>
      </c>
      <c r="J98" s="44"/>
    </row>
    <row r="99" spans="1:10" x14ac:dyDescent="0.4">
      <c r="A99" s="44" t="s">
        <v>47</v>
      </c>
      <c r="B99" s="44">
        <v>4</v>
      </c>
      <c r="C99" s="44">
        <v>3</v>
      </c>
      <c r="D99" s="44" t="str">
        <f t="shared" si="2"/>
        <v>null</v>
      </c>
      <c r="E99" s="44" t="str">
        <f t="shared" si="3"/>
        <v>Aug-14</v>
      </c>
      <c r="F99" s="44" t="s">
        <v>159</v>
      </c>
      <c r="G99" s="44" t="s">
        <v>59</v>
      </c>
      <c r="H99" s="44"/>
      <c r="I99" s="44" t="s">
        <v>50</v>
      </c>
      <c r="J99" s="44"/>
    </row>
    <row r="100" spans="1:10" ht="32" x14ac:dyDescent="0.4">
      <c r="A100" s="44" t="s">
        <v>47</v>
      </c>
      <c r="B100" s="44">
        <v>4</v>
      </c>
      <c r="C100" s="44">
        <v>3</v>
      </c>
      <c r="D100" s="44" t="str">
        <f t="shared" si="2"/>
        <v>null</v>
      </c>
      <c r="E100" s="44" t="str">
        <f t="shared" si="3"/>
        <v>Aug-14</v>
      </c>
      <c r="F100" s="44" t="s">
        <v>113</v>
      </c>
      <c r="G100" s="44" t="s">
        <v>49</v>
      </c>
      <c r="H100" s="44"/>
      <c r="I100" s="44" t="s">
        <v>114</v>
      </c>
      <c r="J100" s="44"/>
    </row>
    <row r="101" spans="1:10" x14ac:dyDescent="0.4">
      <c r="A101" s="44" t="s">
        <v>47</v>
      </c>
      <c r="B101" s="44">
        <v>4</v>
      </c>
      <c r="C101" s="44">
        <v>3</v>
      </c>
      <c r="D101" s="44" t="str">
        <f t="shared" si="2"/>
        <v>null</v>
      </c>
      <c r="E101" s="44" t="str">
        <f t="shared" si="3"/>
        <v>Aug-14</v>
      </c>
      <c r="F101" s="44" t="s">
        <v>160</v>
      </c>
      <c r="G101" s="44" t="s">
        <v>140</v>
      </c>
      <c r="H101" s="44"/>
      <c r="I101" s="44" t="s">
        <v>50</v>
      </c>
      <c r="J101" s="44"/>
    </row>
    <row r="102" spans="1:10" x14ac:dyDescent="0.4">
      <c r="A102" s="44" t="s">
        <v>47</v>
      </c>
      <c r="B102" s="44">
        <v>4</v>
      </c>
      <c r="C102" s="44">
        <v>3</v>
      </c>
      <c r="D102" s="44" t="str">
        <f t="shared" si="2"/>
        <v>null</v>
      </c>
      <c r="E102" s="44" t="str">
        <f t="shared" si="3"/>
        <v>Aug-14</v>
      </c>
      <c r="F102" s="44" t="s">
        <v>161</v>
      </c>
      <c r="G102" s="44" t="s">
        <v>162</v>
      </c>
      <c r="H102" s="44"/>
      <c r="I102" s="44" t="s">
        <v>50</v>
      </c>
      <c r="J102" s="44"/>
    </row>
    <row r="103" spans="1:10" x14ac:dyDescent="0.4">
      <c r="A103" s="44" t="s">
        <v>47</v>
      </c>
      <c r="B103" s="44">
        <v>4</v>
      </c>
      <c r="C103" s="44">
        <v>3</v>
      </c>
      <c r="D103" s="44" t="str">
        <f t="shared" si="2"/>
        <v>null</v>
      </c>
      <c r="E103" s="44" t="str">
        <f t="shared" si="3"/>
        <v>Aug-14</v>
      </c>
      <c r="F103" s="44" t="s">
        <v>163</v>
      </c>
      <c r="G103" s="44" t="s">
        <v>164</v>
      </c>
      <c r="H103" s="44"/>
      <c r="I103" s="44" t="s">
        <v>50</v>
      </c>
      <c r="J103" s="44"/>
    </row>
    <row r="104" spans="1:10" x14ac:dyDescent="0.4">
      <c r="A104" s="44" t="s">
        <v>47</v>
      </c>
      <c r="B104" s="44">
        <v>4</v>
      </c>
      <c r="C104" s="44">
        <v>3</v>
      </c>
      <c r="D104" s="44" t="str">
        <f t="shared" si="2"/>
        <v>null</v>
      </c>
      <c r="E104" s="44" t="str">
        <f t="shared" si="3"/>
        <v>Aug-14</v>
      </c>
      <c r="F104" s="44" t="s">
        <v>165</v>
      </c>
      <c r="G104" s="44" t="s">
        <v>166</v>
      </c>
      <c r="H104" s="44"/>
      <c r="I104" s="44" t="s">
        <v>50</v>
      </c>
      <c r="J104" s="44"/>
    </row>
    <row r="105" spans="1:10" x14ac:dyDescent="0.4">
      <c r="A105" s="44" t="s">
        <v>47</v>
      </c>
      <c r="B105" s="44">
        <v>4</v>
      </c>
      <c r="C105" s="44">
        <v>3</v>
      </c>
      <c r="D105" s="44" t="str">
        <f t="shared" si="2"/>
        <v>null</v>
      </c>
      <c r="E105" s="44" t="str">
        <f t="shared" si="3"/>
        <v>Aug-14</v>
      </c>
      <c r="F105" s="44" t="s">
        <v>167</v>
      </c>
      <c r="G105" s="44" t="s">
        <v>168</v>
      </c>
      <c r="H105" s="44"/>
      <c r="I105" s="44" t="s">
        <v>50</v>
      </c>
      <c r="J105" s="44"/>
    </row>
    <row r="106" spans="1:10" x14ac:dyDescent="0.4">
      <c r="A106" s="44" t="s">
        <v>47</v>
      </c>
      <c r="B106" s="44">
        <v>4</v>
      </c>
      <c r="C106" s="44">
        <v>3</v>
      </c>
      <c r="D106" s="44" t="str">
        <f t="shared" si="2"/>
        <v>null</v>
      </c>
      <c r="E106" s="44" t="str">
        <f t="shared" si="3"/>
        <v>Aug-14</v>
      </c>
      <c r="F106" s="44" t="s">
        <v>169</v>
      </c>
      <c r="G106" s="44" t="s">
        <v>66</v>
      </c>
      <c r="H106" s="44"/>
      <c r="I106" s="44" t="s">
        <v>50</v>
      </c>
      <c r="J106" s="44"/>
    </row>
    <row r="107" spans="1:10" x14ac:dyDescent="0.4">
      <c r="A107" s="44" t="s">
        <v>47</v>
      </c>
      <c r="B107" s="44">
        <v>4</v>
      </c>
      <c r="C107" s="44">
        <v>3</v>
      </c>
      <c r="D107" s="44" t="str">
        <f t="shared" si="2"/>
        <v>null</v>
      </c>
      <c r="E107" s="44" t="str">
        <f t="shared" si="3"/>
        <v>Aug-14</v>
      </c>
      <c r="F107" s="44" t="s">
        <v>170</v>
      </c>
      <c r="G107" s="44" t="s">
        <v>171</v>
      </c>
      <c r="H107" s="44"/>
      <c r="I107" s="44" t="s">
        <v>50</v>
      </c>
      <c r="J107" s="44"/>
    </row>
    <row r="108" spans="1:10" x14ac:dyDescent="0.4">
      <c r="A108" s="44" t="s">
        <v>47</v>
      </c>
      <c r="B108" s="44">
        <v>4</v>
      </c>
      <c r="C108" s="44">
        <v>3</v>
      </c>
      <c r="D108" s="44" t="str">
        <f t="shared" si="2"/>
        <v>null</v>
      </c>
      <c r="E108" s="44" t="str">
        <f t="shared" si="3"/>
        <v>Aug-14</v>
      </c>
      <c r="F108" s="44" t="s">
        <v>172</v>
      </c>
      <c r="G108" s="44" t="s">
        <v>142</v>
      </c>
      <c r="H108" s="44"/>
      <c r="I108" s="44" t="s">
        <v>50</v>
      </c>
      <c r="J108" s="44"/>
    </row>
    <row r="109" spans="1:10" x14ac:dyDescent="0.4">
      <c r="A109" s="44" t="s">
        <v>47</v>
      </c>
      <c r="B109" s="44">
        <v>4</v>
      </c>
      <c r="C109" s="44">
        <v>3</v>
      </c>
      <c r="D109" s="44" t="str">
        <f t="shared" si="2"/>
        <v>null</v>
      </c>
      <c r="E109" s="44" t="str">
        <f t="shared" si="3"/>
        <v>Aug-14</v>
      </c>
      <c r="F109" s="44" t="s">
        <v>173</v>
      </c>
      <c r="G109" s="44" t="s">
        <v>142</v>
      </c>
      <c r="H109" s="44"/>
      <c r="I109" s="44" t="s">
        <v>50</v>
      </c>
      <c r="J109" s="44"/>
    </row>
    <row r="110" spans="1:10" x14ac:dyDescent="0.4">
      <c r="A110" s="44" t="s">
        <v>47</v>
      </c>
      <c r="B110" s="44">
        <v>4</v>
      </c>
      <c r="C110" s="44">
        <v>3</v>
      </c>
      <c r="D110" s="44" t="str">
        <f t="shared" si="2"/>
        <v>null</v>
      </c>
      <c r="E110" s="44" t="str">
        <f t="shared" si="3"/>
        <v>Aug-14</v>
      </c>
      <c r="F110" s="44" t="s">
        <v>174</v>
      </c>
      <c r="G110" s="44" t="s">
        <v>175</v>
      </c>
      <c r="H110" s="44"/>
      <c r="I110" s="44" t="s">
        <v>50</v>
      </c>
      <c r="J110" s="44"/>
    </row>
    <row r="111" spans="1:10" x14ac:dyDescent="0.4">
      <c r="A111" s="44" t="s">
        <v>47</v>
      </c>
      <c r="B111" s="44">
        <v>4</v>
      </c>
      <c r="C111" s="44">
        <v>3</v>
      </c>
      <c r="D111" s="44" t="str">
        <f t="shared" si="2"/>
        <v>null</v>
      </c>
      <c r="E111" s="44" t="str">
        <f t="shared" si="3"/>
        <v>Aug-14</v>
      </c>
      <c r="F111" s="44" t="s">
        <v>176</v>
      </c>
      <c r="G111" s="44" t="s">
        <v>166</v>
      </c>
      <c r="H111" s="44"/>
      <c r="I111" s="44" t="s">
        <v>50</v>
      </c>
      <c r="J111" s="44"/>
    </row>
    <row r="112" spans="1:10" x14ac:dyDescent="0.4">
      <c r="A112" s="44" t="s">
        <v>47</v>
      </c>
      <c r="B112" s="44">
        <v>4</v>
      </c>
      <c r="C112" s="44">
        <v>3</v>
      </c>
      <c r="D112" s="44" t="str">
        <f t="shared" si="2"/>
        <v>null</v>
      </c>
      <c r="E112" s="44" t="str">
        <f t="shared" si="3"/>
        <v>Aug-14</v>
      </c>
      <c r="F112" s="44" t="s">
        <v>177</v>
      </c>
      <c r="G112" s="44" t="s">
        <v>178</v>
      </c>
      <c r="H112" s="44"/>
      <c r="I112" s="44" t="s">
        <v>50</v>
      </c>
      <c r="J112" s="44"/>
    </row>
    <row r="113" spans="1:10" ht="32" x14ac:dyDescent="0.4">
      <c r="A113" s="44" t="s">
        <v>47</v>
      </c>
      <c r="B113" s="44">
        <v>4</v>
      </c>
      <c r="C113" s="44">
        <v>3</v>
      </c>
      <c r="D113" s="44" t="str">
        <f t="shared" si="2"/>
        <v>null</v>
      </c>
      <c r="E113" s="44" t="str">
        <f t="shared" si="3"/>
        <v>Aug-14</v>
      </c>
      <c r="F113" s="44" t="s">
        <v>138</v>
      </c>
      <c r="G113" s="44" t="s">
        <v>49</v>
      </c>
      <c r="H113" s="44"/>
      <c r="I113" s="44" t="s">
        <v>114</v>
      </c>
      <c r="J113" s="44"/>
    </row>
    <row r="114" spans="1:10" x14ac:dyDescent="0.4">
      <c r="A114" s="44" t="s">
        <v>47</v>
      </c>
      <c r="B114" s="44">
        <v>4</v>
      </c>
      <c r="C114" s="44">
        <v>3</v>
      </c>
      <c r="D114" s="44" t="str">
        <f t="shared" si="2"/>
        <v>null</v>
      </c>
      <c r="E114" s="44" t="str">
        <f t="shared" si="3"/>
        <v>Aug-14</v>
      </c>
      <c r="F114" s="44" t="s">
        <v>179</v>
      </c>
      <c r="G114" s="44" t="s">
        <v>64</v>
      </c>
      <c r="H114" s="44"/>
      <c r="I114" s="44" t="s">
        <v>50</v>
      </c>
      <c r="J114" s="44"/>
    </row>
    <row r="115" spans="1:10" x14ac:dyDescent="0.4">
      <c r="A115" s="44" t="s">
        <v>47</v>
      </c>
      <c r="B115" s="44">
        <v>4</v>
      </c>
      <c r="C115" s="44">
        <v>3</v>
      </c>
      <c r="D115" s="44" t="str">
        <f t="shared" si="2"/>
        <v>null</v>
      </c>
      <c r="E115" s="44" t="str">
        <f t="shared" si="3"/>
        <v>Aug-14</v>
      </c>
      <c r="F115" s="44" t="s">
        <v>180</v>
      </c>
      <c r="G115" s="44" t="s">
        <v>181</v>
      </c>
      <c r="H115" s="44"/>
      <c r="I115" s="44" t="s">
        <v>50</v>
      </c>
      <c r="J115" s="44"/>
    </row>
    <row r="116" spans="1:10" x14ac:dyDescent="0.4">
      <c r="A116" s="44" t="s">
        <v>47</v>
      </c>
      <c r="B116" s="44">
        <v>4</v>
      </c>
      <c r="C116" s="44">
        <v>3</v>
      </c>
      <c r="D116" s="44" t="str">
        <f t="shared" si="2"/>
        <v>null</v>
      </c>
      <c r="E116" s="44" t="str">
        <f t="shared" si="3"/>
        <v>Aug-14</v>
      </c>
      <c r="F116" s="44" t="s">
        <v>182</v>
      </c>
      <c r="G116" s="44" t="s">
        <v>181</v>
      </c>
      <c r="H116" s="44"/>
      <c r="I116" s="44" t="s">
        <v>50</v>
      </c>
      <c r="J116" s="44"/>
    </row>
    <row r="117" spans="1:10" x14ac:dyDescent="0.4">
      <c r="A117" s="44" t="s">
        <v>47</v>
      </c>
      <c r="B117" s="44">
        <v>4</v>
      </c>
      <c r="C117" s="44">
        <v>3</v>
      </c>
      <c r="D117" s="44" t="str">
        <f t="shared" si="2"/>
        <v>null</v>
      </c>
      <c r="E117" s="44" t="str">
        <f t="shared" si="3"/>
        <v>Aug-14</v>
      </c>
      <c r="F117" s="44" t="s">
        <v>183</v>
      </c>
      <c r="G117" s="44" t="s">
        <v>181</v>
      </c>
      <c r="H117" s="44"/>
      <c r="I117" s="44" t="s">
        <v>50</v>
      </c>
      <c r="J117" s="44"/>
    </row>
    <row r="118" spans="1:10" x14ac:dyDescent="0.4">
      <c r="A118" s="44" t="s">
        <v>47</v>
      </c>
      <c r="B118" s="44">
        <v>4</v>
      </c>
      <c r="C118" s="44">
        <v>3</v>
      </c>
      <c r="D118" s="44" t="str">
        <f t="shared" si="2"/>
        <v>null</v>
      </c>
      <c r="E118" s="44" t="str">
        <f t="shared" si="3"/>
        <v>Aug-14</v>
      </c>
      <c r="F118" s="44" t="s">
        <v>184</v>
      </c>
      <c r="G118" s="44" t="s">
        <v>185</v>
      </c>
      <c r="H118" s="44"/>
      <c r="I118" s="44" t="s">
        <v>50</v>
      </c>
      <c r="J118" s="44"/>
    </row>
    <row r="119" spans="1:10" x14ac:dyDescent="0.4">
      <c r="A119" s="44" t="s">
        <v>47</v>
      </c>
      <c r="B119" s="44">
        <v>4</v>
      </c>
      <c r="C119" s="44">
        <v>3</v>
      </c>
      <c r="D119" s="44" t="str">
        <f t="shared" si="2"/>
        <v>null</v>
      </c>
      <c r="E119" s="44" t="str">
        <f t="shared" si="3"/>
        <v>Aug-14</v>
      </c>
      <c r="F119" s="44" t="s">
        <v>186</v>
      </c>
      <c r="G119" s="44" t="s">
        <v>185</v>
      </c>
      <c r="H119" s="44"/>
      <c r="I119" s="44" t="s">
        <v>50</v>
      </c>
      <c r="J119" s="44"/>
    </row>
    <row r="120" spans="1:10" x14ac:dyDescent="0.4">
      <c r="A120" s="44" t="s">
        <v>47</v>
      </c>
      <c r="B120" s="44">
        <v>4</v>
      </c>
      <c r="C120" s="44">
        <v>3</v>
      </c>
      <c r="D120" s="44" t="str">
        <f t="shared" si="2"/>
        <v>null</v>
      </c>
      <c r="E120" s="44" t="str">
        <f t="shared" si="3"/>
        <v>Aug-14</v>
      </c>
      <c r="F120" s="44" t="s">
        <v>187</v>
      </c>
      <c r="G120" s="44" t="s">
        <v>142</v>
      </c>
      <c r="H120" s="44"/>
      <c r="I120" s="44" t="s">
        <v>50</v>
      </c>
      <c r="J120" s="44"/>
    </row>
    <row r="121" spans="1:10" x14ac:dyDescent="0.4">
      <c r="A121" s="44" t="s">
        <v>47</v>
      </c>
      <c r="B121" s="44">
        <v>4</v>
      </c>
      <c r="C121" s="44">
        <v>3</v>
      </c>
      <c r="D121" s="44" t="str">
        <f t="shared" si="2"/>
        <v>null</v>
      </c>
      <c r="E121" s="44" t="str">
        <f t="shared" si="3"/>
        <v>Aug-14</v>
      </c>
      <c r="F121" s="44" t="s">
        <v>188</v>
      </c>
      <c r="G121" s="44" t="s">
        <v>181</v>
      </c>
      <c r="H121" s="44"/>
      <c r="I121" s="44" t="s">
        <v>50</v>
      </c>
      <c r="J121" s="44"/>
    </row>
    <row r="122" spans="1:10" x14ac:dyDescent="0.4">
      <c r="A122" s="44" t="s">
        <v>47</v>
      </c>
      <c r="B122" s="44">
        <v>4</v>
      </c>
      <c r="C122" s="44">
        <v>3</v>
      </c>
      <c r="D122" s="44" t="str">
        <f t="shared" si="2"/>
        <v>null</v>
      </c>
      <c r="E122" s="44" t="str">
        <f t="shared" si="3"/>
        <v>Aug-14</v>
      </c>
      <c r="F122" s="44" t="s">
        <v>189</v>
      </c>
      <c r="G122" s="44" t="s">
        <v>185</v>
      </c>
      <c r="H122" s="44"/>
      <c r="I122" s="44" t="s">
        <v>50</v>
      </c>
      <c r="J122" s="44"/>
    </row>
    <row r="123" spans="1:10" x14ac:dyDescent="0.4">
      <c r="A123" s="44" t="s">
        <v>47</v>
      </c>
      <c r="B123" s="44">
        <v>4</v>
      </c>
      <c r="C123" s="44">
        <v>3</v>
      </c>
      <c r="D123" s="44" t="str">
        <f t="shared" si="2"/>
        <v>null</v>
      </c>
      <c r="E123" s="44" t="str">
        <f t="shared" si="3"/>
        <v>Aug-14</v>
      </c>
      <c r="F123" s="44" t="s">
        <v>141</v>
      </c>
      <c r="G123" s="44" t="s">
        <v>88</v>
      </c>
      <c r="H123" s="44"/>
      <c r="I123" s="44" t="s">
        <v>50</v>
      </c>
      <c r="J123" s="44"/>
    </row>
    <row r="124" spans="1:10" x14ac:dyDescent="0.4">
      <c r="A124" s="44" t="s">
        <v>47</v>
      </c>
      <c r="B124" s="44">
        <v>4</v>
      </c>
      <c r="C124" s="44">
        <v>3</v>
      </c>
      <c r="D124" s="44" t="str">
        <f t="shared" si="2"/>
        <v>null</v>
      </c>
      <c r="E124" s="44" t="str">
        <f t="shared" si="3"/>
        <v>Aug-14</v>
      </c>
      <c r="F124" s="44" t="s">
        <v>190</v>
      </c>
      <c r="G124" s="44" t="s">
        <v>69</v>
      </c>
      <c r="H124" s="44"/>
      <c r="I124" s="44" t="s">
        <v>50</v>
      </c>
      <c r="J124" s="44"/>
    </row>
    <row r="125" spans="1:10" x14ac:dyDescent="0.4">
      <c r="A125" s="44" t="s">
        <v>47</v>
      </c>
      <c r="B125" s="44">
        <v>4</v>
      </c>
      <c r="C125" s="44">
        <v>3</v>
      </c>
      <c r="D125" s="44" t="str">
        <f t="shared" si="2"/>
        <v>null</v>
      </c>
      <c r="E125" s="44" t="str">
        <f t="shared" si="3"/>
        <v>Aug-14</v>
      </c>
      <c r="F125" s="44" t="s">
        <v>191</v>
      </c>
      <c r="G125" s="44" t="s">
        <v>106</v>
      </c>
      <c r="H125" s="44"/>
      <c r="I125" s="44" t="s">
        <v>50</v>
      </c>
      <c r="J125" s="44"/>
    </row>
    <row r="126" spans="1:10" x14ac:dyDescent="0.4">
      <c r="A126" s="44" t="s">
        <v>47</v>
      </c>
      <c r="B126" s="44">
        <v>4</v>
      </c>
      <c r="C126" s="44">
        <v>3</v>
      </c>
      <c r="D126" s="44" t="str">
        <f t="shared" si="2"/>
        <v>null</v>
      </c>
      <c r="E126" s="44" t="str">
        <f t="shared" si="3"/>
        <v>Aug-14</v>
      </c>
      <c r="F126" s="44" t="s">
        <v>192</v>
      </c>
      <c r="G126" s="44" t="s">
        <v>185</v>
      </c>
      <c r="H126" s="44"/>
      <c r="I126" s="44" t="s">
        <v>50</v>
      </c>
      <c r="J126" s="44"/>
    </row>
    <row r="127" spans="1:10" x14ac:dyDescent="0.4">
      <c r="A127" s="44" t="s">
        <v>47</v>
      </c>
      <c r="B127" s="44">
        <v>4</v>
      </c>
      <c r="C127" s="44">
        <v>3</v>
      </c>
      <c r="D127" s="44" t="str">
        <f t="shared" si="2"/>
        <v>null</v>
      </c>
      <c r="E127" s="44" t="str">
        <f t="shared" si="3"/>
        <v>Aug-14</v>
      </c>
      <c r="F127" s="44" t="s">
        <v>193</v>
      </c>
      <c r="G127" s="44" t="s">
        <v>49</v>
      </c>
      <c r="H127" s="44"/>
      <c r="I127" s="44" t="s">
        <v>50</v>
      </c>
      <c r="J127" s="44"/>
    </row>
    <row r="128" spans="1:10" x14ac:dyDescent="0.4">
      <c r="A128" s="44" t="s">
        <v>47</v>
      </c>
      <c r="B128" s="44">
        <v>4</v>
      </c>
      <c r="C128" s="44">
        <v>3</v>
      </c>
      <c r="D128" s="44" t="str">
        <f t="shared" si="2"/>
        <v>null</v>
      </c>
      <c r="E128" s="44" t="str">
        <f t="shared" si="3"/>
        <v>Aug-14</v>
      </c>
      <c r="F128" s="44" t="s">
        <v>194</v>
      </c>
      <c r="G128" s="44" t="s">
        <v>49</v>
      </c>
      <c r="H128" s="44"/>
      <c r="I128" s="44" t="s">
        <v>50</v>
      </c>
      <c r="J128" s="44"/>
    </row>
    <row r="129" spans="1:10" x14ac:dyDescent="0.4">
      <c r="A129" s="44" t="s">
        <v>47</v>
      </c>
      <c r="B129" s="44">
        <v>4</v>
      </c>
      <c r="C129" s="44">
        <v>3</v>
      </c>
      <c r="D129" s="44" t="str">
        <f t="shared" si="2"/>
        <v>null</v>
      </c>
      <c r="E129" s="44" t="str">
        <f t="shared" si="3"/>
        <v>Aug-14</v>
      </c>
      <c r="F129" s="44" t="s">
        <v>195</v>
      </c>
      <c r="G129" s="44" t="s">
        <v>49</v>
      </c>
      <c r="H129" s="44"/>
      <c r="I129" s="44" t="s">
        <v>50</v>
      </c>
      <c r="J129" s="44"/>
    </row>
    <row r="130" spans="1:10" x14ac:dyDescent="0.4">
      <c r="A130" s="44" t="s">
        <v>47</v>
      </c>
      <c r="B130" s="44">
        <v>4</v>
      </c>
      <c r="C130" s="44">
        <v>3</v>
      </c>
      <c r="D130" s="44" t="str">
        <f t="shared" ref="D130:D179" si="4">"null"</f>
        <v>null</v>
      </c>
      <c r="E130" s="44" t="str">
        <f t="shared" ref="E130:E179" si="5">"Aug-14"</f>
        <v>Aug-14</v>
      </c>
      <c r="F130" s="44" t="s">
        <v>196</v>
      </c>
      <c r="G130" s="44" t="s">
        <v>197</v>
      </c>
      <c r="H130" s="44"/>
      <c r="I130" s="44" t="s">
        <v>50</v>
      </c>
      <c r="J130" s="44"/>
    </row>
    <row r="131" spans="1:10" x14ac:dyDescent="0.4">
      <c r="A131" s="44" t="s">
        <v>47</v>
      </c>
      <c r="B131" s="44">
        <v>4</v>
      </c>
      <c r="C131" s="44">
        <v>3</v>
      </c>
      <c r="D131" s="44" t="str">
        <f t="shared" si="4"/>
        <v>null</v>
      </c>
      <c r="E131" s="44" t="str">
        <f t="shared" si="5"/>
        <v>Aug-14</v>
      </c>
      <c r="F131" s="44" t="s">
        <v>198</v>
      </c>
      <c r="G131" s="44" t="s">
        <v>106</v>
      </c>
      <c r="H131" s="44"/>
      <c r="I131" s="44" t="s">
        <v>50</v>
      </c>
      <c r="J131" s="44"/>
    </row>
    <row r="132" spans="1:10" x14ac:dyDescent="0.4">
      <c r="A132" s="44" t="s">
        <v>47</v>
      </c>
      <c r="B132" s="44">
        <v>4</v>
      </c>
      <c r="C132" s="44">
        <v>3</v>
      </c>
      <c r="D132" s="44" t="str">
        <f t="shared" si="4"/>
        <v>null</v>
      </c>
      <c r="E132" s="44" t="str">
        <f t="shared" si="5"/>
        <v>Aug-14</v>
      </c>
      <c r="F132" s="44" t="s">
        <v>199</v>
      </c>
      <c r="G132" s="44" t="s">
        <v>49</v>
      </c>
      <c r="H132" s="44"/>
      <c r="I132" s="44" t="s">
        <v>50</v>
      </c>
      <c r="J132" s="44"/>
    </row>
    <row r="133" spans="1:10" x14ac:dyDescent="0.4">
      <c r="A133" s="44" t="s">
        <v>47</v>
      </c>
      <c r="B133" s="44">
        <v>4</v>
      </c>
      <c r="C133" s="44">
        <v>3</v>
      </c>
      <c r="D133" s="44" t="str">
        <f t="shared" si="4"/>
        <v>null</v>
      </c>
      <c r="E133" s="44" t="str">
        <f t="shared" si="5"/>
        <v>Aug-14</v>
      </c>
      <c r="F133" s="44" t="s">
        <v>200</v>
      </c>
      <c r="G133" s="44" t="s">
        <v>49</v>
      </c>
      <c r="H133" s="44"/>
      <c r="I133" s="44" t="s">
        <v>50</v>
      </c>
      <c r="J133" s="44"/>
    </row>
    <row r="134" spans="1:10" x14ac:dyDescent="0.4">
      <c r="A134" s="44" t="s">
        <v>47</v>
      </c>
      <c r="B134" s="44">
        <v>4</v>
      </c>
      <c r="C134" s="44">
        <v>3</v>
      </c>
      <c r="D134" s="44" t="str">
        <f t="shared" si="4"/>
        <v>null</v>
      </c>
      <c r="E134" s="44" t="str">
        <f t="shared" si="5"/>
        <v>Aug-14</v>
      </c>
      <c r="F134" s="44" t="s">
        <v>201</v>
      </c>
      <c r="G134" s="44" t="s">
        <v>49</v>
      </c>
      <c r="H134" s="44"/>
      <c r="I134" s="44" t="s">
        <v>50</v>
      </c>
      <c r="J134" s="44"/>
    </row>
    <row r="135" spans="1:10" x14ac:dyDescent="0.4">
      <c r="A135" s="44" t="s">
        <v>47</v>
      </c>
      <c r="B135" s="44">
        <v>4</v>
      </c>
      <c r="C135" s="44">
        <v>3</v>
      </c>
      <c r="D135" s="44" t="str">
        <f t="shared" si="4"/>
        <v>null</v>
      </c>
      <c r="E135" s="44" t="str">
        <f t="shared" si="5"/>
        <v>Aug-14</v>
      </c>
      <c r="F135" s="44" t="s">
        <v>202</v>
      </c>
      <c r="G135" s="44" t="s">
        <v>168</v>
      </c>
      <c r="H135" s="44"/>
      <c r="I135" s="44" t="s">
        <v>50</v>
      </c>
      <c r="J135" s="44"/>
    </row>
    <row r="136" spans="1:10" x14ac:dyDescent="0.4">
      <c r="A136" s="44" t="s">
        <v>47</v>
      </c>
      <c r="B136" s="44">
        <v>4</v>
      </c>
      <c r="C136" s="44">
        <v>3</v>
      </c>
      <c r="D136" s="44" t="str">
        <f t="shared" si="4"/>
        <v>null</v>
      </c>
      <c r="E136" s="44" t="str">
        <f t="shared" si="5"/>
        <v>Aug-14</v>
      </c>
      <c r="F136" s="44" t="s">
        <v>203</v>
      </c>
      <c r="G136" s="44" t="s">
        <v>168</v>
      </c>
      <c r="H136" s="44"/>
      <c r="I136" s="44" t="s">
        <v>50</v>
      </c>
      <c r="J136" s="44"/>
    </row>
    <row r="137" spans="1:10" ht="32" x14ac:dyDescent="0.4">
      <c r="A137" s="44" t="s">
        <v>47</v>
      </c>
      <c r="B137" s="44">
        <v>5</v>
      </c>
      <c r="C137" s="44">
        <v>3</v>
      </c>
      <c r="D137" s="44" t="str">
        <f t="shared" si="4"/>
        <v>null</v>
      </c>
      <c r="E137" s="44" t="str">
        <f t="shared" si="5"/>
        <v>Aug-14</v>
      </c>
      <c r="F137" s="44" t="s">
        <v>204</v>
      </c>
      <c r="G137" s="44" t="s">
        <v>49</v>
      </c>
      <c r="H137" s="44"/>
      <c r="I137" s="44" t="s">
        <v>114</v>
      </c>
      <c r="J137" s="44"/>
    </row>
    <row r="138" spans="1:10" x14ac:dyDescent="0.4">
      <c r="A138" s="44" t="s">
        <v>47</v>
      </c>
      <c r="B138" s="44">
        <v>5</v>
      </c>
      <c r="C138" s="44">
        <v>3</v>
      </c>
      <c r="D138" s="44" t="str">
        <f t="shared" si="4"/>
        <v>null</v>
      </c>
      <c r="E138" s="44" t="str">
        <f t="shared" si="5"/>
        <v>Aug-14</v>
      </c>
      <c r="F138" s="44" t="s">
        <v>205</v>
      </c>
      <c r="G138" s="44" t="s">
        <v>52</v>
      </c>
      <c r="H138" s="44"/>
      <c r="I138" s="44" t="s">
        <v>50</v>
      </c>
      <c r="J138" s="44"/>
    </row>
    <row r="139" spans="1:10" x14ac:dyDescent="0.4">
      <c r="A139" s="44" t="s">
        <v>47</v>
      </c>
      <c r="B139" s="44">
        <v>5</v>
      </c>
      <c r="C139" s="44">
        <v>3</v>
      </c>
      <c r="D139" s="44" t="str">
        <f t="shared" si="4"/>
        <v>null</v>
      </c>
      <c r="E139" s="44" t="str">
        <f t="shared" si="5"/>
        <v>Aug-14</v>
      </c>
      <c r="F139" s="44" t="s">
        <v>206</v>
      </c>
      <c r="G139" s="44" t="s">
        <v>52</v>
      </c>
      <c r="H139" s="44"/>
      <c r="I139" s="44" t="s">
        <v>50</v>
      </c>
      <c r="J139" s="44"/>
    </row>
    <row r="140" spans="1:10" x14ac:dyDescent="0.4">
      <c r="A140" s="44" t="s">
        <v>47</v>
      </c>
      <c r="B140" s="44">
        <v>5</v>
      </c>
      <c r="C140" s="44">
        <v>3</v>
      </c>
      <c r="D140" s="44" t="str">
        <f t="shared" si="4"/>
        <v>null</v>
      </c>
      <c r="E140" s="44" t="str">
        <f t="shared" si="5"/>
        <v>Aug-14</v>
      </c>
      <c r="F140" s="44" t="s">
        <v>207</v>
      </c>
      <c r="G140" s="44" t="s">
        <v>208</v>
      </c>
      <c r="H140" s="44"/>
      <c r="I140" s="44" t="s">
        <v>50</v>
      </c>
      <c r="J140" s="44"/>
    </row>
    <row r="141" spans="1:10" ht="32" x14ac:dyDescent="0.4">
      <c r="A141" s="44" t="s">
        <v>47</v>
      </c>
      <c r="B141" s="44">
        <v>5</v>
      </c>
      <c r="C141" s="44">
        <v>3</v>
      </c>
      <c r="D141" s="44" t="str">
        <f t="shared" si="4"/>
        <v>null</v>
      </c>
      <c r="E141" s="44" t="str">
        <f t="shared" si="5"/>
        <v>Aug-14</v>
      </c>
      <c r="F141" s="44" t="s">
        <v>209</v>
      </c>
      <c r="G141" s="44" t="s">
        <v>49</v>
      </c>
      <c r="H141" s="44"/>
      <c r="I141" s="44" t="s">
        <v>114</v>
      </c>
      <c r="J141" s="44"/>
    </row>
    <row r="142" spans="1:10" x14ac:dyDescent="0.4">
      <c r="A142" s="44" t="s">
        <v>47</v>
      </c>
      <c r="B142" s="44">
        <v>5</v>
      </c>
      <c r="C142" s="44">
        <v>3</v>
      </c>
      <c r="D142" s="44" t="str">
        <f t="shared" si="4"/>
        <v>null</v>
      </c>
      <c r="E142" s="44" t="str">
        <f t="shared" si="5"/>
        <v>Aug-14</v>
      </c>
      <c r="F142" s="44" t="s">
        <v>174</v>
      </c>
      <c r="G142" s="44" t="s">
        <v>175</v>
      </c>
      <c r="H142" s="44"/>
      <c r="I142" s="44" t="s">
        <v>50</v>
      </c>
      <c r="J142" s="44"/>
    </row>
    <row r="143" spans="1:10" x14ac:dyDescent="0.4">
      <c r="A143" s="44" t="s">
        <v>47</v>
      </c>
      <c r="B143" s="44">
        <v>5</v>
      </c>
      <c r="C143" s="44">
        <v>3</v>
      </c>
      <c r="D143" s="44" t="str">
        <f t="shared" si="4"/>
        <v>null</v>
      </c>
      <c r="E143" s="44" t="str">
        <f t="shared" si="5"/>
        <v>Aug-14</v>
      </c>
      <c r="F143" s="44" t="s">
        <v>210</v>
      </c>
      <c r="G143" s="44" t="s">
        <v>211</v>
      </c>
      <c r="H143" s="44"/>
      <c r="I143" s="44" t="s">
        <v>50</v>
      </c>
      <c r="J143" s="44"/>
    </row>
    <row r="144" spans="1:10" x14ac:dyDescent="0.4">
      <c r="A144" s="44" t="s">
        <v>47</v>
      </c>
      <c r="B144" s="44">
        <v>5</v>
      </c>
      <c r="C144" s="44">
        <v>3</v>
      </c>
      <c r="D144" s="44" t="str">
        <f t="shared" si="4"/>
        <v>null</v>
      </c>
      <c r="E144" s="44" t="str">
        <f t="shared" si="5"/>
        <v>Aug-14</v>
      </c>
      <c r="F144" s="44" t="s">
        <v>212</v>
      </c>
      <c r="G144" s="44" t="s">
        <v>213</v>
      </c>
      <c r="H144" s="44"/>
      <c r="I144" s="44" t="s">
        <v>50</v>
      </c>
      <c r="J144" s="44"/>
    </row>
    <row r="145" spans="1:10" x14ac:dyDescent="0.4">
      <c r="A145" s="44" t="s">
        <v>47</v>
      </c>
      <c r="B145" s="44">
        <v>5</v>
      </c>
      <c r="C145" s="44">
        <v>3</v>
      </c>
      <c r="D145" s="44" t="str">
        <f t="shared" si="4"/>
        <v>null</v>
      </c>
      <c r="E145" s="44" t="str">
        <f t="shared" si="5"/>
        <v>Aug-14</v>
      </c>
      <c r="F145" s="44" t="s">
        <v>214</v>
      </c>
      <c r="G145" s="44" t="s">
        <v>215</v>
      </c>
      <c r="H145" s="44"/>
      <c r="I145" s="44" t="s">
        <v>50</v>
      </c>
      <c r="J145" s="44"/>
    </row>
    <row r="146" spans="1:10" x14ac:dyDescent="0.4">
      <c r="A146" s="44" t="s">
        <v>47</v>
      </c>
      <c r="B146" s="44">
        <v>5</v>
      </c>
      <c r="C146" s="44">
        <v>3</v>
      </c>
      <c r="D146" s="44" t="str">
        <f t="shared" si="4"/>
        <v>null</v>
      </c>
      <c r="E146" s="44" t="str">
        <f t="shared" si="5"/>
        <v>Aug-14</v>
      </c>
      <c r="F146" s="44" t="s">
        <v>216</v>
      </c>
      <c r="G146" s="44" t="s">
        <v>49</v>
      </c>
      <c r="H146" s="44"/>
      <c r="I146" s="44" t="s">
        <v>50</v>
      </c>
      <c r="J146" s="44"/>
    </row>
    <row r="147" spans="1:10" ht="32" x14ac:dyDescent="0.4">
      <c r="A147" s="44" t="s">
        <v>47</v>
      </c>
      <c r="B147" s="44">
        <v>5</v>
      </c>
      <c r="C147" s="44">
        <v>3</v>
      </c>
      <c r="D147" s="44" t="str">
        <f t="shared" si="4"/>
        <v>null</v>
      </c>
      <c r="E147" s="44" t="str">
        <f t="shared" si="5"/>
        <v>Aug-14</v>
      </c>
      <c r="F147" s="44" t="s">
        <v>217</v>
      </c>
      <c r="G147" s="44" t="s">
        <v>49</v>
      </c>
      <c r="H147" s="44"/>
      <c r="I147" s="44" t="s">
        <v>218</v>
      </c>
      <c r="J147" s="44"/>
    </row>
    <row r="148" spans="1:10" x14ac:dyDescent="0.4">
      <c r="A148" s="44" t="s">
        <v>47</v>
      </c>
      <c r="B148" s="44">
        <v>5</v>
      </c>
      <c r="C148" s="44">
        <v>3</v>
      </c>
      <c r="D148" s="44" t="str">
        <f t="shared" si="4"/>
        <v>null</v>
      </c>
      <c r="E148" s="44" t="str">
        <f t="shared" si="5"/>
        <v>Aug-14</v>
      </c>
      <c r="F148" s="44" t="s">
        <v>219</v>
      </c>
      <c r="G148" s="44" t="s">
        <v>220</v>
      </c>
      <c r="H148" s="44"/>
      <c r="I148" s="44" t="s">
        <v>50</v>
      </c>
      <c r="J148" s="44"/>
    </row>
    <row r="149" spans="1:10" x14ac:dyDescent="0.4">
      <c r="A149" s="44" t="s">
        <v>47</v>
      </c>
      <c r="B149" s="44">
        <v>5</v>
      </c>
      <c r="C149" s="44">
        <v>3</v>
      </c>
      <c r="D149" s="44" t="str">
        <f t="shared" si="4"/>
        <v>null</v>
      </c>
      <c r="E149" s="44" t="str">
        <f t="shared" si="5"/>
        <v>Aug-14</v>
      </c>
      <c r="F149" s="44" t="s">
        <v>221</v>
      </c>
      <c r="G149" s="44" t="s">
        <v>222</v>
      </c>
      <c r="H149" s="44"/>
      <c r="I149" s="44" t="s">
        <v>50</v>
      </c>
      <c r="J149" s="44"/>
    </row>
    <row r="150" spans="1:10" x14ac:dyDescent="0.4">
      <c r="A150" s="44" t="s">
        <v>47</v>
      </c>
      <c r="B150" s="44">
        <v>5</v>
      </c>
      <c r="C150" s="44">
        <v>3</v>
      </c>
      <c r="D150" s="44" t="str">
        <f t="shared" si="4"/>
        <v>null</v>
      </c>
      <c r="E150" s="44" t="str">
        <f t="shared" si="5"/>
        <v>Aug-14</v>
      </c>
      <c r="F150" s="44" t="s">
        <v>223</v>
      </c>
      <c r="G150" s="44" t="s">
        <v>224</v>
      </c>
      <c r="H150" s="44"/>
      <c r="I150" s="44" t="s">
        <v>50</v>
      </c>
      <c r="J150" s="44"/>
    </row>
    <row r="151" spans="1:10" x14ac:dyDescent="0.4">
      <c r="A151" s="44" t="s">
        <v>47</v>
      </c>
      <c r="B151" s="44">
        <v>5</v>
      </c>
      <c r="C151" s="44">
        <v>3</v>
      </c>
      <c r="D151" s="44" t="str">
        <f t="shared" si="4"/>
        <v>null</v>
      </c>
      <c r="E151" s="44" t="str">
        <f t="shared" si="5"/>
        <v>Aug-14</v>
      </c>
      <c r="F151" s="44" t="s">
        <v>225</v>
      </c>
      <c r="G151" s="44" t="s">
        <v>59</v>
      </c>
      <c r="H151" s="44"/>
      <c r="I151" s="44" t="s">
        <v>50</v>
      </c>
      <c r="J151" s="44"/>
    </row>
    <row r="152" spans="1:10" ht="48" x14ac:dyDescent="0.4">
      <c r="A152" s="44" t="s">
        <v>47</v>
      </c>
      <c r="B152" s="44">
        <v>5</v>
      </c>
      <c r="C152" s="44">
        <v>3</v>
      </c>
      <c r="D152" s="44" t="str">
        <f t="shared" si="4"/>
        <v>null</v>
      </c>
      <c r="E152" s="44" t="str">
        <f t="shared" si="5"/>
        <v>Aug-14</v>
      </c>
      <c r="F152" s="44" t="s">
        <v>226</v>
      </c>
      <c r="G152" s="44" t="s">
        <v>49</v>
      </c>
      <c r="H152" s="44"/>
      <c r="I152" s="44" t="s">
        <v>50</v>
      </c>
      <c r="J152" s="44" t="s">
        <v>227</v>
      </c>
    </row>
    <row r="153" spans="1:10" x14ac:dyDescent="0.4">
      <c r="A153" s="44" t="s">
        <v>47</v>
      </c>
      <c r="B153" s="44">
        <v>6</v>
      </c>
      <c r="C153" s="44">
        <v>3</v>
      </c>
      <c r="D153" s="44" t="str">
        <f t="shared" si="4"/>
        <v>null</v>
      </c>
      <c r="E153" s="44" t="str">
        <f t="shared" si="5"/>
        <v>Aug-14</v>
      </c>
      <c r="F153" s="44" t="s">
        <v>228</v>
      </c>
      <c r="G153" s="44" t="s">
        <v>229</v>
      </c>
      <c r="H153" s="44"/>
      <c r="I153" s="44" t="s">
        <v>50</v>
      </c>
      <c r="J153" s="44"/>
    </row>
    <row r="154" spans="1:10" x14ac:dyDescent="0.4">
      <c r="A154" s="44" t="s">
        <v>47</v>
      </c>
      <c r="B154" s="44">
        <v>6</v>
      </c>
      <c r="C154" s="44">
        <v>3</v>
      </c>
      <c r="D154" s="44" t="str">
        <f t="shared" si="4"/>
        <v>null</v>
      </c>
      <c r="E154" s="44" t="str">
        <f t="shared" si="5"/>
        <v>Aug-14</v>
      </c>
      <c r="F154" s="44" t="s">
        <v>230</v>
      </c>
      <c r="G154" s="44" t="s">
        <v>231</v>
      </c>
      <c r="H154" s="44"/>
      <c r="I154" s="44" t="s">
        <v>50</v>
      </c>
      <c r="J154" s="44"/>
    </row>
    <row r="155" spans="1:10" x14ac:dyDescent="0.4">
      <c r="A155" s="44" t="s">
        <v>47</v>
      </c>
      <c r="B155" s="44">
        <v>6</v>
      </c>
      <c r="C155" s="44">
        <v>3</v>
      </c>
      <c r="D155" s="44" t="str">
        <f t="shared" si="4"/>
        <v>null</v>
      </c>
      <c r="E155" s="44" t="str">
        <f t="shared" si="5"/>
        <v>Aug-14</v>
      </c>
      <c r="F155" s="44" t="s">
        <v>232</v>
      </c>
      <c r="G155" s="44" t="s">
        <v>158</v>
      </c>
      <c r="H155" s="44"/>
      <c r="I155" s="44" t="s">
        <v>50</v>
      </c>
      <c r="J155" s="44"/>
    </row>
    <row r="156" spans="1:10" x14ac:dyDescent="0.4">
      <c r="A156" s="44" t="s">
        <v>47</v>
      </c>
      <c r="B156" s="44">
        <v>6</v>
      </c>
      <c r="C156" s="44">
        <v>3</v>
      </c>
      <c r="D156" s="44" t="str">
        <f t="shared" si="4"/>
        <v>null</v>
      </c>
      <c r="E156" s="44" t="str">
        <f t="shared" si="5"/>
        <v>Aug-14</v>
      </c>
      <c r="F156" s="44" t="s">
        <v>233</v>
      </c>
      <c r="G156" s="44" t="s">
        <v>234</v>
      </c>
      <c r="H156" s="44"/>
      <c r="I156" s="44" t="s">
        <v>50</v>
      </c>
      <c r="J156" s="44"/>
    </row>
    <row r="157" spans="1:10" x14ac:dyDescent="0.4">
      <c r="A157" s="44" t="s">
        <v>47</v>
      </c>
      <c r="B157" s="44">
        <v>6</v>
      </c>
      <c r="C157" s="44">
        <v>3</v>
      </c>
      <c r="D157" s="44" t="str">
        <f t="shared" si="4"/>
        <v>null</v>
      </c>
      <c r="E157" s="44" t="str">
        <f t="shared" si="5"/>
        <v>Aug-14</v>
      </c>
      <c r="F157" s="44" t="s">
        <v>235</v>
      </c>
      <c r="G157" s="44" t="s">
        <v>236</v>
      </c>
      <c r="H157" s="44"/>
      <c r="I157" s="44" t="s">
        <v>50</v>
      </c>
      <c r="J157" s="44"/>
    </row>
    <row r="158" spans="1:10" x14ac:dyDescent="0.4">
      <c r="A158" s="44" t="s">
        <v>47</v>
      </c>
      <c r="B158" s="44">
        <v>6</v>
      </c>
      <c r="C158" s="44">
        <v>3</v>
      </c>
      <c r="D158" s="44" t="str">
        <f t="shared" si="4"/>
        <v>null</v>
      </c>
      <c r="E158" s="44" t="str">
        <f t="shared" si="5"/>
        <v>Aug-14</v>
      </c>
      <c r="F158" s="44" t="s">
        <v>237</v>
      </c>
      <c r="G158" s="44" t="s">
        <v>238</v>
      </c>
      <c r="H158" s="44"/>
      <c r="I158" s="44" t="s">
        <v>50</v>
      </c>
      <c r="J158" s="44"/>
    </row>
    <row r="159" spans="1:10" x14ac:dyDescent="0.4">
      <c r="A159" s="44" t="s">
        <v>47</v>
      </c>
      <c r="B159" s="44">
        <v>6</v>
      </c>
      <c r="C159" s="44">
        <v>3</v>
      </c>
      <c r="D159" s="44" t="str">
        <f t="shared" si="4"/>
        <v>null</v>
      </c>
      <c r="E159" s="44" t="str">
        <f t="shared" si="5"/>
        <v>Aug-14</v>
      </c>
      <c r="F159" s="44" t="s">
        <v>239</v>
      </c>
      <c r="G159" s="44" t="s">
        <v>240</v>
      </c>
      <c r="H159" s="44"/>
      <c r="I159" s="44" t="s">
        <v>50</v>
      </c>
      <c r="J159" s="44"/>
    </row>
    <row r="160" spans="1:10" x14ac:dyDescent="0.4">
      <c r="A160" s="44" t="s">
        <v>47</v>
      </c>
      <c r="B160" s="44">
        <v>6</v>
      </c>
      <c r="C160" s="44">
        <v>3</v>
      </c>
      <c r="D160" s="44" t="str">
        <f t="shared" si="4"/>
        <v>null</v>
      </c>
      <c r="E160" s="44" t="str">
        <f t="shared" si="5"/>
        <v>Aug-14</v>
      </c>
      <c r="F160" s="44" t="s">
        <v>241</v>
      </c>
      <c r="G160" s="44" t="s">
        <v>242</v>
      </c>
      <c r="H160" s="44"/>
      <c r="I160" s="44" t="s">
        <v>50</v>
      </c>
      <c r="J160" s="44"/>
    </row>
    <row r="161" spans="1:10" x14ac:dyDescent="0.4">
      <c r="A161" s="44" t="s">
        <v>47</v>
      </c>
      <c r="B161" s="44">
        <v>6</v>
      </c>
      <c r="C161" s="44">
        <v>3</v>
      </c>
      <c r="D161" s="44" t="str">
        <f t="shared" si="4"/>
        <v>null</v>
      </c>
      <c r="E161" s="44" t="str">
        <f t="shared" si="5"/>
        <v>Aug-14</v>
      </c>
      <c r="F161" s="44" t="s">
        <v>243</v>
      </c>
      <c r="G161" s="44" t="s">
        <v>49</v>
      </c>
      <c r="H161" s="44"/>
      <c r="I161" s="44" t="s">
        <v>50</v>
      </c>
      <c r="J161" s="44"/>
    </row>
    <row r="162" spans="1:10" ht="32" x14ac:dyDescent="0.4">
      <c r="A162" s="44" t="s">
        <v>47</v>
      </c>
      <c r="B162" s="44">
        <v>6</v>
      </c>
      <c r="C162" s="44">
        <v>3</v>
      </c>
      <c r="D162" s="44" t="str">
        <f t="shared" si="4"/>
        <v>null</v>
      </c>
      <c r="E162" s="44" t="str">
        <f t="shared" si="5"/>
        <v>Aug-14</v>
      </c>
      <c r="F162" s="44" t="s">
        <v>244</v>
      </c>
      <c r="G162" s="44" t="s">
        <v>49</v>
      </c>
      <c r="H162" s="44"/>
      <c r="I162" s="44" t="s">
        <v>114</v>
      </c>
      <c r="J162" s="44"/>
    </row>
    <row r="163" spans="1:10" x14ac:dyDescent="0.4">
      <c r="A163" s="44" t="s">
        <v>47</v>
      </c>
      <c r="B163" s="44">
        <v>6</v>
      </c>
      <c r="C163" s="44">
        <v>3</v>
      </c>
      <c r="D163" s="44" t="str">
        <f t="shared" si="4"/>
        <v>null</v>
      </c>
      <c r="E163" s="44" t="str">
        <f t="shared" si="5"/>
        <v>Aug-14</v>
      </c>
      <c r="F163" s="44" t="s">
        <v>245</v>
      </c>
      <c r="G163" s="44" t="s">
        <v>242</v>
      </c>
      <c r="H163" s="44"/>
      <c r="I163" s="44" t="s">
        <v>50</v>
      </c>
      <c r="J163" s="44"/>
    </row>
    <row r="164" spans="1:10" ht="32" x14ac:dyDescent="0.4">
      <c r="A164" s="44" t="s">
        <v>47</v>
      </c>
      <c r="B164" s="44">
        <v>6</v>
      </c>
      <c r="C164" s="44">
        <v>6</v>
      </c>
      <c r="D164" s="44" t="str">
        <f t="shared" si="4"/>
        <v>null</v>
      </c>
      <c r="E164" s="44" t="str">
        <f t="shared" si="5"/>
        <v>Aug-14</v>
      </c>
      <c r="F164" s="44" t="s">
        <v>246</v>
      </c>
      <c r="G164" s="44" t="s">
        <v>49</v>
      </c>
      <c r="H164" s="44"/>
      <c r="I164" s="44" t="s">
        <v>50</v>
      </c>
      <c r="J164" s="44" t="s">
        <v>247</v>
      </c>
    </row>
    <row r="165" spans="1:10" ht="32" x14ac:dyDescent="0.4">
      <c r="A165" s="44" t="s">
        <v>47</v>
      </c>
      <c r="B165" s="44">
        <v>6</v>
      </c>
      <c r="C165" s="44">
        <v>6</v>
      </c>
      <c r="D165" s="44" t="str">
        <f t="shared" si="4"/>
        <v>null</v>
      </c>
      <c r="E165" s="44" t="str">
        <f t="shared" si="5"/>
        <v>Aug-14</v>
      </c>
      <c r="F165" s="44" t="s">
        <v>248</v>
      </c>
      <c r="G165" s="44" t="s">
        <v>49</v>
      </c>
      <c r="H165" s="44"/>
      <c r="I165" s="44" t="s">
        <v>50</v>
      </c>
      <c r="J165" s="44" t="s">
        <v>247</v>
      </c>
    </row>
    <row r="166" spans="1:10" ht="32" x14ac:dyDescent="0.4">
      <c r="A166" s="44" t="s">
        <v>47</v>
      </c>
      <c r="B166" s="44">
        <v>6</v>
      </c>
      <c r="C166" s="44">
        <v>3</v>
      </c>
      <c r="D166" s="44" t="str">
        <f t="shared" si="4"/>
        <v>null</v>
      </c>
      <c r="E166" s="44" t="str">
        <f t="shared" si="5"/>
        <v>Aug-14</v>
      </c>
      <c r="F166" s="44" t="s">
        <v>249</v>
      </c>
      <c r="G166" s="44" t="s">
        <v>49</v>
      </c>
      <c r="H166" s="44"/>
      <c r="I166" s="44" t="s">
        <v>114</v>
      </c>
      <c r="J166" s="44"/>
    </row>
    <row r="167" spans="1:10" ht="48" x14ac:dyDescent="0.4">
      <c r="A167" s="44" t="s">
        <v>47</v>
      </c>
      <c r="B167" s="44">
        <v>6</v>
      </c>
      <c r="C167" s="44">
        <v>3</v>
      </c>
      <c r="D167" s="44" t="str">
        <f t="shared" si="4"/>
        <v>null</v>
      </c>
      <c r="E167" s="44" t="str">
        <f t="shared" si="5"/>
        <v>Aug-14</v>
      </c>
      <c r="F167" s="44" t="s">
        <v>250</v>
      </c>
      <c r="G167" s="44" t="s">
        <v>49</v>
      </c>
      <c r="H167" s="44"/>
      <c r="I167" s="44" t="s">
        <v>251</v>
      </c>
      <c r="J167" s="44"/>
    </row>
    <row r="168" spans="1:10" x14ac:dyDescent="0.4">
      <c r="A168" s="44" t="s">
        <v>47</v>
      </c>
      <c r="B168" s="44">
        <v>6</v>
      </c>
      <c r="C168" s="44">
        <v>3</v>
      </c>
      <c r="D168" s="44" t="str">
        <f t="shared" si="4"/>
        <v>null</v>
      </c>
      <c r="E168" s="44" t="str">
        <f t="shared" si="5"/>
        <v>Aug-14</v>
      </c>
      <c r="F168" s="44" t="s">
        <v>252</v>
      </c>
      <c r="G168" s="44" t="s">
        <v>234</v>
      </c>
      <c r="H168" s="44"/>
      <c r="I168" s="44" t="s">
        <v>50</v>
      </c>
      <c r="J168" s="44"/>
    </row>
    <row r="169" spans="1:10" x14ac:dyDescent="0.4">
      <c r="A169" s="44" t="s">
        <v>47</v>
      </c>
      <c r="B169" s="44">
        <v>6</v>
      </c>
      <c r="C169" s="44">
        <v>3</v>
      </c>
      <c r="D169" s="44" t="str">
        <f t="shared" si="4"/>
        <v>null</v>
      </c>
      <c r="E169" s="44" t="str">
        <f t="shared" si="5"/>
        <v>Aug-14</v>
      </c>
      <c r="F169" s="44" t="s">
        <v>253</v>
      </c>
      <c r="G169" s="44" t="s">
        <v>254</v>
      </c>
      <c r="H169" s="44"/>
      <c r="I169" s="44" t="s">
        <v>50</v>
      </c>
      <c r="J169" s="44"/>
    </row>
    <row r="170" spans="1:10" x14ac:dyDescent="0.4">
      <c r="A170" s="44" t="s">
        <v>47</v>
      </c>
      <c r="B170" s="44">
        <v>6</v>
      </c>
      <c r="C170" s="44">
        <v>3</v>
      </c>
      <c r="D170" s="44" t="str">
        <f t="shared" si="4"/>
        <v>null</v>
      </c>
      <c r="E170" s="44" t="str">
        <f t="shared" si="5"/>
        <v>Aug-14</v>
      </c>
      <c r="F170" s="44" t="s">
        <v>255</v>
      </c>
      <c r="G170" s="44" t="s">
        <v>256</v>
      </c>
      <c r="H170" s="44"/>
      <c r="I170" s="44" t="s">
        <v>50</v>
      </c>
      <c r="J170" s="44"/>
    </row>
    <row r="171" spans="1:10" ht="32" x14ac:dyDescent="0.4">
      <c r="A171" s="44" t="s">
        <v>47</v>
      </c>
      <c r="B171" s="44">
        <v>6</v>
      </c>
      <c r="C171" s="44">
        <v>3</v>
      </c>
      <c r="D171" s="44" t="str">
        <f t="shared" si="4"/>
        <v>null</v>
      </c>
      <c r="E171" s="44" t="str">
        <f t="shared" si="5"/>
        <v>Aug-14</v>
      </c>
      <c r="F171" s="44" t="s">
        <v>257</v>
      </c>
      <c r="G171" s="44" t="s">
        <v>49</v>
      </c>
      <c r="H171" s="44"/>
      <c r="I171" s="44" t="s">
        <v>114</v>
      </c>
      <c r="J171" s="44"/>
    </row>
    <row r="172" spans="1:10" x14ac:dyDescent="0.4">
      <c r="A172" s="44" t="s">
        <v>47</v>
      </c>
      <c r="B172" s="44">
        <v>6</v>
      </c>
      <c r="C172" s="44">
        <v>3</v>
      </c>
      <c r="D172" s="44" t="str">
        <f t="shared" si="4"/>
        <v>null</v>
      </c>
      <c r="E172" s="44" t="str">
        <f t="shared" si="5"/>
        <v>Aug-14</v>
      </c>
      <c r="F172" s="44" t="s">
        <v>258</v>
      </c>
      <c r="G172" s="44" t="s">
        <v>256</v>
      </c>
      <c r="H172" s="44"/>
      <c r="I172" s="44" t="s">
        <v>50</v>
      </c>
      <c r="J172" s="44"/>
    </row>
    <row r="173" spans="1:10" x14ac:dyDescent="0.4">
      <c r="A173" s="44" t="s">
        <v>47</v>
      </c>
      <c r="B173" s="44">
        <v>6</v>
      </c>
      <c r="C173" s="44">
        <v>3</v>
      </c>
      <c r="D173" s="44" t="str">
        <f t="shared" si="4"/>
        <v>null</v>
      </c>
      <c r="E173" s="44" t="str">
        <f t="shared" si="5"/>
        <v>Aug-14</v>
      </c>
      <c r="F173" s="44" t="s">
        <v>259</v>
      </c>
      <c r="G173" s="44" t="s">
        <v>260</v>
      </c>
      <c r="H173" s="44"/>
      <c r="I173" s="44" t="s">
        <v>50</v>
      </c>
      <c r="J173" s="44"/>
    </row>
    <row r="174" spans="1:10" x14ac:dyDescent="0.4">
      <c r="A174" s="44" t="s">
        <v>47</v>
      </c>
      <c r="B174" s="44">
        <v>6</v>
      </c>
      <c r="C174" s="44">
        <v>3</v>
      </c>
      <c r="D174" s="44" t="str">
        <f t="shared" si="4"/>
        <v>null</v>
      </c>
      <c r="E174" s="44" t="str">
        <f t="shared" si="5"/>
        <v>Aug-14</v>
      </c>
      <c r="F174" s="44" t="s">
        <v>261</v>
      </c>
      <c r="G174" s="44" t="s">
        <v>260</v>
      </c>
      <c r="H174" s="44"/>
      <c r="I174" s="44" t="s">
        <v>50</v>
      </c>
      <c r="J174" s="44"/>
    </row>
    <row r="175" spans="1:10" ht="32" x14ac:dyDescent="0.4">
      <c r="A175" s="44" t="s">
        <v>47</v>
      </c>
      <c r="B175" s="44">
        <v>6</v>
      </c>
      <c r="C175" s="44">
        <v>6</v>
      </c>
      <c r="D175" s="44" t="str">
        <f t="shared" si="4"/>
        <v>null</v>
      </c>
      <c r="E175" s="44" t="str">
        <f t="shared" si="5"/>
        <v>Aug-14</v>
      </c>
      <c r="F175" s="44" t="s">
        <v>262</v>
      </c>
      <c r="G175" s="44" t="s">
        <v>49</v>
      </c>
      <c r="H175" s="44"/>
      <c r="I175" s="44" t="s">
        <v>50</v>
      </c>
      <c r="J175" s="44" t="s">
        <v>247</v>
      </c>
    </row>
    <row r="176" spans="1:10" ht="32" x14ac:dyDescent="0.4">
      <c r="A176" s="44" t="s">
        <v>47</v>
      </c>
      <c r="B176" s="44">
        <v>7</v>
      </c>
      <c r="C176" s="44">
        <v>3</v>
      </c>
      <c r="D176" s="44" t="str">
        <f t="shared" si="4"/>
        <v>null</v>
      </c>
      <c r="E176" s="44" t="str">
        <f t="shared" si="5"/>
        <v>Aug-14</v>
      </c>
      <c r="F176" s="44" t="s">
        <v>263</v>
      </c>
      <c r="G176" s="44" t="s">
        <v>140</v>
      </c>
      <c r="H176" s="44"/>
      <c r="I176" s="44" t="s">
        <v>264</v>
      </c>
      <c r="J176" s="44"/>
    </row>
    <row r="177" spans="1:10" x14ac:dyDescent="0.4">
      <c r="A177" s="44" t="s">
        <v>47</v>
      </c>
      <c r="B177" s="44">
        <v>7</v>
      </c>
      <c r="C177" s="44">
        <v>3</v>
      </c>
      <c r="D177" s="44" t="str">
        <f t="shared" si="4"/>
        <v>null</v>
      </c>
      <c r="E177" s="44" t="str">
        <f t="shared" si="5"/>
        <v>Aug-14</v>
      </c>
      <c r="F177" s="44" t="s">
        <v>265</v>
      </c>
      <c r="G177" s="44" t="s">
        <v>266</v>
      </c>
      <c r="H177" s="44"/>
      <c r="I177" s="44" t="s">
        <v>50</v>
      </c>
      <c r="J177" s="44"/>
    </row>
    <row r="178" spans="1:10" x14ac:dyDescent="0.4">
      <c r="A178" s="44" t="s">
        <v>47</v>
      </c>
      <c r="B178" s="44">
        <v>7</v>
      </c>
      <c r="C178" s="44">
        <v>3</v>
      </c>
      <c r="D178" s="44" t="str">
        <f t="shared" si="4"/>
        <v>null</v>
      </c>
      <c r="E178" s="44" t="str">
        <f t="shared" si="5"/>
        <v>Aug-14</v>
      </c>
      <c r="F178" s="44" t="s">
        <v>267</v>
      </c>
      <c r="G178" s="44" t="s">
        <v>268</v>
      </c>
      <c r="H178" s="44"/>
      <c r="I178" s="44" t="s">
        <v>50</v>
      </c>
      <c r="J178" s="44"/>
    </row>
    <row r="179" spans="1:10" ht="32" x14ac:dyDescent="0.4">
      <c r="A179" s="44" t="s">
        <v>47</v>
      </c>
      <c r="B179" s="44">
        <v>7</v>
      </c>
      <c r="C179" s="44">
        <v>3</v>
      </c>
      <c r="D179" s="44" t="str">
        <f t="shared" si="4"/>
        <v>null</v>
      </c>
      <c r="E179" s="44" t="str">
        <f t="shared" si="5"/>
        <v>Aug-14</v>
      </c>
      <c r="F179" s="44" t="s">
        <v>269</v>
      </c>
      <c r="G179" s="44" t="s">
        <v>49</v>
      </c>
      <c r="H179" s="44"/>
      <c r="I179" s="44" t="s">
        <v>114</v>
      </c>
      <c r="J179" s="44"/>
    </row>
  </sheetData>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E744E-80AE-426B-A3F0-139DC1A0A929}">
  <dimension ref="A1:J96"/>
  <sheetViews>
    <sheetView workbookViewId="0"/>
  </sheetViews>
  <sheetFormatPr defaultColWidth="10.83203125" defaultRowHeight="16" x14ac:dyDescent="0.4"/>
  <cols>
    <col min="1" max="1" width="18.83203125" style="45" customWidth="1"/>
    <col min="2" max="5" width="17.33203125" style="45" customWidth="1"/>
    <col min="6" max="6" width="103.83203125" style="45" customWidth="1"/>
    <col min="7" max="7" width="41.83203125" style="45" customWidth="1"/>
    <col min="8" max="8" width="12.83203125" style="45" customWidth="1"/>
    <col min="9" max="10" width="55.83203125" style="45" customWidth="1"/>
    <col min="11" max="16384" width="10.83203125" style="45"/>
  </cols>
  <sheetData>
    <row r="1" spans="1:10" s="41" customFormat="1" ht="48" x14ac:dyDescent="0.4">
      <c r="A1" s="40" t="s">
        <v>37</v>
      </c>
      <c r="B1" s="40" t="s">
        <v>38</v>
      </c>
      <c r="C1" s="40" t="s">
        <v>39</v>
      </c>
      <c r="D1" s="40" t="s">
        <v>40</v>
      </c>
      <c r="E1" s="40" t="s">
        <v>41</v>
      </c>
      <c r="F1" s="40" t="s">
        <v>42</v>
      </c>
      <c r="G1" s="40" t="s">
        <v>43</v>
      </c>
      <c r="H1" s="40" t="s">
        <v>44</v>
      </c>
      <c r="I1" s="40" t="s">
        <v>45</v>
      </c>
      <c r="J1" s="40" t="s">
        <v>46</v>
      </c>
    </row>
    <row r="2" spans="1:10" s="43" customFormat="1" ht="80" x14ac:dyDescent="0.4">
      <c r="A2" s="42" t="s">
        <v>270</v>
      </c>
      <c r="B2" s="42">
        <v>2</v>
      </c>
      <c r="C2" s="42">
        <v>2</v>
      </c>
      <c r="D2" s="42" t="str">
        <f>"Sep-14"</f>
        <v>Sep-14</v>
      </c>
      <c r="E2" s="42" t="str">
        <f>"Aug-19"</f>
        <v>Aug-19</v>
      </c>
      <c r="F2" s="42" t="s">
        <v>271</v>
      </c>
      <c r="G2" s="42" t="s">
        <v>49</v>
      </c>
      <c r="H2" s="42"/>
      <c r="I2" s="42" t="s">
        <v>272</v>
      </c>
      <c r="J2" s="42"/>
    </row>
    <row r="3" spans="1:10" x14ac:dyDescent="0.4">
      <c r="A3" s="44" t="s">
        <v>270</v>
      </c>
      <c r="B3" s="44">
        <v>2</v>
      </c>
      <c r="C3" s="44">
        <v>2</v>
      </c>
      <c r="D3" s="44" t="str">
        <f>"Sep-19"</f>
        <v>Sep-19</v>
      </c>
      <c r="E3" s="44"/>
      <c r="F3" s="44" t="s">
        <v>273</v>
      </c>
      <c r="G3" s="44" t="s">
        <v>274</v>
      </c>
      <c r="H3" s="44" t="s">
        <v>275</v>
      </c>
      <c r="I3" s="44" t="s">
        <v>50</v>
      </c>
      <c r="J3" s="44"/>
    </row>
    <row r="4" spans="1:10" x14ac:dyDescent="0.4">
      <c r="A4" s="44" t="s">
        <v>270</v>
      </c>
      <c r="B4" s="44">
        <v>2</v>
      </c>
      <c r="C4" s="44">
        <v>2</v>
      </c>
      <c r="D4" s="44" t="str">
        <f>"Sep-19"</f>
        <v>Sep-19</v>
      </c>
      <c r="E4" s="44"/>
      <c r="F4" s="44" t="s">
        <v>276</v>
      </c>
      <c r="G4" s="44" t="s">
        <v>277</v>
      </c>
      <c r="H4" s="44" t="s">
        <v>278</v>
      </c>
      <c r="I4" s="44" t="s">
        <v>50</v>
      </c>
      <c r="J4" s="44"/>
    </row>
    <row r="5" spans="1:10" x14ac:dyDescent="0.4">
      <c r="A5" s="44" t="s">
        <v>270</v>
      </c>
      <c r="B5" s="44">
        <v>2</v>
      </c>
      <c r="C5" s="44">
        <v>2</v>
      </c>
      <c r="D5" s="44" t="str">
        <f>"Sep-19"</f>
        <v>Sep-19</v>
      </c>
      <c r="E5" s="44"/>
      <c r="F5" s="44" t="s">
        <v>279</v>
      </c>
      <c r="G5" s="44" t="s">
        <v>64</v>
      </c>
      <c r="H5" s="44" t="s">
        <v>280</v>
      </c>
      <c r="I5" s="44" t="s">
        <v>50</v>
      </c>
      <c r="J5" s="44"/>
    </row>
    <row r="6" spans="1:10" x14ac:dyDescent="0.4">
      <c r="A6" s="44" t="s">
        <v>270</v>
      </c>
      <c r="B6" s="44">
        <v>2</v>
      </c>
      <c r="C6" s="44">
        <v>2</v>
      </c>
      <c r="D6" s="44" t="str">
        <f>"Sep-23"</f>
        <v>Sep-23</v>
      </c>
      <c r="E6" s="44"/>
      <c r="F6" s="44" t="s">
        <v>281</v>
      </c>
      <c r="G6" s="44" t="s">
        <v>282</v>
      </c>
      <c r="H6" s="44" t="s">
        <v>283</v>
      </c>
      <c r="I6" s="44" t="s">
        <v>50</v>
      </c>
      <c r="J6" s="44"/>
    </row>
    <row r="7" spans="1:10" ht="112" x14ac:dyDescent="0.4">
      <c r="A7" s="44" t="s">
        <v>270</v>
      </c>
      <c r="B7" s="44">
        <v>2</v>
      </c>
      <c r="C7" s="44">
        <v>2</v>
      </c>
      <c r="D7" s="44" t="str">
        <f t="shared" ref="D7:D13" si="0">"Sep-19"</f>
        <v>Sep-19</v>
      </c>
      <c r="E7" s="44" t="str">
        <f>"Aug-25"</f>
        <v>Aug-25</v>
      </c>
      <c r="F7" s="44" t="s">
        <v>284</v>
      </c>
      <c r="G7" s="44" t="s">
        <v>49</v>
      </c>
      <c r="H7" s="44"/>
      <c r="I7" s="44" t="s">
        <v>50</v>
      </c>
      <c r="J7" s="44" t="s">
        <v>285</v>
      </c>
    </row>
    <row r="8" spans="1:10" x14ac:dyDescent="0.4">
      <c r="A8" s="44" t="s">
        <v>270</v>
      </c>
      <c r="B8" s="44">
        <v>2</v>
      </c>
      <c r="C8" s="44">
        <v>2</v>
      </c>
      <c r="D8" s="44" t="str">
        <f t="shared" si="0"/>
        <v>Sep-19</v>
      </c>
      <c r="E8" s="44"/>
      <c r="F8" s="44" t="s">
        <v>286</v>
      </c>
      <c r="G8" s="44" t="s">
        <v>287</v>
      </c>
      <c r="H8" s="44" t="s">
        <v>288</v>
      </c>
      <c r="I8" s="44" t="s">
        <v>50</v>
      </c>
      <c r="J8" s="44"/>
    </row>
    <row r="9" spans="1:10" x14ac:dyDescent="0.4">
      <c r="A9" s="44" t="s">
        <v>270</v>
      </c>
      <c r="B9" s="44">
        <v>2</v>
      </c>
      <c r="C9" s="44">
        <v>2</v>
      </c>
      <c r="D9" s="44" t="str">
        <f t="shared" si="0"/>
        <v>Sep-19</v>
      </c>
      <c r="E9" s="44"/>
      <c r="F9" s="44" t="s">
        <v>286</v>
      </c>
      <c r="G9" s="44" t="s">
        <v>289</v>
      </c>
      <c r="H9" s="44" t="s">
        <v>290</v>
      </c>
      <c r="I9" s="44" t="s">
        <v>50</v>
      </c>
      <c r="J9" s="44"/>
    </row>
    <row r="10" spans="1:10" ht="48" x14ac:dyDescent="0.4">
      <c r="A10" s="44" t="s">
        <v>270</v>
      </c>
      <c r="B10" s="44">
        <v>2</v>
      </c>
      <c r="C10" s="44">
        <v>2</v>
      </c>
      <c r="D10" s="44" t="str">
        <f t="shared" si="0"/>
        <v>Sep-19</v>
      </c>
      <c r="E10" s="44"/>
      <c r="F10" s="44" t="s">
        <v>291</v>
      </c>
      <c r="G10" s="44" t="s">
        <v>56</v>
      </c>
      <c r="H10" s="44" t="s">
        <v>292</v>
      </c>
      <c r="I10" s="44" t="s">
        <v>293</v>
      </c>
      <c r="J10" s="44"/>
    </row>
    <row r="11" spans="1:10" x14ac:dyDescent="0.4">
      <c r="A11" s="44" t="s">
        <v>270</v>
      </c>
      <c r="B11" s="44">
        <v>2</v>
      </c>
      <c r="C11" s="44">
        <v>2</v>
      </c>
      <c r="D11" s="44" t="str">
        <f t="shared" si="0"/>
        <v>Sep-19</v>
      </c>
      <c r="E11" s="44"/>
      <c r="F11" s="44" t="s">
        <v>294</v>
      </c>
      <c r="G11" s="44" t="s">
        <v>277</v>
      </c>
      <c r="H11" s="44" t="s">
        <v>295</v>
      </c>
      <c r="I11" s="44" t="s">
        <v>50</v>
      </c>
      <c r="J11" s="44"/>
    </row>
    <row r="12" spans="1:10" ht="64" x14ac:dyDescent="0.4">
      <c r="A12" s="44" t="s">
        <v>270</v>
      </c>
      <c r="B12" s="44">
        <v>2</v>
      </c>
      <c r="C12" s="44">
        <v>2</v>
      </c>
      <c r="D12" s="44" t="str">
        <f t="shared" si="0"/>
        <v>Sep-19</v>
      </c>
      <c r="E12" s="44" t="str">
        <f>"Dec-24"</f>
        <v>Dec-24</v>
      </c>
      <c r="F12" s="44" t="s">
        <v>296</v>
      </c>
      <c r="G12" s="44" t="s">
        <v>297</v>
      </c>
      <c r="H12" s="44" t="s">
        <v>298</v>
      </c>
      <c r="I12" s="44" t="s">
        <v>50</v>
      </c>
      <c r="J12" s="44" t="s">
        <v>299</v>
      </c>
    </row>
    <row r="13" spans="1:10" x14ac:dyDescent="0.4">
      <c r="A13" s="44" t="s">
        <v>270</v>
      </c>
      <c r="B13" s="44">
        <v>2</v>
      </c>
      <c r="C13" s="44">
        <v>2</v>
      </c>
      <c r="D13" s="44" t="str">
        <f t="shared" si="0"/>
        <v>Sep-19</v>
      </c>
      <c r="E13" s="44"/>
      <c r="F13" s="44" t="s">
        <v>300</v>
      </c>
      <c r="G13" s="44" t="s">
        <v>301</v>
      </c>
      <c r="H13" s="44" t="s">
        <v>302</v>
      </c>
      <c r="I13" s="44" t="s">
        <v>50</v>
      </c>
      <c r="J13" s="44"/>
    </row>
    <row r="14" spans="1:10" x14ac:dyDescent="0.4">
      <c r="A14" s="44" t="s">
        <v>270</v>
      </c>
      <c r="B14" s="44">
        <v>3</v>
      </c>
      <c r="C14" s="44">
        <v>3</v>
      </c>
      <c r="D14" s="44" t="str">
        <f t="shared" ref="D14:D19" si="1">"Sep-14"</f>
        <v>Sep-14</v>
      </c>
      <c r="E14" s="44" t="str">
        <f t="shared" ref="E14:E19" si="2">"Aug-24"</f>
        <v>Aug-24</v>
      </c>
      <c r="F14" s="44" t="s">
        <v>303</v>
      </c>
      <c r="G14" s="44" t="s">
        <v>274</v>
      </c>
      <c r="H14" s="44" t="s">
        <v>304</v>
      </c>
      <c r="I14" s="44" t="s">
        <v>50</v>
      </c>
      <c r="J14" s="44" t="s">
        <v>305</v>
      </c>
    </row>
    <row r="15" spans="1:10" x14ac:dyDescent="0.4">
      <c r="A15" s="44" t="s">
        <v>270</v>
      </c>
      <c r="B15" s="44">
        <v>3</v>
      </c>
      <c r="C15" s="44">
        <v>3</v>
      </c>
      <c r="D15" s="44" t="str">
        <f t="shared" si="1"/>
        <v>Sep-14</v>
      </c>
      <c r="E15" s="44" t="str">
        <f t="shared" si="2"/>
        <v>Aug-24</v>
      </c>
      <c r="F15" s="44" t="s">
        <v>306</v>
      </c>
      <c r="G15" s="44" t="s">
        <v>64</v>
      </c>
      <c r="H15" s="44" t="s">
        <v>307</v>
      </c>
      <c r="I15" s="44" t="s">
        <v>50</v>
      </c>
      <c r="J15" s="44"/>
    </row>
    <row r="16" spans="1:10" x14ac:dyDescent="0.4">
      <c r="A16" s="44" t="s">
        <v>270</v>
      </c>
      <c r="B16" s="44">
        <v>3</v>
      </c>
      <c r="C16" s="44">
        <v>3</v>
      </c>
      <c r="D16" s="44" t="str">
        <f t="shared" si="1"/>
        <v>Sep-14</v>
      </c>
      <c r="E16" s="44" t="str">
        <f t="shared" si="2"/>
        <v>Aug-24</v>
      </c>
      <c r="F16" s="44" t="s">
        <v>308</v>
      </c>
      <c r="G16" s="44" t="s">
        <v>64</v>
      </c>
      <c r="H16" s="44" t="s">
        <v>309</v>
      </c>
      <c r="I16" s="44" t="s">
        <v>50</v>
      </c>
      <c r="J16" s="44"/>
    </row>
    <row r="17" spans="1:10" x14ac:dyDescent="0.4">
      <c r="A17" s="44" t="s">
        <v>270</v>
      </c>
      <c r="B17" s="44">
        <v>3</v>
      </c>
      <c r="C17" s="44">
        <v>3</v>
      </c>
      <c r="D17" s="44" t="str">
        <f t="shared" si="1"/>
        <v>Sep-14</v>
      </c>
      <c r="E17" s="44" t="str">
        <f t="shared" si="2"/>
        <v>Aug-24</v>
      </c>
      <c r="F17" s="44" t="s">
        <v>310</v>
      </c>
      <c r="G17" s="44" t="s">
        <v>64</v>
      </c>
      <c r="H17" s="44" t="s">
        <v>311</v>
      </c>
      <c r="I17" s="44" t="s">
        <v>50</v>
      </c>
      <c r="J17" s="44" t="s">
        <v>312</v>
      </c>
    </row>
    <row r="18" spans="1:10" x14ac:dyDescent="0.4">
      <c r="A18" s="44" t="s">
        <v>270</v>
      </c>
      <c r="B18" s="44">
        <v>3</v>
      </c>
      <c r="C18" s="44">
        <v>3</v>
      </c>
      <c r="D18" s="44" t="str">
        <f t="shared" si="1"/>
        <v>Sep-14</v>
      </c>
      <c r="E18" s="44" t="str">
        <f t="shared" si="2"/>
        <v>Aug-24</v>
      </c>
      <c r="F18" s="44" t="s">
        <v>313</v>
      </c>
      <c r="G18" s="44" t="s">
        <v>297</v>
      </c>
      <c r="H18" s="44" t="s">
        <v>314</v>
      </c>
      <c r="I18" s="44" t="s">
        <v>50</v>
      </c>
      <c r="J18" s="44"/>
    </row>
    <row r="19" spans="1:10" x14ac:dyDescent="0.4">
      <c r="A19" s="44" t="s">
        <v>270</v>
      </c>
      <c r="B19" s="44">
        <v>3</v>
      </c>
      <c r="C19" s="44">
        <v>3</v>
      </c>
      <c r="D19" s="44" t="str">
        <f t="shared" si="1"/>
        <v>Sep-14</v>
      </c>
      <c r="E19" s="44" t="str">
        <f t="shared" si="2"/>
        <v>Aug-24</v>
      </c>
      <c r="F19" s="44" t="s">
        <v>315</v>
      </c>
      <c r="G19" s="44" t="s">
        <v>297</v>
      </c>
      <c r="H19" s="44" t="s">
        <v>316</v>
      </c>
      <c r="I19" s="44" t="s">
        <v>50</v>
      </c>
      <c r="J19" s="44"/>
    </row>
    <row r="20" spans="1:10" ht="80" x14ac:dyDescent="0.4">
      <c r="A20" s="44" t="s">
        <v>270</v>
      </c>
      <c r="B20" s="44">
        <v>3</v>
      </c>
      <c r="C20" s="44">
        <v>3</v>
      </c>
      <c r="D20" s="44" t="str">
        <f>"Apr-24"</f>
        <v>Apr-24</v>
      </c>
      <c r="E20" s="44"/>
      <c r="F20" s="44" t="s">
        <v>317</v>
      </c>
      <c r="G20" s="44" t="s">
        <v>49</v>
      </c>
      <c r="H20" s="44"/>
      <c r="I20" s="44" t="s">
        <v>50</v>
      </c>
      <c r="J20" s="44" t="s">
        <v>318</v>
      </c>
    </row>
    <row r="21" spans="1:10" x14ac:dyDescent="0.4">
      <c r="A21" s="44" t="s">
        <v>270</v>
      </c>
      <c r="B21" s="44">
        <v>3</v>
      </c>
      <c r="C21" s="44">
        <v>3</v>
      </c>
      <c r="D21" s="44" t="str">
        <f>"Sep-14"</f>
        <v>Sep-14</v>
      </c>
      <c r="E21" s="44" t="str">
        <f t="shared" ref="E21:E29" si="3">"Aug-24"</f>
        <v>Aug-24</v>
      </c>
      <c r="F21" s="44" t="s">
        <v>319</v>
      </c>
      <c r="G21" s="44" t="s">
        <v>320</v>
      </c>
      <c r="H21" s="44" t="s">
        <v>321</v>
      </c>
      <c r="I21" s="44" t="s">
        <v>50</v>
      </c>
      <c r="J21" s="44" t="s">
        <v>312</v>
      </c>
    </row>
    <row r="22" spans="1:10" x14ac:dyDescent="0.4">
      <c r="A22" s="44" t="s">
        <v>270</v>
      </c>
      <c r="B22" s="44">
        <v>3</v>
      </c>
      <c r="C22" s="44">
        <v>3</v>
      </c>
      <c r="D22" s="44" t="str">
        <f>"Sep-14"</f>
        <v>Sep-14</v>
      </c>
      <c r="E22" s="44" t="str">
        <f t="shared" si="3"/>
        <v>Aug-24</v>
      </c>
      <c r="F22" s="44" t="s">
        <v>322</v>
      </c>
      <c r="G22" s="44" t="s">
        <v>323</v>
      </c>
      <c r="H22" s="44" t="s">
        <v>324</v>
      </c>
      <c r="I22" s="44" t="s">
        <v>50</v>
      </c>
      <c r="J22" s="44"/>
    </row>
    <row r="23" spans="1:10" x14ac:dyDescent="0.4">
      <c r="A23" s="44" t="s">
        <v>270</v>
      </c>
      <c r="B23" s="44">
        <v>3</v>
      </c>
      <c r="C23" s="44">
        <v>3</v>
      </c>
      <c r="D23" s="44" t="str">
        <f>"Jan-24"</f>
        <v>Jan-24</v>
      </c>
      <c r="E23" s="44" t="str">
        <f t="shared" si="3"/>
        <v>Aug-24</v>
      </c>
      <c r="F23" s="44" t="s">
        <v>325</v>
      </c>
      <c r="G23" s="44" t="s">
        <v>282</v>
      </c>
      <c r="H23" s="44" t="s">
        <v>326</v>
      </c>
      <c r="I23" s="44" t="s">
        <v>50</v>
      </c>
      <c r="J23" s="44"/>
    </row>
    <row r="24" spans="1:10" ht="32" x14ac:dyDescent="0.4">
      <c r="A24" s="44" t="s">
        <v>270</v>
      </c>
      <c r="B24" s="44">
        <v>3</v>
      </c>
      <c r="C24" s="44">
        <v>3</v>
      </c>
      <c r="D24" s="44" t="str">
        <f t="shared" ref="D24:D38" si="4">"Sep-14"</f>
        <v>Sep-14</v>
      </c>
      <c r="E24" s="44" t="str">
        <f t="shared" si="3"/>
        <v>Aug-24</v>
      </c>
      <c r="F24" s="44" t="s">
        <v>327</v>
      </c>
      <c r="G24" s="44" t="s">
        <v>289</v>
      </c>
      <c r="H24" s="44" t="s">
        <v>328</v>
      </c>
      <c r="I24" s="44" t="s">
        <v>50</v>
      </c>
      <c r="J24" s="44" t="s">
        <v>329</v>
      </c>
    </row>
    <row r="25" spans="1:10" x14ac:dyDescent="0.4">
      <c r="A25" s="44" t="s">
        <v>270</v>
      </c>
      <c r="B25" s="44">
        <v>3</v>
      </c>
      <c r="C25" s="44">
        <v>3</v>
      </c>
      <c r="D25" s="44" t="str">
        <f t="shared" si="4"/>
        <v>Sep-14</v>
      </c>
      <c r="E25" s="44" t="str">
        <f t="shared" si="3"/>
        <v>Aug-24</v>
      </c>
      <c r="F25" s="44" t="s">
        <v>330</v>
      </c>
      <c r="G25" s="44" t="s">
        <v>287</v>
      </c>
      <c r="H25" s="44" t="s">
        <v>331</v>
      </c>
      <c r="I25" s="44" t="s">
        <v>50</v>
      </c>
      <c r="J25" s="44"/>
    </row>
    <row r="26" spans="1:10" x14ac:dyDescent="0.4">
      <c r="A26" s="44" t="s">
        <v>270</v>
      </c>
      <c r="B26" s="44">
        <v>3</v>
      </c>
      <c r="C26" s="44">
        <v>3</v>
      </c>
      <c r="D26" s="44" t="str">
        <f t="shared" si="4"/>
        <v>Sep-14</v>
      </c>
      <c r="E26" s="44" t="str">
        <f t="shared" si="3"/>
        <v>Aug-24</v>
      </c>
      <c r="F26" s="44" t="s">
        <v>332</v>
      </c>
      <c r="G26" s="44" t="s">
        <v>287</v>
      </c>
      <c r="H26" s="44" t="s">
        <v>333</v>
      </c>
      <c r="I26" s="44" t="s">
        <v>50</v>
      </c>
      <c r="J26" s="44" t="s">
        <v>312</v>
      </c>
    </row>
    <row r="27" spans="1:10" x14ac:dyDescent="0.4">
      <c r="A27" s="44" t="s">
        <v>270</v>
      </c>
      <c r="B27" s="44">
        <v>3</v>
      </c>
      <c r="C27" s="44">
        <v>3</v>
      </c>
      <c r="D27" s="44" t="str">
        <f t="shared" si="4"/>
        <v>Sep-14</v>
      </c>
      <c r="E27" s="44" t="str">
        <f t="shared" si="3"/>
        <v>Aug-24</v>
      </c>
      <c r="F27" s="44" t="s">
        <v>334</v>
      </c>
      <c r="G27" s="44" t="s">
        <v>175</v>
      </c>
      <c r="H27" s="44" t="s">
        <v>335</v>
      </c>
      <c r="I27" s="44" t="s">
        <v>50</v>
      </c>
      <c r="J27" s="44"/>
    </row>
    <row r="28" spans="1:10" ht="144" x14ac:dyDescent="0.4">
      <c r="A28" s="44" t="s">
        <v>270</v>
      </c>
      <c r="B28" s="44">
        <v>3</v>
      </c>
      <c r="C28" s="44">
        <v>3</v>
      </c>
      <c r="D28" s="44" t="str">
        <f t="shared" si="4"/>
        <v>Sep-14</v>
      </c>
      <c r="E28" s="44" t="str">
        <f t="shared" si="3"/>
        <v>Aug-24</v>
      </c>
      <c r="F28" s="44" t="s">
        <v>336</v>
      </c>
      <c r="G28" s="44" t="s">
        <v>49</v>
      </c>
      <c r="H28" s="44"/>
      <c r="I28" s="44" t="s">
        <v>337</v>
      </c>
      <c r="J28" s="44"/>
    </row>
    <row r="29" spans="1:10" ht="48" x14ac:dyDescent="0.4">
      <c r="A29" s="44" t="s">
        <v>270</v>
      </c>
      <c r="B29" s="44">
        <v>3</v>
      </c>
      <c r="C29" s="44">
        <v>3</v>
      </c>
      <c r="D29" s="44" t="str">
        <f t="shared" si="4"/>
        <v>Sep-14</v>
      </c>
      <c r="E29" s="44" t="str">
        <f t="shared" si="3"/>
        <v>Aug-24</v>
      </c>
      <c r="F29" s="44" t="s">
        <v>338</v>
      </c>
      <c r="G29" s="44" t="s">
        <v>56</v>
      </c>
      <c r="H29" s="44" t="s">
        <v>339</v>
      </c>
      <c r="I29" s="44" t="s">
        <v>340</v>
      </c>
      <c r="J29" s="44" t="s">
        <v>341</v>
      </c>
    </row>
    <row r="30" spans="1:10" ht="48" x14ac:dyDescent="0.4">
      <c r="A30" s="44" t="s">
        <v>270</v>
      </c>
      <c r="B30" s="44">
        <v>3</v>
      </c>
      <c r="C30" s="44">
        <v>3</v>
      </c>
      <c r="D30" s="44" t="str">
        <f t="shared" si="4"/>
        <v>Sep-14</v>
      </c>
      <c r="E30" s="44" t="str">
        <f>"Aug-25"</f>
        <v>Aug-25</v>
      </c>
      <c r="F30" s="44" t="s">
        <v>342</v>
      </c>
      <c r="G30" s="44" t="s">
        <v>56</v>
      </c>
      <c r="H30" s="44" t="s">
        <v>343</v>
      </c>
      <c r="I30" s="44" t="s">
        <v>344</v>
      </c>
      <c r="J30" s="44" t="s">
        <v>341</v>
      </c>
    </row>
    <row r="31" spans="1:10" ht="48" x14ac:dyDescent="0.4">
      <c r="A31" s="44" t="s">
        <v>270</v>
      </c>
      <c r="B31" s="44">
        <v>3</v>
      </c>
      <c r="C31" s="44">
        <v>3</v>
      </c>
      <c r="D31" s="44" t="str">
        <f t="shared" si="4"/>
        <v>Sep-14</v>
      </c>
      <c r="E31" s="44" t="str">
        <f t="shared" ref="E31:E37" si="5">"Aug-24"</f>
        <v>Aug-24</v>
      </c>
      <c r="F31" s="44" t="s">
        <v>345</v>
      </c>
      <c r="G31" s="44" t="s">
        <v>56</v>
      </c>
      <c r="H31" s="44" t="s">
        <v>346</v>
      </c>
      <c r="I31" s="44" t="s">
        <v>344</v>
      </c>
      <c r="J31" s="44" t="s">
        <v>341</v>
      </c>
    </row>
    <row r="32" spans="1:10" ht="32" x14ac:dyDescent="0.4">
      <c r="A32" s="44" t="s">
        <v>270</v>
      </c>
      <c r="B32" s="44">
        <v>3</v>
      </c>
      <c r="C32" s="44">
        <v>3</v>
      </c>
      <c r="D32" s="44" t="str">
        <f t="shared" si="4"/>
        <v>Sep-14</v>
      </c>
      <c r="E32" s="44" t="str">
        <f t="shared" si="5"/>
        <v>Aug-24</v>
      </c>
      <c r="F32" s="44" t="s">
        <v>347</v>
      </c>
      <c r="G32" s="44" t="s">
        <v>56</v>
      </c>
      <c r="H32" s="44" t="s">
        <v>348</v>
      </c>
      <c r="I32" s="44" t="s">
        <v>50</v>
      </c>
      <c r="J32" s="44" t="s">
        <v>341</v>
      </c>
    </row>
    <row r="33" spans="1:10" x14ac:dyDescent="0.4">
      <c r="A33" s="44" t="s">
        <v>270</v>
      </c>
      <c r="B33" s="44">
        <v>3</v>
      </c>
      <c r="C33" s="44">
        <v>3</v>
      </c>
      <c r="D33" s="44" t="str">
        <f t="shared" si="4"/>
        <v>Sep-14</v>
      </c>
      <c r="E33" s="44" t="str">
        <f t="shared" si="5"/>
        <v>Aug-24</v>
      </c>
      <c r="F33" s="44" t="s">
        <v>349</v>
      </c>
      <c r="G33" s="44" t="s">
        <v>56</v>
      </c>
      <c r="H33" s="44" t="s">
        <v>350</v>
      </c>
      <c r="I33" s="44" t="s">
        <v>50</v>
      </c>
      <c r="J33" s="44" t="s">
        <v>351</v>
      </c>
    </row>
    <row r="34" spans="1:10" ht="48" x14ac:dyDescent="0.4">
      <c r="A34" s="44" t="s">
        <v>270</v>
      </c>
      <c r="B34" s="44">
        <v>3</v>
      </c>
      <c r="C34" s="44">
        <v>3</v>
      </c>
      <c r="D34" s="44" t="str">
        <f t="shared" si="4"/>
        <v>Sep-14</v>
      </c>
      <c r="E34" s="44" t="str">
        <f t="shared" si="5"/>
        <v>Aug-24</v>
      </c>
      <c r="F34" s="44" t="s">
        <v>352</v>
      </c>
      <c r="G34" s="44" t="s">
        <v>56</v>
      </c>
      <c r="H34" s="44" t="s">
        <v>353</v>
      </c>
      <c r="I34" s="44" t="s">
        <v>354</v>
      </c>
      <c r="J34" s="44" t="s">
        <v>351</v>
      </c>
    </row>
    <row r="35" spans="1:10" ht="48" x14ac:dyDescent="0.4">
      <c r="A35" s="44" t="s">
        <v>270</v>
      </c>
      <c r="B35" s="44">
        <v>3</v>
      </c>
      <c r="C35" s="44">
        <v>3</v>
      </c>
      <c r="D35" s="44" t="str">
        <f t="shared" si="4"/>
        <v>Sep-14</v>
      </c>
      <c r="E35" s="44" t="str">
        <f t="shared" si="5"/>
        <v>Aug-24</v>
      </c>
      <c r="F35" s="44" t="s">
        <v>355</v>
      </c>
      <c r="G35" s="44" t="s">
        <v>56</v>
      </c>
      <c r="H35" s="44" t="s">
        <v>356</v>
      </c>
      <c r="I35" s="44" t="s">
        <v>357</v>
      </c>
      <c r="J35" s="44" t="s">
        <v>351</v>
      </c>
    </row>
    <row r="36" spans="1:10" x14ac:dyDescent="0.4">
      <c r="A36" s="44" t="s">
        <v>270</v>
      </c>
      <c r="B36" s="44">
        <v>3</v>
      </c>
      <c r="C36" s="44">
        <v>3</v>
      </c>
      <c r="D36" s="44" t="str">
        <f t="shared" si="4"/>
        <v>Sep-14</v>
      </c>
      <c r="E36" s="44" t="str">
        <f t="shared" si="5"/>
        <v>Aug-24</v>
      </c>
      <c r="F36" s="44" t="s">
        <v>358</v>
      </c>
      <c r="G36" s="44" t="s">
        <v>56</v>
      </c>
      <c r="H36" s="44" t="s">
        <v>359</v>
      </c>
      <c r="I36" s="44" t="s">
        <v>50</v>
      </c>
      <c r="J36" s="44" t="s">
        <v>312</v>
      </c>
    </row>
    <row r="37" spans="1:10" x14ac:dyDescent="0.4">
      <c r="A37" s="44" t="s">
        <v>270</v>
      </c>
      <c r="B37" s="44">
        <v>3</v>
      </c>
      <c r="C37" s="44">
        <v>3</v>
      </c>
      <c r="D37" s="44" t="str">
        <f t="shared" si="4"/>
        <v>Sep-14</v>
      </c>
      <c r="E37" s="44" t="str">
        <f t="shared" si="5"/>
        <v>Aug-24</v>
      </c>
      <c r="F37" s="44" t="s">
        <v>360</v>
      </c>
      <c r="G37" s="44" t="s">
        <v>277</v>
      </c>
      <c r="H37" s="44" t="s">
        <v>361</v>
      </c>
      <c r="I37" s="44" t="s">
        <v>50</v>
      </c>
      <c r="J37" s="44" t="s">
        <v>312</v>
      </c>
    </row>
    <row r="38" spans="1:10" x14ac:dyDescent="0.4">
      <c r="A38" s="44" t="s">
        <v>270</v>
      </c>
      <c r="B38" s="44">
        <v>3</v>
      </c>
      <c r="C38" s="44">
        <v>3</v>
      </c>
      <c r="D38" s="44" t="str">
        <f t="shared" si="4"/>
        <v>Sep-14</v>
      </c>
      <c r="E38" s="44" t="str">
        <f>"Nov-18"</f>
        <v>Nov-18</v>
      </c>
      <c r="F38" s="44" t="s">
        <v>362</v>
      </c>
      <c r="G38" s="44" t="s">
        <v>277</v>
      </c>
      <c r="H38" s="44" t="s">
        <v>363</v>
      </c>
      <c r="I38" s="44" t="s">
        <v>50</v>
      </c>
      <c r="J38" s="44" t="s">
        <v>312</v>
      </c>
    </row>
    <row r="39" spans="1:10" x14ac:dyDescent="0.4">
      <c r="A39" s="44" t="s">
        <v>270</v>
      </c>
      <c r="B39" s="44">
        <v>3</v>
      </c>
      <c r="C39" s="44">
        <v>3</v>
      </c>
      <c r="D39" s="44" t="str">
        <f>"Sep-16"</f>
        <v>Sep-16</v>
      </c>
      <c r="E39" s="44" t="str">
        <f>"Aug-24"</f>
        <v>Aug-24</v>
      </c>
      <c r="F39" s="44" t="s">
        <v>362</v>
      </c>
      <c r="G39" s="44" t="s">
        <v>277</v>
      </c>
      <c r="H39" s="44" t="s">
        <v>364</v>
      </c>
      <c r="I39" s="44" t="s">
        <v>365</v>
      </c>
      <c r="J39" s="44"/>
    </row>
    <row r="40" spans="1:10" x14ac:dyDescent="0.4">
      <c r="A40" s="44" t="s">
        <v>270</v>
      </c>
      <c r="B40" s="44">
        <v>3</v>
      </c>
      <c r="C40" s="44">
        <v>3</v>
      </c>
      <c r="D40" s="44" t="str">
        <f>"Sep-14"</f>
        <v>Sep-14</v>
      </c>
      <c r="E40" s="44" t="str">
        <f>"Aug-24"</f>
        <v>Aug-24</v>
      </c>
      <c r="F40" s="44" t="s">
        <v>366</v>
      </c>
      <c r="G40" s="44" t="s">
        <v>277</v>
      </c>
      <c r="H40" s="44" t="s">
        <v>367</v>
      </c>
      <c r="I40" s="44" t="s">
        <v>365</v>
      </c>
      <c r="J40" s="44"/>
    </row>
    <row r="41" spans="1:10" x14ac:dyDescent="0.4">
      <c r="A41" s="44" t="s">
        <v>270</v>
      </c>
      <c r="B41" s="44">
        <v>3</v>
      </c>
      <c r="C41" s="44">
        <v>3</v>
      </c>
      <c r="D41" s="44" t="str">
        <f>"Sep-14"</f>
        <v>Sep-14</v>
      </c>
      <c r="E41" s="44" t="str">
        <f>"Aug-24"</f>
        <v>Aug-24</v>
      </c>
      <c r="F41" s="44" t="s">
        <v>368</v>
      </c>
      <c r="G41" s="44" t="s">
        <v>277</v>
      </c>
      <c r="H41" s="44" t="s">
        <v>369</v>
      </c>
      <c r="I41" s="44" t="s">
        <v>50</v>
      </c>
      <c r="J41" s="44" t="s">
        <v>312</v>
      </c>
    </row>
    <row r="42" spans="1:10" ht="160" x14ac:dyDescent="0.4">
      <c r="A42" s="44" t="s">
        <v>270</v>
      </c>
      <c r="B42" s="44">
        <v>3</v>
      </c>
      <c r="C42" s="44">
        <v>3</v>
      </c>
      <c r="D42" s="44" t="str">
        <f>"Sep-14"</f>
        <v>Sep-14</v>
      </c>
      <c r="E42" s="44" t="str">
        <f>"Aug-24"</f>
        <v>Aug-24</v>
      </c>
      <c r="F42" s="44" t="s">
        <v>370</v>
      </c>
      <c r="G42" s="44" t="s">
        <v>49</v>
      </c>
      <c r="H42" s="44"/>
      <c r="I42" s="44" t="s">
        <v>371</v>
      </c>
      <c r="J42" s="44"/>
    </row>
    <row r="43" spans="1:10" ht="80" x14ac:dyDescent="0.4">
      <c r="A43" s="44" t="s">
        <v>270</v>
      </c>
      <c r="B43" s="44">
        <v>3</v>
      </c>
      <c r="C43" s="44">
        <v>3</v>
      </c>
      <c r="D43" s="44" t="str">
        <f>"Sep-14"</f>
        <v>Sep-14</v>
      </c>
      <c r="E43" s="44" t="str">
        <f>"Dec-24"</f>
        <v>Dec-24</v>
      </c>
      <c r="F43" s="44" t="s">
        <v>372</v>
      </c>
      <c r="G43" s="44" t="s">
        <v>297</v>
      </c>
      <c r="H43" s="44" t="s">
        <v>373</v>
      </c>
      <c r="I43" s="44" t="s">
        <v>50</v>
      </c>
      <c r="J43" s="44" t="s">
        <v>374</v>
      </c>
    </row>
    <row r="44" spans="1:10" ht="64" x14ac:dyDescent="0.4">
      <c r="A44" s="44" t="s">
        <v>270</v>
      </c>
      <c r="B44" s="44">
        <v>3</v>
      </c>
      <c r="C44" s="44">
        <v>3</v>
      </c>
      <c r="D44" s="44" t="str">
        <f>"Sep-20"</f>
        <v>Sep-20</v>
      </c>
      <c r="E44" s="44" t="str">
        <f>"Jan-23"</f>
        <v>Jan-23</v>
      </c>
      <c r="F44" s="44" t="s">
        <v>375</v>
      </c>
      <c r="G44" s="44" t="s">
        <v>56</v>
      </c>
      <c r="H44" s="44" t="s">
        <v>376</v>
      </c>
      <c r="I44" s="44" t="s">
        <v>377</v>
      </c>
      <c r="J44" s="44" t="s">
        <v>378</v>
      </c>
    </row>
    <row r="45" spans="1:10" ht="64" x14ac:dyDescent="0.4">
      <c r="A45" s="44" t="s">
        <v>270</v>
      </c>
      <c r="B45" s="44">
        <v>3</v>
      </c>
      <c r="C45" s="44">
        <v>3</v>
      </c>
      <c r="D45" s="44" t="str">
        <f>"Feb-23"</f>
        <v>Feb-23</v>
      </c>
      <c r="E45" s="44" t="str">
        <f>"Aug-24"</f>
        <v>Aug-24</v>
      </c>
      <c r="F45" s="44" t="s">
        <v>379</v>
      </c>
      <c r="G45" s="44" t="s">
        <v>56</v>
      </c>
      <c r="H45" s="44" t="s">
        <v>376</v>
      </c>
      <c r="I45" s="44" t="s">
        <v>377</v>
      </c>
      <c r="J45" s="44" t="s">
        <v>378</v>
      </c>
    </row>
    <row r="46" spans="1:10" x14ac:dyDescent="0.4">
      <c r="A46" s="44" t="s">
        <v>270</v>
      </c>
      <c r="B46" s="44">
        <v>3</v>
      </c>
      <c r="C46" s="44">
        <v>3</v>
      </c>
      <c r="D46" s="44" t="str">
        <f t="shared" ref="D46:D55" si="6">"Sep-14"</f>
        <v>Sep-14</v>
      </c>
      <c r="E46" s="44" t="str">
        <f>"Aug-25"</f>
        <v>Aug-25</v>
      </c>
      <c r="F46" s="44" t="s">
        <v>380</v>
      </c>
      <c r="G46" s="44" t="s">
        <v>381</v>
      </c>
      <c r="H46" s="44" t="s">
        <v>382</v>
      </c>
      <c r="I46" s="44" t="s">
        <v>50</v>
      </c>
      <c r="J46" s="44" t="s">
        <v>312</v>
      </c>
    </row>
    <row r="47" spans="1:10" x14ac:dyDescent="0.4">
      <c r="A47" s="44" t="s">
        <v>270</v>
      </c>
      <c r="B47" s="44">
        <v>4</v>
      </c>
      <c r="C47" s="44">
        <v>3</v>
      </c>
      <c r="D47" s="44" t="str">
        <f t="shared" si="6"/>
        <v>Sep-14</v>
      </c>
      <c r="E47" s="44" t="str">
        <f t="shared" ref="E47:E77" si="7">"Aug-24"</f>
        <v>Aug-24</v>
      </c>
      <c r="F47" s="44" t="s">
        <v>383</v>
      </c>
      <c r="G47" s="44" t="s">
        <v>171</v>
      </c>
      <c r="H47" s="44"/>
      <c r="I47" s="44" t="s">
        <v>50</v>
      </c>
      <c r="J47" s="44"/>
    </row>
    <row r="48" spans="1:10" x14ac:dyDescent="0.4">
      <c r="A48" s="44" t="s">
        <v>270</v>
      </c>
      <c r="B48" s="44">
        <v>4</v>
      </c>
      <c r="C48" s="44">
        <v>3</v>
      </c>
      <c r="D48" s="44" t="str">
        <f t="shared" si="6"/>
        <v>Sep-14</v>
      </c>
      <c r="E48" s="44" t="str">
        <f t="shared" si="7"/>
        <v>Aug-24</v>
      </c>
      <c r="F48" s="44" t="s">
        <v>384</v>
      </c>
      <c r="G48" s="44" t="s">
        <v>175</v>
      </c>
      <c r="H48" s="44" t="s">
        <v>385</v>
      </c>
      <c r="I48" s="44" t="s">
        <v>50</v>
      </c>
      <c r="J48" s="44"/>
    </row>
    <row r="49" spans="1:10" ht="32" x14ac:dyDescent="0.4">
      <c r="A49" s="44" t="s">
        <v>270</v>
      </c>
      <c r="B49" s="44">
        <v>4</v>
      </c>
      <c r="C49" s="44">
        <v>3</v>
      </c>
      <c r="D49" s="44" t="str">
        <f t="shared" si="6"/>
        <v>Sep-14</v>
      </c>
      <c r="E49" s="44" t="str">
        <f t="shared" si="7"/>
        <v>Aug-24</v>
      </c>
      <c r="F49" s="44" t="s">
        <v>386</v>
      </c>
      <c r="G49" s="44" t="s">
        <v>56</v>
      </c>
      <c r="H49" s="44" t="s">
        <v>387</v>
      </c>
      <c r="I49" s="44" t="s">
        <v>50</v>
      </c>
      <c r="J49" s="44" t="s">
        <v>341</v>
      </c>
    </row>
    <row r="50" spans="1:10" ht="32" x14ac:dyDescent="0.4">
      <c r="A50" s="44" t="s">
        <v>270</v>
      </c>
      <c r="B50" s="44">
        <v>4</v>
      </c>
      <c r="C50" s="44">
        <v>3</v>
      </c>
      <c r="D50" s="44" t="str">
        <f t="shared" si="6"/>
        <v>Sep-14</v>
      </c>
      <c r="E50" s="44" t="str">
        <f t="shared" si="7"/>
        <v>Aug-24</v>
      </c>
      <c r="F50" s="44" t="s">
        <v>388</v>
      </c>
      <c r="G50" s="44" t="s">
        <v>56</v>
      </c>
      <c r="H50" s="44" t="s">
        <v>389</v>
      </c>
      <c r="I50" s="44" t="s">
        <v>50</v>
      </c>
      <c r="J50" s="44" t="s">
        <v>341</v>
      </c>
    </row>
    <row r="51" spans="1:10" x14ac:dyDescent="0.4">
      <c r="A51" s="44" t="s">
        <v>270</v>
      </c>
      <c r="B51" s="44">
        <v>4</v>
      </c>
      <c r="C51" s="44">
        <v>3</v>
      </c>
      <c r="D51" s="44" t="str">
        <f t="shared" si="6"/>
        <v>Sep-14</v>
      </c>
      <c r="E51" s="44" t="str">
        <f t="shared" si="7"/>
        <v>Aug-24</v>
      </c>
      <c r="F51" s="44" t="s">
        <v>390</v>
      </c>
      <c r="G51" s="44" t="s">
        <v>277</v>
      </c>
      <c r="H51" s="44" t="s">
        <v>391</v>
      </c>
      <c r="I51" s="44" t="s">
        <v>50</v>
      </c>
      <c r="J51" s="44"/>
    </row>
    <row r="52" spans="1:10" x14ac:dyDescent="0.4">
      <c r="A52" s="44" t="s">
        <v>270</v>
      </c>
      <c r="B52" s="44">
        <v>4</v>
      </c>
      <c r="C52" s="44">
        <v>3</v>
      </c>
      <c r="D52" s="44" t="str">
        <f t="shared" si="6"/>
        <v>Sep-14</v>
      </c>
      <c r="E52" s="44" t="str">
        <f t="shared" si="7"/>
        <v>Aug-24</v>
      </c>
      <c r="F52" s="44" t="s">
        <v>392</v>
      </c>
      <c r="G52" s="44" t="s">
        <v>277</v>
      </c>
      <c r="H52" s="44" t="s">
        <v>393</v>
      </c>
      <c r="I52" s="44" t="s">
        <v>50</v>
      </c>
      <c r="J52" s="44"/>
    </row>
    <row r="53" spans="1:10" ht="48" x14ac:dyDescent="0.4">
      <c r="A53" s="44" t="s">
        <v>270</v>
      </c>
      <c r="B53" s="44">
        <v>5</v>
      </c>
      <c r="C53" s="44">
        <v>3</v>
      </c>
      <c r="D53" s="44" t="str">
        <f t="shared" si="6"/>
        <v>Sep-14</v>
      </c>
      <c r="E53" s="44" t="str">
        <f t="shared" si="7"/>
        <v>Aug-24</v>
      </c>
      <c r="F53" s="44" t="s">
        <v>394</v>
      </c>
      <c r="G53" s="44" t="s">
        <v>277</v>
      </c>
      <c r="H53" s="44" t="s">
        <v>395</v>
      </c>
      <c r="I53" s="44" t="s">
        <v>50</v>
      </c>
      <c r="J53" s="44" t="s">
        <v>396</v>
      </c>
    </row>
    <row r="54" spans="1:10" x14ac:dyDescent="0.4">
      <c r="A54" s="44" t="s">
        <v>270</v>
      </c>
      <c r="B54" s="44">
        <v>5</v>
      </c>
      <c r="C54" s="44">
        <v>3</v>
      </c>
      <c r="D54" s="44" t="str">
        <f t="shared" si="6"/>
        <v>Sep-14</v>
      </c>
      <c r="E54" s="44" t="str">
        <f t="shared" si="7"/>
        <v>Aug-24</v>
      </c>
      <c r="F54" s="44" t="s">
        <v>397</v>
      </c>
      <c r="G54" s="44" t="s">
        <v>64</v>
      </c>
      <c r="H54" s="44" t="s">
        <v>398</v>
      </c>
      <c r="I54" s="44" t="s">
        <v>50</v>
      </c>
      <c r="J54" s="44" t="s">
        <v>312</v>
      </c>
    </row>
    <row r="55" spans="1:10" ht="64" x14ac:dyDescent="0.4">
      <c r="A55" s="44" t="s">
        <v>270</v>
      </c>
      <c r="B55" s="44">
        <v>5</v>
      </c>
      <c r="C55" s="44">
        <v>3</v>
      </c>
      <c r="D55" s="44" t="str">
        <f t="shared" si="6"/>
        <v>Sep-14</v>
      </c>
      <c r="E55" s="44" t="str">
        <f t="shared" si="7"/>
        <v>Aug-24</v>
      </c>
      <c r="F55" s="44" t="s">
        <v>399</v>
      </c>
      <c r="G55" s="44" t="s">
        <v>49</v>
      </c>
      <c r="H55" s="44"/>
      <c r="I55" s="44" t="s">
        <v>50</v>
      </c>
      <c r="J55" s="44" t="s">
        <v>400</v>
      </c>
    </row>
    <row r="56" spans="1:10" ht="32" x14ac:dyDescent="0.4">
      <c r="A56" s="44" t="s">
        <v>270</v>
      </c>
      <c r="B56" s="44">
        <v>5</v>
      </c>
      <c r="C56" s="44">
        <v>3</v>
      </c>
      <c r="D56" s="44" t="str">
        <f>"Sep-22"</f>
        <v>Sep-22</v>
      </c>
      <c r="E56" s="44" t="str">
        <f t="shared" si="7"/>
        <v>Aug-24</v>
      </c>
      <c r="F56" s="44" t="s">
        <v>401</v>
      </c>
      <c r="G56" s="44" t="s">
        <v>402</v>
      </c>
      <c r="H56" s="44"/>
      <c r="I56" s="44" t="s">
        <v>50</v>
      </c>
      <c r="J56" s="44"/>
    </row>
    <row r="57" spans="1:10" x14ac:dyDescent="0.4">
      <c r="A57" s="44" t="s">
        <v>270</v>
      </c>
      <c r="B57" s="44">
        <v>5</v>
      </c>
      <c r="C57" s="44">
        <v>3</v>
      </c>
      <c r="D57" s="44" t="str">
        <f>"Sep-14"</f>
        <v>Sep-14</v>
      </c>
      <c r="E57" s="44" t="str">
        <f t="shared" si="7"/>
        <v>Aug-24</v>
      </c>
      <c r="F57" s="44" t="s">
        <v>403</v>
      </c>
      <c r="G57" s="44" t="s">
        <v>404</v>
      </c>
      <c r="H57" s="44"/>
      <c r="I57" s="44" t="s">
        <v>50</v>
      </c>
      <c r="J57" s="44"/>
    </row>
    <row r="58" spans="1:10" x14ac:dyDescent="0.4">
      <c r="A58" s="44" t="s">
        <v>270</v>
      </c>
      <c r="B58" s="44">
        <v>5</v>
      </c>
      <c r="C58" s="44">
        <v>3</v>
      </c>
      <c r="D58" s="44" t="str">
        <f>"Sep-14"</f>
        <v>Sep-14</v>
      </c>
      <c r="E58" s="44" t="str">
        <f t="shared" si="7"/>
        <v>Aug-24</v>
      </c>
      <c r="F58" s="44" t="s">
        <v>405</v>
      </c>
      <c r="G58" s="44" t="s">
        <v>208</v>
      </c>
      <c r="H58" s="44"/>
      <c r="I58" s="44" t="s">
        <v>50</v>
      </c>
      <c r="J58" s="44"/>
    </row>
    <row r="59" spans="1:10" x14ac:dyDescent="0.4">
      <c r="A59" s="44" t="s">
        <v>270</v>
      </c>
      <c r="B59" s="44">
        <v>5</v>
      </c>
      <c r="C59" s="44">
        <v>3</v>
      </c>
      <c r="D59" s="44" t="str">
        <f>"Sep-21"</f>
        <v>Sep-21</v>
      </c>
      <c r="E59" s="44" t="str">
        <f t="shared" si="7"/>
        <v>Aug-24</v>
      </c>
      <c r="F59" s="44" t="s">
        <v>406</v>
      </c>
      <c r="G59" s="44" t="s">
        <v>208</v>
      </c>
      <c r="H59" s="44"/>
      <c r="I59" s="44" t="s">
        <v>50</v>
      </c>
      <c r="J59" s="44"/>
    </row>
    <row r="60" spans="1:10" ht="32" x14ac:dyDescent="0.4">
      <c r="A60" s="44" t="s">
        <v>270</v>
      </c>
      <c r="B60" s="44">
        <v>5</v>
      </c>
      <c r="C60" s="44">
        <v>3</v>
      </c>
      <c r="D60" s="44" t="str">
        <f>"Sep-14"</f>
        <v>Sep-14</v>
      </c>
      <c r="E60" s="44" t="str">
        <f t="shared" si="7"/>
        <v>Aug-24</v>
      </c>
      <c r="F60" s="44" t="s">
        <v>407</v>
      </c>
      <c r="G60" s="44" t="s">
        <v>408</v>
      </c>
      <c r="H60" s="44"/>
      <c r="I60" s="44" t="s">
        <v>50</v>
      </c>
      <c r="J60" s="44"/>
    </row>
    <row r="61" spans="1:10" x14ac:dyDescent="0.4">
      <c r="A61" s="44" t="s">
        <v>270</v>
      </c>
      <c r="B61" s="44">
        <v>5</v>
      </c>
      <c r="C61" s="44">
        <v>3</v>
      </c>
      <c r="D61" s="44" t="str">
        <f>"Sep-14"</f>
        <v>Sep-14</v>
      </c>
      <c r="E61" s="44" t="str">
        <f t="shared" si="7"/>
        <v>Aug-24</v>
      </c>
      <c r="F61" s="44" t="s">
        <v>409</v>
      </c>
      <c r="G61" s="44" t="s">
        <v>178</v>
      </c>
      <c r="H61" s="44"/>
      <c r="I61" s="44" t="s">
        <v>50</v>
      </c>
      <c r="J61" s="44" t="s">
        <v>410</v>
      </c>
    </row>
    <row r="62" spans="1:10" x14ac:dyDescent="0.4">
      <c r="A62" s="44" t="s">
        <v>270</v>
      </c>
      <c r="B62" s="44">
        <v>5</v>
      </c>
      <c r="C62" s="44">
        <v>3</v>
      </c>
      <c r="D62" s="44" t="str">
        <f>"Sep-14"</f>
        <v>Sep-14</v>
      </c>
      <c r="E62" s="44" t="str">
        <f t="shared" si="7"/>
        <v>Aug-24</v>
      </c>
      <c r="F62" s="44" t="s">
        <v>411</v>
      </c>
      <c r="G62" s="44" t="s">
        <v>412</v>
      </c>
      <c r="H62" s="44"/>
      <c r="I62" s="44" t="s">
        <v>50</v>
      </c>
      <c r="J62" s="44"/>
    </row>
    <row r="63" spans="1:10" x14ac:dyDescent="0.4">
      <c r="A63" s="44" t="s">
        <v>270</v>
      </c>
      <c r="B63" s="44">
        <v>5</v>
      </c>
      <c r="C63" s="44">
        <v>3</v>
      </c>
      <c r="D63" s="44" t="str">
        <f>"Sep-22"</f>
        <v>Sep-22</v>
      </c>
      <c r="E63" s="44" t="str">
        <f t="shared" si="7"/>
        <v>Aug-24</v>
      </c>
      <c r="F63" s="44" t="s">
        <v>413</v>
      </c>
      <c r="G63" s="44" t="s">
        <v>254</v>
      </c>
      <c r="H63" s="44"/>
      <c r="I63" s="44" t="s">
        <v>50</v>
      </c>
      <c r="J63" s="44"/>
    </row>
    <row r="64" spans="1:10" x14ac:dyDescent="0.4">
      <c r="A64" s="44" t="s">
        <v>270</v>
      </c>
      <c r="B64" s="44">
        <v>5</v>
      </c>
      <c r="C64" s="44">
        <v>3</v>
      </c>
      <c r="D64" s="44" t="str">
        <f>"Sep-14"</f>
        <v>Sep-14</v>
      </c>
      <c r="E64" s="44" t="str">
        <f t="shared" si="7"/>
        <v>Aug-24</v>
      </c>
      <c r="F64" s="44" t="s">
        <v>414</v>
      </c>
      <c r="G64" s="44" t="s">
        <v>415</v>
      </c>
      <c r="H64" s="44"/>
      <c r="I64" s="44" t="s">
        <v>50</v>
      </c>
      <c r="J64" s="44"/>
    </row>
    <row r="65" spans="1:10" x14ac:dyDescent="0.4">
      <c r="A65" s="44" t="s">
        <v>270</v>
      </c>
      <c r="B65" s="44">
        <v>5</v>
      </c>
      <c r="C65" s="44">
        <v>3</v>
      </c>
      <c r="D65" s="44" t="str">
        <f>"Sep-14"</f>
        <v>Sep-14</v>
      </c>
      <c r="E65" s="44" t="str">
        <f t="shared" si="7"/>
        <v>Aug-24</v>
      </c>
      <c r="F65" s="44" t="s">
        <v>416</v>
      </c>
      <c r="G65" s="44" t="s">
        <v>417</v>
      </c>
      <c r="H65" s="44"/>
      <c r="I65" s="44" t="s">
        <v>50</v>
      </c>
      <c r="J65" s="44"/>
    </row>
    <row r="66" spans="1:10" x14ac:dyDescent="0.4">
      <c r="A66" s="44" t="s">
        <v>270</v>
      </c>
      <c r="B66" s="44">
        <v>5</v>
      </c>
      <c r="C66" s="44">
        <v>3</v>
      </c>
      <c r="D66" s="44" t="str">
        <f>"Sep-14"</f>
        <v>Sep-14</v>
      </c>
      <c r="E66" s="44" t="str">
        <f t="shared" si="7"/>
        <v>Aug-24</v>
      </c>
      <c r="F66" s="44" t="s">
        <v>418</v>
      </c>
      <c r="G66" s="44" t="s">
        <v>222</v>
      </c>
      <c r="H66" s="44"/>
      <c r="I66" s="44" t="s">
        <v>50</v>
      </c>
      <c r="J66" s="44"/>
    </row>
    <row r="67" spans="1:10" x14ac:dyDescent="0.4">
      <c r="A67" s="44" t="s">
        <v>270</v>
      </c>
      <c r="B67" s="44">
        <v>5</v>
      </c>
      <c r="C67" s="44">
        <v>3</v>
      </c>
      <c r="D67" s="44" t="str">
        <f>"Sep-19"</f>
        <v>Sep-19</v>
      </c>
      <c r="E67" s="44" t="str">
        <f t="shared" si="7"/>
        <v>Aug-24</v>
      </c>
      <c r="F67" s="44" t="s">
        <v>419</v>
      </c>
      <c r="G67" s="44" t="s">
        <v>420</v>
      </c>
      <c r="H67" s="44"/>
      <c r="I67" s="44" t="s">
        <v>50</v>
      </c>
      <c r="J67" s="44"/>
    </row>
    <row r="68" spans="1:10" x14ac:dyDescent="0.4">
      <c r="A68" s="44" t="s">
        <v>270</v>
      </c>
      <c r="B68" s="44">
        <v>5</v>
      </c>
      <c r="C68" s="44">
        <v>3</v>
      </c>
      <c r="D68" s="44" t="str">
        <f>"Sep-14"</f>
        <v>Sep-14</v>
      </c>
      <c r="E68" s="44" t="str">
        <f t="shared" si="7"/>
        <v>Aug-24</v>
      </c>
      <c r="F68" s="44" t="s">
        <v>421</v>
      </c>
      <c r="G68" s="44" t="s">
        <v>422</v>
      </c>
      <c r="H68" s="44"/>
      <c r="I68" s="44" t="s">
        <v>50</v>
      </c>
      <c r="J68" s="44"/>
    </row>
    <row r="69" spans="1:10" ht="32" x14ac:dyDescent="0.4">
      <c r="A69" s="44" t="s">
        <v>270</v>
      </c>
      <c r="B69" s="44">
        <v>5</v>
      </c>
      <c r="C69" s="44">
        <v>3</v>
      </c>
      <c r="D69" s="44" t="str">
        <f>"Sep-20"</f>
        <v>Sep-20</v>
      </c>
      <c r="E69" s="44" t="str">
        <f t="shared" si="7"/>
        <v>Aug-24</v>
      </c>
      <c r="F69" s="44" t="s">
        <v>421</v>
      </c>
      <c r="G69" s="44" t="s">
        <v>423</v>
      </c>
      <c r="H69" s="44"/>
      <c r="I69" s="44" t="s">
        <v>424</v>
      </c>
      <c r="J69" s="44"/>
    </row>
    <row r="70" spans="1:10" ht="32" x14ac:dyDescent="0.4">
      <c r="A70" s="44" t="s">
        <v>270</v>
      </c>
      <c r="B70" s="44">
        <v>5</v>
      </c>
      <c r="C70" s="44">
        <v>3</v>
      </c>
      <c r="D70" s="44" t="str">
        <f>"Sep-21"</f>
        <v>Sep-21</v>
      </c>
      <c r="E70" s="44" t="str">
        <f t="shared" si="7"/>
        <v>Aug-24</v>
      </c>
      <c r="F70" s="44" t="s">
        <v>425</v>
      </c>
      <c r="G70" s="44" t="s">
        <v>423</v>
      </c>
      <c r="H70" s="44"/>
      <c r="I70" s="44" t="s">
        <v>426</v>
      </c>
      <c r="J70" s="44" t="s">
        <v>427</v>
      </c>
    </row>
    <row r="71" spans="1:10" x14ac:dyDescent="0.4">
      <c r="A71" s="44" t="s">
        <v>270</v>
      </c>
      <c r="B71" s="44">
        <v>5</v>
      </c>
      <c r="C71" s="44">
        <v>3</v>
      </c>
      <c r="D71" s="44" t="str">
        <f t="shared" ref="D71:D76" si="8">"Sep-14"</f>
        <v>Sep-14</v>
      </c>
      <c r="E71" s="44" t="str">
        <f t="shared" si="7"/>
        <v>Aug-24</v>
      </c>
      <c r="F71" s="44" t="s">
        <v>428</v>
      </c>
      <c r="G71" s="44" t="s">
        <v>429</v>
      </c>
      <c r="H71" s="44"/>
      <c r="I71" s="44" t="s">
        <v>50</v>
      </c>
      <c r="J71" s="44"/>
    </row>
    <row r="72" spans="1:10" x14ac:dyDescent="0.4">
      <c r="A72" s="44" t="s">
        <v>270</v>
      </c>
      <c r="B72" s="44">
        <v>5</v>
      </c>
      <c r="C72" s="44">
        <v>3</v>
      </c>
      <c r="D72" s="44" t="str">
        <f t="shared" si="8"/>
        <v>Sep-14</v>
      </c>
      <c r="E72" s="44" t="str">
        <f t="shared" si="7"/>
        <v>Aug-24</v>
      </c>
      <c r="F72" s="44" t="s">
        <v>430</v>
      </c>
      <c r="G72" s="44" t="s">
        <v>171</v>
      </c>
      <c r="H72" s="44"/>
      <c r="I72" s="44" t="s">
        <v>50</v>
      </c>
      <c r="J72" s="44"/>
    </row>
    <row r="73" spans="1:10" x14ac:dyDescent="0.4">
      <c r="A73" s="44" t="s">
        <v>270</v>
      </c>
      <c r="B73" s="44">
        <v>5</v>
      </c>
      <c r="C73" s="44">
        <v>3</v>
      </c>
      <c r="D73" s="44" t="str">
        <f t="shared" si="8"/>
        <v>Sep-14</v>
      </c>
      <c r="E73" s="44" t="str">
        <f t="shared" si="7"/>
        <v>Aug-24</v>
      </c>
      <c r="F73" s="44" t="s">
        <v>431</v>
      </c>
      <c r="G73" s="44" t="s">
        <v>208</v>
      </c>
      <c r="H73" s="44"/>
      <c r="I73" s="44" t="s">
        <v>50</v>
      </c>
      <c r="J73" s="44"/>
    </row>
    <row r="74" spans="1:10" x14ac:dyDescent="0.4">
      <c r="A74" s="44" t="s">
        <v>270</v>
      </c>
      <c r="B74" s="44">
        <v>5</v>
      </c>
      <c r="C74" s="44">
        <v>3</v>
      </c>
      <c r="D74" s="44" t="str">
        <f t="shared" si="8"/>
        <v>Sep-14</v>
      </c>
      <c r="E74" s="44" t="str">
        <f t="shared" si="7"/>
        <v>Aug-24</v>
      </c>
      <c r="F74" s="44" t="s">
        <v>432</v>
      </c>
      <c r="G74" s="44" t="s">
        <v>175</v>
      </c>
      <c r="H74" s="44" t="s">
        <v>433</v>
      </c>
      <c r="I74" s="44" t="s">
        <v>50</v>
      </c>
      <c r="J74" s="44"/>
    </row>
    <row r="75" spans="1:10" x14ac:dyDescent="0.4">
      <c r="A75" s="44" t="s">
        <v>270</v>
      </c>
      <c r="B75" s="44">
        <v>5</v>
      </c>
      <c r="C75" s="44">
        <v>3</v>
      </c>
      <c r="D75" s="44" t="str">
        <f t="shared" si="8"/>
        <v>Sep-14</v>
      </c>
      <c r="E75" s="44" t="str">
        <f t="shared" si="7"/>
        <v>Aug-24</v>
      </c>
      <c r="F75" s="44" t="s">
        <v>434</v>
      </c>
      <c r="G75" s="44" t="s">
        <v>56</v>
      </c>
      <c r="H75" s="44" t="s">
        <v>435</v>
      </c>
      <c r="I75" s="44" t="s">
        <v>50</v>
      </c>
      <c r="J75" s="44"/>
    </row>
    <row r="76" spans="1:10" x14ac:dyDescent="0.4">
      <c r="A76" s="44" t="s">
        <v>270</v>
      </c>
      <c r="B76" s="44">
        <v>5</v>
      </c>
      <c r="C76" s="44">
        <v>3</v>
      </c>
      <c r="D76" s="44" t="str">
        <f t="shared" si="8"/>
        <v>Sep-14</v>
      </c>
      <c r="E76" s="44" t="str">
        <f t="shared" si="7"/>
        <v>Aug-24</v>
      </c>
      <c r="F76" s="44" t="s">
        <v>436</v>
      </c>
      <c r="G76" s="44" t="s">
        <v>277</v>
      </c>
      <c r="H76" s="44" t="s">
        <v>437</v>
      </c>
      <c r="I76" s="44" t="s">
        <v>50</v>
      </c>
      <c r="J76" s="44"/>
    </row>
    <row r="77" spans="1:10" x14ac:dyDescent="0.4">
      <c r="A77" s="44" t="s">
        <v>270</v>
      </c>
      <c r="B77" s="44">
        <v>5</v>
      </c>
      <c r="C77" s="44">
        <v>3</v>
      </c>
      <c r="D77" s="44" t="str">
        <f>"Sep-23"</f>
        <v>Sep-23</v>
      </c>
      <c r="E77" s="44" t="str">
        <f t="shared" si="7"/>
        <v>Aug-24</v>
      </c>
      <c r="F77" s="44" t="s">
        <v>438</v>
      </c>
      <c r="G77" s="44" t="s">
        <v>301</v>
      </c>
      <c r="H77" s="44" t="s">
        <v>439</v>
      </c>
      <c r="I77" s="44" t="s">
        <v>50</v>
      </c>
      <c r="J77" s="44"/>
    </row>
    <row r="78" spans="1:10" x14ac:dyDescent="0.4">
      <c r="A78" s="44" t="s">
        <v>270</v>
      </c>
      <c r="B78" s="44">
        <v>6</v>
      </c>
      <c r="C78" s="44">
        <v>3</v>
      </c>
      <c r="D78" s="44" t="str">
        <f>"Sep-14"</f>
        <v>Sep-14</v>
      </c>
      <c r="E78" s="44"/>
      <c r="F78" s="44" t="s">
        <v>228</v>
      </c>
      <c r="G78" s="44" t="s">
        <v>229</v>
      </c>
      <c r="H78" s="44"/>
      <c r="I78" s="44" t="s">
        <v>50</v>
      </c>
      <c r="J78" s="44"/>
    </row>
    <row r="79" spans="1:10" x14ac:dyDescent="0.4">
      <c r="A79" s="44" t="s">
        <v>270</v>
      </c>
      <c r="B79" s="44">
        <v>6</v>
      </c>
      <c r="C79" s="44">
        <v>3</v>
      </c>
      <c r="D79" s="44" t="str">
        <f>"Sep-14"</f>
        <v>Sep-14</v>
      </c>
      <c r="E79" s="44"/>
      <c r="F79" s="44" t="s">
        <v>228</v>
      </c>
      <c r="G79" s="44" t="s">
        <v>415</v>
      </c>
      <c r="H79" s="44"/>
      <c r="I79" s="44" t="s">
        <v>50</v>
      </c>
      <c r="J79" s="44"/>
    </row>
    <row r="80" spans="1:10" x14ac:dyDescent="0.4">
      <c r="A80" s="44" t="s">
        <v>270</v>
      </c>
      <c r="B80" s="44">
        <v>6</v>
      </c>
      <c r="C80" s="44">
        <v>3</v>
      </c>
      <c r="D80" s="44" t="str">
        <f>"Sep-22"</f>
        <v>Sep-22</v>
      </c>
      <c r="E80" s="44"/>
      <c r="F80" s="44" t="s">
        <v>440</v>
      </c>
      <c r="G80" s="44" t="s">
        <v>441</v>
      </c>
      <c r="H80" s="44"/>
      <c r="I80" s="44" t="s">
        <v>50</v>
      </c>
      <c r="J80" s="44"/>
    </row>
    <row r="81" spans="1:10" ht="48" x14ac:dyDescent="0.4">
      <c r="A81" s="44" t="s">
        <v>270</v>
      </c>
      <c r="B81" s="44">
        <v>6</v>
      </c>
      <c r="C81" s="44">
        <v>3</v>
      </c>
      <c r="D81" s="44" t="str">
        <f>"Sep-14"</f>
        <v>Sep-14</v>
      </c>
      <c r="E81" s="44"/>
      <c r="F81" s="44" t="s">
        <v>442</v>
      </c>
      <c r="G81" s="44" t="s">
        <v>49</v>
      </c>
      <c r="H81" s="44"/>
      <c r="I81" s="44" t="s">
        <v>443</v>
      </c>
      <c r="J81" s="44"/>
    </row>
    <row r="82" spans="1:10" x14ac:dyDescent="0.4">
      <c r="A82" s="44" t="s">
        <v>270</v>
      </c>
      <c r="B82" s="44">
        <v>6</v>
      </c>
      <c r="C82" s="44">
        <v>3</v>
      </c>
      <c r="D82" s="44" t="str">
        <f>"Sep-21"</f>
        <v>Sep-21</v>
      </c>
      <c r="E82" s="44"/>
      <c r="F82" s="44" t="s">
        <v>444</v>
      </c>
      <c r="G82" s="44" t="s">
        <v>222</v>
      </c>
      <c r="H82" s="44"/>
      <c r="I82" s="44" t="s">
        <v>50</v>
      </c>
      <c r="J82" s="44"/>
    </row>
    <row r="83" spans="1:10" x14ac:dyDescent="0.4">
      <c r="A83" s="44" t="s">
        <v>270</v>
      </c>
      <c r="B83" s="44">
        <v>6</v>
      </c>
      <c r="C83" s="44">
        <v>3</v>
      </c>
      <c r="D83" s="44" t="str">
        <f>"Sep-21"</f>
        <v>Sep-21</v>
      </c>
      <c r="E83" s="44"/>
      <c r="F83" s="44" t="s">
        <v>445</v>
      </c>
      <c r="G83" s="44" t="s">
        <v>222</v>
      </c>
      <c r="H83" s="44"/>
      <c r="I83" s="44" t="s">
        <v>50</v>
      </c>
      <c r="J83" s="44"/>
    </row>
    <row r="84" spans="1:10" x14ac:dyDescent="0.4">
      <c r="A84" s="44" t="s">
        <v>270</v>
      </c>
      <c r="B84" s="44">
        <v>6</v>
      </c>
      <c r="C84" s="44">
        <v>3</v>
      </c>
      <c r="D84" s="44" t="str">
        <f>"Sep-21"</f>
        <v>Sep-21</v>
      </c>
      <c r="E84" s="44"/>
      <c r="F84" s="44" t="s">
        <v>446</v>
      </c>
      <c r="G84" s="44" t="s">
        <v>447</v>
      </c>
      <c r="H84" s="44"/>
      <c r="I84" s="44" t="s">
        <v>50</v>
      </c>
      <c r="J84" s="44"/>
    </row>
    <row r="85" spans="1:10" x14ac:dyDescent="0.4">
      <c r="A85" s="44" t="s">
        <v>270</v>
      </c>
      <c r="B85" s="44">
        <v>6</v>
      </c>
      <c r="C85" s="44">
        <v>3</v>
      </c>
      <c r="D85" s="44" t="str">
        <f t="shared" ref="D85:D92" si="9">"Sep-14"</f>
        <v>Sep-14</v>
      </c>
      <c r="E85" s="44"/>
      <c r="F85" s="44" t="s">
        <v>448</v>
      </c>
      <c r="G85" s="44" t="s">
        <v>229</v>
      </c>
      <c r="H85" s="44"/>
      <c r="I85" s="44" t="s">
        <v>50</v>
      </c>
      <c r="J85" s="44"/>
    </row>
    <row r="86" spans="1:10" x14ac:dyDescent="0.4">
      <c r="A86" s="44" t="s">
        <v>270</v>
      </c>
      <c r="B86" s="44">
        <v>6</v>
      </c>
      <c r="C86" s="44">
        <v>3</v>
      </c>
      <c r="D86" s="44" t="str">
        <f t="shared" si="9"/>
        <v>Sep-14</v>
      </c>
      <c r="E86" s="44"/>
      <c r="F86" s="44" t="s">
        <v>449</v>
      </c>
      <c r="G86" s="44" t="s">
        <v>229</v>
      </c>
      <c r="H86" s="44"/>
      <c r="I86" s="44" t="s">
        <v>50</v>
      </c>
      <c r="J86" s="44"/>
    </row>
    <row r="87" spans="1:10" x14ac:dyDescent="0.4">
      <c r="A87" s="44" t="s">
        <v>270</v>
      </c>
      <c r="B87" s="44">
        <v>6</v>
      </c>
      <c r="C87" s="44">
        <v>3</v>
      </c>
      <c r="D87" s="44" t="str">
        <f t="shared" si="9"/>
        <v>Sep-14</v>
      </c>
      <c r="E87" s="44"/>
      <c r="F87" s="44" t="s">
        <v>450</v>
      </c>
      <c r="G87" s="44" t="s">
        <v>229</v>
      </c>
      <c r="H87" s="44"/>
      <c r="I87" s="44" t="s">
        <v>50</v>
      </c>
      <c r="J87" s="44"/>
    </row>
    <row r="88" spans="1:10" x14ac:dyDescent="0.4">
      <c r="A88" s="44" t="s">
        <v>270</v>
      </c>
      <c r="B88" s="44">
        <v>6</v>
      </c>
      <c r="C88" s="44">
        <v>3</v>
      </c>
      <c r="D88" s="44" t="str">
        <f t="shared" si="9"/>
        <v>Sep-14</v>
      </c>
      <c r="E88" s="44"/>
      <c r="F88" s="44" t="s">
        <v>451</v>
      </c>
      <c r="G88" s="44" t="s">
        <v>229</v>
      </c>
      <c r="H88" s="44"/>
      <c r="I88" s="44" t="s">
        <v>50</v>
      </c>
      <c r="J88" s="44"/>
    </row>
    <row r="89" spans="1:10" x14ac:dyDescent="0.4">
      <c r="A89" s="44" t="s">
        <v>270</v>
      </c>
      <c r="B89" s="44">
        <v>6</v>
      </c>
      <c r="C89" s="44">
        <v>3</v>
      </c>
      <c r="D89" s="44" t="str">
        <f t="shared" si="9"/>
        <v>Sep-14</v>
      </c>
      <c r="E89" s="44"/>
      <c r="F89" s="44" t="s">
        <v>452</v>
      </c>
      <c r="G89" s="44" t="s">
        <v>453</v>
      </c>
      <c r="H89" s="44"/>
      <c r="I89" s="44" t="s">
        <v>50</v>
      </c>
      <c r="J89" s="44"/>
    </row>
    <row r="90" spans="1:10" ht="48" x14ac:dyDescent="0.4">
      <c r="A90" s="44" t="s">
        <v>270</v>
      </c>
      <c r="B90" s="44">
        <v>6</v>
      </c>
      <c r="C90" s="44">
        <v>3</v>
      </c>
      <c r="D90" s="44" t="str">
        <f t="shared" si="9"/>
        <v>Sep-14</v>
      </c>
      <c r="E90" s="44"/>
      <c r="F90" s="44" t="s">
        <v>454</v>
      </c>
      <c r="G90" s="44" t="s">
        <v>49</v>
      </c>
      <c r="H90" s="44"/>
      <c r="I90" s="44" t="s">
        <v>443</v>
      </c>
      <c r="J90" s="44"/>
    </row>
    <row r="91" spans="1:10" x14ac:dyDescent="0.4">
      <c r="A91" s="44" t="s">
        <v>270</v>
      </c>
      <c r="B91" s="44">
        <v>6</v>
      </c>
      <c r="C91" s="44">
        <v>6</v>
      </c>
      <c r="D91" s="44" t="str">
        <f t="shared" si="9"/>
        <v>Sep-14</v>
      </c>
      <c r="E91" s="44"/>
      <c r="F91" s="44" t="s">
        <v>246</v>
      </c>
      <c r="G91" s="44" t="s">
        <v>49</v>
      </c>
      <c r="H91" s="44"/>
      <c r="I91" s="44" t="s">
        <v>50</v>
      </c>
      <c r="J91" s="44"/>
    </row>
    <row r="92" spans="1:10" x14ac:dyDescent="0.4">
      <c r="A92" s="44" t="s">
        <v>270</v>
      </c>
      <c r="B92" s="44">
        <v>6</v>
      </c>
      <c r="C92" s="44">
        <v>6</v>
      </c>
      <c r="D92" s="44" t="str">
        <f t="shared" si="9"/>
        <v>Sep-14</v>
      </c>
      <c r="E92" s="44"/>
      <c r="F92" s="44" t="s">
        <v>248</v>
      </c>
      <c r="G92" s="44" t="s">
        <v>49</v>
      </c>
      <c r="H92" s="44"/>
      <c r="I92" s="44" t="s">
        <v>50</v>
      </c>
      <c r="J92" s="44"/>
    </row>
    <row r="93" spans="1:10" x14ac:dyDescent="0.4">
      <c r="A93" s="44" t="s">
        <v>270</v>
      </c>
      <c r="B93" s="44">
        <v>6</v>
      </c>
      <c r="C93" s="44">
        <v>3</v>
      </c>
      <c r="D93" s="44" t="str">
        <f>"Sep-21"</f>
        <v>Sep-21</v>
      </c>
      <c r="E93" s="44"/>
      <c r="F93" s="44" t="s">
        <v>455</v>
      </c>
      <c r="G93" s="44" t="s">
        <v>208</v>
      </c>
      <c r="H93" s="44"/>
      <c r="I93" s="44" t="s">
        <v>50</v>
      </c>
      <c r="J93" s="44"/>
    </row>
    <row r="94" spans="1:10" x14ac:dyDescent="0.4">
      <c r="A94" s="44" t="s">
        <v>270</v>
      </c>
      <c r="B94" s="44">
        <v>6</v>
      </c>
      <c r="C94" s="44">
        <v>6</v>
      </c>
      <c r="D94" s="44" t="str">
        <f>"Sep-14"</f>
        <v>Sep-14</v>
      </c>
      <c r="E94" s="44"/>
      <c r="F94" s="44" t="s">
        <v>456</v>
      </c>
      <c r="G94" s="44" t="s">
        <v>49</v>
      </c>
      <c r="H94" s="44"/>
      <c r="I94" s="44" t="s">
        <v>50</v>
      </c>
      <c r="J94" s="44"/>
    </row>
    <row r="95" spans="1:10" x14ac:dyDescent="0.4">
      <c r="A95" s="44" t="s">
        <v>270</v>
      </c>
      <c r="B95" s="44">
        <v>7</v>
      </c>
      <c r="C95" s="44">
        <v>6</v>
      </c>
      <c r="D95" s="44" t="str">
        <f>"Sep-14"</f>
        <v>Sep-14</v>
      </c>
      <c r="E95" s="44"/>
      <c r="F95" s="44" t="s">
        <v>248</v>
      </c>
      <c r="G95" s="44" t="s">
        <v>49</v>
      </c>
      <c r="H95" s="44"/>
      <c r="I95" s="44" t="s">
        <v>50</v>
      </c>
      <c r="J95" s="44"/>
    </row>
    <row r="96" spans="1:10" x14ac:dyDescent="0.4">
      <c r="A96" s="44" t="s">
        <v>270</v>
      </c>
      <c r="B96" s="44">
        <v>7</v>
      </c>
      <c r="C96" s="44">
        <v>6</v>
      </c>
      <c r="D96" s="44" t="str">
        <f>"Sep-14"</f>
        <v>Sep-14</v>
      </c>
      <c r="E96" s="44"/>
      <c r="F96" s="44" t="s">
        <v>456</v>
      </c>
      <c r="G96" s="44" t="s">
        <v>49</v>
      </c>
      <c r="H96" s="44" t="s">
        <v>457</v>
      </c>
      <c r="I96" s="44" t="s">
        <v>50</v>
      </c>
      <c r="J96" s="44"/>
    </row>
  </sheetData>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5999F-974D-4F7B-B470-1972897504FA}">
  <dimension ref="A1:J86"/>
  <sheetViews>
    <sheetView zoomScaleNormal="100" workbookViewId="0"/>
  </sheetViews>
  <sheetFormatPr defaultColWidth="10.83203125" defaultRowHeight="16" x14ac:dyDescent="0.4"/>
  <cols>
    <col min="1" max="1" width="18.83203125" style="45" customWidth="1"/>
    <col min="2" max="5" width="17.33203125" style="45" customWidth="1"/>
    <col min="6" max="6" width="103.83203125" style="45" customWidth="1"/>
    <col min="7" max="7" width="41.83203125" style="45" customWidth="1"/>
    <col min="8" max="8" width="12.83203125" style="45" customWidth="1"/>
    <col min="9" max="10" width="55.83203125" style="45" customWidth="1"/>
    <col min="11" max="16384" width="10.83203125" style="45"/>
  </cols>
  <sheetData>
    <row r="1" spans="1:10" s="41" customFormat="1" ht="48" x14ac:dyDescent="0.4">
      <c r="A1" s="40" t="s">
        <v>37</v>
      </c>
      <c r="B1" s="40" t="s">
        <v>38</v>
      </c>
      <c r="C1" s="40" t="s">
        <v>39</v>
      </c>
      <c r="D1" s="40" t="s">
        <v>40</v>
      </c>
      <c r="E1" s="40" t="s">
        <v>41</v>
      </c>
      <c r="F1" s="40" t="s">
        <v>42</v>
      </c>
      <c r="G1" s="40" t="s">
        <v>43</v>
      </c>
      <c r="H1" s="40" t="s">
        <v>44</v>
      </c>
      <c r="I1" s="40" t="s">
        <v>45</v>
      </c>
      <c r="J1" s="40" t="s">
        <v>46</v>
      </c>
    </row>
    <row r="2" spans="1:10" x14ac:dyDescent="0.4">
      <c r="A2" s="44" t="s">
        <v>458</v>
      </c>
      <c r="B2" s="44">
        <v>2</v>
      </c>
      <c r="C2" s="44">
        <v>2</v>
      </c>
      <c r="D2" s="44" t="str">
        <f>"Sep-19"</f>
        <v>Sep-19</v>
      </c>
      <c r="E2" s="44"/>
      <c r="F2" s="44" t="s">
        <v>273</v>
      </c>
      <c r="G2" s="44" t="s">
        <v>274</v>
      </c>
      <c r="H2" s="44" t="s">
        <v>275</v>
      </c>
      <c r="I2" s="44" t="s">
        <v>50</v>
      </c>
      <c r="J2" s="44"/>
    </row>
    <row r="3" spans="1:10" x14ac:dyDescent="0.4">
      <c r="A3" s="44" t="s">
        <v>458</v>
      </c>
      <c r="B3" s="44">
        <v>2</v>
      </c>
      <c r="C3" s="44">
        <v>2</v>
      </c>
      <c r="D3" s="44" t="str">
        <f>"Sep-19"</f>
        <v>Sep-19</v>
      </c>
      <c r="E3" s="44"/>
      <c r="F3" s="44" t="s">
        <v>276</v>
      </c>
      <c r="G3" s="44" t="s">
        <v>277</v>
      </c>
      <c r="H3" s="44" t="s">
        <v>278</v>
      </c>
      <c r="I3" s="44" t="s">
        <v>50</v>
      </c>
      <c r="J3" s="44"/>
    </row>
    <row r="4" spans="1:10" x14ac:dyDescent="0.4">
      <c r="A4" s="44" t="s">
        <v>458</v>
      </c>
      <c r="B4" s="44">
        <v>2</v>
      </c>
      <c r="C4" s="44">
        <v>2</v>
      </c>
      <c r="D4" s="44" t="str">
        <f>"Sep-19"</f>
        <v>Sep-19</v>
      </c>
      <c r="E4" s="44"/>
      <c r="F4" s="44" t="s">
        <v>279</v>
      </c>
      <c r="G4" s="44" t="s">
        <v>64</v>
      </c>
      <c r="H4" s="44" t="s">
        <v>280</v>
      </c>
      <c r="I4" s="44" t="s">
        <v>50</v>
      </c>
      <c r="J4" s="44"/>
    </row>
    <row r="5" spans="1:10" x14ac:dyDescent="0.4">
      <c r="A5" s="44" t="s">
        <v>458</v>
      </c>
      <c r="B5" s="44">
        <v>2</v>
      </c>
      <c r="C5" s="44">
        <v>2</v>
      </c>
      <c r="D5" s="44" t="str">
        <f>"Sep-23"</f>
        <v>Sep-23</v>
      </c>
      <c r="E5" s="44"/>
      <c r="F5" s="44" t="s">
        <v>281</v>
      </c>
      <c r="G5" s="44" t="s">
        <v>282</v>
      </c>
      <c r="H5" s="44" t="s">
        <v>283</v>
      </c>
      <c r="I5" s="44" t="s">
        <v>50</v>
      </c>
      <c r="J5" s="44"/>
    </row>
    <row r="6" spans="1:10" ht="112" x14ac:dyDescent="0.4">
      <c r="A6" s="44" t="s">
        <v>458</v>
      </c>
      <c r="B6" s="44">
        <v>2</v>
      </c>
      <c r="C6" s="44">
        <v>2</v>
      </c>
      <c r="D6" s="44" t="str">
        <f>"Sep-19"</f>
        <v>Sep-19</v>
      </c>
      <c r="E6" s="44" t="str">
        <f>"Aug-25"</f>
        <v>Aug-25</v>
      </c>
      <c r="F6" s="44" t="s">
        <v>284</v>
      </c>
      <c r="G6" s="44" t="s">
        <v>49</v>
      </c>
      <c r="H6" s="44"/>
      <c r="I6" s="44" t="s">
        <v>50</v>
      </c>
      <c r="J6" s="44" t="s">
        <v>285</v>
      </c>
    </row>
    <row r="7" spans="1:10" x14ac:dyDescent="0.4">
      <c r="A7" s="44" t="s">
        <v>458</v>
      </c>
      <c r="B7" s="44">
        <v>2</v>
      </c>
      <c r="C7" s="44">
        <v>2</v>
      </c>
      <c r="D7" s="44" t="str">
        <f>"Sep-19"</f>
        <v>Sep-19</v>
      </c>
      <c r="E7" s="44"/>
      <c r="F7" s="44" t="s">
        <v>286</v>
      </c>
      <c r="G7" s="44" t="s">
        <v>287</v>
      </c>
      <c r="H7" s="44" t="s">
        <v>288</v>
      </c>
      <c r="I7" s="44" t="s">
        <v>50</v>
      </c>
      <c r="J7" s="44"/>
    </row>
    <row r="8" spans="1:10" x14ac:dyDescent="0.4">
      <c r="A8" s="44" t="s">
        <v>458</v>
      </c>
      <c r="B8" s="44">
        <v>2</v>
      </c>
      <c r="C8" s="44">
        <v>2</v>
      </c>
      <c r="D8" s="44" t="str">
        <f>"Sep-19"</f>
        <v>Sep-19</v>
      </c>
      <c r="E8" s="44"/>
      <c r="F8" s="44" t="s">
        <v>286</v>
      </c>
      <c r="G8" s="44" t="s">
        <v>289</v>
      </c>
      <c r="H8" s="44" t="s">
        <v>290</v>
      </c>
      <c r="I8" s="44" t="s">
        <v>50</v>
      </c>
      <c r="J8" s="44"/>
    </row>
    <row r="9" spans="1:10" x14ac:dyDescent="0.4">
      <c r="A9" s="44" t="s">
        <v>458</v>
      </c>
      <c r="B9" s="44">
        <v>2</v>
      </c>
      <c r="C9" s="44">
        <v>2</v>
      </c>
      <c r="D9" s="44" t="str">
        <f>"Sep-24"</f>
        <v>Sep-24</v>
      </c>
      <c r="E9" s="44"/>
      <c r="F9" s="44" t="s">
        <v>459</v>
      </c>
      <c r="G9" s="44" t="s">
        <v>460</v>
      </c>
      <c r="H9" s="44" t="s">
        <v>461</v>
      </c>
      <c r="I9" s="44" t="s">
        <v>50</v>
      </c>
      <c r="J9" s="44"/>
    </row>
    <row r="10" spans="1:10" ht="64" x14ac:dyDescent="0.4">
      <c r="A10" s="44" t="s">
        <v>458</v>
      </c>
      <c r="B10" s="44">
        <v>2</v>
      </c>
      <c r="C10" s="44">
        <v>2</v>
      </c>
      <c r="D10" s="44" t="str">
        <f>"Aug-25"</f>
        <v>Aug-25</v>
      </c>
      <c r="E10" s="44"/>
      <c r="F10" s="44" t="s">
        <v>462</v>
      </c>
      <c r="G10" s="44" t="s">
        <v>49</v>
      </c>
      <c r="H10" s="44"/>
      <c r="I10" s="44" t="s">
        <v>50</v>
      </c>
      <c r="J10" s="44" t="s">
        <v>463</v>
      </c>
    </row>
    <row r="11" spans="1:10" ht="48" x14ac:dyDescent="0.4">
      <c r="A11" s="44" t="s">
        <v>458</v>
      </c>
      <c r="B11" s="44">
        <v>2</v>
      </c>
      <c r="C11" s="44">
        <v>2</v>
      </c>
      <c r="D11" s="44" t="str">
        <f>"Sep-19"</f>
        <v>Sep-19</v>
      </c>
      <c r="E11" s="44"/>
      <c r="F11" s="44" t="s">
        <v>291</v>
      </c>
      <c r="G11" s="44" t="s">
        <v>56</v>
      </c>
      <c r="H11" s="44" t="s">
        <v>292</v>
      </c>
      <c r="I11" s="44" t="s">
        <v>293</v>
      </c>
      <c r="J11" s="44"/>
    </row>
    <row r="12" spans="1:10" x14ac:dyDescent="0.4">
      <c r="A12" s="44" t="s">
        <v>458</v>
      </c>
      <c r="B12" s="44">
        <v>2</v>
      </c>
      <c r="C12" s="44">
        <v>2</v>
      </c>
      <c r="D12" s="44" t="str">
        <f>"Aug-25"</f>
        <v>Aug-25</v>
      </c>
      <c r="E12" s="44"/>
      <c r="F12" s="44" t="s">
        <v>464</v>
      </c>
      <c r="G12" s="44" t="s">
        <v>56</v>
      </c>
      <c r="H12" s="44" t="s">
        <v>465</v>
      </c>
      <c r="I12" s="44" t="s">
        <v>50</v>
      </c>
      <c r="J12" s="44"/>
    </row>
    <row r="13" spans="1:10" x14ac:dyDescent="0.4">
      <c r="A13" s="44" t="s">
        <v>458</v>
      </c>
      <c r="B13" s="44">
        <v>2</v>
      </c>
      <c r="C13" s="44">
        <v>2</v>
      </c>
      <c r="D13" s="44" t="str">
        <f>"Aug-25"</f>
        <v>Aug-25</v>
      </c>
      <c r="E13" s="44"/>
      <c r="F13" s="44" t="s">
        <v>466</v>
      </c>
      <c r="G13" s="44" t="s">
        <v>56</v>
      </c>
      <c r="H13" s="44" t="s">
        <v>467</v>
      </c>
      <c r="I13" s="44" t="s">
        <v>50</v>
      </c>
      <c r="J13" s="44"/>
    </row>
    <row r="14" spans="1:10" x14ac:dyDescent="0.4">
      <c r="A14" s="44" t="s">
        <v>458</v>
      </c>
      <c r="B14" s="44">
        <v>2</v>
      </c>
      <c r="C14" s="44">
        <v>2</v>
      </c>
      <c r="D14" s="44" t="str">
        <f>"Sep-19"</f>
        <v>Sep-19</v>
      </c>
      <c r="E14" s="44"/>
      <c r="F14" s="44" t="s">
        <v>294</v>
      </c>
      <c r="G14" s="44" t="s">
        <v>277</v>
      </c>
      <c r="H14" s="44" t="s">
        <v>295</v>
      </c>
      <c r="I14" s="44" t="s">
        <v>50</v>
      </c>
      <c r="J14" s="44"/>
    </row>
    <row r="15" spans="1:10" ht="96" x14ac:dyDescent="0.4">
      <c r="A15" s="44" t="s">
        <v>458</v>
      </c>
      <c r="B15" s="44">
        <v>2</v>
      </c>
      <c r="C15" s="44">
        <v>2</v>
      </c>
      <c r="D15" s="44" t="str">
        <f>"Sep-25"</f>
        <v>Sep-25</v>
      </c>
      <c r="E15" s="44"/>
      <c r="F15" s="44" t="s">
        <v>468</v>
      </c>
      <c r="G15" s="44" t="s">
        <v>277</v>
      </c>
      <c r="H15" s="44" t="s">
        <v>469</v>
      </c>
      <c r="I15" s="44" t="s">
        <v>50</v>
      </c>
      <c r="J15" s="44" t="s">
        <v>470</v>
      </c>
    </row>
    <row r="16" spans="1:10" ht="64" x14ac:dyDescent="0.4">
      <c r="A16" s="44" t="s">
        <v>458</v>
      </c>
      <c r="B16" s="44">
        <v>2</v>
      </c>
      <c r="C16" s="44">
        <v>2</v>
      </c>
      <c r="D16" s="44" t="str">
        <f>"Sep-19"</f>
        <v>Sep-19</v>
      </c>
      <c r="E16" s="44" t="str">
        <f>"Dec-24"</f>
        <v>Dec-24</v>
      </c>
      <c r="F16" s="44" t="s">
        <v>296</v>
      </c>
      <c r="G16" s="44" t="s">
        <v>297</v>
      </c>
      <c r="H16" s="44" t="s">
        <v>298</v>
      </c>
      <c r="I16" s="44" t="s">
        <v>50</v>
      </c>
      <c r="J16" s="44" t="s">
        <v>299</v>
      </c>
    </row>
    <row r="17" spans="1:10" x14ac:dyDescent="0.4">
      <c r="A17" s="44" t="s">
        <v>458</v>
      </c>
      <c r="B17" s="44">
        <v>2</v>
      </c>
      <c r="C17" s="44">
        <v>2</v>
      </c>
      <c r="D17" s="44" t="str">
        <f>"Sep-19"</f>
        <v>Sep-19</v>
      </c>
      <c r="E17" s="44"/>
      <c r="F17" s="44" t="s">
        <v>300</v>
      </c>
      <c r="G17" s="44" t="s">
        <v>301</v>
      </c>
      <c r="H17" s="44" t="s">
        <v>302</v>
      </c>
      <c r="I17" s="44" t="s">
        <v>50</v>
      </c>
      <c r="J17" s="44"/>
    </row>
    <row r="18" spans="1:10" ht="64" x14ac:dyDescent="0.4">
      <c r="A18" s="44" t="s">
        <v>458</v>
      </c>
      <c r="B18" s="44">
        <v>2</v>
      </c>
      <c r="C18" s="44">
        <v>2</v>
      </c>
      <c r="D18" s="44" t="str">
        <f>"Jan-25"</f>
        <v>Jan-25</v>
      </c>
      <c r="E18" s="44"/>
      <c r="F18" s="44" t="s">
        <v>471</v>
      </c>
      <c r="G18" s="44" t="s">
        <v>472</v>
      </c>
      <c r="H18" s="44" t="s">
        <v>298</v>
      </c>
      <c r="I18" s="44" t="s">
        <v>50</v>
      </c>
      <c r="J18" s="44" t="s">
        <v>299</v>
      </c>
    </row>
    <row r="19" spans="1:10" ht="32" x14ac:dyDescent="0.4">
      <c r="A19" s="44" t="s">
        <v>458</v>
      </c>
      <c r="B19" s="44">
        <v>3</v>
      </c>
      <c r="C19" s="44">
        <v>3</v>
      </c>
      <c r="D19" s="44" t="str">
        <f>"Sep-24"</f>
        <v>Sep-24</v>
      </c>
      <c r="E19" s="44"/>
      <c r="F19" s="44" t="s">
        <v>473</v>
      </c>
      <c r="G19" s="44" t="s">
        <v>175</v>
      </c>
      <c r="H19" s="44" t="s">
        <v>474</v>
      </c>
      <c r="I19" s="44" t="s">
        <v>50</v>
      </c>
      <c r="J19" s="44" t="s">
        <v>475</v>
      </c>
    </row>
    <row r="20" spans="1:10" x14ac:dyDescent="0.4">
      <c r="A20" s="44" t="s">
        <v>458</v>
      </c>
      <c r="B20" s="44">
        <v>3</v>
      </c>
      <c r="C20" s="44">
        <v>3</v>
      </c>
      <c r="D20" s="44" t="str">
        <f>"Sep-24"</f>
        <v>Sep-24</v>
      </c>
      <c r="E20" s="44"/>
      <c r="F20" s="44" t="s">
        <v>476</v>
      </c>
      <c r="G20" s="44" t="s">
        <v>175</v>
      </c>
      <c r="H20" s="44" t="s">
        <v>477</v>
      </c>
      <c r="I20" s="44" t="s">
        <v>50</v>
      </c>
      <c r="J20" s="44"/>
    </row>
    <row r="21" spans="1:10" ht="80" x14ac:dyDescent="0.4">
      <c r="A21" s="44" t="s">
        <v>458</v>
      </c>
      <c r="B21" s="44">
        <v>3</v>
      </c>
      <c r="C21" s="44">
        <v>3</v>
      </c>
      <c r="D21" s="44" t="str">
        <f>"Apr-24"</f>
        <v>Apr-24</v>
      </c>
      <c r="E21" s="44"/>
      <c r="F21" s="44" t="s">
        <v>317</v>
      </c>
      <c r="G21" s="44" t="s">
        <v>49</v>
      </c>
      <c r="H21" s="44"/>
      <c r="I21" s="44" t="s">
        <v>50</v>
      </c>
      <c r="J21" s="44" t="s">
        <v>318</v>
      </c>
    </row>
    <row r="22" spans="1:10" ht="48" x14ac:dyDescent="0.4">
      <c r="A22" s="44" t="s">
        <v>458</v>
      </c>
      <c r="B22" s="44">
        <v>3</v>
      </c>
      <c r="C22" s="44">
        <v>3</v>
      </c>
      <c r="D22" s="44" t="str">
        <f>"Sep-24"</f>
        <v>Sep-24</v>
      </c>
      <c r="E22" s="44"/>
      <c r="F22" s="44" t="s">
        <v>325</v>
      </c>
      <c r="G22" s="44" t="s">
        <v>282</v>
      </c>
      <c r="H22" s="44" t="s">
        <v>478</v>
      </c>
      <c r="I22" s="44" t="s">
        <v>50</v>
      </c>
      <c r="J22" s="44" t="s">
        <v>479</v>
      </c>
    </row>
    <row r="23" spans="1:10" x14ac:dyDescent="0.4">
      <c r="A23" s="44" t="s">
        <v>458</v>
      </c>
      <c r="B23" s="44">
        <v>3</v>
      </c>
      <c r="C23" s="44">
        <v>3</v>
      </c>
      <c r="D23" s="44" t="str">
        <f>"Sep-24"</f>
        <v>Sep-24</v>
      </c>
      <c r="E23" s="44"/>
      <c r="F23" s="44" t="s">
        <v>480</v>
      </c>
      <c r="G23" s="44" t="s">
        <v>289</v>
      </c>
      <c r="H23" s="44" t="s">
        <v>481</v>
      </c>
      <c r="I23" s="44" t="s">
        <v>50</v>
      </c>
      <c r="J23" s="44"/>
    </row>
    <row r="24" spans="1:10" x14ac:dyDescent="0.4">
      <c r="A24" s="44" t="s">
        <v>458</v>
      </c>
      <c r="B24" s="44">
        <v>3</v>
      </c>
      <c r="C24" s="44">
        <v>3</v>
      </c>
      <c r="D24" s="44" t="str">
        <f>"Apr-25"</f>
        <v>Apr-25</v>
      </c>
      <c r="E24" s="44"/>
      <c r="F24" s="44" t="s">
        <v>482</v>
      </c>
      <c r="G24" s="44" t="s">
        <v>483</v>
      </c>
      <c r="H24" s="44" t="s">
        <v>484</v>
      </c>
      <c r="I24" s="44" t="s">
        <v>50</v>
      </c>
      <c r="J24" s="44"/>
    </row>
    <row r="25" spans="1:10" ht="48" x14ac:dyDescent="0.4">
      <c r="A25" s="44" t="s">
        <v>458</v>
      </c>
      <c r="B25" s="44">
        <v>3</v>
      </c>
      <c r="C25" s="44">
        <v>3</v>
      </c>
      <c r="D25" s="44" t="str">
        <f>"Sep-24"</f>
        <v>Sep-24</v>
      </c>
      <c r="E25" s="44"/>
      <c r="F25" s="44" t="s">
        <v>485</v>
      </c>
      <c r="G25" s="44" t="s">
        <v>56</v>
      </c>
      <c r="H25" s="44" t="s">
        <v>486</v>
      </c>
      <c r="I25" s="44" t="s">
        <v>50</v>
      </c>
      <c r="J25" s="44" t="s">
        <v>487</v>
      </c>
    </row>
    <row r="26" spans="1:10" ht="48" x14ac:dyDescent="0.4">
      <c r="A26" s="44" t="s">
        <v>458</v>
      </c>
      <c r="B26" s="44">
        <v>3</v>
      </c>
      <c r="C26" s="44">
        <v>3</v>
      </c>
      <c r="D26" s="44" t="str">
        <f>"Sep-24"</f>
        <v>Sep-24</v>
      </c>
      <c r="E26" s="44"/>
      <c r="F26" s="44" t="s">
        <v>488</v>
      </c>
      <c r="G26" s="44" t="s">
        <v>56</v>
      </c>
      <c r="H26" s="44" t="s">
        <v>489</v>
      </c>
      <c r="I26" s="44" t="s">
        <v>50</v>
      </c>
      <c r="J26" s="44" t="s">
        <v>490</v>
      </c>
    </row>
    <row r="27" spans="1:10" ht="96" x14ac:dyDescent="0.4">
      <c r="A27" s="44" t="s">
        <v>458</v>
      </c>
      <c r="B27" s="44">
        <v>3</v>
      </c>
      <c r="C27" s="44">
        <v>3</v>
      </c>
      <c r="D27" s="44" t="str">
        <f>"Oct-25"</f>
        <v>Oct-25</v>
      </c>
      <c r="E27" s="44"/>
      <c r="F27" s="44" t="s">
        <v>491</v>
      </c>
      <c r="G27" s="44" t="s">
        <v>56</v>
      </c>
      <c r="H27" s="44" t="s">
        <v>492</v>
      </c>
      <c r="I27" s="44" t="s">
        <v>50</v>
      </c>
      <c r="J27" s="44" t="s">
        <v>493</v>
      </c>
    </row>
    <row r="28" spans="1:10" ht="48" x14ac:dyDescent="0.4">
      <c r="A28" s="44" t="s">
        <v>458</v>
      </c>
      <c r="B28" s="44">
        <v>3</v>
      </c>
      <c r="C28" s="44">
        <v>3</v>
      </c>
      <c r="D28" s="44" t="str">
        <f>"Aug-25"</f>
        <v>Aug-25</v>
      </c>
      <c r="E28" s="44"/>
      <c r="F28" s="44" t="s">
        <v>494</v>
      </c>
      <c r="G28" s="44" t="s">
        <v>56</v>
      </c>
      <c r="H28" s="44" t="s">
        <v>495</v>
      </c>
      <c r="I28" s="44" t="s">
        <v>50</v>
      </c>
      <c r="J28" s="44" t="s">
        <v>487</v>
      </c>
    </row>
    <row r="29" spans="1:10" ht="48" x14ac:dyDescent="0.4">
      <c r="A29" s="44" t="s">
        <v>458</v>
      </c>
      <c r="B29" s="44">
        <v>3</v>
      </c>
      <c r="C29" s="44">
        <v>3</v>
      </c>
      <c r="D29" s="44" t="str">
        <f>"Aug-25"</f>
        <v>Aug-25</v>
      </c>
      <c r="E29" s="44"/>
      <c r="F29" s="44" t="s">
        <v>496</v>
      </c>
      <c r="G29" s="44" t="s">
        <v>56</v>
      </c>
      <c r="H29" s="44" t="s">
        <v>497</v>
      </c>
      <c r="I29" s="44" t="s">
        <v>50</v>
      </c>
      <c r="J29" s="44" t="s">
        <v>490</v>
      </c>
    </row>
    <row r="30" spans="1:10" x14ac:dyDescent="0.4">
      <c r="A30" s="44" t="s">
        <v>458</v>
      </c>
      <c r="B30" s="44">
        <v>3</v>
      </c>
      <c r="C30" s="44">
        <v>3</v>
      </c>
      <c r="D30" s="44" t="str">
        <f>"May-25"</f>
        <v>May-25</v>
      </c>
      <c r="E30" s="44"/>
      <c r="F30" s="44" t="s">
        <v>498</v>
      </c>
      <c r="G30" s="44" t="s">
        <v>460</v>
      </c>
      <c r="H30" s="44" t="s">
        <v>499</v>
      </c>
      <c r="I30" s="44" t="s">
        <v>50</v>
      </c>
      <c r="J30" s="44"/>
    </row>
    <row r="31" spans="1:10" x14ac:dyDescent="0.4">
      <c r="A31" s="44" t="s">
        <v>458</v>
      </c>
      <c r="B31" s="44">
        <v>3</v>
      </c>
      <c r="C31" s="44">
        <v>3</v>
      </c>
      <c r="D31" s="44" t="str">
        <f>"Sep-24"</f>
        <v>Sep-24</v>
      </c>
      <c r="E31" s="44"/>
      <c r="F31" s="44" t="s">
        <v>500</v>
      </c>
      <c r="G31" s="44" t="s">
        <v>501</v>
      </c>
      <c r="H31" s="44" t="s">
        <v>502</v>
      </c>
      <c r="I31" s="44" t="s">
        <v>50</v>
      </c>
      <c r="J31" s="44"/>
    </row>
    <row r="32" spans="1:10" ht="48" x14ac:dyDescent="0.4">
      <c r="A32" s="44" t="s">
        <v>458</v>
      </c>
      <c r="B32" s="44">
        <v>3</v>
      </c>
      <c r="C32" s="44">
        <v>3</v>
      </c>
      <c r="D32" s="44" t="str">
        <f>"Sep-25"</f>
        <v>Sep-25</v>
      </c>
      <c r="E32" s="44"/>
      <c r="F32" s="44" t="s">
        <v>503</v>
      </c>
      <c r="G32" s="44" t="s">
        <v>277</v>
      </c>
      <c r="H32" s="44" t="s">
        <v>504</v>
      </c>
      <c r="I32" s="44" t="s">
        <v>50</v>
      </c>
      <c r="J32" s="44" t="s">
        <v>505</v>
      </c>
    </row>
    <row r="33" spans="1:10" ht="32" x14ac:dyDescent="0.4">
      <c r="A33" s="44" t="s">
        <v>458</v>
      </c>
      <c r="B33" s="44">
        <v>3</v>
      </c>
      <c r="C33" s="44">
        <v>3</v>
      </c>
      <c r="D33" s="44" t="str">
        <f>"Sep-25"</f>
        <v>Sep-25</v>
      </c>
      <c r="E33" s="44"/>
      <c r="F33" s="44" t="s">
        <v>506</v>
      </c>
      <c r="G33" s="44" t="s">
        <v>56</v>
      </c>
      <c r="H33" s="44" t="s">
        <v>507</v>
      </c>
      <c r="I33" s="44" t="s">
        <v>508</v>
      </c>
      <c r="J33" s="44" t="s">
        <v>509</v>
      </c>
    </row>
    <row r="34" spans="1:10" ht="128" x14ac:dyDescent="0.4">
      <c r="A34" s="44" t="s">
        <v>458</v>
      </c>
      <c r="B34" s="44">
        <v>3</v>
      </c>
      <c r="C34" s="44">
        <v>3</v>
      </c>
      <c r="D34" s="44" t="str">
        <f>"Sep-24"</f>
        <v>Sep-24</v>
      </c>
      <c r="E34" s="44" t="str">
        <f>"Oct-25"</f>
        <v>Oct-25</v>
      </c>
      <c r="F34" s="44" t="s">
        <v>379</v>
      </c>
      <c r="G34" s="44" t="s">
        <v>56</v>
      </c>
      <c r="H34" s="44" t="s">
        <v>376</v>
      </c>
      <c r="I34" s="44" t="s">
        <v>510</v>
      </c>
      <c r="J34" s="44" t="s">
        <v>511</v>
      </c>
    </row>
    <row r="35" spans="1:10" ht="112" x14ac:dyDescent="0.4">
      <c r="A35" s="44" t="s">
        <v>458</v>
      </c>
      <c r="B35" s="44">
        <v>3</v>
      </c>
      <c r="C35" s="44">
        <v>3</v>
      </c>
      <c r="D35" s="44" t="str">
        <f>"Sep-25"</f>
        <v>Sep-25</v>
      </c>
      <c r="E35" s="44"/>
      <c r="F35" s="44" t="s">
        <v>512</v>
      </c>
      <c r="G35" s="44" t="s">
        <v>381</v>
      </c>
      <c r="H35" s="44" t="s">
        <v>513</v>
      </c>
      <c r="I35" s="44" t="s">
        <v>50</v>
      </c>
      <c r="J35" s="44" t="s">
        <v>514</v>
      </c>
    </row>
    <row r="36" spans="1:10" ht="64" x14ac:dyDescent="0.4">
      <c r="A36" s="44" t="s">
        <v>458</v>
      </c>
      <c r="B36" s="44">
        <v>3</v>
      </c>
      <c r="C36" s="44">
        <v>3</v>
      </c>
      <c r="D36" s="44" t="str">
        <f>"Nov-24"</f>
        <v>Nov-24</v>
      </c>
      <c r="E36" s="44" t="str">
        <f>"Dec-24"</f>
        <v>Dec-24</v>
      </c>
      <c r="F36" s="44" t="s">
        <v>515</v>
      </c>
      <c r="G36" s="44" t="s">
        <v>516</v>
      </c>
      <c r="H36" s="44" t="s">
        <v>517</v>
      </c>
      <c r="I36" s="44" t="s">
        <v>50</v>
      </c>
      <c r="J36" s="44" t="s">
        <v>299</v>
      </c>
    </row>
    <row r="37" spans="1:10" ht="80" x14ac:dyDescent="0.4">
      <c r="A37" s="44" t="s">
        <v>458</v>
      </c>
      <c r="B37" s="44">
        <v>3</v>
      </c>
      <c r="C37" s="44">
        <v>3</v>
      </c>
      <c r="D37" s="44" t="str">
        <f>"Jan-25"</f>
        <v>Jan-25</v>
      </c>
      <c r="E37" s="44"/>
      <c r="F37" s="44" t="s">
        <v>518</v>
      </c>
      <c r="G37" s="44" t="s">
        <v>472</v>
      </c>
      <c r="H37" s="44" t="s">
        <v>373</v>
      </c>
      <c r="I37" s="44" t="s">
        <v>50</v>
      </c>
      <c r="J37" s="44" t="s">
        <v>374</v>
      </c>
    </row>
    <row r="38" spans="1:10" ht="64" x14ac:dyDescent="0.4">
      <c r="A38" s="44" t="s">
        <v>458</v>
      </c>
      <c r="B38" s="44">
        <v>3</v>
      </c>
      <c r="C38" s="44">
        <v>3</v>
      </c>
      <c r="D38" s="44" t="str">
        <f>"Jan-25"</f>
        <v>Jan-25</v>
      </c>
      <c r="E38" s="44"/>
      <c r="F38" s="44" t="s">
        <v>519</v>
      </c>
      <c r="G38" s="44" t="s">
        <v>472</v>
      </c>
      <c r="H38" s="44" t="s">
        <v>517</v>
      </c>
      <c r="I38" s="44" t="s">
        <v>50</v>
      </c>
      <c r="J38" s="44" t="s">
        <v>299</v>
      </c>
    </row>
    <row r="39" spans="1:10" x14ac:dyDescent="0.4">
      <c r="A39" s="44" t="s">
        <v>458</v>
      </c>
      <c r="B39" s="44">
        <v>4</v>
      </c>
      <c r="C39" s="44">
        <v>3</v>
      </c>
      <c r="D39" s="44" t="str">
        <f>"Sep-24"</f>
        <v>Sep-24</v>
      </c>
      <c r="E39" s="44"/>
      <c r="F39" s="44" t="s">
        <v>520</v>
      </c>
      <c r="G39" s="44" t="s">
        <v>175</v>
      </c>
      <c r="H39" s="44" t="s">
        <v>521</v>
      </c>
      <c r="I39" s="44" t="s">
        <v>50</v>
      </c>
      <c r="J39" s="44"/>
    </row>
    <row r="40" spans="1:10" ht="48" x14ac:dyDescent="0.4">
      <c r="A40" s="44" t="s">
        <v>458</v>
      </c>
      <c r="B40" s="44">
        <v>4</v>
      </c>
      <c r="C40" s="44">
        <v>3</v>
      </c>
      <c r="D40" s="44" t="str">
        <f>"Sep-24"</f>
        <v>Sep-24</v>
      </c>
      <c r="E40" s="44"/>
      <c r="F40" s="44" t="s">
        <v>522</v>
      </c>
      <c r="G40" s="44" t="s">
        <v>175</v>
      </c>
      <c r="H40" s="44" t="s">
        <v>523</v>
      </c>
      <c r="I40" s="44" t="s">
        <v>50</v>
      </c>
      <c r="J40" s="44" t="s">
        <v>524</v>
      </c>
    </row>
    <row r="41" spans="1:10" ht="112" x14ac:dyDescent="0.4">
      <c r="A41" s="44" t="s">
        <v>458</v>
      </c>
      <c r="B41" s="44">
        <v>4</v>
      </c>
      <c r="C41" s="44">
        <v>3</v>
      </c>
      <c r="D41" s="44" t="str">
        <f>"Sep-24"</f>
        <v>Sep-24</v>
      </c>
      <c r="E41" s="44"/>
      <c r="F41" s="44" t="s">
        <v>525</v>
      </c>
      <c r="G41" s="44" t="s">
        <v>277</v>
      </c>
      <c r="H41" s="44" t="s">
        <v>391</v>
      </c>
      <c r="I41" s="44" t="s">
        <v>50</v>
      </c>
      <c r="J41" s="44" t="s">
        <v>526</v>
      </c>
    </row>
    <row r="42" spans="1:10" ht="64" x14ac:dyDescent="0.4">
      <c r="A42" s="44" t="s">
        <v>458</v>
      </c>
      <c r="B42" s="44">
        <v>4</v>
      </c>
      <c r="C42" s="44">
        <v>3</v>
      </c>
      <c r="D42" s="44" t="str">
        <f>"Sep-25"</f>
        <v>Sep-25</v>
      </c>
      <c r="E42" s="44"/>
      <c r="F42" s="44" t="s">
        <v>527</v>
      </c>
      <c r="G42" s="44" t="s">
        <v>277</v>
      </c>
      <c r="H42" s="44" t="s">
        <v>528</v>
      </c>
      <c r="I42" s="44" t="s">
        <v>50</v>
      </c>
      <c r="J42" s="44" t="s">
        <v>529</v>
      </c>
    </row>
    <row r="43" spans="1:10" ht="64" x14ac:dyDescent="0.4">
      <c r="A43" s="44" t="s">
        <v>458</v>
      </c>
      <c r="B43" s="44">
        <v>4</v>
      </c>
      <c r="C43" s="44">
        <v>3</v>
      </c>
      <c r="D43" s="44" t="str">
        <f>"Sep-24"</f>
        <v>Sep-24</v>
      </c>
      <c r="E43" s="44"/>
      <c r="F43" s="44" t="s">
        <v>530</v>
      </c>
      <c r="G43" s="44" t="s">
        <v>56</v>
      </c>
      <c r="H43" s="44" t="s">
        <v>531</v>
      </c>
      <c r="I43" s="44" t="s">
        <v>50</v>
      </c>
      <c r="J43" s="44" t="s">
        <v>532</v>
      </c>
    </row>
    <row r="44" spans="1:10" ht="128" x14ac:dyDescent="0.4">
      <c r="A44" s="44" t="s">
        <v>458</v>
      </c>
      <c r="B44" s="44">
        <v>5</v>
      </c>
      <c r="C44" s="44">
        <v>3</v>
      </c>
      <c r="D44" s="44" t="str">
        <f>"Sep-24"</f>
        <v>Sep-24</v>
      </c>
      <c r="E44" s="44"/>
      <c r="F44" s="44" t="s">
        <v>533</v>
      </c>
      <c r="G44" s="44" t="s">
        <v>254</v>
      </c>
      <c r="H44" s="44"/>
      <c r="I44" s="44" t="s">
        <v>50</v>
      </c>
      <c r="J44" s="44" t="s">
        <v>534</v>
      </c>
    </row>
    <row r="45" spans="1:10" ht="80" x14ac:dyDescent="0.4">
      <c r="A45" s="44" t="s">
        <v>458</v>
      </c>
      <c r="B45" s="44">
        <v>5</v>
      </c>
      <c r="C45" s="44">
        <v>3</v>
      </c>
      <c r="D45" s="44" t="str">
        <f>"Aug-25"</f>
        <v>Aug-25</v>
      </c>
      <c r="E45" s="44"/>
      <c r="F45" s="44" t="s">
        <v>535</v>
      </c>
      <c r="G45" s="44" t="s">
        <v>49</v>
      </c>
      <c r="H45" s="44"/>
      <c r="I45" s="44" t="s">
        <v>50</v>
      </c>
      <c r="J45" s="44" t="s">
        <v>536</v>
      </c>
    </row>
    <row r="46" spans="1:10" x14ac:dyDescent="0.4">
      <c r="A46" s="44" t="s">
        <v>458</v>
      </c>
      <c r="B46" s="44">
        <v>5</v>
      </c>
      <c r="C46" s="44">
        <v>3</v>
      </c>
      <c r="D46" s="44" t="str">
        <f>"Sep-24"</f>
        <v>Sep-24</v>
      </c>
      <c r="E46" s="44"/>
      <c r="F46" s="44" t="s">
        <v>537</v>
      </c>
      <c r="G46" s="44" t="s">
        <v>538</v>
      </c>
      <c r="H46" s="44"/>
      <c r="I46" s="44" t="s">
        <v>50</v>
      </c>
      <c r="J46" s="44"/>
    </row>
    <row r="47" spans="1:10" x14ac:dyDescent="0.4">
      <c r="A47" s="44" t="s">
        <v>458</v>
      </c>
      <c r="B47" s="44">
        <v>5</v>
      </c>
      <c r="C47" s="44">
        <v>3</v>
      </c>
      <c r="D47" s="44" t="str">
        <f>"Sep-24"</f>
        <v>Sep-24</v>
      </c>
      <c r="E47" s="44"/>
      <c r="F47" s="44" t="s">
        <v>539</v>
      </c>
      <c r="G47" s="44" t="s">
        <v>540</v>
      </c>
      <c r="H47" s="44"/>
      <c r="I47" s="44" t="s">
        <v>50</v>
      </c>
      <c r="J47" s="44"/>
    </row>
    <row r="48" spans="1:10" ht="192" x14ac:dyDescent="0.4">
      <c r="A48" s="44" t="s">
        <v>458</v>
      </c>
      <c r="B48" s="44">
        <v>5</v>
      </c>
      <c r="C48" s="44">
        <v>3</v>
      </c>
      <c r="D48" s="44" t="str">
        <f>"Sep-24"</f>
        <v>Sep-24</v>
      </c>
      <c r="E48" s="44"/>
      <c r="F48" s="44" t="s">
        <v>541</v>
      </c>
      <c r="G48" s="44" t="s">
        <v>208</v>
      </c>
      <c r="H48" s="44"/>
      <c r="I48" s="44" t="s">
        <v>542</v>
      </c>
      <c r="J48" s="44" t="s">
        <v>543</v>
      </c>
    </row>
    <row r="49" spans="1:10" ht="48" x14ac:dyDescent="0.4">
      <c r="A49" s="44" t="s">
        <v>458</v>
      </c>
      <c r="B49" s="44">
        <v>5</v>
      </c>
      <c r="C49" s="44">
        <v>3</v>
      </c>
      <c r="D49" s="44" t="str">
        <f>"Sep-24"</f>
        <v>Sep-24</v>
      </c>
      <c r="E49" s="44"/>
      <c r="F49" s="44" t="s">
        <v>411</v>
      </c>
      <c r="G49" s="44" t="s">
        <v>412</v>
      </c>
      <c r="H49" s="44"/>
      <c r="I49" s="44" t="s">
        <v>50</v>
      </c>
      <c r="J49" s="44" t="s">
        <v>544</v>
      </c>
    </row>
    <row r="50" spans="1:10" x14ac:dyDescent="0.4">
      <c r="A50" s="44" t="s">
        <v>458</v>
      </c>
      <c r="B50" s="44">
        <v>5</v>
      </c>
      <c r="C50" s="44">
        <v>3</v>
      </c>
      <c r="D50" s="44"/>
      <c r="E50" s="44" t="str">
        <f>"Sep-24"</f>
        <v>Sep-24</v>
      </c>
      <c r="F50" s="44" t="s">
        <v>545</v>
      </c>
      <c r="G50" s="44" t="s">
        <v>546</v>
      </c>
      <c r="H50" s="44"/>
      <c r="I50" s="44" t="s">
        <v>50</v>
      </c>
      <c r="J50" s="44" t="s">
        <v>547</v>
      </c>
    </row>
    <row r="51" spans="1:10" x14ac:dyDescent="0.4">
      <c r="A51" s="44" t="s">
        <v>458</v>
      </c>
      <c r="B51" s="44">
        <v>5</v>
      </c>
      <c r="C51" s="44">
        <v>3</v>
      </c>
      <c r="D51" s="44" t="str">
        <f>"Sep-25"</f>
        <v>Sep-25</v>
      </c>
      <c r="E51" s="44"/>
      <c r="F51" s="44" t="s">
        <v>548</v>
      </c>
      <c r="G51" s="44" t="s">
        <v>549</v>
      </c>
      <c r="H51" s="44"/>
      <c r="I51" s="44" t="s">
        <v>50</v>
      </c>
      <c r="J51" s="44"/>
    </row>
    <row r="52" spans="1:10" ht="64" x14ac:dyDescent="0.4">
      <c r="A52" s="44" t="s">
        <v>458</v>
      </c>
      <c r="B52" s="44">
        <v>5</v>
      </c>
      <c r="C52" s="44">
        <v>3</v>
      </c>
      <c r="D52" s="44" t="str">
        <f t="shared" ref="D52:D62" si="0">"Sep-24"</f>
        <v>Sep-24</v>
      </c>
      <c r="E52" s="44"/>
      <c r="F52" s="44" t="s">
        <v>550</v>
      </c>
      <c r="G52" s="44" t="s">
        <v>417</v>
      </c>
      <c r="H52" s="44"/>
      <c r="I52" s="44" t="s">
        <v>551</v>
      </c>
      <c r="J52" s="44" t="s">
        <v>552</v>
      </c>
    </row>
    <row r="53" spans="1:10" ht="48" x14ac:dyDescent="0.4">
      <c r="A53" s="44" t="s">
        <v>458</v>
      </c>
      <c r="B53" s="44">
        <v>5</v>
      </c>
      <c r="C53" s="44">
        <v>3</v>
      </c>
      <c r="D53" s="44" t="str">
        <f t="shared" si="0"/>
        <v>Sep-24</v>
      </c>
      <c r="E53" s="44"/>
      <c r="F53" s="44" t="s">
        <v>419</v>
      </c>
      <c r="G53" s="44" t="s">
        <v>441</v>
      </c>
      <c r="H53" s="44"/>
      <c r="I53" s="44" t="s">
        <v>50</v>
      </c>
      <c r="J53" s="44" t="s">
        <v>553</v>
      </c>
    </row>
    <row r="54" spans="1:10" ht="48" x14ac:dyDescent="0.4">
      <c r="A54" s="44" t="s">
        <v>458</v>
      </c>
      <c r="B54" s="44">
        <v>5</v>
      </c>
      <c r="C54" s="44">
        <v>3</v>
      </c>
      <c r="D54" s="44" t="str">
        <f t="shared" si="0"/>
        <v>Sep-24</v>
      </c>
      <c r="E54" s="44"/>
      <c r="F54" s="44" t="s">
        <v>421</v>
      </c>
      <c r="G54" s="44" t="s">
        <v>423</v>
      </c>
      <c r="H54" s="44"/>
      <c r="I54" s="44" t="s">
        <v>50</v>
      </c>
      <c r="J54" s="44" t="s">
        <v>554</v>
      </c>
    </row>
    <row r="55" spans="1:10" ht="48" x14ac:dyDescent="0.4">
      <c r="A55" s="44" t="s">
        <v>458</v>
      </c>
      <c r="B55" s="44">
        <v>5</v>
      </c>
      <c r="C55" s="44">
        <v>3</v>
      </c>
      <c r="D55" s="44" t="str">
        <f t="shared" si="0"/>
        <v>Sep-24</v>
      </c>
      <c r="E55" s="44"/>
      <c r="F55" s="44" t="s">
        <v>425</v>
      </c>
      <c r="G55" s="44" t="s">
        <v>423</v>
      </c>
      <c r="H55" s="44"/>
      <c r="I55" s="44" t="s">
        <v>50</v>
      </c>
      <c r="J55" s="44" t="s">
        <v>554</v>
      </c>
    </row>
    <row r="56" spans="1:10" x14ac:dyDescent="0.4">
      <c r="A56" s="44" t="s">
        <v>458</v>
      </c>
      <c r="B56" s="44">
        <v>5</v>
      </c>
      <c r="C56" s="44">
        <v>3</v>
      </c>
      <c r="D56" s="44" t="str">
        <f t="shared" si="0"/>
        <v>Sep-24</v>
      </c>
      <c r="E56" s="44"/>
      <c r="F56" s="44" t="s">
        <v>555</v>
      </c>
      <c r="G56" s="44" t="s">
        <v>556</v>
      </c>
      <c r="H56" s="44"/>
      <c r="I56" s="44" t="s">
        <v>50</v>
      </c>
      <c r="J56" s="44"/>
    </row>
    <row r="57" spans="1:10" ht="80" x14ac:dyDescent="0.4">
      <c r="A57" s="44" t="s">
        <v>458</v>
      </c>
      <c r="B57" s="44">
        <v>5</v>
      </c>
      <c r="C57" s="44">
        <v>3</v>
      </c>
      <c r="D57" s="44" t="str">
        <f t="shared" si="0"/>
        <v>Sep-24</v>
      </c>
      <c r="E57" s="44"/>
      <c r="F57" s="44" t="s">
        <v>557</v>
      </c>
      <c r="G57" s="44" t="s">
        <v>254</v>
      </c>
      <c r="H57" s="44"/>
      <c r="I57" s="44" t="s">
        <v>50</v>
      </c>
      <c r="J57" s="44" t="s">
        <v>558</v>
      </c>
    </row>
    <row r="58" spans="1:10" ht="48" x14ac:dyDescent="0.4">
      <c r="A58" s="44" t="s">
        <v>458</v>
      </c>
      <c r="B58" s="44">
        <v>5</v>
      </c>
      <c r="C58" s="44">
        <v>3</v>
      </c>
      <c r="D58" s="44" t="str">
        <f t="shared" si="0"/>
        <v>Sep-24</v>
      </c>
      <c r="E58" s="44"/>
      <c r="F58" s="44" t="s">
        <v>559</v>
      </c>
      <c r="G58" s="44" t="s">
        <v>560</v>
      </c>
      <c r="H58" s="44"/>
      <c r="I58" s="44" t="s">
        <v>50</v>
      </c>
      <c r="J58" s="44" t="s">
        <v>561</v>
      </c>
    </row>
    <row r="59" spans="1:10" ht="64" x14ac:dyDescent="0.4">
      <c r="A59" s="44" t="s">
        <v>458</v>
      </c>
      <c r="B59" s="44">
        <v>5</v>
      </c>
      <c r="C59" s="44">
        <v>3</v>
      </c>
      <c r="D59" s="44" t="str">
        <f t="shared" si="0"/>
        <v>Sep-24</v>
      </c>
      <c r="E59" s="44"/>
      <c r="F59" s="44" t="s">
        <v>562</v>
      </c>
      <c r="G59" s="44" t="s">
        <v>277</v>
      </c>
      <c r="H59" s="44" t="s">
        <v>395</v>
      </c>
      <c r="I59" s="44" t="s">
        <v>50</v>
      </c>
      <c r="J59" s="44" t="s">
        <v>563</v>
      </c>
    </row>
    <row r="60" spans="1:10" ht="64" x14ac:dyDescent="0.4">
      <c r="A60" s="44" t="s">
        <v>458</v>
      </c>
      <c r="B60" s="44">
        <v>5</v>
      </c>
      <c r="C60" s="44">
        <v>3</v>
      </c>
      <c r="D60" s="44" t="str">
        <f t="shared" si="0"/>
        <v>Sep-24</v>
      </c>
      <c r="E60" s="44"/>
      <c r="F60" s="44" t="s">
        <v>564</v>
      </c>
      <c r="G60" s="44" t="s">
        <v>277</v>
      </c>
      <c r="H60" s="44" t="s">
        <v>395</v>
      </c>
      <c r="I60" s="44" t="s">
        <v>50</v>
      </c>
      <c r="J60" s="44" t="s">
        <v>565</v>
      </c>
    </row>
    <row r="61" spans="1:10" ht="64" x14ac:dyDescent="0.4">
      <c r="A61" s="44" t="s">
        <v>458</v>
      </c>
      <c r="B61" s="44">
        <v>5</v>
      </c>
      <c r="C61" s="44">
        <v>3</v>
      </c>
      <c r="D61" s="44" t="str">
        <f t="shared" si="0"/>
        <v>Sep-24</v>
      </c>
      <c r="E61" s="44"/>
      <c r="F61" s="44" t="s">
        <v>566</v>
      </c>
      <c r="G61" s="44" t="s">
        <v>277</v>
      </c>
      <c r="H61" s="44" t="s">
        <v>395</v>
      </c>
      <c r="I61" s="44" t="s">
        <v>50</v>
      </c>
      <c r="J61" s="44" t="s">
        <v>567</v>
      </c>
    </row>
    <row r="62" spans="1:10" ht="64" x14ac:dyDescent="0.4">
      <c r="A62" s="44" t="s">
        <v>458</v>
      </c>
      <c r="B62" s="44">
        <v>5</v>
      </c>
      <c r="C62" s="44">
        <v>3</v>
      </c>
      <c r="D62" s="44" t="str">
        <f t="shared" si="0"/>
        <v>Sep-24</v>
      </c>
      <c r="E62" s="44"/>
      <c r="F62" s="44" t="s">
        <v>568</v>
      </c>
      <c r="G62" s="44" t="s">
        <v>277</v>
      </c>
      <c r="H62" s="44" t="s">
        <v>395</v>
      </c>
      <c r="I62" s="44" t="s">
        <v>50</v>
      </c>
      <c r="J62" s="44" t="s">
        <v>569</v>
      </c>
    </row>
    <row r="63" spans="1:10" ht="128" x14ac:dyDescent="0.4">
      <c r="A63" s="44" t="s">
        <v>458</v>
      </c>
      <c r="B63" s="44">
        <v>5</v>
      </c>
      <c r="C63" s="44">
        <v>3</v>
      </c>
      <c r="D63" s="44" t="str">
        <f>"Sep-25"</f>
        <v>Sep-25</v>
      </c>
      <c r="E63" s="44"/>
      <c r="F63" s="44" t="s">
        <v>570</v>
      </c>
      <c r="G63" s="44" t="s">
        <v>277</v>
      </c>
      <c r="H63" s="44" t="s">
        <v>571</v>
      </c>
      <c r="I63" s="44" t="s">
        <v>50</v>
      </c>
      <c r="J63" s="44" t="s">
        <v>572</v>
      </c>
    </row>
    <row r="64" spans="1:10" ht="64" x14ac:dyDescent="0.4">
      <c r="A64" s="44" t="s">
        <v>458</v>
      </c>
      <c r="B64" s="44">
        <v>5</v>
      </c>
      <c r="C64" s="44">
        <v>3</v>
      </c>
      <c r="D64" s="44" t="str">
        <f>"Sep-24"</f>
        <v>Sep-24</v>
      </c>
      <c r="E64" s="44"/>
      <c r="F64" s="44" t="s">
        <v>434</v>
      </c>
      <c r="G64" s="44" t="s">
        <v>56</v>
      </c>
      <c r="H64" s="44" t="s">
        <v>573</v>
      </c>
      <c r="I64" s="44" t="s">
        <v>50</v>
      </c>
      <c r="J64" s="44" t="s">
        <v>574</v>
      </c>
    </row>
    <row r="65" spans="1:10" ht="80" x14ac:dyDescent="0.4">
      <c r="A65" s="44" t="s">
        <v>458</v>
      </c>
      <c r="B65" s="44">
        <v>5</v>
      </c>
      <c r="C65" s="44">
        <v>3</v>
      </c>
      <c r="D65" s="44" t="str">
        <f>"Sep-24"</f>
        <v>Sep-24</v>
      </c>
      <c r="E65" s="44"/>
      <c r="F65" s="44" t="s">
        <v>575</v>
      </c>
      <c r="G65" s="44" t="s">
        <v>381</v>
      </c>
      <c r="H65" s="44" t="s">
        <v>576</v>
      </c>
      <c r="I65" s="44" t="s">
        <v>50</v>
      </c>
      <c r="J65" s="44" t="s">
        <v>577</v>
      </c>
    </row>
    <row r="66" spans="1:10" x14ac:dyDescent="0.4">
      <c r="A66" s="44" t="s">
        <v>581</v>
      </c>
      <c r="B66" s="44">
        <v>5</v>
      </c>
      <c r="C66" s="44">
        <v>3</v>
      </c>
      <c r="D66" s="47">
        <v>46266</v>
      </c>
      <c r="E66" s="44"/>
      <c r="F66" s="44" t="s">
        <v>418</v>
      </c>
      <c r="G66" s="44" t="s">
        <v>582</v>
      </c>
      <c r="H66" s="44"/>
      <c r="I66" s="44" t="s">
        <v>50</v>
      </c>
      <c r="J66" s="44"/>
    </row>
    <row r="67" spans="1:10" x14ac:dyDescent="0.4">
      <c r="A67" s="44" t="s">
        <v>458</v>
      </c>
      <c r="B67" s="44">
        <v>6</v>
      </c>
      <c r="C67" s="44">
        <v>3</v>
      </c>
      <c r="D67" s="44" t="str">
        <f>"Sep-14"</f>
        <v>Sep-14</v>
      </c>
      <c r="E67" s="44"/>
      <c r="F67" s="44" t="s">
        <v>228</v>
      </c>
      <c r="G67" s="44" t="s">
        <v>229</v>
      </c>
      <c r="H67" s="44"/>
      <c r="I67" s="44" t="s">
        <v>50</v>
      </c>
      <c r="J67" s="44"/>
    </row>
    <row r="68" spans="1:10" x14ac:dyDescent="0.4">
      <c r="A68" s="44" t="s">
        <v>458</v>
      </c>
      <c r="B68" s="44">
        <v>6</v>
      </c>
      <c r="C68" s="44">
        <v>3</v>
      </c>
      <c r="D68" s="44" t="str">
        <f>"Sep-14"</f>
        <v>Sep-14</v>
      </c>
      <c r="E68" s="44"/>
      <c r="F68" s="44" t="s">
        <v>228</v>
      </c>
      <c r="G68" s="44" t="s">
        <v>415</v>
      </c>
      <c r="H68" s="44"/>
      <c r="I68" s="44" t="s">
        <v>50</v>
      </c>
      <c r="J68" s="44"/>
    </row>
    <row r="69" spans="1:10" x14ac:dyDescent="0.4">
      <c r="A69" s="44" t="s">
        <v>458</v>
      </c>
      <c r="B69" s="44">
        <v>6</v>
      </c>
      <c r="C69" s="44">
        <v>3</v>
      </c>
      <c r="D69" s="44" t="str">
        <f>"Sep-22"</f>
        <v>Sep-22</v>
      </c>
      <c r="E69" s="44"/>
      <c r="F69" s="44" t="s">
        <v>440</v>
      </c>
      <c r="G69" s="44" t="s">
        <v>441</v>
      </c>
      <c r="H69" s="44"/>
      <c r="I69" s="44" t="s">
        <v>50</v>
      </c>
      <c r="J69" s="44"/>
    </row>
    <row r="70" spans="1:10" ht="48" x14ac:dyDescent="0.4">
      <c r="A70" s="44" t="s">
        <v>458</v>
      </c>
      <c r="B70" s="44">
        <v>6</v>
      </c>
      <c r="C70" s="44">
        <v>3</v>
      </c>
      <c r="D70" s="44" t="str">
        <f>"Sep-14"</f>
        <v>Sep-14</v>
      </c>
      <c r="E70" s="44"/>
      <c r="F70" s="44" t="s">
        <v>442</v>
      </c>
      <c r="G70" s="44" t="s">
        <v>49</v>
      </c>
      <c r="H70" s="44"/>
      <c r="I70" s="44" t="s">
        <v>443</v>
      </c>
      <c r="J70" s="44"/>
    </row>
    <row r="71" spans="1:10" x14ac:dyDescent="0.4">
      <c r="A71" s="44" t="s">
        <v>458</v>
      </c>
      <c r="B71" s="44">
        <v>6</v>
      </c>
      <c r="C71" s="44">
        <v>3</v>
      </c>
      <c r="D71" s="44" t="str">
        <f>"Sep-21"</f>
        <v>Sep-21</v>
      </c>
      <c r="E71" s="44"/>
      <c r="F71" s="44" t="s">
        <v>444</v>
      </c>
      <c r="G71" s="44" t="s">
        <v>222</v>
      </c>
      <c r="H71" s="44"/>
      <c r="I71" s="44" t="s">
        <v>50</v>
      </c>
      <c r="J71" s="44"/>
    </row>
    <row r="72" spans="1:10" x14ac:dyDescent="0.4">
      <c r="A72" s="44" t="s">
        <v>458</v>
      </c>
      <c r="B72" s="44">
        <v>6</v>
      </c>
      <c r="C72" s="44">
        <v>3</v>
      </c>
      <c r="D72" s="44" t="str">
        <f>"Sep-21"</f>
        <v>Sep-21</v>
      </c>
      <c r="E72" s="44"/>
      <c r="F72" s="44" t="s">
        <v>445</v>
      </c>
      <c r="G72" s="44" t="s">
        <v>222</v>
      </c>
      <c r="H72" s="44"/>
      <c r="I72" s="44" t="s">
        <v>50</v>
      </c>
      <c r="J72" s="44"/>
    </row>
    <row r="73" spans="1:10" x14ac:dyDescent="0.4">
      <c r="A73" s="44" t="s">
        <v>458</v>
      </c>
      <c r="B73" s="44">
        <v>6</v>
      </c>
      <c r="C73" s="44">
        <v>3</v>
      </c>
      <c r="D73" s="44" t="str">
        <f>"Sep-21"</f>
        <v>Sep-21</v>
      </c>
      <c r="E73" s="44"/>
      <c r="F73" s="44" t="s">
        <v>446</v>
      </c>
      <c r="G73" s="44" t="s">
        <v>447</v>
      </c>
      <c r="H73" s="44"/>
      <c r="I73" s="44" t="s">
        <v>50</v>
      </c>
      <c r="J73" s="44"/>
    </row>
    <row r="74" spans="1:10" x14ac:dyDescent="0.4">
      <c r="A74" s="44" t="s">
        <v>458</v>
      </c>
      <c r="B74" s="44">
        <v>6</v>
      </c>
      <c r="C74" s="44">
        <v>3</v>
      </c>
      <c r="D74" s="44" t="str">
        <f t="shared" ref="D74:D81" si="1">"Sep-14"</f>
        <v>Sep-14</v>
      </c>
      <c r="E74" s="44"/>
      <c r="F74" s="44" t="s">
        <v>448</v>
      </c>
      <c r="G74" s="44" t="s">
        <v>229</v>
      </c>
      <c r="H74" s="44"/>
      <c r="I74" s="44" t="s">
        <v>50</v>
      </c>
      <c r="J74" s="44"/>
    </row>
    <row r="75" spans="1:10" x14ac:dyDescent="0.4">
      <c r="A75" s="44" t="s">
        <v>458</v>
      </c>
      <c r="B75" s="44">
        <v>6</v>
      </c>
      <c r="C75" s="44">
        <v>3</v>
      </c>
      <c r="D75" s="44" t="str">
        <f t="shared" si="1"/>
        <v>Sep-14</v>
      </c>
      <c r="E75" s="44"/>
      <c r="F75" s="44" t="s">
        <v>449</v>
      </c>
      <c r="G75" s="44" t="s">
        <v>229</v>
      </c>
      <c r="H75" s="44"/>
      <c r="I75" s="44" t="s">
        <v>50</v>
      </c>
      <c r="J75" s="44"/>
    </row>
    <row r="76" spans="1:10" x14ac:dyDescent="0.4">
      <c r="A76" s="44" t="s">
        <v>458</v>
      </c>
      <c r="B76" s="44">
        <v>6</v>
      </c>
      <c r="C76" s="44">
        <v>3</v>
      </c>
      <c r="D76" s="44" t="str">
        <f t="shared" si="1"/>
        <v>Sep-14</v>
      </c>
      <c r="E76" s="44"/>
      <c r="F76" s="44" t="s">
        <v>450</v>
      </c>
      <c r="G76" s="44" t="s">
        <v>229</v>
      </c>
      <c r="H76" s="44"/>
      <c r="I76" s="44" t="s">
        <v>50</v>
      </c>
      <c r="J76" s="44"/>
    </row>
    <row r="77" spans="1:10" x14ac:dyDescent="0.4">
      <c r="A77" s="44" t="s">
        <v>458</v>
      </c>
      <c r="B77" s="44">
        <v>6</v>
      </c>
      <c r="C77" s="44">
        <v>3</v>
      </c>
      <c r="D77" s="44" t="str">
        <f t="shared" si="1"/>
        <v>Sep-14</v>
      </c>
      <c r="E77" s="44"/>
      <c r="F77" s="44" t="s">
        <v>451</v>
      </c>
      <c r="G77" s="44" t="s">
        <v>229</v>
      </c>
      <c r="H77" s="44"/>
      <c r="I77" s="44" t="s">
        <v>50</v>
      </c>
      <c r="J77" s="44"/>
    </row>
    <row r="78" spans="1:10" x14ac:dyDescent="0.4">
      <c r="A78" s="44" t="s">
        <v>458</v>
      </c>
      <c r="B78" s="44">
        <v>6</v>
      </c>
      <c r="C78" s="44">
        <v>3</v>
      </c>
      <c r="D78" s="44" t="str">
        <f t="shared" si="1"/>
        <v>Sep-14</v>
      </c>
      <c r="E78" s="44"/>
      <c r="F78" s="44" t="s">
        <v>452</v>
      </c>
      <c r="G78" s="44" t="s">
        <v>453</v>
      </c>
      <c r="H78" s="44"/>
      <c r="I78" s="44" t="s">
        <v>50</v>
      </c>
      <c r="J78" s="44"/>
    </row>
    <row r="79" spans="1:10" ht="48" x14ac:dyDescent="0.4">
      <c r="A79" s="44" t="s">
        <v>458</v>
      </c>
      <c r="B79" s="44">
        <v>6</v>
      </c>
      <c r="C79" s="44">
        <v>3</v>
      </c>
      <c r="D79" s="44" t="str">
        <f t="shared" si="1"/>
        <v>Sep-14</v>
      </c>
      <c r="E79" s="44"/>
      <c r="F79" s="44" t="s">
        <v>454</v>
      </c>
      <c r="G79" s="44" t="s">
        <v>49</v>
      </c>
      <c r="H79" s="44"/>
      <c r="I79" s="44" t="s">
        <v>443</v>
      </c>
      <c r="J79" s="44"/>
    </row>
    <row r="80" spans="1:10" x14ac:dyDescent="0.4">
      <c r="A80" s="44" t="s">
        <v>458</v>
      </c>
      <c r="B80" s="44">
        <v>6</v>
      </c>
      <c r="C80" s="44">
        <v>6</v>
      </c>
      <c r="D80" s="44" t="str">
        <f t="shared" si="1"/>
        <v>Sep-14</v>
      </c>
      <c r="E80" s="44"/>
      <c r="F80" s="44" t="s">
        <v>246</v>
      </c>
      <c r="G80" s="44" t="s">
        <v>49</v>
      </c>
      <c r="H80" s="44"/>
      <c r="I80" s="44" t="s">
        <v>50</v>
      </c>
      <c r="J80" s="44"/>
    </row>
    <row r="81" spans="1:10" x14ac:dyDescent="0.4">
      <c r="A81" s="44" t="s">
        <v>458</v>
      </c>
      <c r="B81" s="44">
        <v>6</v>
      </c>
      <c r="C81" s="44">
        <v>6</v>
      </c>
      <c r="D81" s="44" t="str">
        <f t="shared" si="1"/>
        <v>Sep-14</v>
      </c>
      <c r="E81" s="44"/>
      <c r="F81" s="44" t="s">
        <v>248</v>
      </c>
      <c r="G81" s="44" t="s">
        <v>49</v>
      </c>
      <c r="H81" s="44"/>
      <c r="I81" s="44" t="s">
        <v>50</v>
      </c>
      <c r="J81" s="44"/>
    </row>
    <row r="82" spans="1:10" x14ac:dyDescent="0.4">
      <c r="A82" s="44" t="s">
        <v>458</v>
      </c>
      <c r="B82" s="44">
        <v>6</v>
      </c>
      <c r="C82" s="44">
        <v>3</v>
      </c>
      <c r="D82" s="44" t="str">
        <f>"Sep-21"</f>
        <v>Sep-21</v>
      </c>
      <c r="E82" s="44"/>
      <c r="F82" s="44" t="s">
        <v>455</v>
      </c>
      <c r="G82" s="44" t="s">
        <v>208</v>
      </c>
      <c r="H82" s="44"/>
      <c r="I82" s="44" t="s">
        <v>50</v>
      </c>
      <c r="J82" s="44"/>
    </row>
    <row r="83" spans="1:10" x14ac:dyDescent="0.4">
      <c r="A83" s="44" t="s">
        <v>458</v>
      </c>
      <c r="B83" s="44">
        <v>6</v>
      </c>
      <c r="C83" s="44">
        <v>6</v>
      </c>
      <c r="D83" s="44" t="str">
        <f>"Sep-14"</f>
        <v>Sep-14</v>
      </c>
      <c r="E83" s="44"/>
      <c r="F83" s="44" t="s">
        <v>456</v>
      </c>
      <c r="G83" s="44" t="s">
        <v>49</v>
      </c>
      <c r="H83" s="44"/>
      <c r="I83" s="44" t="s">
        <v>50</v>
      </c>
      <c r="J83" s="44"/>
    </row>
    <row r="84" spans="1:10" ht="64" x14ac:dyDescent="0.4">
      <c r="A84" s="44" t="s">
        <v>458</v>
      </c>
      <c r="B84" s="44">
        <v>6</v>
      </c>
      <c r="C84" s="44">
        <v>3</v>
      </c>
      <c r="D84" s="44" t="str">
        <f>"Sep-24"</f>
        <v>Sep-24</v>
      </c>
      <c r="E84" s="44"/>
      <c r="F84" s="44" t="s">
        <v>578</v>
      </c>
      <c r="G84" s="44" t="s">
        <v>381</v>
      </c>
      <c r="H84" s="44" t="s">
        <v>579</v>
      </c>
      <c r="I84" s="44" t="s">
        <v>50</v>
      </c>
      <c r="J84" s="44" t="s">
        <v>580</v>
      </c>
    </row>
    <row r="85" spans="1:10" x14ac:dyDescent="0.4">
      <c r="A85" s="44" t="s">
        <v>458</v>
      </c>
      <c r="B85" s="44">
        <v>7</v>
      </c>
      <c r="C85" s="44">
        <v>6</v>
      </c>
      <c r="D85" s="44" t="str">
        <f>"Sep-14"</f>
        <v>Sep-14</v>
      </c>
      <c r="E85" s="44"/>
      <c r="F85" s="44" t="s">
        <v>248</v>
      </c>
      <c r="G85" s="44" t="s">
        <v>49</v>
      </c>
      <c r="H85" s="44"/>
      <c r="I85" s="44" t="s">
        <v>50</v>
      </c>
      <c r="J85" s="44"/>
    </row>
    <row r="86" spans="1:10" x14ac:dyDescent="0.4">
      <c r="A86" s="44" t="s">
        <v>458</v>
      </c>
      <c r="B86" s="44">
        <v>7</v>
      </c>
      <c r="C86" s="44">
        <v>6</v>
      </c>
      <c r="D86" s="44" t="str">
        <f>"Sep-14"</f>
        <v>Sep-14</v>
      </c>
      <c r="E86" s="44"/>
      <c r="F86" s="44" t="s">
        <v>456</v>
      </c>
      <c r="G86" s="44" t="s">
        <v>49</v>
      </c>
      <c r="H86" s="44" t="s">
        <v>457</v>
      </c>
      <c r="I86" s="44" t="s">
        <v>50</v>
      </c>
      <c r="J86" s="44"/>
    </row>
  </sheetData>
  <phoneticPr fontId="34" type="noConversion"/>
  <pageMargins left="0.7" right="0.7" top="0.75" bottom="0.75" header="0.3" footer="0.3"/>
  <headerFooter>
    <oddHeader>&amp;C&amp;"Aptos"&amp;11&amp;K000000 OFFICIAL - FOR PUBLIC RELEASE&amp;1#_x000D_</oddHeader>
    <oddFooter>&amp;C_x000D_&amp;1#&amp;"Aptos"&amp;11&amp;K000000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0CF6BE9E67D4941A3D91764C8F62CF4" ma:contentTypeVersion="20" ma:contentTypeDescription="Create a new document." ma:contentTypeScope="" ma:versionID="af75d191fb55ce36ffada16801a818be">
  <xsd:schema xmlns:xsd="http://www.w3.org/2001/XMLSchema" xmlns:xs="http://www.w3.org/2001/XMLSchema" xmlns:p="http://schemas.microsoft.com/office/2006/metadata/properties" xmlns:ns2="8c566321-f672-4e06-a901-b5e72b4c4357" xmlns:ns3="b733a6cd-c5eb-4b4b-91b3-a752e01b3fc7" xmlns:ns4="67516f40-a6dd-4330-a843-192dba3385a9" targetNamespace="http://schemas.microsoft.com/office/2006/metadata/properties" ma:root="true" ma:fieldsID="c6597a6323c6b03f219999244f9913f5" ns2:_="" ns3:_="" ns4:_="">
    <xsd:import namespace="8c566321-f672-4e06-a901-b5e72b4c4357"/>
    <xsd:import namespace="b733a6cd-c5eb-4b4b-91b3-a752e01b3fc7"/>
    <xsd:import namespace="67516f40-a6dd-4330-a843-192dba3385a9"/>
    <xsd:element name="properties">
      <xsd:complexType>
        <xsd:sequence>
          <xsd:element name="documentManagement">
            <xsd:complexType>
              <xsd:all>
                <xsd:element ref="ns2:TaxCatchAll" minOccurs="0"/>
                <xsd:element ref="ns3:d5b5ff1dcf594355ab45808c29cf9147" minOccurs="0"/>
                <xsd:element ref="ns4:MediaServiceMetadata" minOccurs="0"/>
                <xsd:element ref="ns4:MediaServiceFastMetadata" minOccurs="0"/>
                <xsd:element ref="ns4:MediaServiceSearchProperties" minOccurs="0"/>
                <xsd:element ref="ns4:MediaServiceObjectDetectorVersions" minOccurs="0"/>
                <xsd:element ref="ns3:SharedWithUsers" minOccurs="0"/>
                <xsd:element ref="ns3:SharedWithDetail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element ref="ns4:MediaServiceOCR"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8ec1913-8579-468a-a345-6f8fe8e77771}" ma:internalName="TaxCatchAll" ma:showField="CatchAllData" ma:web="b733a6cd-c5eb-4b4b-91b3-a752e01b3fc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33a6cd-c5eb-4b4b-91b3-a752e01b3fc7" elementFormDefault="qualified">
    <xsd:import namespace="http://schemas.microsoft.com/office/2006/documentManagement/types"/>
    <xsd:import namespace="http://schemas.microsoft.com/office/infopath/2007/PartnerControls"/>
    <xsd:element name="d5b5ff1dcf594355ab45808c29cf9147" ma:index="10" nillable="true" ma:taxonomy="true" ma:internalName="d5b5ff1dcf594355ab45808c29cf9147" ma:taxonomyFieldName="WPSubject" ma:displayName="Subject" ma:readOnly="false" ma:default="20;#Early years market entry|9af16f20-5020-4cb0-a401-659768daadb2" ma:fieldId="{d5b5ff1d-cf59-4355-ab45-808c29cf9147}"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516f40-a6dd-4330-a843-192dba3385a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c07c698-60f5-424f-b9af-f4c59398b511"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20</Value>
    </TaxCatchAll>
    <d5b5ff1dcf594355ab45808c29cf9147 xmlns="b733a6cd-c5eb-4b4b-91b3-a752e01b3fc7">
      <Terms xmlns="http://schemas.microsoft.com/office/infopath/2007/PartnerControls">
        <TermInfo xmlns="http://schemas.microsoft.com/office/infopath/2007/PartnerControls">
          <TermName xmlns="http://schemas.microsoft.com/office/infopath/2007/PartnerControls">Early years market entry</TermName>
          <TermId xmlns="http://schemas.microsoft.com/office/infopath/2007/PartnerControls">9af16f20-5020-4cb0-a401-659768daadb2</TermId>
        </TermInfo>
      </Terms>
    </d5b5ff1dcf594355ab45808c29cf9147>
    <lcf76f155ced4ddcb4097134ff3c332f xmlns="67516f40-a6dd-4330-a843-192dba3385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DE1D77-971F-4C3B-B988-E56ABEC04E4F}">
  <ds:schemaRefs>
    <ds:schemaRef ds:uri="http://schemas.microsoft.com/sharepoint/v3/contenttype/forms"/>
  </ds:schemaRefs>
</ds:datastoreItem>
</file>

<file path=customXml/itemProps2.xml><?xml version="1.0" encoding="utf-8"?>
<ds:datastoreItem xmlns:ds="http://schemas.openxmlformats.org/officeDocument/2006/customXml" ds:itemID="{437C9BF1-5DFF-43F3-A4F7-CA42844CD4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b733a6cd-c5eb-4b4b-91b3-a752e01b3fc7"/>
    <ds:schemaRef ds:uri="67516f40-a6dd-4330-a843-192dba3385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5B0B5F-0AA0-4747-B9BF-60D734543691}">
  <ds:schemaRefs>
    <ds:schemaRef ds:uri="http://schemas.microsoft.com/office/infopath/2007/PartnerControls"/>
    <ds:schemaRef ds:uri="http://schemas.microsoft.com/office/2006/documentManagement/types"/>
    <ds:schemaRef ds:uri="http://schemas.openxmlformats.org/package/2006/metadata/core-properties"/>
    <ds:schemaRef ds:uri="b733a6cd-c5eb-4b4b-91b3-a752e01b3fc7"/>
    <ds:schemaRef ds:uri="http://www.w3.org/XML/1998/namespace"/>
    <ds:schemaRef ds:uri="http://purl.org/dc/dcmitype/"/>
    <ds:schemaRef ds:uri="http://schemas.microsoft.com/office/2006/metadata/properties"/>
    <ds:schemaRef ds:uri="http://purl.org/dc/terms/"/>
    <ds:schemaRef ds:uri="67516f40-a6dd-4330-a843-192dba3385a9"/>
    <ds:schemaRef ds:uri="8c566321-f672-4e06-a901-b5e72b4c4357"/>
    <ds:schemaRef ds:uri="http://purl.org/dc/elements/1.1/"/>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Guide for using this document</vt:lpstr>
      <vt:lpstr>Pre September 2014</vt:lpstr>
      <vt:lpstr>Post September 2014</vt:lpstr>
      <vt:lpstr>Post September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Early years qualifications list</dc:title>
  <dc:subject/>
  <dc:creator>Department for Education</dc:creator>
  <cp:keywords/>
  <dc:description/>
  <cp:lastModifiedBy>BEIGHTON, James</cp:lastModifiedBy>
  <cp:revision/>
  <dcterms:created xsi:type="dcterms:W3CDTF">2026-08-07T18:13:31Z</dcterms:created>
  <dcterms:modified xsi:type="dcterms:W3CDTF">2026-09-08T08:08:40Z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0x01010090CF6BE9E67D4941A3D91764C8F62CF4</vt:lpwstr>
  </property>
  <property fmtid="{D5CDD505-2E9C-101B-9397-08002B2CF9AE}" pid="3" name="MediaServiceImageTags">
    <vt:lpwstr/>
  </property>
  <property fmtid="{D5CDD505-2E9C-101B-9397-08002B2CF9AE}" pid="4" name="WPSubject">
    <vt:lpwstr>20;#Early years market entry|9af16f20-5020-4cb0-a401-659768daadb2</vt:lpwstr>
  </property>
</Properties>
</file>