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lh000035\Downloads\"/>
    </mc:Choice>
  </mc:AlternateContent>
  <xr:revisionPtr revIDLastSave="0" documentId="13_ncr:1_{07EAC5A0-2D8E-4F48-B88E-6FF4921E8C11}" xr6:coauthVersionLast="47" xr6:coauthVersionMax="47" xr10:uidLastSave="{00000000-0000-0000-0000-000000000000}"/>
  <bookViews>
    <workbookView xWindow="-110" yWindow="-110" windowWidth="19420" windowHeight="10300" xr2:uid="{E5B1EBEE-3D94-4AC7-B20C-CE129C21AF1D}"/>
  </bookViews>
  <sheets>
    <sheet name="Instructions" sheetId="1" r:id="rId1"/>
    <sheet name="Enter_your_data" sheetId="2" r:id="rId2"/>
    <sheet name="Your_output" sheetId="3" r:id="rId3"/>
    <sheet name="Lists" sheetId="4" state="hidden" r:id="rId4"/>
    <sheet name="_56F9DC9755BA473782653E2940F9" sheetId="5" state="hidden" r:id="rId5"/>
  </sheets>
  <definedNames>
    <definedName name="_56F9DC9755BA473782653E2940F9FormId">"x73Zfk2WwE2QhIErkOBcbcuX7XjWtJtEigquCcyL7FZUME5BODk5T1JJRDJBNlRHUVBTTVo1M1RZTS4u"</definedName>
    <definedName name="_56F9DC9755BA473782653E2940F9ResponseSheet">"Form1"</definedName>
    <definedName name="_56F9DC9755BA473782653E2940F9SourceDocId">"{729a40eb-9fb9-4e7d-bd7f-c6d284ff6ca6}"</definedName>
    <definedName name="England">Lists!$I$3:$I$5</definedName>
    <definedName name="Large">Lists!$C$2:$C$11</definedName>
    <definedName name="Northern_Ireland">Lists!#REF!</definedName>
    <definedName name="p_Period" localSheetId="1">!#REF!</definedName>
    <definedName name="p_Period" localSheetId="0">!#REF!</definedName>
    <definedName name="p_Period">!#REF!</definedName>
    <definedName name="Scotland">Lists!#REF!</definedName>
    <definedName name="Small">Lists!#REF!</definedName>
    <definedName name="Wales">Lists!#REF!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 i="3" l="1"/>
  <c r="A2" i="3" a="1"/>
  <c r="A2" i="3" s="1"/>
  <c r="B2" i="3"/>
  <c r="C2" i="3"/>
  <c r="L2" i="3"/>
  <c r="N2" i="3"/>
  <c r="D2" i="3" l="1"/>
  <c r="O2" i="3" s="1"/>
  <c r="F2" i="3" a="1"/>
  <c r="F2" i="3" s="1"/>
  <c r="E2" i="3" s="1" a="1"/>
  <c r="E2" i="3" s="1"/>
  <c r="I2" i="3" a="1"/>
  <c r="I2" i="3" s="1"/>
  <c r="G2" i="3" l="1" a="1"/>
  <c r="G2" i="3" s="1"/>
  <c r="M2" i="3" a="1"/>
  <c r="M2" i="3" s="1"/>
  <c r="J2" i="3" a="1"/>
  <c r="J2" i="3" s="1"/>
  <c r="K2" i="3" s="1" a="1"/>
  <c r="K2" i="3" s="1"/>
  <c r="A2" i="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<sst xmlns="http://schemas.openxmlformats.org/spreadsheetml/2006/main" count="195" uniqueCount="167">
  <si>
    <t>Using this packaging data file generator</t>
  </si>
  <si>
    <t>If you’re an organisation that supplies packaging to consumers and businesses in the UK, you may have to take action to comply with extended producer responsibility (EPR) for packaging.</t>
  </si>
  <si>
    <t>You may need to collect and submit data about packaging you’ve supplied through the UK market, or any filled packaging you have imported, emptied and discarded in the UK.</t>
  </si>
  <si>
    <t>Find out if you need to collect and report your packaging data.</t>
  </si>
  <si>
    <t>If you do have to report packaging data you can use this tool to either:</t>
  </si>
  <si>
    <t>•  generate a valid packaging data file</t>
  </si>
  <si>
    <t>•  check how your file should be structured before creating one yourself</t>
  </si>
  <si>
    <t>It will open as a spreadsheet with three tabs in most spreadsheet software.</t>
  </si>
  <si>
    <t>Using the generator</t>
  </si>
  <si>
    <t>1. Prepare your data</t>
  </si>
  <si>
    <t>There is guidance that explains:</t>
  </si>
  <si>
    <t>•  what data you need to collect</t>
  </si>
  <si>
    <t>•  how to create your file for extended producer responsibility</t>
  </si>
  <si>
    <t>This tool will generate the codes and enforce the rules explained in the guidance about creating your file.</t>
  </si>
  <si>
    <t>2. Enter your data</t>
  </si>
  <si>
    <t>Go to the ‘Enter your data’ tab in the spreadsheet.</t>
  </si>
  <si>
    <t>Enter your first record on the row under the headers. Start with column B, ‘Organisation ID’.</t>
  </si>
  <si>
    <t>The spreadsheet is converting your entries as you go. To avoid errors, work from left to right across a row. If you need to make changes, clear the entire row and start again.</t>
  </si>
  <si>
    <t xml:space="preserve">Select from the drop-down list in any field where one is available. For fields without a dropdown list, check the guidance explaining </t>
  </si>
  <si>
    <t xml:space="preserve">how to create your file for extended producer responsibility </t>
  </si>
  <si>
    <t>to find the correct format.</t>
  </si>
  <si>
    <t>If you need to submit more than one record:</t>
  </si>
  <si>
    <t>•  use a new row for each record</t>
  </si>
  <si>
    <t>•  enter data one row at a time</t>
  </si>
  <si>
    <t>•  do not leave blank rows between records</t>
  </si>
  <si>
    <t>If you save the file while you’re working on it, keep the original format - it should be an ODS (open document spreadsheet) file.</t>
  </si>
  <si>
    <t>3. Generate a file</t>
  </si>
  <si>
    <t>When you’ve entered all your records, check the number under ‘Missing Rows in your output’ (cell A2). It will be one less than the number of records you’ve entered - for example, if you’ve got 5 rows of records, it should be 4.</t>
  </si>
  <si>
    <t>This tells you how many rows you’ll have to add in the following steps.</t>
  </si>
  <si>
    <t>Skip these steps if ‘Missing Rows in your output’ is zero - that is, you have only entered 1 row.</t>
  </si>
  <si>
    <t>1.  Switch to the ‘Your output’ tab of the spreadsheet.</t>
  </si>
  <si>
    <t>2.  Click row 2 to select the whole row, and then copy it.</t>
  </si>
  <si>
    <t>3.  Select exactly the number of rows you need to add - for example, if ‘Missing Rows in your output’ was ‘4’, select rows 3 to 6.</t>
  </si>
  <si>
    <t>4.  Paste the formula from your copied row 2 into these rows - ‘paste formula’ is usually available in the ‘edit’ menu of spreadsheet software, under ‘paste special’</t>
  </si>
  <si>
    <t>Now:</t>
  </si>
  <si>
    <t>•  ‘Missing rows in your output’ on the ‘Enter your data’ tab should be zero</t>
  </si>
  <si>
    <t>•  the ‘Enter your data’ and ‘Your output’ tabs should have the same number of active rows, ignoring the header rows</t>
  </si>
  <si>
    <t>If the number is still greater than zero, check that you have copied the formula from the first row of ‘Your output’ to enough additional rows.</t>
  </si>
  <si>
    <t>4. Check your data</t>
  </si>
  <si>
    <t>If you’ve made any errors, they will be highlighted in the ‘Your output’ tab.</t>
  </si>
  <si>
    <t>Errors include things like:</t>
  </si>
  <si>
    <t>•  missing information</t>
  </si>
  <si>
    <t>•  codes that cannot be used together - for example, if your organisation size is ‘Large (L)’, you cannot select ‘small organisation packaging (SP)’ for packaging type</t>
  </si>
  <si>
    <t>•  you’ve completed fields that should be empty - for example, giving a number for ‘Quantity (units)’ for anything other than drinks containers</t>
  </si>
  <si>
    <t xml:space="preserve">Correct these errors before exporting your file. Check the guidance on </t>
  </si>
  <si>
    <t>how to create your file for extended producer responsibility</t>
  </si>
  <si>
    <t>if you need help understanding the error.</t>
  </si>
  <si>
    <t>5. Export the file</t>
  </si>
  <si>
    <t>You should only export your data once you have completely finished and will not need to edit it again.</t>
  </si>
  <si>
    <t>Make sure you are on the ‘Your output’ tab.</t>
  </si>
  <si>
    <t>Save the file using ‘Save as’. You must save it in the CSV (comma separated values) format.</t>
  </si>
  <si>
    <t>Your spreadsheet program may warn you that you cannot save a workbook as CSV. It will ask you if you want to save the active tab. If you are on ‘Your output’, confirm that you do want to save the active tab.</t>
  </si>
  <si>
    <t>You can submit this CSV file to the Report Packaging Data service.</t>
  </si>
  <si>
    <t>*[CSV]: comma separated values</t>
  </si>
  <si>
    <t>Version 2.2</t>
  </si>
  <si>
    <t>Missing Rows in OutputFormat</t>
  </si>
  <si>
    <t>Organisation ID</t>
  </si>
  <si>
    <t>Subsidiary ID</t>
  </si>
  <si>
    <t>Organisation size</t>
  </si>
  <si>
    <t>Submission period</t>
  </si>
  <si>
    <t>Packaging activity</t>
  </si>
  <si>
    <t>Packaging type</t>
  </si>
  <si>
    <t>Packaging class</t>
  </si>
  <si>
    <t>Packaging material</t>
  </si>
  <si>
    <t>Packaging sub-material</t>
  </si>
  <si>
    <t>From country</t>
  </si>
  <si>
    <t>To country</t>
  </si>
  <si>
    <t>Quantity (kg)</t>
  </si>
  <si>
    <t>Quantity (units)</t>
  </si>
  <si>
    <t>Transitional packaging units (kg)</t>
  </si>
  <si>
    <t>Recyclability Rating</t>
  </si>
  <si>
    <t>organisation_id</t>
  </si>
  <si>
    <t>subsidiary_id</t>
  </si>
  <si>
    <t>organisation_size</t>
  </si>
  <si>
    <t>submission_period</t>
  </si>
  <si>
    <t>packaging_activity</t>
  </si>
  <si>
    <t>packaging_type</t>
  </si>
  <si>
    <t>packaging_class</t>
  </si>
  <si>
    <t>packaging_material</t>
  </si>
  <si>
    <t>packaging_material_subtype</t>
  </si>
  <si>
    <t>from_country</t>
  </si>
  <si>
    <t>to_country</t>
  </si>
  <si>
    <t>packaging_material_weight</t>
  </si>
  <si>
    <t>packaging_material_units</t>
  </si>
  <si>
    <t>transitional_packaging_units</t>
  </si>
  <si>
    <t>ram_rag_rating</t>
  </si>
  <si>
    <t>Submission Period</t>
  </si>
  <si>
    <t>Class Code</t>
  </si>
  <si>
    <t>Nations</t>
  </si>
  <si>
    <t>Packaging class Details</t>
  </si>
  <si>
    <t>1 Jan 2023 to 30 Jun 2023 - (2023-P1)</t>
  </si>
  <si>
    <t>Large - (L)</t>
  </si>
  <si>
    <t>Household packaging - (HH)</t>
  </si>
  <si>
    <t>Supplied under your brand - (SO)</t>
  </si>
  <si>
    <t>Aluminium - (AL)</t>
  </si>
  <si>
    <t>P1</t>
  </si>
  <si>
    <t>Primary packaging - (P1)</t>
  </si>
  <si>
    <t xml:space="preserve">Bamboo </t>
  </si>
  <si>
    <t>England - (EN)</t>
  </si>
  <si>
    <t>Non-Household packaging - (NH)</t>
  </si>
  <si>
    <t>Self-managed consumer waste - (CW)</t>
  </si>
  <si>
    <t>Self-managed organisation waste - (OW)</t>
  </si>
  <si>
    <t>Commonly ends up in public bins - (PB)</t>
  </si>
  <si>
    <t>Reusable packaging - (RU)</t>
  </si>
  <si>
    <t>Household drinks containers - (HDC)</t>
  </si>
  <si>
    <t>Non-household drinks containers - (NDC)</t>
  </si>
  <si>
    <t>Small organisation packaging - all - (SP)</t>
  </si>
  <si>
    <t>Sold through an online marketplace that you own - (OM)</t>
  </si>
  <si>
    <t>Red (R)</t>
  </si>
  <si>
    <t>1 Mar 2023 to 30 Jun 2023 - (2023-P2)</t>
  </si>
  <si>
    <t>Small - (S)</t>
  </si>
  <si>
    <t>Packed or filled as unbranded - (PF)</t>
  </si>
  <si>
    <t>Fibre Composite - (FC)</t>
  </si>
  <si>
    <t>P2</t>
  </si>
  <si>
    <t>Secondary packaging - (P2)</t>
  </si>
  <si>
    <t xml:space="preserve">Ceramic </t>
  </si>
  <si>
    <t>Northern Ireland - (NI)</t>
  </si>
  <si>
    <t>Consumer waste - (O1)</t>
  </si>
  <si>
    <t>Organisation waste - (O2)</t>
  </si>
  <si>
    <t>Public bin - (B1)</t>
  </si>
  <si>
    <t>Online marketplace total - (P6)</t>
  </si>
  <si>
    <t>Amber (A)</t>
  </si>
  <si>
    <t>1 Jul 2023 to 31 Dec 2023 - (2023-P3)</t>
  </si>
  <si>
    <t>Imported - (IM)</t>
  </si>
  <si>
    <t>Glass - (GL)</t>
  </si>
  <si>
    <t>P3</t>
  </si>
  <si>
    <t>Shipment packaging - (P3)</t>
  </si>
  <si>
    <t xml:space="preserve">Copper </t>
  </si>
  <si>
    <t>Scotland - (SC)</t>
  </si>
  <si>
    <t>Non-primary reusable packaging - (P5)</t>
  </si>
  <si>
    <t>Green (G)</t>
  </si>
  <si>
    <t>1 Jan 2024 to 30 Jun 2024 - (2024-P1)</t>
  </si>
  <si>
    <t>Supplied as empty - (SE)</t>
  </si>
  <si>
    <t>Paper or card - (PC)</t>
  </si>
  <si>
    <t>P4</t>
  </si>
  <si>
    <t>Tertiary packaging - (P4)</t>
  </si>
  <si>
    <t xml:space="preserve">Cork </t>
  </si>
  <si>
    <t>Wales - (WS)</t>
  </si>
  <si>
    <t>Red - Medical (R-M)</t>
  </si>
  <si>
    <t>1 Apr 2024 to 30 Jun 2024 - (2024-P2)</t>
  </si>
  <si>
    <t>Hired or loaned - (HL)</t>
  </si>
  <si>
    <t>Plastic - (PL)</t>
  </si>
  <si>
    <t>P5</t>
  </si>
  <si>
    <t xml:space="preserve">Hemp </t>
  </si>
  <si>
    <t>Amber - Medical (A-M)</t>
  </si>
  <si>
    <t>1 May 2024 to 30 Jun 2024 - (2024-P3)</t>
  </si>
  <si>
    <t>Supplied through an online marketplace that you own - (OM)</t>
  </si>
  <si>
    <t>Steel - (ST)</t>
  </si>
  <si>
    <t>P6</t>
  </si>
  <si>
    <t xml:space="preserve">Rubber </t>
  </si>
  <si>
    <t>Green - Medical (G-M)</t>
  </si>
  <si>
    <t>1 Jul 2024 to 31 Dec 2024 - (2024-P4)</t>
  </si>
  <si>
    <t>Wood - (WD)</t>
  </si>
  <si>
    <t>O1</t>
  </si>
  <si>
    <t xml:space="preserve">Silicone </t>
  </si>
  <si>
    <t>1 Jan 2024 to 30 Dec 2024 - (2024-P0)</t>
  </si>
  <si>
    <t>Other - (OT)</t>
  </si>
  <si>
    <t>O2</t>
  </si>
  <si>
    <t>1 Jan 2025 to 30 Jun 2025 - (2025-H1)</t>
  </si>
  <si>
    <t>B1</t>
  </si>
  <si>
    <t>1 Jul 2025 to 31 Dec 2025 - (2025-H2)</t>
  </si>
  <si>
    <t>Closed loop packaging waste - (CLR)</t>
  </si>
  <si>
    <t>1 Jan 2025 to 31 Dec 2025 - (2025-P0)</t>
  </si>
  <si>
    <t>1 Jan 2026 to 30 Jun 2026 - (2026-H1)</t>
  </si>
  <si>
    <t>x73Zfk2WwE2QhIErkOBcbcuX7XjWtJtEigquCcyL7FZUME5BODk5T1JJRDJBNlRHUVBTTVo1M1RZTS4u</t>
  </si>
  <si>
    <t>Form1</t>
  </si>
  <si>
    <t>{729a40eb-9fb9-4e7d-bd7f-c6d284ff6ca6}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</si>
</sst>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2"/>
      <color rgb="FF000000"/>
      <name val="Calibri"/>
      <family val="2"/>
    </font>
    <font>
      <sz val="12"/>
      <color rgb="FF9C0006"/>
      <name val="Calibri"/>
      <family val="2"/>
    </font>
    <font>
      <u/>
      <sz val="12"/>
      <color rgb="FF0563C1"/>
      <name val="Calibri"/>
      <family val="2"/>
    </font>
    <font>
      <b/>
      <sz val="22"/>
      <color rgb="FF000000"/>
      <name val="Calibri"/>
      <family val="2"/>
    </font>
    <font>
      <sz val="16"/>
      <color rgb="FF000000"/>
      <name val="Calibri"/>
      <family val="2"/>
    </font>
    <font>
      <u/>
      <sz val="16"/>
      <color rgb="FF0563C1"/>
      <name val="Calibri"/>
      <family val="2"/>
    </font>
    <font>
      <b/>
      <sz val="18"/>
      <color rgb="FF000000"/>
      <name val="Calibri"/>
      <family val="2"/>
    </font>
    <font>
      <b/>
      <sz val="16"/>
      <color rgb="FF000000"/>
      <name val="Calibri"/>
      <family val="2"/>
    </font>
    <font>
      <i/>
      <sz val="16"/>
      <color rgb="FF000000"/>
      <name val="Calibri"/>
      <family val="2"/>
    </font>
    <font>
      <b/>
      <i/>
      <sz val="12"/>
      <color rgb="FF000000"/>
      <name val="Calibri"/>
      <family val="2"/>
    </font>
    <font>
      <b/>
      <sz val="11"/>
      <color rgb="FF000000"/>
      <name val="Calibri"/>
      <family val="2"/>
    </font>
    <font>
      <b/>
      <sz val="12"/>
      <color rgb="FF000000"/>
      <name val="Calibri"/>
      <family val="2"/>
    </font>
    <font>
      <sz val="11"/>
      <color rgb="FF212121"/>
      <name val="Calibri"/>
      <family val="2"/>
    </font>
    <font>
      <sz val="8"/>
      <name val="Calibri"/>
      <family val="2"/>
    </font>
  </fonts>
  <fills count="5">
    <fill>
      <patternFill patternType="none"/>
    </fill>
    <fill>
      <patternFill patternType="gray125"/>
    </fill>
    <fill>
      <patternFill patternType="solid">
        <fgColor rgb="FFFFC7CE"/>
        <bgColor rgb="FFFFC7CE"/>
      </patternFill>
    </fill>
    <fill>
      <patternFill patternType="solid">
        <fgColor rgb="FFE7E6E6"/>
        <bgColor rgb="FFE7E6E6"/>
      </patternFill>
    </fill>
    <fill>
      <patternFill patternType="solid">
        <fgColor rgb="FFD9D9D9"/>
        <bgColor rgb="FFD9D9D9"/>
      </patternFill>
    </fill>
  </fills>
  <borders count="41">
    <border>
      <left/>
      <right/>
      <top/>
      <bottom/>
      <diagonal/>
    </border>
    <border>
      <left style="thin">
        <color rgb="FF000000"/>
      </left>
      <right style="thin">
        <color rgb="FF000000"/>
      </right>
      <top style="thin">
        <color rgb="FF000000"/>
      </top>
      <bottom style="thin">
        <color rgb="FF000000"/>
      </bottom>
      <diagonal/>
    </border>
    <border>
      <left style="medium">
        <color rgb="FFFF0000"/>
      </left>
      <right/>
      <top style="medium">
        <color rgb="FFFF0000"/>
      </top>
      <bottom style="thin">
        <color rgb="FF000000"/>
      </bottom>
      <diagonal/>
    </border>
    <border>
      <left style="medium">
        <color rgb="FFFF0000"/>
      </left>
      <right/>
      <top style="medium">
        <color rgb="FFFF0000"/>
      </top>
      <bottom style="medium">
        <color rgb="FF000000"/>
      </bottom>
      <diagonal/>
    </border>
    <border>
      <left style="medium">
        <color rgb="FFFF0000"/>
      </left>
      <right style="medium">
        <color rgb="FFFF0000"/>
      </right>
      <top style="medium">
        <color rgb="FFFF0000"/>
      </top>
      <bottom style="medium">
        <color rgb="FF000000"/>
      </bottom>
      <diagonal/>
    </border>
    <border>
      <left/>
      <right/>
      <top style="medium">
        <color rgb="FFFF0000"/>
      </top>
      <bottom style="medium">
        <color rgb="FF000000"/>
      </bottom>
      <diagonal/>
    </border>
    <border>
      <left style="medium">
        <color rgb="FFFF0000"/>
      </left>
      <right/>
      <top style="thin">
        <color rgb="FF000000"/>
      </top>
      <bottom style="thin">
        <color rgb="FF000000"/>
      </bottom>
      <diagonal/>
    </border>
    <border>
      <left style="medium">
        <color rgb="FFFF0000"/>
      </left>
      <right/>
      <top/>
      <bottom/>
      <diagonal/>
    </border>
    <border>
      <left style="medium">
        <color rgb="FFFF0000"/>
      </left>
      <right style="medium">
        <color rgb="FFFF0000"/>
      </right>
      <top/>
      <bottom style="thin">
        <color rgb="FF000000"/>
      </bottom>
      <diagonal/>
    </border>
    <border>
      <left/>
      <right/>
      <top style="thin">
        <color rgb="FF000000"/>
      </top>
      <bottom style="thin">
        <color rgb="FF000000"/>
      </bottom>
      <diagonal/>
    </border>
    <border>
      <left style="medium">
        <color rgb="FFFF0000"/>
      </left>
      <right/>
      <top/>
      <bottom style="thin">
        <color rgb="FF000000"/>
      </bottom>
      <diagonal/>
    </border>
    <border>
      <left/>
      <right/>
      <top/>
      <bottom style="thin">
        <color rgb="FF000000"/>
      </bottom>
      <diagonal/>
    </border>
    <border>
      <left style="medium">
        <color rgb="FFFF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rgb="FFFF0000"/>
      </right>
      <top style="medium">
        <color rgb="FF000000"/>
      </top>
      <bottom style="medium">
        <color rgb="FF000000"/>
      </bottom>
      <diagonal/>
    </border>
    <border>
      <left style="thin">
        <color rgb="FF000000"/>
      </left>
      <right/>
      <top/>
      <bottom/>
      <diagonal/>
    </border>
    <border>
      <left style="medium">
        <color rgb="FFFF0000"/>
      </left>
      <right/>
      <top/>
      <bottom style="medium">
        <color rgb="FFFF0000"/>
      </bottom>
      <diagonal/>
    </border>
    <border>
      <left style="medium">
        <color rgb="FFFF0000"/>
      </left>
      <right style="medium">
        <color rgb="FFFF0000"/>
      </right>
      <top style="thin">
        <color rgb="FF000000"/>
      </top>
      <bottom style="thin">
        <color rgb="FF000000"/>
      </bottom>
      <diagonal/>
    </border>
    <border>
      <left style="medium">
        <color rgb="FFFF0000"/>
      </left>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style="medium">
        <color rgb="FFFF0000"/>
      </right>
      <top style="medium">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medium">
        <color rgb="FFFF0000"/>
      </right>
      <top style="thin">
        <color rgb="FF000000"/>
      </top>
      <bottom style="thin">
        <color rgb="FF000000"/>
      </bottom>
      <diagonal/>
    </border>
    <border>
      <left/>
      <right/>
      <top style="thin">
        <color rgb="FF000000"/>
      </top>
      <bottom/>
      <diagonal/>
    </border>
    <border>
      <left style="medium">
        <color rgb="FFFF0000"/>
      </left>
      <right/>
      <top style="thin">
        <color rgb="FF000000"/>
      </top>
      <bottom style="medium">
        <color rgb="FFFF0000"/>
      </bottom>
      <diagonal/>
    </border>
    <border>
      <left style="medium">
        <color rgb="FFFF0000"/>
      </left>
      <right style="thin">
        <color rgb="FF000000"/>
      </right>
      <top style="thin">
        <color rgb="FF000000"/>
      </top>
      <bottom style="thin">
        <color rgb="FF000000"/>
      </bottom>
      <diagonal/>
    </border>
    <border>
      <left style="medium">
        <color rgb="FFFF0000"/>
      </left>
      <right style="thin">
        <color rgb="FF000000"/>
      </right>
      <top style="thin">
        <color rgb="FF000000"/>
      </top>
      <bottom style="medium">
        <color rgb="FFFF0000"/>
      </bottom>
      <diagonal/>
    </border>
    <border>
      <left style="thin">
        <color rgb="FF000000"/>
      </left>
      <right style="thin">
        <color rgb="FF000000"/>
      </right>
      <top style="thin">
        <color rgb="FF000000"/>
      </top>
      <bottom style="medium">
        <color rgb="FFFF0000"/>
      </bottom>
      <diagonal/>
    </border>
    <border>
      <left style="thin">
        <color rgb="FF000000"/>
      </left>
      <right/>
      <top style="thin">
        <color rgb="FF000000"/>
      </top>
      <bottom style="medium">
        <color rgb="FFFF0000"/>
      </bottom>
      <diagonal/>
    </border>
    <border>
      <left style="thin">
        <color rgb="FF000000"/>
      </left>
      <right style="medium">
        <color rgb="FFFF0000"/>
      </right>
      <top style="thin">
        <color rgb="FF000000"/>
      </top>
      <bottom style="medium">
        <color rgb="FFFF0000"/>
      </bottom>
      <diagonal/>
    </border>
    <border>
      <left/>
      <right/>
      <top style="thin">
        <color rgb="FF000000"/>
      </top>
      <bottom style="medium">
        <color rgb="FFFF0000"/>
      </bottom>
      <diagonal/>
    </border>
    <border>
      <left style="medium">
        <color rgb="FFFF0000"/>
      </left>
      <right style="medium">
        <color rgb="FFFF0000"/>
      </right>
      <top style="thin">
        <color rgb="FF000000"/>
      </top>
      <bottom style="medium">
        <color rgb="FFFF0000"/>
      </bottom>
      <diagonal/>
    </border>
    <border>
      <left style="medium">
        <color rgb="FFFF0000"/>
      </left>
      <right style="medium">
        <color rgb="FFFF0000"/>
      </right>
      <top style="thin">
        <color rgb="FF000000"/>
      </top>
      <bottom/>
      <diagonal/>
    </border>
    <border>
      <left/>
      <right style="medium">
        <color rgb="FFFF0000"/>
      </right>
      <top/>
      <bottom/>
      <diagonal/>
    </border>
    <border>
      <left/>
      <right style="medium">
        <color rgb="FFFF0000"/>
      </right>
      <top/>
      <bottom style="medium">
        <color rgb="FFFF0000"/>
      </bottom>
      <diagonal/>
    </border>
    <border>
      <left style="medium">
        <color rgb="FFFF0000"/>
      </left>
      <right/>
      <top style="thin">
        <color rgb="FF000000"/>
      </top>
      <bottom/>
      <diagonal/>
    </border>
    <border>
      <left/>
      <right/>
      <top style="medium">
        <color rgb="FFFF0000"/>
      </top>
      <bottom/>
      <diagonal/>
    </border>
    <border>
      <left style="medium">
        <color theme="1"/>
      </left>
      <right style="medium">
        <color rgb="FFFF0000"/>
      </right>
      <top/>
      <bottom style="medium">
        <color theme="1"/>
      </bottom>
      <diagonal/>
    </border>
    <border>
      <left style="thin">
        <color rgb="FF000000"/>
      </left>
      <right style="thin">
        <color rgb="FF000000"/>
      </right>
      <top/>
      <bottom/>
      <diagonal/>
    </border>
  </borders>
  <cellStyleXfs count="39">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2" fillId="0" borderId="0" applyNumberFormat="0" applyFill="0" applyBorder="0" applyAlignment="0" applyProtection="0"/>
  </cellStyleXfs>
  <cellXfs count="64">
    <xf numFmtId="0" fontId="0" fillId="0" borderId="0" xfId="0"/>
    <xf numFmtId="0" fontId="0" fillId="0" borderId="0" xfId="0" applyAlignment="1">
      <alignment vertical="center" wrapText="1"/>
    </xf>
    <xf numFmtId="0" fontId="3" fillId="0" borderId="0" xfId="0" applyFont="1" applyAlignment="1">
      <alignment horizontal="center" vertical="center" shrinkToFit="1"/>
    </xf>
    <xf numFmtId="0" fontId="0" fillId="0" borderId="0" xfId="0" applyAlignment="1">
      <alignment wrapText="1"/>
    </xf>
    <xf numFmtId="0" fontId="10" fillId="4" borderId="1" xfId="0" applyFont="1" applyFill="1" applyBorder="1" applyAlignment="1">
      <alignment horizontal="center"/>
    </xf>
    <xf numFmtId="0" fontId="11" fillId="0" borderId="1" xfId="0" applyFont="1" applyBorder="1"/>
    <xf numFmtId="0" fontId="0" fillId="0" borderId="1" xfId="0" applyBorder="1" applyAlignment="1" applyProtection="1">
      <alignment horizontal="left"/>
      <protection locked="0"/>
    </xf>
    <xf numFmtId="0" fontId="0" fillId="0" borderId="1" xfId="0" applyBorder="1" applyProtection="1">
      <protection locked="0"/>
    </xf>
    <xf numFmtId="0" fontId="0" fillId="0" borderId="0" xfId="0" applyProtection="1">
      <protection locked="0"/>
    </xf>
    <xf numFmtId="0" fontId="12" fillId="0" borderId="0" xfId="0" applyFont="1"/>
    <xf numFmtId="0" fontId="10" fillId="0" borderId="2" xfId="0" applyFont="1" applyBorder="1"/>
    <xf numFmtId="0" fontId="10" fillId="0" borderId="3" xfId="0" applyFont="1" applyBorder="1"/>
    <xf numFmtId="0" fontId="10" fillId="0" borderId="4" xfId="0" applyFont="1" applyBorder="1" applyAlignment="1">
      <alignment horizontal="center"/>
    </xf>
    <xf numFmtId="0" fontId="10" fillId="0" borderId="5" xfId="0" applyFont="1" applyBorder="1"/>
    <xf numFmtId="0" fontId="10" fillId="0" borderId="4" xfId="0" applyFont="1" applyBorder="1"/>
    <xf numFmtId="0" fontId="11" fillId="0" borderId="3" xfId="0" applyFont="1" applyBorder="1" applyAlignment="1">
      <alignment horizontal="center"/>
    </xf>
    <xf numFmtId="0" fontId="0" fillId="0" borderId="6" xfId="0" applyBorder="1" applyProtection="1">
      <protection locked="0"/>
    </xf>
    <xf numFmtId="0" fontId="0" fillId="0" borderId="7" xfId="0" applyBorder="1" applyProtection="1">
      <protection locked="0"/>
    </xf>
    <xf numFmtId="0" fontId="0" fillId="0" borderId="8" xfId="0" applyBorder="1"/>
    <xf numFmtId="0" fontId="0" fillId="0" borderId="9" xfId="0" applyBorder="1"/>
    <xf numFmtId="0" fontId="0" fillId="0" borderId="10" xfId="0" applyBorder="1"/>
    <xf numFmtId="0" fontId="0" fillId="0" borderId="11" xfId="0" applyBorder="1"/>
    <xf numFmtId="0" fontId="0" fillId="0" borderId="6" xfId="0" applyBorder="1"/>
    <xf numFmtId="0" fontId="11" fillId="0" borderId="12" xfId="0" applyFont="1" applyBorder="1"/>
    <xf numFmtId="0" fontId="11" fillId="0" borderId="13" xfId="0" applyFont="1" applyBorder="1"/>
    <xf numFmtId="0" fontId="11" fillId="0" borderId="14" xfId="0" applyFont="1" applyBorder="1"/>
    <xf numFmtId="0" fontId="11" fillId="0" borderId="15" xfId="0" applyFont="1" applyBorder="1"/>
    <xf numFmtId="0" fontId="0" fillId="0" borderId="17" xfId="0" applyBorder="1" applyProtection="1">
      <protection locked="0"/>
    </xf>
    <xf numFmtId="0" fontId="0" fillId="0" borderId="18" xfId="0" applyBorder="1"/>
    <xf numFmtId="0" fontId="0" fillId="0" borderId="19" xfId="0" applyBorder="1"/>
    <xf numFmtId="0" fontId="0" fillId="0" borderId="20" xfId="0" applyBorder="1"/>
    <xf numFmtId="0" fontId="0" fillId="0" borderId="21" xfId="0" applyBorder="1"/>
    <xf numFmtId="0" fontId="0" fillId="0" borderId="22" xfId="0" applyBorder="1"/>
    <xf numFmtId="0" fontId="0" fillId="0" borderId="7" xfId="0" applyBorder="1"/>
    <xf numFmtId="0" fontId="0" fillId="0" borderId="1" xfId="0" applyBorder="1"/>
    <xf numFmtId="0" fontId="0" fillId="0" borderId="23" xfId="0" applyBorder="1"/>
    <xf numFmtId="0" fontId="0" fillId="0" borderId="24" xfId="0" applyBorder="1"/>
    <xf numFmtId="0" fontId="0" fillId="0" borderId="25" xfId="0" applyBorder="1"/>
    <xf numFmtId="0" fontId="0" fillId="0" borderId="26" xfId="0" applyBorder="1"/>
    <xf numFmtId="0" fontId="0" fillId="0" borderId="27" xfId="0" applyBorder="1"/>
    <xf numFmtId="0" fontId="0" fillId="0" borderId="28" xfId="0" applyBorder="1"/>
    <xf numFmtId="0" fontId="0" fillId="0" borderId="29" xfId="0" applyBorder="1"/>
    <xf numFmtId="0" fontId="0" fillId="0" borderId="30" xfId="0" applyBorder="1"/>
    <xf numFmtId="0" fontId="0" fillId="0" borderId="31" xfId="0" applyBorder="1"/>
    <xf numFmtId="0" fontId="0" fillId="0" borderId="32" xfId="0" applyBorder="1"/>
    <xf numFmtId="0" fontId="0" fillId="0" borderId="33" xfId="0" applyBorder="1"/>
    <xf numFmtId="0" fontId="0" fillId="0" borderId="34" xfId="0" applyBorder="1"/>
    <xf numFmtId="0" fontId="0" fillId="0" borderId="35" xfId="0" applyBorder="1"/>
    <xf numFmtId="0" fontId="0" fillId="0" borderId="36" xfId="0" applyBorder="1"/>
    <xf numFmtId="49" fontId="0" fillId="0" borderId="0" xfId="0" applyNumberFormat="1"/>
    <xf numFmtId="0" fontId="0" fillId="0" borderId="37" xfId="0" applyBorder="1" applyProtection="1">
      <protection locked="0"/>
    </xf>
    <xf numFmtId="0" fontId="0" fillId="0" borderId="38" xfId="0" applyBorder="1"/>
    <xf numFmtId="0" fontId="0" fillId="0" borderId="16" xfId="0" applyBorder="1"/>
    <xf numFmtId="0" fontId="10" fillId="0" borderId="39" xfId="0" applyFont="1" applyBorder="1"/>
    <xf numFmtId="0" fontId="0" fillId="0" borderId="40" xfId="0" applyBorder="1" applyAlignment="1" applyProtection="1">
      <alignment horizontal="left"/>
      <protection locked="0"/>
    </xf>
    <xf numFmtId="0" fontId="0" fillId="3" borderId="0" xfId="0" applyFill="1"/>
    <xf numFmtId="0" fontId="4" fillId="3" borderId="0" xfId="0" applyFont="1" applyFill="1" applyAlignment="1">
      <alignment vertical="center" wrapText="1"/>
    </xf>
    <xf numFmtId="0" fontId="5" fillId="3" borderId="0" xfId="38" applyFont="1" applyFill="1" applyAlignment="1">
      <alignment vertical="center" wrapText="1"/>
    </xf>
    <xf numFmtId="0" fontId="6" fillId="3" borderId="0" xfId="0" applyFont="1" applyFill="1" applyAlignment="1">
      <alignment vertical="center" wrapText="1"/>
    </xf>
    <xf numFmtId="0" fontId="7" fillId="3" borderId="0" xfId="0" applyFont="1" applyFill="1" applyAlignment="1">
      <alignment vertical="center" wrapText="1"/>
    </xf>
    <xf numFmtId="0" fontId="8" fillId="3" borderId="0" xfId="0" applyFont="1" applyFill="1" applyAlignment="1">
      <alignment horizontal="left" vertical="center" wrapText="1" indent="1"/>
    </xf>
    <xf numFmtId="0" fontId="9" fillId="3" borderId="0" xfId="0" applyFont="1" applyFill="1" applyAlignment="1">
      <alignment horizontal="right" wrapText="1"/>
    </xf>
    <xf numFmtId="0" fontId="11" fillId="0" borderId="4" xfId="0" applyFont="1" applyBorder="1" applyAlignment="1">
      <alignment horizontal="center"/>
    </xf>
    <xf numFmtId="0" fontId="11" fillId="0" borderId="3" xfId="0" applyFont="1" applyBorder="1" applyAlignment="1">
      <alignment horizontal="center"/>
    </xf>
  </cellXfs>
  <cellStyles count="39">
    <cellStyle name="cf1" xfId="1" xr:uid="{ED8D78BA-412A-4CD9-8A1F-D085A2F35099}"/>
    <cellStyle name="cf10" xfId="2" xr:uid="{01BBC425-57A6-42ED-A371-8A0258D2A69E}"/>
    <cellStyle name="cf11" xfId="3" xr:uid="{9F2BB471-6CD1-4C8D-BC5F-8FB5EA0DB9A2}"/>
    <cellStyle name="cf12" xfId="4" xr:uid="{05D1B6F8-871C-4633-BCD1-8F77AA0A2C77}"/>
    <cellStyle name="cf13" xfId="5" xr:uid="{78CC32EB-2BC9-42FC-9E12-AE4DF6407DC2}"/>
    <cellStyle name="cf14" xfId="6" xr:uid="{D5707736-F1CF-42A1-91B6-5273116789A9}"/>
    <cellStyle name="cf15" xfId="7" xr:uid="{0BFA1B56-D693-41AB-AA75-DEE066FAE6AD}"/>
    <cellStyle name="cf16" xfId="8" xr:uid="{3A867B45-B0FD-4E09-B392-6484C3B957B9}"/>
    <cellStyle name="cf17" xfId="9" xr:uid="{4C356805-D4DF-4D6D-B423-730E5C6D30B6}"/>
    <cellStyle name="cf18" xfId="10" xr:uid="{375C3CB8-30D6-403B-AC35-C05E95130014}"/>
    <cellStyle name="cf19" xfId="11" xr:uid="{E81B4684-7335-40E9-AC3E-46374F115015}"/>
    <cellStyle name="cf2" xfId="12" xr:uid="{9F394F02-8E29-48D5-8AFC-AD0E87820083}"/>
    <cellStyle name="cf20" xfId="13" xr:uid="{3AF65595-0E3B-4B41-AF69-7E190C176329}"/>
    <cellStyle name="cf21" xfId="14" xr:uid="{54268986-02D7-4607-B69C-1C81959129A7}"/>
    <cellStyle name="cf22" xfId="15" xr:uid="{039BB89B-7708-4191-9882-F7093B2956F3}"/>
    <cellStyle name="cf23" xfId="16" xr:uid="{66B29501-9C6B-449F-9962-80CE4BADCF30}"/>
    <cellStyle name="cf24" xfId="17" xr:uid="{37607FAC-C71B-4C62-B116-C2ACE9ECC83D}"/>
    <cellStyle name="cf25" xfId="18" xr:uid="{B5684383-290D-40F3-BD30-E6ACD8DEDF09}"/>
    <cellStyle name="cf26" xfId="19" xr:uid="{7A4F6275-A594-410A-BDBC-29F95E6FF38F}"/>
    <cellStyle name="cf27" xfId="20" xr:uid="{D92FD861-5A22-4895-951E-5AE160E98DA5}"/>
    <cellStyle name="cf28" xfId="21" xr:uid="{E363BD4C-FE55-429B-9B26-F2D0C1E23A82}"/>
    <cellStyle name="cf29" xfId="22" xr:uid="{865F6C32-6842-4DB2-BB39-EB39D227A84A}"/>
    <cellStyle name="cf3" xfId="23" xr:uid="{633C7A66-CE4E-4995-862B-119D7AF870E8}"/>
    <cellStyle name="cf30" xfId="24" xr:uid="{1BE4A598-F911-40F7-AF31-8FA5F0EE123D}"/>
    <cellStyle name="cf31" xfId="25" xr:uid="{D784A7B2-AC1F-4426-B2DF-D62AB73452E0}"/>
    <cellStyle name="cf32" xfId="26" xr:uid="{ED9D343E-1C33-4612-8AE1-F71AE96F6921}"/>
    <cellStyle name="cf33" xfId="27" xr:uid="{F91BA143-02D2-466E-8F02-2DA24591312D}"/>
    <cellStyle name="cf34" xfId="28" xr:uid="{213D5D73-9098-4FB8-964A-3C7368103145}"/>
    <cellStyle name="cf35" xfId="29" xr:uid="{5F0922D6-8BF7-4478-9BC2-3C4A3E4B07CB}"/>
    <cellStyle name="cf36" xfId="30" xr:uid="{53B75E4E-A232-444B-989B-A069B5305F17}"/>
    <cellStyle name="cf37" xfId="31" xr:uid="{D9D0CBC5-0C39-404D-A706-88A270203400}"/>
    <cellStyle name="cf4" xfId="32" xr:uid="{FB8020E1-EB9B-405A-A262-1574C73894A3}"/>
    <cellStyle name="cf5" xfId="33" xr:uid="{DB699F61-8CD4-4F82-A729-D53B0C3813D3}"/>
    <cellStyle name="cf6" xfId="34" xr:uid="{5335736A-E5B6-46A5-BC46-C41162DD0EDF}"/>
    <cellStyle name="cf7" xfId="35" xr:uid="{47A873C0-F5DC-4381-B18B-0082BFE66C75}"/>
    <cellStyle name="cf8" xfId="36" xr:uid="{E5F21821-10CF-4216-90D2-B191F4E57406}"/>
    <cellStyle name="cf9" xfId="37" xr:uid="{38A0E368-DACC-427F-9DE1-0FE45EDBE7F7}"/>
    <cellStyle name="Hyperlink" xfId="38" xr:uid="{BCDE4865-6F3D-4117-A21E-D711A3703EFD}"/>
    <cellStyle name="Normal" xfId="0" builtinId="0" customBuiltin="1"/>
  </cellStyles>
  <dxfs count="2">
    <dxf>
      <font>
        <color rgb="FF9C0006"/>
        <family val="2"/>
      </font>
      <fill>
        <patternFill patternType="solid">
          <fgColor rgb="FFFFC7CE"/>
          <bgColor rgb="FFFFC7CE"/>
        </patternFill>
      </fill>
    </dxf>
    <dxf>
      <font>
        <color rgb="FF9C0006"/>
        <family val="2"/>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991910" cy="1014984"/>
    <xdr:pic>
      <xdr:nvPicPr>
        <xdr:cNvPr id="2" name="Picture 1">
          <a:extLst>
            <a:ext uri="{FF2B5EF4-FFF2-40B4-BE49-F238E27FC236}">
              <a16:creationId xmlns:a16="http://schemas.microsoft.com/office/drawing/2014/main" id="{3F8619DD-7E07-2112-E260-3079C72CAC1D}"/>
            </a:ext>
          </a:extLst>
        </xdr:cNvPr>
        <xdr:cNvPicPr>
          <a:picLocks noChangeAspect="1"/>
        </xdr:cNvPicPr>
      </xdr:nvPicPr>
      <xdr:blipFill>
        <a:blip xmlns:r="http://schemas.openxmlformats.org/officeDocument/2006/relationships" r:embed="rId1"/>
        <a:stretch>
          <a:fillRect/>
        </a:stretch>
      </xdr:blipFill>
      <xdr:spPr>
        <a:xfrm>
          <a:off x="0" y="0"/>
          <a:ext cx="1991910" cy="1014984"/>
        </a:xfrm>
        <a:prstGeom prst="rect">
          <a:avLst/>
        </a:prstGeom>
        <a:noFill/>
        <a:ln cap="flat">
          <a:noFill/>
        </a:ln>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v.uk/government/publications/packaging-data-how-to-create-your-file-for-extended-producer-responsibility/packaging-data-file-specification-for-extended-producer-responsibility" TargetMode="External"/><Relationship Id="rId2" Type="http://schemas.openxmlformats.org/officeDocument/2006/relationships/hyperlink" Target="https://www.gov.uk/guidance/how-to-collect-your-packaging-data-for-extended-producer-responsibility" TargetMode="External"/><Relationship Id="rId1" Type="http://schemas.openxmlformats.org/officeDocument/2006/relationships/hyperlink" Target="https://www.gov.uk/guidance/packaging-waste-prepare-for-extended-producer-responsibility" TargetMode="External"/><Relationship Id="rId6" Type="http://schemas.openxmlformats.org/officeDocument/2006/relationships/drawing" Target="../drawings/drawing1.xml"/><Relationship Id="rId5" Type="http://schemas.openxmlformats.org/officeDocument/2006/relationships/hyperlink" Target="https://www.gov.uk/government/publications/packaging-data-how-to-create-your-file-for-extended-producer-responsibility/packaging-data-file-specification-for-extended-producer-responsibility" TargetMode="External"/><Relationship Id="rId4" Type="http://schemas.openxmlformats.org/officeDocument/2006/relationships/hyperlink" Target="https://www.gov.uk/government/publications/packaging-data-how-to-create-your-file-for-extended-producer-responsibility/packaging-data-file-specification-for-extended-producer-responsibility"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3E254-AF0B-4814-94D4-E881329C9880}">
  <dimension ref="A1:B112"/>
  <sheetViews>
    <sheetView tabSelected="1" workbookViewId="0">
      <selection activeCell="A2" sqref="A2:B2"/>
    </sheetView>
  </sheetViews>
  <sheetFormatPr defaultColWidth="0" defaultRowHeight="15.5" zeroHeight="1" x14ac:dyDescent="0.35"/>
  <cols>
    <col min="1" max="1" width="19.75" style="1" customWidth="1"/>
    <col min="2" max="2" width="103.25" style="1" customWidth="1"/>
    <col min="3" max="3" width="8.08203125" style="1" hidden="1" customWidth="1"/>
    <col min="4" max="16384" width="8.08203125" style="1" hidden="1"/>
  </cols>
  <sheetData>
    <row r="1" spans="1:2" s="3" customFormat="1" ht="82.15" customHeight="1" x14ac:dyDescent="0.35">
      <c r="A1" s="1"/>
      <c r="B1" s="2" t="s">
        <v>0</v>
      </c>
    </row>
    <row r="2" spans="1:2" s="3" customFormat="1" x14ac:dyDescent="0.35">
      <c r="A2" s="55"/>
      <c r="B2" s="55"/>
    </row>
    <row r="3" spans="1:2" s="3" customFormat="1" ht="38.15" customHeight="1" x14ac:dyDescent="0.35">
      <c r="A3" s="56" t="s">
        <v>1</v>
      </c>
      <c r="B3" s="56"/>
    </row>
    <row r="4" spans="1:2" s="3" customFormat="1" x14ac:dyDescent="0.35">
      <c r="A4" s="55"/>
      <c r="B4" s="55"/>
    </row>
    <row r="5" spans="1:2" s="3" customFormat="1" ht="41.15" customHeight="1" x14ac:dyDescent="0.35">
      <c r="A5" s="56" t="s">
        <v>2</v>
      </c>
      <c r="B5" s="56"/>
    </row>
    <row r="6" spans="1:2" s="3" customFormat="1" x14ac:dyDescent="0.35">
      <c r="A6" s="55"/>
      <c r="B6" s="55"/>
    </row>
    <row r="7" spans="1:2" s="3" customFormat="1" ht="21" x14ac:dyDescent="0.35">
      <c r="A7" s="57" t="s">
        <v>3</v>
      </c>
      <c r="B7" s="57"/>
    </row>
    <row r="8" spans="1:2" s="3" customFormat="1" x14ac:dyDescent="0.35">
      <c r="A8" s="55"/>
      <c r="B8" s="55"/>
    </row>
    <row r="9" spans="1:2" s="3" customFormat="1" ht="16.149999999999999" customHeight="1" x14ac:dyDescent="0.35">
      <c r="A9" s="56" t="s">
        <v>4</v>
      </c>
      <c r="B9" s="56"/>
    </row>
    <row r="10" spans="1:2" customFormat="1" ht="16.149999999999999" customHeight="1" x14ac:dyDescent="0.35">
      <c r="A10" s="55"/>
      <c r="B10" s="55"/>
    </row>
    <row r="11" spans="1:2" s="3" customFormat="1" ht="16.149999999999999" customHeight="1" x14ac:dyDescent="0.35">
      <c r="A11" s="56" t="s">
        <v>5</v>
      </c>
      <c r="B11" s="56"/>
    </row>
    <row r="12" spans="1:2" s="3" customFormat="1" ht="16.149999999999999" customHeight="1" x14ac:dyDescent="0.35">
      <c r="A12" s="56" t="s">
        <v>6</v>
      </c>
      <c r="B12" s="56"/>
    </row>
    <row r="13" spans="1:2" s="3" customFormat="1" ht="16.149999999999999" customHeight="1" x14ac:dyDescent="0.35">
      <c r="A13" s="55"/>
      <c r="B13" s="55"/>
    </row>
    <row r="14" spans="1:2" s="3" customFormat="1" ht="16.149999999999999" customHeight="1" x14ac:dyDescent="0.35">
      <c r="A14" s="56" t="s">
        <v>7</v>
      </c>
      <c r="B14" s="56"/>
    </row>
    <row r="15" spans="1:2" s="3" customFormat="1" ht="16.149999999999999" customHeight="1" x14ac:dyDescent="0.35">
      <c r="A15" s="55"/>
      <c r="B15" s="55"/>
    </row>
    <row r="16" spans="1:2" s="3" customFormat="1" ht="23.5" x14ac:dyDescent="0.35">
      <c r="A16" s="58" t="s">
        <v>8</v>
      </c>
      <c r="B16" s="58"/>
    </row>
    <row r="17" spans="1:2" s="3" customFormat="1" x14ac:dyDescent="0.35">
      <c r="A17" s="55"/>
      <c r="B17" s="55"/>
    </row>
    <row r="18" spans="1:2" s="3" customFormat="1" ht="21" x14ac:dyDescent="0.35">
      <c r="A18" s="59" t="s">
        <v>9</v>
      </c>
      <c r="B18" s="59"/>
    </row>
    <row r="19" spans="1:2" s="3" customFormat="1" x14ac:dyDescent="0.35">
      <c r="A19" s="55"/>
      <c r="B19" s="55"/>
    </row>
    <row r="20" spans="1:2" s="3" customFormat="1" ht="21" x14ac:dyDescent="0.35">
      <c r="A20" s="56" t="s">
        <v>10</v>
      </c>
      <c r="B20" s="56"/>
    </row>
    <row r="21" spans="1:2" s="3" customFormat="1" x14ac:dyDescent="0.35">
      <c r="A21" s="55"/>
      <c r="B21" s="55"/>
    </row>
    <row r="22" spans="1:2" s="3" customFormat="1" ht="21" x14ac:dyDescent="0.35">
      <c r="A22" s="57" t="s">
        <v>11</v>
      </c>
      <c r="B22" s="57"/>
    </row>
    <row r="23" spans="1:2" s="3" customFormat="1" ht="21" x14ac:dyDescent="0.35">
      <c r="A23" s="57" t="s">
        <v>12</v>
      </c>
      <c r="B23" s="57"/>
    </row>
    <row r="24" spans="1:2" s="3" customFormat="1" x14ac:dyDescent="0.35">
      <c r="A24" s="55"/>
      <c r="B24" s="55"/>
    </row>
    <row r="25" spans="1:2" s="3" customFormat="1" ht="21" x14ac:dyDescent="0.35">
      <c r="A25" s="56" t="s">
        <v>13</v>
      </c>
      <c r="B25" s="56"/>
    </row>
    <row r="26" spans="1:2" s="3" customFormat="1" x14ac:dyDescent="0.35">
      <c r="A26" s="55"/>
      <c r="B26" s="55"/>
    </row>
    <row r="27" spans="1:2" s="3" customFormat="1" ht="21" x14ac:dyDescent="0.35">
      <c r="A27" s="59" t="s">
        <v>14</v>
      </c>
      <c r="B27" s="59"/>
    </row>
    <row r="28" spans="1:2" s="3" customFormat="1" x14ac:dyDescent="0.35">
      <c r="A28" s="55"/>
      <c r="B28" s="55"/>
    </row>
    <row r="29" spans="1:2" s="3" customFormat="1" ht="21" x14ac:dyDescent="0.35">
      <c r="A29" s="56" t="s">
        <v>15</v>
      </c>
      <c r="B29" s="56"/>
    </row>
    <row r="30" spans="1:2" s="3" customFormat="1" x14ac:dyDescent="0.35">
      <c r="A30" s="55"/>
      <c r="B30" s="55"/>
    </row>
    <row r="31" spans="1:2" s="3" customFormat="1" ht="21" x14ac:dyDescent="0.35">
      <c r="A31" s="56" t="s">
        <v>16</v>
      </c>
      <c r="B31" s="56"/>
    </row>
    <row r="32" spans="1:2" s="3" customFormat="1" x14ac:dyDescent="0.35">
      <c r="A32" s="55"/>
      <c r="B32" s="55"/>
    </row>
    <row r="33" spans="1:2" s="3" customFormat="1" ht="46" customHeight="1" x14ac:dyDescent="0.35">
      <c r="A33" s="60" t="s">
        <v>17</v>
      </c>
      <c r="B33" s="60"/>
    </row>
    <row r="34" spans="1:2" s="3" customFormat="1" x14ac:dyDescent="0.35">
      <c r="A34" s="55"/>
      <c r="B34" s="55"/>
    </row>
    <row r="35" spans="1:2" s="3" customFormat="1" ht="44.25" customHeight="1" x14ac:dyDescent="0.35">
      <c r="A35" s="56" t="s">
        <v>18</v>
      </c>
      <c r="B35" s="56"/>
    </row>
    <row r="36" spans="1:2" s="3" customFormat="1" ht="33.75" customHeight="1" x14ac:dyDescent="0.35">
      <c r="A36" s="57" t="s">
        <v>19</v>
      </c>
      <c r="B36" s="57"/>
    </row>
    <row r="37" spans="1:2" s="3" customFormat="1" ht="21" x14ac:dyDescent="0.35">
      <c r="A37" s="56" t="s">
        <v>20</v>
      </c>
      <c r="B37" s="56"/>
    </row>
    <row r="38" spans="1:2" s="3" customFormat="1" x14ac:dyDescent="0.35">
      <c r="A38" s="55"/>
      <c r="B38" s="55"/>
    </row>
    <row r="39" spans="1:2" s="3" customFormat="1" ht="21" x14ac:dyDescent="0.35">
      <c r="A39" s="56" t="s">
        <v>21</v>
      </c>
      <c r="B39" s="56"/>
    </row>
    <row r="40" spans="1:2" s="3" customFormat="1" x14ac:dyDescent="0.35">
      <c r="A40" s="55"/>
      <c r="B40" s="55"/>
    </row>
    <row r="41" spans="1:2" s="3" customFormat="1" ht="21" x14ac:dyDescent="0.35">
      <c r="A41" s="56" t="s">
        <v>22</v>
      </c>
      <c r="B41" s="56"/>
    </row>
    <row r="42" spans="1:2" s="3" customFormat="1" ht="21" x14ac:dyDescent="0.35">
      <c r="A42" s="56" t="s">
        <v>23</v>
      </c>
      <c r="B42" s="56"/>
    </row>
    <row r="43" spans="1:2" s="3" customFormat="1" ht="20.149999999999999" customHeight="1" x14ac:dyDescent="0.35">
      <c r="A43" s="56" t="s">
        <v>24</v>
      </c>
      <c r="B43" s="56"/>
    </row>
    <row r="44" spans="1:2" s="3" customFormat="1" x14ac:dyDescent="0.35">
      <c r="A44" s="55"/>
      <c r="B44" s="55"/>
    </row>
    <row r="45" spans="1:2" s="3" customFormat="1" ht="33.75" customHeight="1" x14ac:dyDescent="0.35">
      <c r="A45" s="56" t="s">
        <v>25</v>
      </c>
      <c r="B45" s="56"/>
    </row>
    <row r="46" spans="1:2" s="3" customFormat="1" x14ac:dyDescent="0.35">
      <c r="A46" s="55"/>
      <c r="B46" s="55"/>
    </row>
    <row r="47" spans="1:2" s="3" customFormat="1" ht="21" x14ac:dyDescent="0.35">
      <c r="A47" s="59" t="s">
        <v>26</v>
      </c>
      <c r="B47" s="59"/>
    </row>
    <row r="48" spans="1:2" s="3" customFormat="1" x14ac:dyDescent="0.35">
      <c r="A48" s="55"/>
      <c r="B48" s="55"/>
    </row>
    <row r="49" spans="1:2" s="3" customFormat="1" ht="38.15" customHeight="1" x14ac:dyDescent="0.35">
      <c r="A49" s="56" t="s">
        <v>27</v>
      </c>
      <c r="B49" s="56"/>
    </row>
    <row r="50" spans="1:2" s="3" customFormat="1" x14ac:dyDescent="0.35">
      <c r="A50" s="55"/>
      <c r="B50" s="55"/>
    </row>
    <row r="51" spans="1:2" s="3" customFormat="1" ht="21" x14ac:dyDescent="0.35">
      <c r="A51" s="56" t="s">
        <v>28</v>
      </c>
      <c r="B51" s="56"/>
    </row>
    <row r="52" spans="1:2" s="3" customFormat="1" x14ac:dyDescent="0.35">
      <c r="A52" s="55"/>
      <c r="B52" s="55"/>
    </row>
    <row r="53" spans="1:2" s="3" customFormat="1" ht="21" x14ac:dyDescent="0.35">
      <c r="A53" s="60" t="s">
        <v>29</v>
      </c>
      <c r="B53" s="60"/>
    </row>
    <row r="54" spans="1:2" s="3" customFormat="1" x14ac:dyDescent="0.35">
      <c r="A54" s="55"/>
      <c r="B54" s="55"/>
    </row>
    <row r="55" spans="1:2" s="3" customFormat="1" ht="21" x14ac:dyDescent="0.35">
      <c r="A55" s="56" t="s">
        <v>30</v>
      </c>
      <c r="B55" s="56"/>
    </row>
    <row r="56" spans="1:2" s="3" customFormat="1" ht="21" x14ac:dyDescent="0.35">
      <c r="A56" s="56" t="s">
        <v>31</v>
      </c>
      <c r="B56" s="56"/>
    </row>
    <row r="57" spans="1:2" s="3" customFormat="1" ht="33.75" customHeight="1" x14ac:dyDescent="0.35">
      <c r="A57" s="56" t="s">
        <v>32</v>
      </c>
      <c r="B57" s="56"/>
    </row>
    <row r="58" spans="1:2" s="3" customFormat="1" ht="43" customHeight="1" x14ac:dyDescent="0.35">
      <c r="A58" s="56" t="s">
        <v>33</v>
      </c>
      <c r="B58" s="56"/>
    </row>
    <row r="59" spans="1:2" s="3" customFormat="1" x14ac:dyDescent="0.35">
      <c r="A59" s="55"/>
      <c r="B59" s="55"/>
    </row>
    <row r="60" spans="1:2" s="3" customFormat="1" ht="16.149999999999999" customHeight="1" x14ac:dyDescent="0.35">
      <c r="A60" s="56" t="s">
        <v>34</v>
      </c>
      <c r="B60" s="56"/>
    </row>
    <row r="61" spans="1:2" s="3" customFormat="1" ht="21" x14ac:dyDescent="0.35">
      <c r="A61" s="56" t="s">
        <v>35</v>
      </c>
      <c r="B61" s="56"/>
    </row>
    <row r="62" spans="1:2" s="3" customFormat="1" ht="33.75" customHeight="1" x14ac:dyDescent="0.35">
      <c r="A62" s="56" t="s">
        <v>36</v>
      </c>
      <c r="B62" s="56"/>
    </row>
    <row r="63" spans="1:2" s="3" customFormat="1" x14ac:dyDescent="0.35">
      <c r="A63" s="55"/>
      <c r="B63" s="55"/>
    </row>
    <row r="64" spans="1:2" s="3" customFormat="1" ht="34.5" customHeight="1" x14ac:dyDescent="0.35">
      <c r="A64" s="56" t="s">
        <v>37</v>
      </c>
      <c r="B64" s="56"/>
    </row>
    <row r="65" spans="1:2" s="3" customFormat="1" x14ac:dyDescent="0.35">
      <c r="A65" s="55"/>
      <c r="B65" s="55"/>
    </row>
    <row r="66" spans="1:2" s="3" customFormat="1" ht="21" x14ac:dyDescent="0.35">
      <c r="A66" s="59" t="s">
        <v>38</v>
      </c>
      <c r="B66" s="59"/>
    </row>
    <row r="67" spans="1:2" s="3" customFormat="1" x14ac:dyDescent="0.35">
      <c r="A67" s="55"/>
      <c r="B67" s="55"/>
    </row>
    <row r="68" spans="1:2" s="3" customFormat="1" ht="21" x14ac:dyDescent="0.35">
      <c r="A68" s="56" t="s">
        <v>39</v>
      </c>
      <c r="B68" s="56"/>
    </row>
    <row r="69" spans="1:2" s="3" customFormat="1" x14ac:dyDescent="0.35">
      <c r="A69" s="55"/>
      <c r="B69" s="55"/>
    </row>
    <row r="70" spans="1:2" s="3" customFormat="1" ht="21" x14ac:dyDescent="0.35">
      <c r="A70" s="56" t="s">
        <v>40</v>
      </c>
      <c r="B70" s="56"/>
    </row>
    <row r="71" spans="1:2" s="3" customFormat="1" x14ac:dyDescent="0.35">
      <c r="A71" s="55"/>
      <c r="B71" s="55"/>
    </row>
    <row r="72" spans="1:2" s="3" customFormat="1" ht="21" x14ac:dyDescent="0.35">
      <c r="A72" s="56" t="s">
        <v>41</v>
      </c>
      <c r="B72" s="56"/>
    </row>
    <row r="73" spans="1:2" s="3" customFormat="1" ht="40" customHeight="1" x14ac:dyDescent="0.35">
      <c r="A73" s="56" t="s">
        <v>42</v>
      </c>
      <c r="B73" s="56"/>
    </row>
    <row r="74" spans="1:2" s="3" customFormat="1" ht="34.5" customHeight="1" x14ac:dyDescent="0.35">
      <c r="A74" s="56" t="s">
        <v>43</v>
      </c>
      <c r="B74" s="56"/>
    </row>
    <row r="75" spans="1:2" s="3" customFormat="1" x14ac:dyDescent="0.35">
      <c r="A75" s="55"/>
      <c r="B75" s="55"/>
    </row>
    <row r="76" spans="1:2" s="3" customFormat="1" ht="21" x14ac:dyDescent="0.35">
      <c r="A76" s="56" t="s">
        <v>44</v>
      </c>
      <c r="B76" s="56"/>
    </row>
    <row r="77" spans="1:2" s="3" customFormat="1" ht="16.149999999999999" customHeight="1" x14ac:dyDescent="0.35">
      <c r="A77" s="57" t="s">
        <v>45</v>
      </c>
      <c r="B77" s="57"/>
    </row>
    <row r="78" spans="1:2" s="3" customFormat="1" ht="21" x14ac:dyDescent="0.35">
      <c r="A78" s="56" t="s">
        <v>46</v>
      </c>
      <c r="B78" s="56"/>
    </row>
    <row r="79" spans="1:2" s="3" customFormat="1" x14ac:dyDescent="0.35">
      <c r="A79" s="55"/>
      <c r="B79" s="55"/>
    </row>
    <row r="80" spans="1:2" s="3" customFormat="1" ht="21" x14ac:dyDescent="0.35">
      <c r="A80" s="59" t="s">
        <v>47</v>
      </c>
      <c r="B80" s="59"/>
    </row>
    <row r="81" spans="1:2" s="3" customFormat="1" x14ac:dyDescent="0.35">
      <c r="A81" s="55"/>
      <c r="B81" s="55"/>
    </row>
    <row r="82" spans="1:2" s="3" customFormat="1" ht="21" x14ac:dyDescent="0.35">
      <c r="A82" s="56" t="s">
        <v>48</v>
      </c>
      <c r="B82" s="56"/>
    </row>
    <row r="83" spans="1:2" s="3" customFormat="1" x14ac:dyDescent="0.35">
      <c r="A83" s="55"/>
      <c r="B83" s="55"/>
    </row>
    <row r="84" spans="1:2" s="3" customFormat="1" ht="21" x14ac:dyDescent="0.35">
      <c r="A84" s="56" t="s">
        <v>49</v>
      </c>
      <c r="B84" s="56"/>
    </row>
    <row r="85" spans="1:2" s="3" customFormat="1" x14ac:dyDescent="0.35">
      <c r="A85" s="55"/>
      <c r="B85" s="55"/>
    </row>
    <row r="86" spans="1:2" s="3" customFormat="1" ht="21" x14ac:dyDescent="0.35">
      <c r="A86" s="56" t="s">
        <v>50</v>
      </c>
      <c r="B86" s="56"/>
    </row>
    <row r="87" spans="1:2" s="3" customFormat="1" x14ac:dyDescent="0.35">
      <c r="A87" s="55"/>
      <c r="B87" s="55"/>
    </row>
    <row r="88" spans="1:2" s="3" customFormat="1" ht="43" customHeight="1" x14ac:dyDescent="0.35">
      <c r="A88" s="60" t="s">
        <v>51</v>
      </c>
      <c r="B88" s="60"/>
    </row>
    <row r="89" spans="1:2" s="3" customFormat="1" ht="21" customHeight="1" x14ac:dyDescent="0.35">
      <c r="A89" s="55"/>
      <c r="B89" s="55"/>
    </row>
    <row r="90" spans="1:2" s="3" customFormat="1" ht="21" customHeight="1" x14ac:dyDescent="0.35">
      <c r="A90" s="56" t="s">
        <v>52</v>
      </c>
      <c r="B90" s="56"/>
    </row>
    <row r="91" spans="1:2" s="3" customFormat="1" ht="21" customHeight="1" x14ac:dyDescent="0.35">
      <c r="A91" s="55"/>
      <c r="B91" s="55"/>
    </row>
    <row r="92" spans="1:2" s="3" customFormat="1" ht="21" x14ac:dyDescent="0.35">
      <c r="A92" s="56" t="s">
        <v>53</v>
      </c>
      <c r="B92" s="56"/>
    </row>
    <row r="93" spans="1:2" s="3" customFormat="1" x14ac:dyDescent="0.35">
      <c r="A93" s="55"/>
      <c r="B93" s="55"/>
    </row>
    <row r="94" spans="1:2" s="3" customFormat="1" x14ac:dyDescent="0.35">
      <c r="A94" s="61" t="s">
        <v>54</v>
      </c>
      <c r="B94" s="61"/>
    </row>
    <row r="95" spans="1:2" customFormat="1" hidden="1" x14ac:dyDescent="0.35">
      <c r="A95" s="1"/>
      <c r="B95" s="1"/>
    </row>
    <row r="96" spans="1:2" customFormat="1" hidden="1" x14ac:dyDescent="0.35">
      <c r="A96" s="3"/>
      <c r="B96" s="3"/>
    </row>
    <row r="97" spans="1:2" customFormat="1" hidden="1" x14ac:dyDescent="0.35">
      <c r="A97" s="3"/>
      <c r="B97" s="3"/>
    </row>
    <row r="98" spans="1:2" customFormat="1" hidden="1" x14ac:dyDescent="0.35">
      <c r="A98" s="3"/>
      <c r="B98" s="3"/>
    </row>
    <row r="99" spans="1:2" customFormat="1" hidden="1" x14ac:dyDescent="0.35">
      <c r="A99" s="3"/>
      <c r="B99" s="3"/>
    </row>
    <row r="100" spans="1:2" customFormat="1" hidden="1" x14ac:dyDescent="0.35">
      <c r="A100" s="3"/>
      <c r="B100" s="3"/>
    </row>
    <row r="101" spans="1:2" customFormat="1" hidden="1" x14ac:dyDescent="0.35">
      <c r="A101" s="3"/>
      <c r="B101" s="3"/>
    </row>
    <row r="102" spans="1:2" customFormat="1" hidden="1" x14ac:dyDescent="0.35">
      <c r="A102" s="1"/>
      <c r="B102" s="1"/>
    </row>
    <row r="103" spans="1:2" customFormat="1" hidden="1" x14ac:dyDescent="0.35">
      <c r="A103" s="1"/>
      <c r="B103" s="1"/>
    </row>
    <row r="104" spans="1:2" customFormat="1" hidden="1" x14ac:dyDescent="0.35">
      <c r="A104" s="1"/>
      <c r="B104" s="1"/>
    </row>
    <row r="105" spans="1:2" customFormat="1" hidden="1" x14ac:dyDescent="0.35">
      <c r="A105" s="1"/>
      <c r="B105" s="1"/>
    </row>
    <row r="106" spans="1:2" customFormat="1" hidden="1" x14ac:dyDescent="0.35">
      <c r="A106" s="1"/>
      <c r="B106" s="1"/>
    </row>
    <row r="107" spans="1:2" customFormat="1" hidden="1" x14ac:dyDescent="0.35">
      <c r="A107" s="1"/>
      <c r="B107" s="1"/>
    </row>
    <row r="108" spans="1:2" customFormat="1" hidden="1" x14ac:dyDescent="0.35">
      <c r="A108" s="1"/>
      <c r="B108" s="1"/>
    </row>
    <row r="109" spans="1:2" customFormat="1" hidden="1" x14ac:dyDescent="0.35">
      <c r="A109" s="1"/>
      <c r="B109" s="1"/>
    </row>
    <row r="110" spans="1:2" customFormat="1" hidden="1" x14ac:dyDescent="0.35">
      <c r="A110" s="1"/>
      <c r="B110" s="1"/>
    </row>
    <row r="111" spans="1:2" customFormat="1" hidden="1" x14ac:dyDescent="0.35">
      <c r="A111" s="1"/>
      <c r="B111" s="1"/>
    </row>
    <row r="112" spans="1:2" customFormat="1" hidden="1" x14ac:dyDescent="0.35">
      <c r="A112" s="1"/>
      <c r="B112" s="1"/>
    </row>
  </sheetData>
  <mergeCells count="93">
    <mergeCell ref="A92:B92"/>
    <mergeCell ref="A93:B93"/>
    <mergeCell ref="A94:B94"/>
    <mergeCell ref="A86:B86"/>
    <mergeCell ref="A87:B87"/>
    <mergeCell ref="A88:B88"/>
    <mergeCell ref="A89:B89"/>
    <mergeCell ref="A90:B90"/>
    <mergeCell ref="A91:B91"/>
    <mergeCell ref="A85:B85"/>
    <mergeCell ref="A74:B74"/>
    <mergeCell ref="A75:B75"/>
    <mergeCell ref="A76:B76"/>
    <mergeCell ref="A77:B77"/>
    <mergeCell ref="A78:B78"/>
    <mergeCell ref="A79:B79"/>
    <mergeCell ref="A80:B80"/>
    <mergeCell ref="A81:B81"/>
    <mergeCell ref="A82:B82"/>
    <mergeCell ref="A83:B83"/>
    <mergeCell ref="A84:B84"/>
    <mergeCell ref="A73:B73"/>
    <mergeCell ref="A62:B62"/>
    <mergeCell ref="A63:B63"/>
    <mergeCell ref="A64:B64"/>
    <mergeCell ref="A65:B65"/>
    <mergeCell ref="A66:B66"/>
    <mergeCell ref="A67:B67"/>
    <mergeCell ref="A68:B68"/>
    <mergeCell ref="A69:B69"/>
    <mergeCell ref="A70:B70"/>
    <mergeCell ref="A71:B71"/>
    <mergeCell ref="A72:B72"/>
    <mergeCell ref="A61:B61"/>
    <mergeCell ref="A50:B50"/>
    <mergeCell ref="A51:B51"/>
    <mergeCell ref="A52:B52"/>
    <mergeCell ref="A53:B53"/>
    <mergeCell ref="A54:B54"/>
    <mergeCell ref="A55:B55"/>
    <mergeCell ref="A56:B56"/>
    <mergeCell ref="A57:B57"/>
    <mergeCell ref="A58:B58"/>
    <mergeCell ref="A59:B59"/>
    <mergeCell ref="A60:B60"/>
    <mergeCell ref="A49:B49"/>
    <mergeCell ref="A38:B38"/>
    <mergeCell ref="A39:B39"/>
    <mergeCell ref="A40:B40"/>
    <mergeCell ref="A41:B41"/>
    <mergeCell ref="A42:B42"/>
    <mergeCell ref="A43:B43"/>
    <mergeCell ref="A44:B44"/>
    <mergeCell ref="A45:B45"/>
    <mergeCell ref="A46:B46"/>
    <mergeCell ref="A47:B47"/>
    <mergeCell ref="A48:B48"/>
    <mergeCell ref="A37:B37"/>
    <mergeCell ref="A26:B26"/>
    <mergeCell ref="A27:B27"/>
    <mergeCell ref="A28:B28"/>
    <mergeCell ref="A29:B29"/>
    <mergeCell ref="A30:B30"/>
    <mergeCell ref="A31:B31"/>
    <mergeCell ref="A32:B32"/>
    <mergeCell ref="A33:B33"/>
    <mergeCell ref="A34:B34"/>
    <mergeCell ref="A35:B35"/>
    <mergeCell ref="A36:B36"/>
    <mergeCell ref="A25:B25"/>
    <mergeCell ref="A14:B14"/>
    <mergeCell ref="A15:B15"/>
    <mergeCell ref="A16:B16"/>
    <mergeCell ref="A17:B17"/>
    <mergeCell ref="A18:B18"/>
    <mergeCell ref="A19:B19"/>
    <mergeCell ref="A20:B20"/>
    <mergeCell ref="A21:B21"/>
    <mergeCell ref="A22:B22"/>
    <mergeCell ref="A23:B23"/>
    <mergeCell ref="A24:B24"/>
    <mergeCell ref="A13:B13"/>
    <mergeCell ref="A2:B2"/>
    <mergeCell ref="A3:B3"/>
    <mergeCell ref="A4:B4"/>
    <mergeCell ref="A5:B5"/>
    <mergeCell ref="A6:B6"/>
    <mergeCell ref="A7:B7"/>
    <mergeCell ref="A8:B8"/>
    <mergeCell ref="A9:B9"/>
    <mergeCell ref="A10:B10"/>
    <mergeCell ref="A11:B11"/>
    <mergeCell ref="A12:B12"/>
  </mergeCells>
  <hyperlinks>
    <hyperlink ref="A7" r:id="rId1" xr:uid="{D09CDBBF-99FB-4F62-BCC1-15D7AA2DA7A6}"/>
    <hyperlink ref="A22" r:id="rId2" xr:uid="{25B4A452-339D-4E2E-B44A-241EB8B847BE}"/>
    <hyperlink ref="A23" r:id="rId3" xr:uid="{B57EED01-F471-4156-B040-5DA2FB6084BD}"/>
    <hyperlink ref="A36" r:id="rId4" xr:uid="{0E0346E9-6DB2-440D-A0AA-AEDB1BFCE21F}"/>
    <hyperlink ref="A77" r:id="rId5" xr:uid="{CAB91427-9FB9-44AF-ACA9-418640FD36D7}"/>
  </hyperlinks>
  <pageMargins left="0.70000000000000007" right="0.70000000000000007" top="0.75" bottom="0.75" header="0.30000000000000004" footer="0.30000000000000004"/>
  <pageSetup paperSize="0" fitToWidth="0" fitToHeight="0" orientation="portrait" horizontalDpi="0" verticalDpi="0" copies="0"/>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EF0240-1687-4449-9D90-239CC886F9C7}">
  <dimension ref="A1:P2"/>
  <sheetViews>
    <sheetView topLeftCell="E1" workbookViewId="0">
      <selection activeCell="B2" sqref="B2:P2"/>
    </sheetView>
  </sheetViews>
  <sheetFormatPr defaultColWidth="19.25" defaultRowHeight="15.5" x14ac:dyDescent="0.35"/>
  <cols>
    <col min="1" max="1" width="24.58203125" bestFit="1" customWidth="1"/>
    <col min="2" max="2" width="12.58203125" style="6" bestFit="1" customWidth="1"/>
    <col min="3" max="3" width="10.58203125" style="6" bestFit="1" customWidth="1"/>
    <col min="4" max="4" width="13.75" style="6" bestFit="1" customWidth="1"/>
    <col min="5" max="5" width="33.08203125" style="6" bestFit="1" customWidth="1"/>
    <col min="6" max="6" width="48.75" style="6" bestFit="1" customWidth="1"/>
    <col min="7" max="7" width="33.75" style="6" bestFit="1" customWidth="1"/>
    <col min="8" max="8" width="26.75" style="6" bestFit="1" customWidth="1"/>
    <col min="9" max="9" width="16.5" style="6" bestFit="1" customWidth="1"/>
    <col min="10" max="10" width="18.58203125" style="6" bestFit="1" customWidth="1"/>
    <col min="11" max="11" width="14.75" style="6" customWidth="1"/>
    <col min="12" max="12" width="15.75" style="6" customWidth="1"/>
    <col min="13" max="13" width="10.75" style="7" bestFit="1" customWidth="1"/>
    <col min="14" max="14" width="13" style="7" bestFit="1" customWidth="1"/>
    <col min="15" max="15" width="25.75" style="7" bestFit="1" customWidth="1"/>
    <col min="16" max="16" width="19.33203125" style="7" bestFit="1" customWidth="1"/>
    <col min="17" max="16384" width="19.25" style="7"/>
  </cols>
  <sheetData>
    <row r="1" spans="1:16" customFormat="1" x14ac:dyDescent="0.35">
      <c r="A1" s="4" t="s">
        <v>55</v>
      </c>
      <c r="B1" s="4" t="s">
        <v>56</v>
      </c>
      <c r="C1" s="4" t="s">
        <v>57</v>
      </c>
      <c r="D1" s="4" t="s">
        <v>58</v>
      </c>
      <c r="E1" s="4" t="s">
        <v>59</v>
      </c>
      <c r="F1" s="4" t="s">
        <v>60</v>
      </c>
      <c r="G1" s="4" t="s">
        <v>61</v>
      </c>
      <c r="H1" s="4" t="s">
        <v>62</v>
      </c>
      <c r="I1" s="4" t="s">
        <v>63</v>
      </c>
      <c r="J1" s="4" t="s">
        <v>64</v>
      </c>
      <c r="K1" s="4" t="s">
        <v>65</v>
      </c>
      <c r="L1" s="4" t="s">
        <v>66</v>
      </c>
      <c r="M1" s="4" t="s">
        <v>67</v>
      </c>
      <c r="N1" s="4" t="s">
        <v>68</v>
      </c>
      <c r="O1" s="4" t="s">
        <v>69</v>
      </c>
      <c r="P1" s="4" t="s">
        <v>70</v>
      </c>
    </row>
    <row r="2" spans="1:16" x14ac:dyDescent="0.35">
      <c r="A2" s="5">
        <f>ABS(COUNTA(Enter_your_data!$E$2:$E$1048576)-COUNTA(Your_output!$A$2:$A$1048576))</f>
        <v>1</v>
      </c>
      <c r="J2" s="54"/>
    </row>
  </sheetData>
  <phoneticPr fontId="13" type="noConversion"/>
  <conditionalFormatting sqref="A2">
    <cfRule type="cellIs" dxfId="1" priority="1" stopIfTrue="1" operator="greaterThan">
      <formula>0</formula>
    </cfRule>
  </conditionalFormatting>
  <dataValidations count="5">
    <dataValidation type="list" showInputMessage="1" showErrorMessage="1" sqref="G2:G1048576" xr:uid="{B542C181-64D5-410F-80A5-489C7ED45D4A}">
      <formula1>Large</formula1>
    </dataValidation>
    <dataValidation type="whole" operator="greaterThan" showInputMessage="1" showErrorMessage="1" errorTitle="Invalid number" error="Enter a whole number greater than 0." promptTitle="Cannot be blank" prompt="Enter a whole number" sqref="M2:N1048576" xr:uid="{08D2BAB2-A00F-4351-B6DA-9FD18678C89B}">
      <formula1>0</formula1>
    </dataValidation>
    <dataValidation type="textLength" operator="equal" showInputMessage="1" showErrorMessage="1" errorTitle="Invalid Organisation ID" error="Organisation ID must be a 6 digit number" promptTitle="Your Organisation ID" prompt="Enter Organisation ID" sqref="B2:B1048576" xr:uid="{BD75B765-C7CB-4A40-9389-499EA2F3B550}">
      <formula1>6</formula1>
    </dataValidation>
    <dataValidation allowBlank="1" showInputMessage="1" showErrorMessage="1" promptTitle="Transitional Packaging" prompt="Enter a whole number in KG" sqref="O2:O1048576" xr:uid="{C2074F4A-972E-45F2-B42B-890FFFA882B8}"/>
    <dataValidation type="custom" showInputMessage="1" showErrorMessage="1" errorTitle="Invalid Organisation ID " error="Enter a valid Organisation ID before entering the Subsidiary ID." promptTitle="Your Subsidiary ID" prompt="Enter Subsidiary ID" sqref="C2:C1048576" xr:uid="{52CE84D5-8C5C-45A3-B9AF-B30508F89E48}">
      <formula1>NOT(ISBLANK($B2))</formula1>
    </dataValidation>
  </dataValidations>
  <pageMargins left="0.70000000000000007" right="0.70000000000000007" top="0.75" bottom="0.75" header="0.30000000000000004" footer="0.30000000000000004"/>
  <pageSetup paperSize="0" fitToWidth="0" fitToHeight="0" orientation="portrait" horizontalDpi="0" verticalDpi="0" copies="0"/>
  <extLst>
    <ext xmlns:x14="http://schemas.microsoft.com/office/spreadsheetml/2009/9/main" uri="{CCE6A557-97BC-4b89-ADB6-D9C93CAAB3DF}">
      <x14:dataValidations xmlns:xm="http://schemas.microsoft.com/office/excel/2006/main" count="8">
        <x14:dataValidation type="list" showInputMessage="1" showErrorMessage="1" xr:uid="{A8A37B61-DC37-4D73-B11F-22BB6F3E2970}">
          <x14:formula1>
            <xm:f>Lists!$D$2:$D$7</xm:f>
          </x14:formula1>
          <xm:sqref>F2:F1048576</xm:sqref>
        </x14:dataValidation>
        <x14:dataValidation type="list" allowBlank="1" showInputMessage="1" showErrorMessage="1" xr:uid="{3A651CD6-3B76-4F6D-BE08-2EB02907B284}">
          <x14:formula1>
            <xm:f>Lists!$G$2:$G$10</xm:f>
          </x14:formula1>
          <xm:sqref>H2:H1048576</xm:sqref>
        </x14:dataValidation>
        <x14:dataValidation type="list" showInputMessage="1" showErrorMessage="1" xr:uid="{A09A63F2-30C5-4B4F-8FDC-4B907C91FC2C}">
          <x14:formula1>
            <xm:f>Lists!$E$2:$E$9</xm:f>
          </x14:formula1>
          <xm:sqref>I2:I1048576</xm:sqref>
        </x14:dataValidation>
        <x14:dataValidation type="list" allowBlank="1" showInputMessage="1" showErrorMessage="1" xr:uid="{6DA5E884-265B-4FDC-A142-B2A54ACDFF4A}">
          <x14:formula1>
            <xm:f>Lists!$I$2:$I$5</xm:f>
          </x14:formula1>
          <xm:sqref>K2:L1048576</xm:sqref>
        </x14:dataValidation>
        <x14:dataValidation type="list" showInputMessage="1" showErrorMessage="1" errorTitle="Invalid Organisation Size" error="Select either Large or Small organisation" promptTitle="Your Organisation Size" prompt="Select organisation size from the dropdown list" xr:uid="{C75C867A-27C2-440E-9585-17501AF54613}">
          <x14:formula1>
            <xm:f>Lists!$B$2:$B$3</xm:f>
          </x14:formula1>
          <xm:sqref>D2:D1048576</xm:sqref>
        </x14:dataValidation>
        <x14:dataValidation type="list" allowBlank="1" showInputMessage="1" showErrorMessage="1" promptTitle="Select Recyclability Rating" prompt="Select a valid Recyclability Rating from the dropdown list" xr:uid="{BD5E56D1-E874-4B3C-B282-466CAC09EA8D}">
          <x14:formula1>
            <xm:f>Lists!$T$2:$T$7</xm:f>
          </x14:formula1>
          <xm:sqref>P2:P1048576</xm:sqref>
        </x14:dataValidation>
        <x14:dataValidation type="list" allowBlank="1" showInputMessage="1" showErrorMessage="1" errorTitle="Invalid submission period" error="Select a submission period from the dropdown list." promptTitle="Select submission period" prompt="Select a valid submission period from the dropdown list" xr:uid="{711C8E6C-C049-462D-9A5A-7AB3A83F325E}">
          <x14:formula1>
            <xm:f>Lists!$A$2:$A$13</xm:f>
          </x14:formula1>
          <xm:sqref>E2:E1048576</xm:sqref>
        </x14:dataValidation>
        <x14:dataValidation type="whole" operator="greaterThan" allowBlank="1" showInputMessage="1" showErrorMessage="1" errorTitle="Invalid Number" error="For packaging type Household and Non-Household drink containers, give units as a whole number. Leave blank for other packaging types" promptTitle="Quantity of drink containers" prompt="For packaging type Household and Non-Household drink containers, give units as a whole number. Leave blank for other packaging types" xr:uid="{C4FF4276-054C-4B3F-B380-A41D3F1C6048}">
          <x14:formula1>
            <xm:f>IF($G2=Lists!$C$8:$C$9,0,9999999999)</xm:f>
          </x14:formula1>
          <xm:sqref>N2:N1048576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0FEB85-AFE1-497F-846E-208D5CEB81F2}">
  <dimension ref="A1:O2"/>
  <sheetViews>
    <sheetView workbookViewId="0">
      <selection activeCell="A4" sqref="A3:XFD4"/>
    </sheetView>
  </sheetViews>
  <sheetFormatPr defaultColWidth="0" defaultRowHeight="15.5" x14ac:dyDescent="0.35"/>
  <cols>
    <col min="1" max="1" width="19.75" style="8" bestFit="1" customWidth="1"/>
    <col min="2" max="2" width="12" style="8" bestFit="1" customWidth="1"/>
    <col min="3" max="3" width="21.25" style="8" bestFit="1" customWidth="1"/>
    <col min="4" max="4" width="58.33203125" style="8" bestFit="1" customWidth="1"/>
    <col min="5" max="5" width="22.75" style="8" customWidth="1"/>
    <col min="6" max="6" width="42.58203125" style="8" bestFit="1" customWidth="1"/>
    <col min="7" max="7" width="27.25" style="8" bestFit="1" customWidth="1"/>
    <col min="8" max="8" width="37.08203125" style="8" bestFit="1" customWidth="1"/>
    <col min="9" max="9" width="43.08203125" style="8" customWidth="1"/>
    <col min="10" max="10" width="23.08203125" style="8" bestFit="1" customWidth="1"/>
    <col min="11" max="11" width="19" style="8" bestFit="1" customWidth="1"/>
    <col min="12" max="12" width="23.75" style="8" bestFit="1" customWidth="1"/>
    <col min="13" max="13" width="22.25" style="8" bestFit="1" customWidth="1"/>
    <col min="14" max="14" width="24.75" style="8" bestFit="1" customWidth="1"/>
    <col min="15" max="15" width="29.25" style="8" bestFit="1" customWidth="1"/>
    <col min="16" max="16384" width="16" style="8" hidden="1"/>
  </cols>
  <sheetData>
    <row r="1" spans="1:15" x14ac:dyDescent="0.35">
      <c r="A1" s="9" t="s">
        <v>71</v>
      </c>
      <c r="B1" s="8" t="s">
        <v>72</v>
      </c>
      <c r="C1" s="8" t="s">
        <v>73</v>
      </c>
      <c r="D1" s="8" t="s">
        <v>74</v>
      </c>
      <c r="E1" s="8" t="s">
        <v>75</v>
      </c>
      <c r="F1" s="8" t="s">
        <v>76</v>
      </c>
      <c r="G1" s="8" t="s">
        <v>77</v>
      </c>
      <c r="H1" s="8" t="s">
        <v>78</v>
      </c>
      <c r="I1" s="8" t="s">
        <v>79</v>
      </c>
      <c r="J1" s="8" t="s">
        <v>80</v>
      </c>
      <c r="K1" s="8" t="s">
        <v>81</v>
      </c>
      <c r="L1" s="8" t="s">
        <v>82</v>
      </c>
      <c r="M1" s="8" t="s">
        <v>83</v>
      </c>
      <c r="N1" s="8" t="s">
        <v>84</v>
      </c>
      <c r="O1" s="8" t="s">
        <v>85</v>
      </c>
    </row>
    <row r="2" spans="1:15" customFormat="1" ht="74.150000000000006" customHeight="1" x14ac:dyDescent="0.35">
      <c r="A2" t="str" cm="1">
        <f t="array" ref="A2">_xlfn.IFS(Enter_your_data!B2 = 0, "Error: Org ID Missing", LEN(Enter_your_data!B2)&lt;&gt;6, "Error: Invalid Org ID", LEN(Enter_your_data!B2)=6,Enter_your_data!B2)</f>
        <v>Error: Org ID Missing</v>
      </c>
      <c r="B2" t="str">
        <f>IF(Enter_your_data!C2 = 0, "", Enter_your_data!C2)</f>
        <v/>
      </c>
      <c r="C2" t="str">
        <f>IF(Enter_your_data!D2=0,"Error: Org Size Missing",MID(Enter_your_data!D2,FIND("(",Enter_your_data!D2)+1,FIND(")",Enter_your_data!D2)-FIND("(",Enter_your_data!D2)-1))</f>
        <v>Error: Org Size Missing</v>
      </c>
      <c r="D2" t="str">
        <f>IF(
   AND(Your_output!C2="L", OR(Enter_your_data!E2=Lists!$A$12, Enter_your_data!E2=Lists!$A$9)),
   "Error: Only Small Producers (S) can select " &amp; MID(Enter_your_data!E2, FIND("(", Enter_your_data!E2) + 1, FIND(")", Enter_your_data!E2) - FIND("(", Enter_your_data!E2) - 1) &amp; " submission periods",
   IF(
      AND(Your_output!C2="S", OR(Enter_your_data!E2=Lists!$A$10, Enter_your_data!E2=Lists!$A$11, Enter_your_data!E2=Lists!$A$13)),
      "Error: Only Large Producers (L) can select " &amp; MID(Enter_your_data!E2, FIND("(", Enter_your_data!E2) + 1, FIND(")", Enter_your_data!E2) - FIND("(", Enter_your_data!E2) - 1) &amp; " submission periods",
      IF(
         AND(Your_output!C2="S", OR(Enter_your_data!E2=Lists!$A$5, Enter_your_data!E2=Lists!$A$6, Enter_your_data!E2=Lists!$A$7, Enter_your_data!E2=Lists!$A$8)),
         "Error: Small Producers (S) can select only 2024-P0 submission period",
         IF(Enter_your_data!E2=0, "Error: Period Missing", MID(Enter_your_data!E2, FIND("(", Enter_your_data!E2) + 1, FIND(")", Enter_your_data!E2) - FIND("(", Enter_your_data!E2) - 1))
      )
   )
)</f>
        <v>Error: Period Missing</v>
      </c>
      <c r="E2" t="str" cm="1">
        <f t="array" ref="E2">_xlfn.IFS(AND(Enter_your_data!G2=Lists!$C$11,Enter_your_data!F2&lt;&gt;0),"Error: Packaging Activity must be blank for CLR",AND(Enter_your_data!F2&lt;&gt;0,OR(F2="CW",F2="OW")),"Error: Packaging Activity not blank for OW/CW",Enter_your_data!G2="Self-managed organisation waste - (OW)","",Enter_your_data!D2=0,"Error: Org Size Missing",AND(Enter_your_data!F2=0,Your_output!C2="L"),"",AND(Enter_your_data!F2=0,Your_output!C2="S"),"Error: Pkg Activity Missing",AND(Enter_your_data!F2=Lists!$D$7,Enter_your_data!G2=Lists!$C$8),"Error: OM and HDC combination not allowed",Enter_your_data!F2&lt;&gt;0,MID(Enter_your_data!F2,FIND("(",Enter_your_data!F2)+1,FIND(")",Enter_your_data!F2)-FIND("(",Enter_your_data!F2)-1))</f>
        <v>Error: Org Size Missing</v>
      </c>
      <c r="F2" s="3" t="str" cm="1">
        <f t="array" ref="F2">IF(Enter_your_data!G2=Lists!$C$11,IF(AND(C2="L",Enter_your_data!E2=Lists!$A$13),"CLR","Error: CLR only allowed for Large Producers in 2026-H1"),IF(Enter_your_data!G2=0,"Error: Pack Type Missing",
  IF(
     AND(
       C2="S",
       OR(Enter_your_data!E2=Lists!$A$9, Enter_your_data!E2=Lists!$A$12),
       NOT(OR(
         MID(Enter_your_data!G2,FIND("(",Enter_your_data!G2)+1,FIND(")",Enter_your_data!G2)-FIND("(",Enter_your_data!G2)-1)="SP",
         MID(Enter_your_data!G2,FIND("(",Enter_your_data!G2)+1,FIND(")",Enter_your_data!G2)-FIND("(",Enter_your_data!G2)-1)="HDC"
       ))
     ),
     "Error: Small Org only allowed SP or HDC",
     IF(AND(Enter_your_data!F2&lt;&gt;"",Enter_your_data!G2=Lists!$C$5),"Error: OW Invalid if Packaging Activity Not Empty",
        IF(AND(Enter_your_data!F2="",Enter_your_data!G2&lt;&gt;Lists!$C$4:$C$5),"Error: Pkg Activity Blank can only use OW/CW",
           IF(AND(C2="L",Enter_your_data!G2=Lists!$C$10),"Error: Large Org not allowed SP",
              IF(AND(Enter_your_data!F2=Lists!$D$7, Enter_your_data!G2=Lists!$C$8),"Error: OM and HDC combination not allowed",
                 MID(Enter_your_data!G2,FIND("(",Enter_your_data!G2)+1,FIND(")",Enter_your_data!G2)-FIND("(",Enter_your_data!G2)-1)
              )
           )
        )
     )
  )
))</f>
        <v>Error: Pack Type Missing</v>
      </c>
      <c r="G2" t="str" cm="1">
        <f t="array" ref="G2">IF(AND(Enter_your_data!G2=Lists!$C$11,Enter_your_data!H2&lt;&gt;Lists!$G$8),"Error: CLR must use Consumer waste (O1)",_xlfn.IFS(AND(E2="OM", Enter_your_data!H2 &lt;&gt; Lists!$S$3),"Error: Incorrect Class for Type", AND(E2&lt;&gt;"OM",Your_output!F2 = "SP", Enter_your_data!H2 &lt;&gt; Lists!$G$2:$G$5),"Error: Incorrect Class for Type", AND(E2&lt;&gt;"OM",Your_output!F2 = "HH", Enter_your_data!H2 &lt;&gt; Lists!$J$3:$J$4),"Error: Incorrect Class for Type", AND(E2&lt;&gt;"OM",OR(Your_output!F2 = "HH", Your_output!F2 = "NH"), Enter_your_data!F2 = Lists!$S$2, Enter_your_data!H2 &lt;&gt; Lists!$S$3),"Error: Incorrect Class for Type", AND(E2&lt;&gt;"OM",Your_output!F2 = "RU", Enter_your_data!H2 &lt;&gt; Lists!$O$3:$O$4),"Error: Incorrect Class for Type",AND(E2&lt;&gt;"OM",Your_output!F2 = "NH", Enter_your_data!H2 &lt;&gt; Lists!$K$3:$K$6),"Error: Incorrect Class for Type", AND(E2&lt;&gt;"OM",Your_output!F2 = "CW", Enter_your_data!H2 &lt;&gt; Lists!$L$3),"Error: Incorrect Class for Type", AND(E2&lt;&gt;"OM",Your_output!F2 = "OW", Enter_your_data!H2 &lt;&gt; Lists!$M$3),"Error: Incorrect Class for Type", AND(E2&lt;&gt;"OM",Your_output!F2 = "PB", Enter_your_data!H2 &lt;&gt; Lists!$N$3),"Error: Incorrect Class for Type",AND(E2&lt;&gt;"OM",Enter_your_data!H2=0, Your_output!F2 &lt;&gt; "HDC",Your_output!F2 &lt;&gt;"NDC", Your_output!F2 &lt;&gt;"SP"),"Error: Incorrect Class for Type",AND(E2&lt;&gt;"OM",Enter_your_data!H2&lt;&gt;0, OR(Your_output!F2 = "HDC",Your_output!F2 = "NDC")),"Error: Pkg Class Not Required",Enter_your_data!H2=0,"",Enter_your_data!H2&lt;&gt;0, MID(Enter_your_data!H2,FIND("(",Enter_your_data!H2)+1,FIND(")",Enter_your_data!H2)-FIND("(",Enter_your_data!H2)-1)))</f>
        <v>Error: Incorrect Class for Type</v>
      </c>
      <c r="H2" t="str">
        <f>IF(AND(Enter_your_data!G2=Lists!$C$11,Enter_your_data!I2&lt;&gt;Lists!$E$6),"Error: CLR must use Plastic (PL)",IF(Enter_your_data!I2=0,"Error: Packaging material is empty",IF(AND(OR(Enter_your_data!G2=Lists!$C$9,Enter_your_data!G2=Lists!$C$8),NOT(OR(Enter_your_data!I2="Aluminium - (AL)",Enter_your_data!I2="Glass - (GL)",Enter_your_data!I2="Steel - (ST)",Enter_your_data!I2="Plastic - (PL)"))),"Error: Invalid Material for Drinks Container",MID(Enter_your_data!I2,FIND("(",Enter_your_data!I2)+1,FIND(")",Enter_your_data!I2)-FIND("(",Enter_your_data!I2)-1))))</f>
        <v>Error: Packaging material is empty</v>
      </c>
      <c r="I2" s="3" t="str" cm="1">
        <f t="array" ref="I2">_xlfn.IFS(
    AND(
        Your_output!C2="S",
        Enter_your_data!E2=Lists!$A$9,
        OR(Enter_your_data!G2=Lists!$C$10, Enter_your_data!G2=Lists!$C$8),
        Enter_your_data!I2=Lists!$E$6,
        Enter_your_data!J2&lt;&gt;0
    ), "Error: Should be BLANK",
    AND(
        Enter_your_data!D2 = Lists!$B$2,
        OR(
            Enter_your_data!E2 = Lists!$A$10,
            Enter_your_data!E2 = Lists!$A$11,
            Enter_your_data!E2 = Lists!$A$13
        ),
        OR(
            Enter_your_data!G2 = Lists!$C$2,
            Enter_your_data!G2 = Lists!$C$6
        ),
        Enter_your_data!I2 = Lists!$E$6,
        Enter_your_data!J2 = 0
    ), "Error: Missing Plastic material subtype",
    AND(
        Enter_your_data!J2 &lt;&gt; 0,
        Your_output!H2 &lt;&gt; "OT",
        NOT(
            AND(
                Enter_your_data!D2 = Lists!$B$2,
                OR(
                    Enter_your_data!E2 = Lists!$A$10,
                    Enter_your_data!E2 = Lists!$A$11,
                    Enter_your_data!E2 = Lists!$A$13
                ),
                OR(
                    Enter_your_data!G2 = Lists!$C$2,
                    Enter_your_data!G2 = Lists!$C$6
                ),
                Enter_your_data!I2 = Lists!$E$6
            )
        )
    ), "Error: Should be BLANK",
    AND(
        Enter_your_data!D2 = Lists!$B$2,
        OR(
            Enter_your_data!E2 = Lists!$A$10,
            Enter_your_data!E2 = Lists!$A$11,
            Enter_your_data!E2 = Lists!$A$13
        ),
        OR(
            Enter_your_data!G2 = Lists!$C$2,
            Enter_your_data!G2 = Lists!$C$6
        ),
        Enter_your_data!I2 = Lists!$E$6,
        NOT(OR(
            Enter_your_data!J2 = "Rigid",
            Enter_your_data!J2 = "Flexible"
        ))
    ), "Error: Invalid plastic material subtype",
    AND(
        OR(
            Enter_your_data!J2 = "Rigid",
            Enter_your_data!J2 = "Flexible"
        )
    ), Enter_your_data!J2,
    AND(
        Enter_your_data!J2 = 0,
        Your_output!H2 = "OT"
    ), "Error: Sub Material Missing",
    AND(
        Enter_your_data!J2 = 0,
        Your_output!H2 &lt;&gt; "OT"
    ), "",
    TRUE, Enter_your_data!J2
)</f>
        <v/>
      </c>
      <c r="J2" t="str" cm="1">
        <f t="array" ref="J2">_xlfn.IFS(AND(OR(Your_output!F2="CW", Your_output!F2="OW"), Enter_your_data!K2=0),"Error: Nation Missing",Enter_your_data!K2=0,"",Enter_your_data!K2=Enter_your_data!L2,"Error: Nation cannot be same",AND(Enter_your_data!K2&lt;&gt;0,NOT(OR(F2="OW",F2="CW"))),"Error: Nation not required", AND(Your_output!F2&lt;&gt;"CW", Your_output!F2&lt;&gt;"OW", Enter_your_data!K2=0),"",Enter_your_data!K2&lt;&gt;0, MID(Enter_your_data!K2,FIND("(",Enter_your_data!K2)+1,FIND(")",Enter_your_data!K2)-FIND("(",Enter_your_data!K2)-1))</f>
        <v/>
      </c>
      <c r="K2" t="str">
        <f t="array" ref="K2">_xlfn.IFS(Enter_your_data!L2=0,"",AND(Your_output!J2="",Enter_your_data!L2&lt;&gt;0), "Error: Remove To Nation or add From Nation",ISNUMBER(SEARCH("Error",Your_output!J2)),Your_output!J2,AND(Your_output!J2&lt;&gt;"",Enter_your_data!L2&lt;&gt;0), MID(Enter_your_data!L2,FIND("(",Enter_your_data!L2)+1,FIND(")",Enter_your_data!L2)-FIND("(",Enter_your_data!L2)-1))</f>
        <v/>
      </c>
      <c r="L2" t="str">
        <f>IF(Enter_your_data!M2 = 0, "Error: Quantity Missing", Enter_your_data!M2)</f>
        <v>Error: Quantity Missing</v>
      </c>
      <c r="M2" t="str">
        <f t="array" ref="M2">_xlfn.IFS(AND(Enter_your_data!N2 = 0, OR(Your_output!F2="HDC", Your_output!F2="NDC")), "Error: Quantity Missing",OR(AND(Enter_your_data!N2&lt;&gt;0,Your_output!F2&lt;&gt;"HDC",AND(Enter_your_data!N2&lt;&gt;0,Your_output!F2&lt;&gt;"NDC"))), "Error: Should be BLANK",AND(Enter_your_data!N2 = 0, OR(Your_output!F2&lt;&gt;"HDC", Your_output!F2&lt;&gt;"NDC")), "", AND(Enter_your_data!N2 &lt;&gt; 0, OR(Your_output!F2="HDC", Your_output!F2="NDC")),Enter_your_data!N2)</f>
        <v/>
      </c>
      <c r="N2" t="str">
        <f>IF(Enter_your_data!O2 = 0, "", Enter_your_data!O2)</f>
        <v/>
      </c>
      <c r="O2" s="3" t="str">
        <f>IF(
    Enter_your_data!P2=0,
    "",
    IF(
        OR(
            AND(Enter_your_data!D2&lt;&gt;Lists!$B$2, Enter_your_data!P2&lt;&gt;0),
            AND(
                NOT(OR(
                    Enter_your_data!G2=Lists!$C$2,
                    Enter_your_data!G2=Lists!$C$6,
                    Enter_your_data!G2=Lists!$C$8
                )),
                Enter_your_data!P2&lt;&gt;0
            ),
            AND(
                NOT(OR(Your_output!D2="2025-H1",Your_output!D2="2025-H2",Your_output!D2="2026-H1")),
                Enter_your_data!P2&lt;&gt;0
            ),
            AND(
                Your_output!C2="S",
                Enter_your_data!E2=Lists!$A$9,
                OR(Enter_your_data!G2=Lists!$C$10, Enter_your_data!G2=Lists!$C$8),
                Enter_your_data!P2&lt;&gt;0
            )
        ),
        "Error: Should be BLANK",
        MID(
            Enter_your_data!P2,
            FIND("(",Enter_your_data!P2)+1,
            FIND(")",Enter_your_data!P2)-FIND("(",Enter_your_data!P2)-1
        )
    )
)</f>
        <v/>
      </c>
    </row>
  </sheetData>
  <conditionalFormatting sqref="B1:O1 A2:O1048576">
    <cfRule type="expression" dxfId="0" priority="2" stopIfTrue="1">
      <formula>NOT(ISERROR(SEARCH("ERROR:",A1)))</formula>
    </cfRule>
  </conditionalFormatting>
  <pageMargins left="0.70000000000000007" right="0.70000000000000007" top="0.75" bottom="0.75" header="0.30000000000000004" footer="0.30000000000000004"/>
  <pageSetup paperSize="0" fitToWidth="0" fitToHeight="0" orientation="portrait" horizontalDpi="0" verticalDpi="0" copie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623D0-37B4-470A-AD40-A960F062E50C}">
  <dimension ref="A1:U13"/>
  <sheetViews>
    <sheetView workbookViewId="0">
      <selection activeCell="E6" sqref="E6"/>
    </sheetView>
  </sheetViews>
  <sheetFormatPr defaultColWidth="8" defaultRowHeight="15.5" x14ac:dyDescent="0.35"/>
  <cols>
    <col min="1" max="1" width="32.08203125" bestFit="1" customWidth="1"/>
    <col min="2" max="2" width="24" customWidth="1"/>
    <col min="3" max="3" width="34" bestFit="1" customWidth="1"/>
    <col min="4" max="4" width="36.25" bestFit="1" customWidth="1"/>
    <col min="5" max="5" width="18.75" bestFit="1" customWidth="1"/>
    <col min="6" max="6" width="6.75" bestFit="1" customWidth="1"/>
    <col min="7" max="7" width="25" bestFit="1" customWidth="1"/>
    <col min="8" max="8" width="14.08203125" bestFit="1" customWidth="1"/>
    <col min="9" max="9" width="14.75" bestFit="1" customWidth="1"/>
    <col min="10" max="10" width="18.5" bestFit="1" customWidth="1"/>
    <col min="11" max="11" width="21.58203125" bestFit="1" customWidth="1"/>
    <col min="12" max="12" width="24.75" bestFit="1" customWidth="1"/>
    <col min="13" max="13" width="26.75" bestFit="1" customWidth="1"/>
    <col min="14" max="14" width="25.25" bestFit="1" customWidth="1"/>
    <col min="15" max="15" width="25" bestFit="1" customWidth="1"/>
    <col min="16" max="16" width="23.58203125" bestFit="1" customWidth="1"/>
    <col min="17" max="17" width="26.5" bestFit="1" customWidth="1"/>
    <col min="18" max="18" width="26" bestFit="1" customWidth="1"/>
    <col min="19" max="19" width="48.25" bestFit="1" customWidth="1"/>
    <col min="20" max="20" width="19.58203125" bestFit="1" customWidth="1"/>
  </cols>
  <sheetData>
    <row r="1" spans="1:21" ht="16" thickBot="1" x14ac:dyDescent="0.4">
      <c r="A1" s="10" t="s">
        <v>86</v>
      </c>
      <c r="B1" s="11" t="s">
        <v>58</v>
      </c>
      <c r="C1" s="12" t="s">
        <v>61</v>
      </c>
      <c r="D1" s="13" t="s">
        <v>60</v>
      </c>
      <c r="E1" s="11" t="s">
        <v>63</v>
      </c>
      <c r="F1" s="14" t="s">
        <v>87</v>
      </c>
      <c r="G1" s="13" t="s">
        <v>62</v>
      </c>
      <c r="H1" s="14" t="s">
        <v>64</v>
      </c>
      <c r="I1" s="15" t="s">
        <v>88</v>
      </c>
      <c r="J1" s="62" t="s">
        <v>89</v>
      </c>
      <c r="K1" s="62"/>
      <c r="L1" s="62"/>
      <c r="M1" s="62"/>
      <c r="N1" s="62"/>
      <c r="O1" s="62"/>
      <c r="P1" s="62"/>
      <c r="Q1" s="62"/>
      <c r="R1" s="62"/>
      <c r="S1" s="63"/>
      <c r="T1" s="53" t="s">
        <v>85</v>
      </c>
      <c r="U1" s="33"/>
    </row>
    <row r="2" spans="1:21" ht="16" thickBot="1" x14ac:dyDescent="0.4">
      <c r="A2" s="16" t="s">
        <v>90</v>
      </c>
      <c r="B2" s="17" t="s">
        <v>91</v>
      </c>
      <c r="C2" s="18" t="s">
        <v>92</v>
      </c>
      <c r="D2" s="19" t="s">
        <v>93</v>
      </c>
      <c r="E2" s="20" t="s">
        <v>94</v>
      </c>
      <c r="F2" s="18" t="s">
        <v>95</v>
      </c>
      <c r="G2" s="21" t="s">
        <v>96</v>
      </c>
      <c r="H2" s="18" t="s">
        <v>97</v>
      </c>
      <c r="I2" s="22" t="s">
        <v>98</v>
      </c>
      <c r="J2" s="23" t="s">
        <v>92</v>
      </c>
      <c r="K2" s="24" t="s">
        <v>99</v>
      </c>
      <c r="L2" s="24" t="s">
        <v>100</v>
      </c>
      <c r="M2" s="24" t="s">
        <v>101</v>
      </c>
      <c r="N2" s="24" t="s">
        <v>102</v>
      </c>
      <c r="O2" s="25" t="s">
        <v>103</v>
      </c>
      <c r="P2" s="25" t="s">
        <v>104</v>
      </c>
      <c r="Q2" s="25" t="s">
        <v>105</v>
      </c>
      <c r="R2" s="25" t="s">
        <v>106</v>
      </c>
      <c r="S2" s="26" t="s">
        <v>107</v>
      </c>
      <c r="T2" s="52" t="s">
        <v>108</v>
      </c>
      <c r="U2" s="33"/>
    </row>
    <row r="3" spans="1:21" ht="16" thickBot="1" x14ac:dyDescent="0.4">
      <c r="A3" s="16" t="s">
        <v>109</v>
      </c>
      <c r="B3" s="27" t="s">
        <v>110</v>
      </c>
      <c r="C3" s="28" t="s">
        <v>99</v>
      </c>
      <c r="D3" s="19" t="s">
        <v>111</v>
      </c>
      <c r="E3" s="22" t="s">
        <v>112</v>
      </c>
      <c r="F3" s="28" t="s">
        <v>113</v>
      </c>
      <c r="G3" s="19" t="s">
        <v>114</v>
      </c>
      <c r="H3" s="28" t="s">
        <v>115</v>
      </c>
      <c r="I3" s="22" t="s">
        <v>116</v>
      </c>
      <c r="J3" s="29" t="s">
        <v>96</v>
      </c>
      <c r="K3" s="30" t="s">
        <v>96</v>
      </c>
      <c r="L3" s="30" t="s">
        <v>117</v>
      </c>
      <c r="M3" s="30" t="s">
        <v>118</v>
      </c>
      <c r="N3" s="30" t="s">
        <v>119</v>
      </c>
      <c r="O3" s="31" t="s">
        <v>96</v>
      </c>
      <c r="P3" s="31"/>
      <c r="Q3" s="31"/>
      <c r="R3" s="31"/>
      <c r="S3" s="32" t="s">
        <v>120</v>
      </c>
      <c r="T3" t="s">
        <v>121</v>
      </c>
      <c r="U3" s="33"/>
    </row>
    <row r="4" spans="1:21" x14ac:dyDescent="0.35">
      <c r="A4" s="16" t="s">
        <v>122</v>
      </c>
      <c r="C4" s="28" t="s">
        <v>100</v>
      </c>
      <c r="D4" s="19" t="s">
        <v>123</v>
      </c>
      <c r="E4" s="22" t="s">
        <v>124</v>
      </c>
      <c r="F4" s="28" t="s">
        <v>125</v>
      </c>
      <c r="G4" s="19" t="s">
        <v>126</v>
      </c>
      <c r="H4" s="28" t="s">
        <v>127</v>
      </c>
      <c r="I4" s="22" t="s">
        <v>128</v>
      </c>
      <c r="J4" s="33" t="s">
        <v>126</v>
      </c>
      <c r="K4" s="34" t="s">
        <v>114</v>
      </c>
      <c r="L4" s="34"/>
      <c r="M4" s="34"/>
      <c r="N4" s="34"/>
      <c r="O4" s="35" t="s">
        <v>129</v>
      </c>
      <c r="P4" s="35"/>
      <c r="Q4" s="35"/>
      <c r="R4" s="35"/>
      <c r="S4" s="36"/>
      <c r="T4" t="s">
        <v>130</v>
      </c>
      <c r="U4" s="33"/>
    </row>
    <row r="5" spans="1:21" ht="16" thickBot="1" x14ac:dyDescent="0.4">
      <c r="A5" s="16" t="s">
        <v>131</v>
      </c>
      <c r="C5" s="28" t="s">
        <v>101</v>
      </c>
      <c r="D5" s="19" t="s">
        <v>132</v>
      </c>
      <c r="E5" s="22" t="s">
        <v>133</v>
      </c>
      <c r="F5" s="28" t="s">
        <v>134</v>
      </c>
      <c r="G5" s="37" t="s">
        <v>135</v>
      </c>
      <c r="H5" s="28" t="s">
        <v>136</v>
      </c>
      <c r="I5" s="38" t="s">
        <v>137</v>
      </c>
      <c r="J5" s="39"/>
      <c r="K5" s="34" t="s">
        <v>126</v>
      </c>
      <c r="L5" s="34"/>
      <c r="M5" s="34"/>
      <c r="N5" s="34"/>
      <c r="O5" s="35"/>
      <c r="P5" s="35"/>
      <c r="Q5" s="35"/>
      <c r="R5" s="35"/>
      <c r="S5" s="36"/>
      <c r="T5" t="s">
        <v>138</v>
      </c>
      <c r="U5" s="33"/>
    </row>
    <row r="6" spans="1:21" ht="16" thickBot="1" x14ac:dyDescent="0.4">
      <c r="A6" s="16" t="s">
        <v>139</v>
      </c>
      <c r="C6" s="28" t="s">
        <v>102</v>
      </c>
      <c r="D6" s="19" t="s">
        <v>140</v>
      </c>
      <c r="E6" s="22" t="s">
        <v>141</v>
      </c>
      <c r="F6" s="28" t="s">
        <v>142</v>
      </c>
      <c r="G6" t="s">
        <v>129</v>
      </c>
      <c r="H6" s="28" t="s">
        <v>143</v>
      </c>
      <c r="J6" s="40"/>
      <c r="K6" s="41" t="s">
        <v>135</v>
      </c>
      <c r="L6" s="41"/>
      <c r="M6" s="41"/>
      <c r="N6" s="41"/>
      <c r="O6" s="42"/>
      <c r="P6" s="42"/>
      <c r="Q6" s="42"/>
      <c r="R6" s="42"/>
      <c r="S6" s="43"/>
      <c r="T6" t="s">
        <v>144</v>
      </c>
      <c r="U6" s="33"/>
    </row>
    <row r="7" spans="1:21" ht="16" thickBot="1" x14ac:dyDescent="0.4">
      <c r="A7" s="50" t="s">
        <v>145</v>
      </c>
      <c r="C7" s="28" t="s">
        <v>103</v>
      </c>
      <c r="D7" s="44" t="s">
        <v>146</v>
      </c>
      <c r="E7" s="22" t="s">
        <v>147</v>
      </c>
      <c r="F7" s="28" t="s">
        <v>148</v>
      </c>
      <c r="G7" t="s">
        <v>120</v>
      </c>
      <c r="H7" s="28" t="s">
        <v>149</v>
      </c>
      <c r="T7" s="33" t="s">
        <v>150</v>
      </c>
      <c r="U7" s="33"/>
    </row>
    <row r="8" spans="1:21" ht="16" thickBot="1" x14ac:dyDescent="0.4">
      <c r="A8" s="8" t="s">
        <v>151</v>
      </c>
      <c r="C8" s="28" t="s">
        <v>104</v>
      </c>
      <c r="E8" s="22" t="s">
        <v>152</v>
      </c>
      <c r="F8" s="28" t="s">
        <v>153</v>
      </c>
      <c r="G8" t="s">
        <v>117</v>
      </c>
      <c r="H8" s="45" t="s">
        <v>154</v>
      </c>
      <c r="T8" s="51"/>
    </row>
    <row r="9" spans="1:21" ht="16" thickBot="1" x14ac:dyDescent="0.4">
      <c r="A9" t="s">
        <v>155</v>
      </c>
      <c r="C9" s="46" t="s">
        <v>105</v>
      </c>
      <c r="E9" s="38" t="s">
        <v>156</v>
      </c>
      <c r="F9" s="28" t="s">
        <v>157</v>
      </c>
      <c r="G9" s="47" t="s">
        <v>118</v>
      </c>
    </row>
    <row r="10" spans="1:21" x14ac:dyDescent="0.35">
      <c r="A10" t="s">
        <v>158</v>
      </c>
      <c r="C10" s="45" t="s">
        <v>106</v>
      </c>
      <c r="F10" s="45" t="s">
        <v>159</v>
      </c>
      <c r="G10" s="48" t="s">
        <v>119</v>
      </c>
    </row>
    <row r="11" spans="1:21" x14ac:dyDescent="0.35">
      <c r="A11" t="s">
        <v>160</v>
      </c>
      <c r="C11" s="45" t="s">
        <v>161</v>
      </c>
    </row>
    <row r="12" spans="1:21" x14ac:dyDescent="0.35">
      <c r="A12" t="s">
        <v>162</v>
      </c>
    </row>
    <row r="13" spans="1:21" x14ac:dyDescent="0.35">
      <c r="A13" t="s">
        <v>163</v>
      </c>
    </row>
  </sheetData>
  <mergeCells count="1">
    <mergeCell ref="J1:S1"/>
  </mergeCells>
  <pageMargins left="0.70000000000000007" right="0.70000000000000007" top="0.75" bottom="0.75" header="0.30000000000000004" footer="0.30000000000000004"/>
  <pageSetup fitToWidth="0"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80E37-F81E-4F92-BBC7-C3AE548C1AC6}">
  <dimension ref="A1:A3"/>
  <sheetViews>
    <sheetView workbookViewId="0"/>
  </sheetViews>
  <sheetFormatPr defaultColWidth="8" defaultRowHeight="15.5" x14ac:dyDescent="0.35"/>
  <cols>
    <col min="1" max="1" width="8" customWidth="1"/>
  </cols>
  <sheetData>
    <row r="1" spans="1:1" x14ac:dyDescent="0.35">
      <c r="A1" s="49" t="s">
        <v>164</v>
      </c>
    </row>
    <row r="2" spans="1:1" x14ac:dyDescent="0.35">
      <c r="A2" s="49" t="s">
        <v>165</v>
      </c>
    </row>
    <row r="3" spans="1:1" x14ac:dyDescent="0.35">
      <c r="A3" s="49" t="s">
        <v>166</v>
      </c>
    </row>
  </sheetData>
  <pageMargins left="0.70000000000000007" right="0.70000000000000007" top="0.75" bottom="0.75" header="0.30000000000000004" footer="0.30000000000000004"/>
  <pageSetup paperSize="0" fitToWidth="0" fitToHeight="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Instructions</vt:lpstr>
      <vt:lpstr>Enter_your_data</vt:lpstr>
      <vt:lpstr>Your_output</vt:lpstr>
      <vt:lpstr>Lists</vt:lpstr>
      <vt:lpstr>_56F9DC9755BA473782653E2940F9</vt:lpstr>
      <vt:lpstr>England</vt:lpstr>
      <vt:lpstr>Large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Liz Hitchcock</cp:lastModifiedBy>
  <cp:revision/>
  <dcterms:created xsi:type="dcterms:W3CDTF">2023-06-14T23:42:40Z</dcterms:created>
  <dcterms:modified xsi:type="dcterms:W3CDTF">2026-09-07T12:50:22Z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cb69475-382c-4c7a-b21d-8ca64eeef1bd_Enabled">
    <vt:lpwstr>true</vt:lpwstr>
  </property>
  <property fmtid="{D5CDD505-2E9C-101B-9397-08002B2CF9AE}" pid="3" name="MSIP_Label_ecb69475-382c-4c7a-b21d-8ca64eeef1bd_SetDate">
    <vt:lpwstr>2025-02-05T22:38:22Z</vt:lpwstr>
  </property>
  <property fmtid="{D5CDD505-2E9C-101B-9397-08002B2CF9AE}" pid="4" name="MSIP_Label_ecb69475-382c-4c7a-b21d-8ca64eeef1bd_Method">
    <vt:lpwstr>Standard</vt:lpwstr>
  </property>
  <property fmtid="{D5CDD505-2E9C-101B-9397-08002B2CF9AE}" pid="5" name="MSIP_Label_ecb69475-382c-4c7a-b21d-8ca64eeef1bd_Name">
    <vt:lpwstr>Eviden For Internal Use - All Employees</vt:lpwstr>
  </property>
  <property fmtid="{D5CDD505-2E9C-101B-9397-08002B2CF9AE}" pid="6" name="MSIP_Label_ecb69475-382c-4c7a-b21d-8ca64eeef1bd_SiteId">
    <vt:lpwstr>7d1c7785-2d8a-437d-b842-1ed5d8fbe00a</vt:lpwstr>
  </property>
  <property fmtid="{D5CDD505-2E9C-101B-9397-08002B2CF9AE}" pid="7" name="MSIP_Label_ecb69475-382c-4c7a-b21d-8ca64eeef1bd_ActionId">
    <vt:lpwstr>b96e4217-018a-4eb6-a7eb-1f2bd7d989a4</vt:lpwstr>
  </property>
  <property fmtid="{D5CDD505-2E9C-101B-9397-08002B2CF9AE}" pid="8" name="MSIP_Label_ecb69475-382c-4c7a-b21d-8ca64eeef1bd_ContentBits">
    <vt:lpwstr>0</vt:lpwstr>
  </property>
  <property fmtid="{D5CDD505-2E9C-101B-9397-08002B2CF9AE}" pid="9" name="MSIP_Label_e463cba9-5f6c-478d-9329-7b2295e4e8ed_Enabled">
    <vt:lpwstr>true</vt:lpwstr>
  </property>
  <property fmtid="{D5CDD505-2E9C-101B-9397-08002B2CF9AE}" pid="10" name="MSIP_Label_e463cba9-5f6c-478d-9329-7b2295e4e8ed_SetDate">
    <vt:lpwstr>2025-06-19T16:20:00Z</vt:lpwstr>
  </property>
  <property fmtid="{D5CDD505-2E9C-101B-9397-08002B2CF9AE}" pid="11" name="MSIP_Label_e463cba9-5f6c-478d-9329-7b2295e4e8ed_Method">
    <vt:lpwstr>Standard</vt:lpwstr>
  </property>
  <property fmtid="{D5CDD505-2E9C-101B-9397-08002B2CF9AE}" pid="12" name="MSIP_Label_e463cba9-5f6c-478d-9329-7b2295e4e8ed_Name">
    <vt:lpwstr>All Employees_2</vt:lpwstr>
  </property>
  <property fmtid="{D5CDD505-2E9C-101B-9397-08002B2CF9AE}" pid="13" name="MSIP_Label_e463cba9-5f6c-478d-9329-7b2295e4e8ed_SiteId">
    <vt:lpwstr>33440fc6-b7c7-412c-bb73-0e70b0198d5a</vt:lpwstr>
  </property>
  <property fmtid="{D5CDD505-2E9C-101B-9397-08002B2CF9AE}" pid="14" name="MSIP_Label_e463cba9-5f6c-478d-9329-7b2295e4e8ed_ActionId">
    <vt:lpwstr>bff3ad7d-ec1e-4be4-9c7d-07e7a194dfeb</vt:lpwstr>
  </property>
  <property fmtid="{D5CDD505-2E9C-101B-9397-08002B2CF9AE}" pid="15" name="MSIP_Label_e463cba9-5f6c-478d-9329-7b2295e4e8ed_ContentBits">
    <vt:lpwstr>0</vt:lpwstr>
  </property>
</Properties>
</file>