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B2C2E5DC-5CFC-4AA8-A8BE-03AC2823EF08}" xr6:coauthVersionLast="47" xr6:coauthVersionMax="47" xr10:uidLastSave="{00000000-0000-0000-0000-000000000000}"/>
  <bookViews>
    <workbookView xWindow="28680" yWindow="-120" windowWidth="19440" windowHeight="14880" xr2:uid="{D8D9F334-6696-4F12-BDCB-F66AA45E6F0D}"/>
  </bookViews>
  <sheets>
    <sheet name="Cover sheet" sheetId="9" r:id="rId1"/>
    <sheet name="Contents" sheetId="10" r:id="rId2"/>
    <sheet name="Notes" sheetId="11" r:id="rId3"/>
    <sheet name="Commentary" sheetId="12" r:id="rId4"/>
    <sheet name="Main Table" sheetId="2" r:id="rId5"/>
    <sheet name="Annual" sheetId="5" r:id="rId6"/>
    <sheet name="Quarter" sheetId="6" r:id="rId7"/>
    <sheet name="Month" sheetId="4" r:id="rId8"/>
    <sheet name="calculation_hide" sheetId="1" state="hidden" r:id="rId9"/>
  </sheets>
  <definedNames>
    <definedName name="INPUT_BOX">calculation_hide!$P$6</definedName>
    <definedName name="_xlnm.Print_Area" localSheetId="5">Annual!$A$1:$M$14</definedName>
    <definedName name="_xlnm.Print_Area" localSheetId="4">'Main Table'!$A$1:$M$24</definedName>
    <definedName name="_xlnm.Print_Area" localSheetId="7">Month!$A$91:$M$105</definedName>
    <definedName name="_xlnm.Print_Titles" localSheetId="5">Annual!$A:$A,Annual!$1:$4</definedName>
    <definedName name="_xlnm.Print_Titles" localSheetId="7">Month!$A:$A,Month!$1:$6</definedName>
    <definedName name="t16full">'Main Table'!$A$3:$M$23</definedName>
    <definedName name="t16short">'Main Table'!#REF!</definedName>
    <definedName name="table_16_full">'Main Table'!$A$2:$M$23</definedName>
    <definedName name="table_16_short">'Main Table'!#REF!</definedName>
    <definedName name="TABLE_3.5_no_footnotes">'Main 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0" i="6" l="1"/>
  <c r="L120" i="6"/>
  <c r="K120" i="6"/>
  <c r="J120" i="6"/>
  <c r="I120" i="6"/>
  <c r="H120" i="6"/>
  <c r="G120" i="6"/>
  <c r="F120" i="6"/>
  <c r="E120" i="6"/>
  <c r="D120" i="6"/>
  <c r="C120" i="6"/>
  <c r="B120" i="6"/>
  <c r="M119" i="6" l="1"/>
  <c r="L119" i="6"/>
  <c r="K119" i="6"/>
  <c r="J119" i="6"/>
  <c r="I119" i="6"/>
  <c r="H119" i="6"/>
  <c r="G119" i="6"/>
  <c r="F119" i="6"/>
  <c r="E119" i="6"/>
  <c r="D119" i="6"/>
  <c r="C119" i="6"/>
  <c r="B119" i="6"/>
  <c r="A358" i="1"/>
  <c r="N358" i="1"/>
  <c r="N359" i="1" s="1"/>
  <c r="N360" i="1" s="1"/>
  <c r="N361" i="1" s="1"/>
  <c r="N362" i="1" s="1"/>
  <c r="N363" i="1" s="1"/>
  <c r="N364" i="1" s="1"/>
  <c r="N365" i="1" s="1"/>
  <c r="N366" i="1" s="1"/>
  <c r="N367" i="1" s="1"/>
  <c r="N368" i="1" s="1"/>
  <c r="N369" i="1" s="1"/>
  <c r="M358" i="1"/>
  <c r="M359" i="1" s="1"/>
  <c r="M360" i="1" s="1"/>
  <c r="M361" i="1" s="1"/>
  <c r="M362" i="1" s="1"/>
  <c r="M363" i="1" s="1"/>
  <c r="M364" i="1" s="1"/>
  <c r="M365" i="1" s="1"/>
  <c r="M366" i="1" s="1"/>
  <c r="M367" i="1" s="1"/>
  <c r="M368" i="1" s="1"/>
  <c r="M369" i="1" s="1"/>
  <c r="L358" i="1"/>
  <c r="L359" i="1" s="1"/>
  <c r="L360" i="1" s="1"/>
  <c r="L361" i="1" s="1"/>
  <c r="L362" i="1" s="1"/>
  <c r="L363" i="1" s="1"/>
  <c r="L364" i="1" s="1"/>
  <c r="L365" i="1" s="1"/>
  <c r="L366" i="1" s="1"/>
  <c r="L367" i="1" s="1"/>
  <c r="L368" i="1" s="1"/>
  <c r="L369" i="1" s="1"/>
  <c r="K358" i="1"/>
  <c r="K359" i="1" s="1"/>
  <c r="K360" i="1" s="1"/>
  <c r="K361" i="1" s="1"/>
  <c r="K362" i="1" s="1"/>
  <c r="K363" i="1" s="1"/>
  <c r="K364" i="1" s="1"/>
  <c r="K365" i="1" s="1"/>
  <c r="K366" i="1" s="1"/>
  <c r="K367" i="1" s="1"/>
  <c r="K368" i="1" s="1"/>
  <c r="K369" i="1" s="1"/>
  <c r="J358" i="1"/>
  <c r="J359" i="1" s="1"/>
  <c r="J360" i="1" s="1"/>
  <c r="J361" i="1" s="1"/>
  <c r="J362" i="1" s="1"/>
  <c r="J363" i="1" s="1"/>
  <c r="J364" i="1" s="1"/>
  <c r="J365" i="1" s="1"/>
  <c r="J366" i="1" s="1"/>
  <c r="J367" i="1" s="1"/>
  <c r="J368" i="1" s="1"/>
  <c r="J369" i="1" s="1"/>
  <c r="I358" i="1"/>
  <c r="I359" i="1" s="1"/>
  <c r="I360" i="1" s="1"/>
  <c r="I361" i="1" s="1"/>
  <c r="I362" i="1" s="1"/>
  <c r="I363" i="1" s="1"/>
  <c r="I364" i="1" s="1"/>
  <c r="I365" i="1" s="1"/>
  <c r="I366" i="1" s="1"/>
  <c r="I367" i="1" s="1"/>
  <c r="I368" i="1" s="1"/>
  <c r="I369" i="1" s="1"/>
  <c r="H358" i="1"/>
  <c r="H359" i="1" s="1"/>
  <c r="H360" i="1" s="1"/>
  <c r="H361" i="1" s="1"/>
  <c r="H362" i="1" s="1"/>
  <c r="H363" i="1" s="1"/>
  <c r="H364" i="1" s="1"/>
  <c r="H365" i="1" s="1"/>
  <c r="H366" i="1" s="1"/>
  <c r="H367" i="1" s="1"/>
  <c r="H368" i="1" s="1"/>
  <c r="H369" i="1" s="1"/>
  <c r="G358" i="1"/>
  <c r="G359" i="1" s="1"/>
  <c r="G360" i="1" s="1"/>
  <c r="G361" i="1" s="1"/>
  <c r="G362" i="1" s="1"/>
  <c r="G363" i="1" s="1"/>
  <c r="G364" i="1" s="1"/>
  <c r="G365" i="1" s="1"/>
  <c r="G366" i="1" s="1"/>
  <c r="G367" i="1" s="1"/>
  <c r="G368" i="1" s="1"/>
  <c r="G369" i="1" s="1"/>
  <c r="F358" i="1"/>
  <c r="F359" i="1" s="1"/>
  <c r="F360" i="1" s="1"/>
  <c r="F361" i="1" s="1"/>
  <c r="F362" i="1" s="1"/>
  <c r="F363" i="1" s="1"/>
  <c r="F364" i="1" s="1"/>
  <c r="F365" i="1" s="1"/>
  <c r="F366" i="1" s="1"/>
  <c r="F367" i="1" s="1"/>
  <c r="F368" i="1" s="1"/>
  <c r="F369" i="1" s="1"/>
  <c r="E358" i="1"/>
  <c r="E359" i="1" s="1"/>
  <c r="E360" i="1" s="1"/>
  <c r="E361" i="1" s="1"/>
  <c r="E362" i="1" s="1"/>
  <c r="E363" i="1" s="1"/>
  <c r="E364" i="1" s="1"/>
  <c r="E365" i="1" s="1"/>
  <c r="E366" i="1" s="1"/>
  <c r="E367" i="1" s="1"/>
  <c r="E368" i="1" s="1"/>
  <c r="E369" i="1" s="1"/>
  <c r="D358" i="1"/>
  <c r="D359" i="1" s="1"/>
  <c r="D360" i="1" s="1"/>
  <c r="D361" i="1" s="1"/>
  <c r="D362" i="1" s="1"/>
  <c r="D363" i="1" s="1"/>
  <c r="D364" i="1" s="1"/>
  <c r="D365" i="1" s="1"/>
  <c r="D366" i="1" s="1"/>
  <c r="D367" i="1" s="1"/>
  <c r="D368" i="1" s="1"/>
  <c r="D369" i="1" s="1"/>
  <c r="C358" i="1"/>
  <c r="C359" i="1" s="1"/>
  <c r="C360" i="1" s="1"/>
  <c r="C361" i="1" s="1"/>
  <c r="C362" i="1" s="1"/>
  <c r="C363" i="1" s="1"/>
  <c r="C364" i="1" s="1"/>
  <c r="C365" i="1" s="1"/>
  <c r="C366" i="1" s="1"/>
  <c r="C367" i="1" s="1"/>
  <c r="C368" i="1" s="1"/>
  <c r="C369" i="1" s="1"/>
  <c r="M118" i="6"/>
  <c r="L118" i="6"/>
  <c r="K118" i="6"/>
  <c r="J118" i="6"/>
  <c r="I118" i="6"/>
  <c r="H118" i="6"/>
  <c r="G118" i="6"/>
  <c r="F118" i="6"/>
  <c r="E118" i="6"/>
  <c r="D118" i="6"/>
  <c r="C118" i="6"/>
  <c r="B118" i="6"/>
  <c r="C117" i="6"/>
  <c r="D117" i="6"/>
  <c r="E117" i="6"/>
  <c r="F117" i="6"/>
  <c r="G117" i="6"/>
  <c r="H117" i="6"/>
  <c r="I117" i="6"/>
  <c r="J117" i="6"/>
  <c r="K117" i="6"/>
  <c r="L117" i="6"/>
  <c r="M117" i="6"/>
  <c r="B117" i="6"/>
  <c r="C116" i="6" l="1"/>
  <c r="D116" i="6"/>
  <c r="E116" i="6"/>
  <c r="F116" i="6"/>
  <c r="G116" i="6"/>
  <c r="H116" i="6"/>
  <c r="I116" i="6"/>
  <c r="J116" i="6"/>
  <c r="K116" i="6"/>
  <c r="L116" i="6"/>
  <c r="M116" i="6"/>
  <c r="B116" i="6"/>
  <c r="M115" i="6"/>
  <c r="L115" i="6"/>
  <c r="K115" i="6"/>
  <c r="J115" i="6"/>
  <c r="I115" i="6"/>
  <c r="H115" i="6"/>
  <c r="G115" i="6"/>
  <c r="F115" i="6"/>
  <c r="E115" i="6"/>
  <c r="D115" i="6"/>
  <c r="C115" i="6"/>
  <c r="B115" i="6"/>
  <c r="C34" i="5" l="1"/>
  <c r="M34" i="5"/>
  <c r="L34" i="5"/>
  <c r="G34" i="5"/>
  <c r="E34" i="5"/>
  <c r="F34" i="5"/>
  <c r="D34" i="5"/>
  <c r="B34" i="5"/>
  <c r="H34" i="5"/>
  <c r="I34" i="5"/>
  <c r="J34" i="5"/>
  <c r="K34" i="5"/>
  <c r="N346" i="1"/>
  <c r="N347" i="1" s="1"/>
  <c r="N348" i="1" s="1"/>
  <c r="N349" i="1" s="1"/>
  <c r="N350" i="1" s="1"/>
  <c r="N351" i="1" s="1"/>
  <c r="N352" i="1" s="1"/>
  <c r="N353" i="1" s="1"/>
  <c r="N354" i="1" s="1"/>
  <c r="N355" i="1" s="1"/>
  <c r="N356" i="1" s="1"/>
  <c r="N357" i="1" s="1"/>
  <c r="M346" i="1"/>
  <c r="M347" i="1" s="1"/>
  <c r="M348" i="1" s="1"/>
  <c r="M349" i="1" s="1"/>
  <c r="M350" i="1" s="1"/>
  <c r="M351" i="1" s="1"/>
  <c r="M352" i="1" s="1"/>
  <c r="M353" i="1" s="1"/>
  <c r="M354" i="1" s="1"/>
  <c r="M355" i="1" s="1"/>
  <c r="M356" i="1" s="1"/>
  <c r="M357" i="1" s="1"/>
  <c r="L346" i="1"/>
  <c r="L347" i="1" s="1"/>
  <c r="L348" i="1" s="1"/>
  <c r="L349" i="1" s="1"/>
  <c r="L350" i="1" s="1"/>
  <c r="L351" i="1" s="1"/>
  <c r="L352" i="1" s="1"/>
  <c r="L353" i="1" s="1"/>
  <c r="L354" i="1" s="1"/>
  <c r="L355" i="1" s="1"/>
  <c r="L356" i="1" s="1"/>
  <c r="L357" i="1" s="1"/>
  <c r="K346" i="1"/>
  <c r="K347" i="1" s="1"/>
  <c r="K348" i="1" s="1"/>
  <c r="K349" i="1" s="1"/>
  <c r="K350" i="1" s="1"/>
  <c r="K351" i="1" s="1"/>
  <c r="K352" i="1" s="1"/>
  <c r="K353" i="1" s="1"/>
  <c r="K354" i="1" s="1"/>
  <c r="K355" i="1" s="1"/>
  <c r="K356" i="1" s="1"/>
  <c r="K357" i="1" s="1"/>
  <c r="J346" i="1"/>
  <c r="J347" i="1" s="1"/>
  <c r="J348" i="1" s="1"/>
  <c r="J349" i="1" s="1"/>
  <c r="J350" i="1" s="1"/>
  <c r="J351" i="1" s="1"/>
  <c r="J352" i="1" s="1"/>
  <c r="J353" i="1" s="1"/>
  <c r="J354" i="1" s="1"/>
  <c r="J355" i="1" s="1"/>
  <c r="J356" i="1" s="1"/>
  <c r="J357" i="1" s="1"/>
  <c r="I346" i="1"/>
  <c r="I347" i="1" s="1"/>
  <c r="I348" i="1" s="1"/>
  <c r="I349" i="1" s="1"/>
  <c r="I350" i="1" s="1"/>
  <c r="I351" i="1" s="1"/>
  <c r="I352" i="1" s="1"/>
  <c r="I353" i="1" s="1"/>
  <c r="I354" i="1" s="1"/>
  <c r="I355" i="1" s="1"/>
  <c r="I356" i="1" s="1"/>
  <c r="I357" i="1" s="1"/>
  <c r="H346" i="1"/>
  <c r="H347" i="1" s="1"/>
  <c r="H348" i="1" s="1"/>
  <c r="H349" i="1" s="1"/>
  <c r="H350" i="1" s="1"/>
  <c r="H351" i="1" s="1"/>
  <c r="H352" i="1" s="1"/>
  <c r="H353" i="1" s="1"/>
  <c r="H354" i="1" s="1"/>
  <c r="H355" i="1" s="1"/>
  <c r="H356" i="1" s="1"/>
  <c r="H357" i="1" s="1"/>
  <c r="G346" i="1"/>
  <c r="G347" i="1" s="1"/>
  <c r="G348" i="1" s="1"/>
  <c r="G349" i="1" s="1"/>
  <c r="G350" i="1" s="1"/>
  <c r="G351" i="1" s="1"/>
  <c r="G352" i="1" s="1"/>
  <c r="G353" i="1" s="1"/>
  <c r="G354" i="1" s="1"/>
  <c r="G355" i="1" s="1"/>
  <c r="G356" i="1" s="1"/>
  <c r="G357" i="1" s="1"/>
  <c r="F346" i="1"/>
  <c r="F347" i="1" s="1"/>
  <c r="F348" i="1" s="1"/>
  <c r="F349" i="1" s="1"/>
  <c r="F350" i="1" s="1"/>
  <c r="F351" i="1" s="1"/>
  <c r="F352" i="1" s="1"/>
  <c r="F353" i="1" s="1"/>
  <c r="F354" i="1" s="1"/>
  <c r="F355" i="1" s="1"/>
  <c r="F356" i="1" s="1"/>
  <c r="F357" i="1" s="1"/>
  <c r="E346" i="1"/>
  <c r="E347" i="1" s="1"/>
  <c r="E348" i="1" s="1"/>
  <c r="E349" i="1" s="1"/>
  <c r="E350" i="1" s="1"/>
  <c r="E351" i="1" s="1"/>
  <c r="E352" i="1" s="1"/>
  <c r="E353" i="1" s="1"/>
  <c r="E354" i="1" s="1"/>
  <c r="E355" i="1" s="1"/>
  <c r="E356" i="1" s="1"/>
  <c r="E357" i="1" s="1"/>
  <c r="D346" i="1"/>
  <c r="D347" i="1" s="1"/>
  <c r="D348" i="1" s="1"/>
  <c r="D349" i="1" s="1"/>
  <c r="D350" i="1" s="1"/>
  <c r="D351" i="1" s="1"/>
  <c r="D352" i="1" s="1"/>
  <c r="D353" i="1" s="1"/>
  <c r="D354" i="1" s="1"/>
  <c r="D355" i="1" s="1"/>
  <c r="D356" i="1" s="1"/>
  <c r="D357" i="1" s="1"/>
  <c r="C346" i="1"/>
  <c r="C347" i="1" s="1"/>
  <c r="C348" i="1" s="1"/>
  <c r="C349" i="1" s="1"/>
  <c r="C350" i="1" s="1"/>
  <c r="C351" i="1" s="1"/>
  <c r="C352" i="1" s="1"/>
  <c r="C353" i="1" s="1"/>
  <c r="C354" i="1" s="1"/>
  <c r="C355" i="1" s="1"/>
  <c r="C356" i="1" s="1"/>
  <c r="C357" i="1" s="1"/>
  <c r="A347" i="1" l="1"/>
  <c r="A348" i="1" l="1"/>
  <c r="A359" i="1"/>
  <c r="B7" i="5"/>
  <c r="B8" i="5"/>
  <c r="B9" i="5"/>
  <c r="B10" i="5"/>
  <c r="B11" i="5"/>
  <c r="B12" i="5"/>
  <c r="B13" i="5"/>
  <c r="B14" i="5"/>
  <c r="B15" i="5"/>
  <c r="B16" i="5"/>
  <c r="B17" i="5"/>
  <c r="B18" i="5"/>
  <c r="B19" i="5"/>
  <c r="B20" i="5"/>
  <c r="B21" i="5"/>
  <c r="B22" i="5"/>
  <c r="B23" i="5"/>
  <c r="C114" i="6"/>
  <c r="D114" i="6"/>
  <c r="E114" i="6"/>
  <c r="F114" i="6"/>
  <c r="G114" i="6"/>
  <c r="H114" i="6"/>
  <c r="I114" i="6"/>
  <c r="J114" i="6"/>
  <c r="K114" i="6"/>
  <c r="L114" i="6"/>
  <c r="M114" i="6"/>
  <c r="B114" i="6"/>
  <c r="A349" i="1" l="1"/>
  <c r="A360" i="1"/>
  <c r="M113" i="6"/>
  <c r="L113" i="6"/>
  <c r="K113" i="6"/>
  <c r="J113" i="6"/>
  <c r="I113" i="6"/>
  <c r="H113" i="6"/>
  <c r="G113" i="6"/>
  <c r="F113" i="6"/>
  <c r="E113" i="6"/>
  <c r="D113" i="6"/>
  <c r="C113" i="6"/>
  <c r="B113" i="6"/>
  <c r="M112" i="6"/>
  <c r="L112" i="6"/>
  <c r="K112" i="6"/>
  <c r="J112" i="6"/>
  <c r="I112" i="6"/>
  <c r="H112" i="6"/>
  <c r="G112" i="6"/>
  <c r="F112" i="6"/>
  <c r="E112" i="6"/>
  <c r="D112" i="6"/>
  <c r="C112" i="6"/>
  <c r="B112" i="6"/>
  <c r="A350" i="1" l="1"/>
  <c r="A361" i="1"/>
  <c r="M111" i="6"/>
  <c r="M33" i="5" s="1"/>
  <c r="L111" i="6"/>
  <c r="L33" i="5" s="1"/>
  <c r="K111" i="6"/>
  <c r="K33" i="5" s="1"/>
  <c r="J111" i="6"/>
  <c r="I111" i="6"/>
  <c r="H111" i="6"/>
  <c r="H33" i="5" s="1"/>
  <c r="G111" i="6"/>
  <c r="F111" i="6"/>
  <c r="E111" i="6"/>
  <c r="E33" i="5" s="1"/>
  <c r="D111" i="6"/>
  <c r="D33" i="5" s="1"/>
  <c r="C111" i="6"/>
  <c r="C33" i="5" s="1"/>
  <c r="B111" i="6"/>
  <c r="B33" i="5" s="1"/>
  <c r="N334" i="1"/>
  <c r="N335" i="1" s="1"/>
  <c r="N336" i="1" s="1"/>
  <c r="N337" i="1" s="1"/>
  <c r="N338" i="1" s="1"/>
  <c r="N339" i="1" s="1"/>
  <c r="N340" i="1" s="1"/>
  <c r="N341" i="1" s="1"/>
  <c r="N342" i="1" s="1"/>
  <c r="N343" i="1" s="1"/>
  <c r="N344" i="1" s="1"/>
  <c r="N345" i="1" s="1"/>
  <c r="M334" i="1"/>
  <c r="M335" i="1" s="1"/>
  <c r="M336" i="1" s="1"/>
  <c r="M337" i="1" s="1"/>
  <c r="M338" i="1" s="1"/>
  <c r="M339" i="1" s="1"/>
  <c r="M340" i="1" s="1"/>
  <c r="M341" i="1" s="1"/>
  <c r="M342" i="1" s="1"/>
  <c r="M343" i="1" s="1"/>
  <c r="M344" i="1" s="1"/>
  <c r="M345" i="1" s="1"/>
  <c r="L334" i="1"/>
  <c r="L335" i="1" s="1"/>
  <c r="L336" i="1" s="1"/>
  <c r="L337" i="1" s="1"/>
  <c r="L338" i="1" s="1"/>
  <c r="L339" i="1" s="1"/>
  <c r="L340" i="1" s="1"/>
  <c r="L341" i="1" s="1"/>
  <c r="L342" i="1" s="1"/>
  <c r="L343" i="1" s="1"/>
  <c r="L344" i="1" s="1"/>
  <c r="L345" i="1" s="1"/>
  <c r="K334" i="1"/>
  <c r="K335" i="1" s="1"/>
  <c r="K336" i="1" s="1"/>
  <c r="K337" i="1" s="1"/>
  <c r="K338" i="1" s="1"/>
  <c r="K339" i="1" s="1"/>
  <c r="K340" i="1" s="1"/>
  <c r="K341" i="1" s="1"/>
  <c r="K342" i="1" s="1"/>
  <c r="K343" i="1" s="1"/>
  <c r="K344" i="1" s="1"/>
  <c r="K345" i="1" s="1"/>
  <c r="J334" i="1"/>
  <c r="J335" i="1" s="1"/>
  <c r="J336" i="1" s="1"/>
  <c r="J337" i="1" s="1"/>
  <c r="J338" i="1" s="1"/>
  <c r="J339" i="1" s="1"/>
  <c r="J340" i="1" s="1"/>
  <c r="J341" i="1" s="1"/>
  <c r="J342" i="1" s="1"/>
  <c r="J343" i="1" s="1"/>
  <c r="J344" i="1" s="1"/>
  <c r="J345" i="1" s="1"/>
  <c r="I334" i="1"/>
  <c r="I335" i="1" s="1"/>
  <c r="I336" i="1" s="1"/>
  <c r="I337" i="1" s="1"/>
  <c r="I338" i="1" s="1"/>
  <c r="I339" i="1" s="1"/>
  <c r="I340" i="1" s="1"/>
  <c r="I341" i="1" s="1"/>
  <c r="I342" i="1" s="1"/>
  <c r="I343" i="1" s="1"/>
  <c r="I344" i="1" s="1"/>
  <c r="I345" i="1" s="1"/>
  <c r="H334" i="1"/>
  <c r="H335" i="1" s="1"/>
  <c r="H336" i="1" s="1"/>
  <c r="H337" i="1" s="1"/>
  <c r="H338" i="1" s="1"/>
  <c r="H339" i="1" s="1"/>
  <c r="H340" i="1" s="1"/>
  <c r="H341" i="1" s="1"/>
  <c r="H342" i="1" s="1"/>
  <c r="H343" i="1" s="1"/>
  <c r="H344" i="1" s="1"/>
  <c r="H345" i="1" s="1"/>
  <c r="G334" i="1"/>
  <c r="G335" i="1" s="1"/>
  <c r="G336" i="1" s="1"/>
  <c r="G337" i="1" s="1"/>
  <c r="G338" i="1" s="1"/>
  <c r="G339" i="1" s="1"/>
  <c r="G340" i="1" s="1"/>
  <c r="G341" i="1" s="1"/>
  <c r="G342" i="1" s="1"/>
  <c r="G343" i="1" s="1"/>
  <c r="G344" i="1" s="1"/>
  <c r="G345" i="1" s="1"/>
  <c r="F334" i="1"/>
  <c r="F335" i="1" s="1"/>
  <c r="F336" i="1" s="1"/>
  <c r="F337" i="1" s="1"/>
  <c r="F338" i="1" s="1"/>
  <c r="F339" i="1" s="1"/>
  <c r="F340" i="1" s="1"/>
  <c r="F341" i="1" s="1"/>
  <c r="F342" i="1" s="1"/>
  <c r="F343" i="1" s="1"/>
  <c r="F344" i="1" s="1"/>
  <c r="F345" i="1" s="1"/>
  <c r="E334" i="1"/>
  <c r="E335" i="1" s="1"/>
  <c r="E336" i="1" s="1"/>
  <c r="E337" i="1" s="1"/>
  <c r="E338" i="1" s="1"/>
  <c r="E339" i="1" s="1"/>
  <c r="E340" i="1" s="1"/>
  <c r="E341" i="1" s="1"/>
  <c r="E342" i="1" s="1"/>
  <c r="E343" i="1" s="1"/>
  <c r="E344" i="1" s="1"/>
  <c r="E345" i="1" s="1"/>
  <c r="D334" i="1"/>
  <c r="D335" i="1" s="1"/>
  <c r="D336" i="1" s="1"/>
  <c r="D337" i="1" s="1"/>
  <c r="D338" i="1" s="1"/>
  <c r="D339" i="1" s="1"/>
  <c r="D340" i="1" s="1"/>
  <c r="D341" i="1" s="1"/>
  <c r="D342" i="1" s="1"/>
  <c r="D343" i="1" s="1"/>
  <c r="D344" i="1" s="1"/>
  <c r="D345" i="1" s="1"/>
  <c r="C334" i="1"/>
  <c r="C335" i="1" s="1"/>
  <c r="C336" i="1" s="1"/>
  <c r="C337" i="1" s="1"/>
  <c r="C338" i="1" s="1"/>
  <c r="C339" i="1" s="1"/>
  <c r="C340" i="1" s="1"/>
  <c r="C341" i="1" s="1"/>
  <c r="C342" i="1" s="1"/>
  <c r="C343" i="1" s="1"/>
  <c r="C344" i="1" s="1"/>
  <c r="C345" i="1" s="1"/>
  <c r="A351" i="1" l="1"/>
  <c r="A362" i="1"/>
  <c r="G33" i="5"/>
  <c r="I33" i="5"/>
  <c r="J33" i="5"/>
  <c r="F33" i="5"/>
  <c r="A335" i="1"/>
  <c r="A336" i="1" s="1"/>
  <c r="A337" i="1" s="1"/>
  <c r="A338" i="1" s="1"/>
  <c r="A339" i="1" s="1"/>
  <c r="A340" i="1" s="1"/>
  <c r="A341" i="1" s="1"/>
  <c r="A342" i="1" s="1"/>
  <c r="A343" i="1" s="1"/>
  <c r="A344" i="1" s="1"/>
  <c r="A345" i="1" s="1"/>
  <c r="A352" i="1" l="1"/>
  <c r="A363" i="1"/>
  <c r="M110" i="6"/>
  <c r="L110" i="6"/>
  <c r="K110" i="6"/>
  <c r="J110" i="6"/>
  <c r="I110" i="6"/>
  <c r="H110" i="6"/>
  <c r="G110" i="6"/>
  <c r="F110" i="6"/>
  <c r="E110" i="6"/>
  <c r="D110" i="6"/>
  <c r="C110" i="6"/>
  <c r="B110" i="6"/>
  <c r="C109" i="6"/>
  <c r="D109" i="6"/>
  <c r="E109" i="6"/>
  <c r="F109" i="6"/>
  <c r="G109" i="6"/>
  <c r="H109" i="6"/>
  <c r="I109" i="6"/>
  <c r="J109" i="6"/>
  <c r="K109" i="6"/>
  <c r="L109" i="6"/>
  <c r="M109" i="6"/>
  <c r="B109" i="6"/>
  <c r="C108" i="6"/>
  <c r="D108" i="6"/>
  <c r="E108" i="6"/>
  <c r="F108" i="6"/>
  <c r="G108" i="6"/>
  <c r="H108" i="6"/>
  <c r="I108" i="6"/>
  <c r="J108" i="6"/>
  <c r="K108" i="6"/>
  <c r="L108" i="6"/>
  <c r="M108" i="6"/>
  <c r="B108" i="6"/>
  <c r="C107" i="6"/>
  <c r="D107" i="6"/>
  <c r="E107" i="6"/>
  <c r="F107" i="6"/>
  <c r="G107" i="6"/>
  <c r="H107" i="6"/>
  <c r="I107" i="6"/>
  <c r="J107" i="6"/>
  <c r="K107" i="6"/>
  <c r="L107" i="6"/>
  <c r="M107" i="6"/>
  <c r="B107" i="6"/>
  <c r="A353" i="1" l="1"/>
  <c r="A364" i="1"/>
  <c r="B32" i="5"/>
  <c r="H32" i="5"/>
  <c r="M32" i="5"/>
  <c r="D32" i="5"/>
  <c r="L32" i="5"/>
  <c r="F32" i="5"/>
  <c r="G32" i="5"/>
  <c r="K32" i="5"/>
  <c r="C32" i="5"/>
  <c r="I32" i="5"/>
  <c r="E32" i="5"/>
  <c r="J32" i="5"/>
  <c r="C322" i="1"/>
  <c r="C323" i="1" s="1"/>
  <c r="C324" i="1" s="1"/>
  <c r="C325" i="1" s="1"/>
  <c r="C326" i="1" s="1"/>
  <c r="C327" i="1" s="1"/>
  <c r="C328" i="1" s="1"/>
  <c r="C329" i="1" s="1"/>
  <c r="C330" i="1" s="1"/>
  <c r="C331" i="1" s="1"/>
  <c r="C332" i="1" s="1"/>
  <c r="C333" i="1" s="1"/>
  <c r="D322" i="1"/>
  <c r="D323" i="1" s="1"/>
  <c r="D324" i="1" s="1"/>
  <c r="D325" i="1" s="1"/>
  <c r="D326" i="1" s="1"/>
  <c r="D327" i="1" s="1"/>
  <c r="D328" i="1" s="1"/>
  <c r="D329" i="1" s="1"/>
  <c r="D330" i="1" s="1"/>
  <c r="D331" i="1" s="1"/>
  <c r="D332" i="1" s="1"/>
  <c r="D333" i="1" s="1"/>
  <c r="E322" i="1"/>
  <c r="E323" i="1" s="1"/>
  <c r="E324" i="1" s="1"/>
  <c r="E325" i="1" s="1"/>
  <c r="E326" i="1" s="1"/>
  <c r="E327" i="1" s="1"/>
  <c r="E328" i="1" s="1"/>
  <c r="E329" i="1" s="1"/>
  <c r="E330" i="1" s="1"/>
  <c r="E331" i="1" s="1"/>
  <c r="E332" i="1" s="1"/>
  <c r="E333" i="1" s="1"/>
  <c r="F322" i="1"/>
  <c r="F323" i="1" s="1"/>
  <c r="F324" i="1" s="1"/>
  <c r="F325" i="1" s="1"/>
  <c r="F326" i="1" s="1"/>
  <c r="F327" i="1" s="1"/>
  <c r="F328" i="1" s="1"/>
  <c r="F329" i="1" s="1"/>
  <c r="F330" i="1" s="1"/>
  <c r="F331" i="1" s="1"/>
  <c r="F332" i="1" s="1"/>
  <c r="F333" i="1" s="1"/>
  <c r="G322" i="1"/>
  <c r="G323" i="1" s="1"/>
  <c r="G324" i="1" s="1"/>
  <c r="G325" i="1" s="1"/>
  <c r="G326" i="1" s="1"/>
  <c r="G327" i="1" s="1"/>
  <c r="G328" i="1" s="1"/>
  <c r="G329" i="1" s="1"/>
  <c r="G330" i="1" s="1"/>
  <c r="G331" i="1" s="1"/>
  <c r="G332" i="1" s="1"/>
  <c r="G333" i="1" s="1"/>
  <c r="H322" i="1"/>
  <c r="H323" i="1" s="1"/>
  <c r="H324" i="1" s="1"/>
  <c r="H325" i="1" s="1"/>
  <c r="H326" i="1" s="1"/>
  <c r="H327" i="1" s="1"/>
  <c r="H328" i="1" s="1"/>
  <c r="H329" i="1" s="1"/>
  <c r="H330" i="1" s="1"/>
  <c r="H331" i="1" s="1"/>
  <c r="H332" i="1" s="1"/>
  <c r="H333" i="1" s="1"/>
  <c r="I322" i="1"/>
  <c r="I323" i="1" s="1"/>
  <c r="I324" i="1" s="1"/>
  <c r="I325" i="1" s="1"/>
  <c r="I326" i="1" s="1"/>
  <c r="I327" i="1" s="1"/>
  <c r="I328" i="1" s="1"/>
  <c r="I329" i="1" s="1"/>
  <c r="I330" i="1" s="1"/>
  <c r="I331" i="1" s="1"/>
  <c r="I332" i="1" s="1"/>
  <c r="I333" i="1" s="1"/>
  <c r="J322" i="1"/>
  <c r="J323" i="1" s="1"/>
  <c r="J324" i="1" s="1"/>
  <c r="J325" i="1" s="1"/>
  <c r="J326" i="1" s="1"/>
  <c r="J327" i="1" s="1"/>
  <c r="J328" i="1" s="1"/>
  <c r="J329" i="1" s="1"/>
  <c r="J330" i="1" s="1"/>
  <c r="J331" i="1" s="1"/>
  <c r="J332" i="1" s="1"/>
  <c r="J333" i="1" s="1"/>
  <c r="K322" i="1"/>
  <c r="K323" i="1" s="1"/>
  <c r="K324" i="1" s="1"/>
  <c r="K325" i="1" s="1"/>
  <c r="K326" i="1" s="1"/>
  <c r="K327" i="1" s="1"/>
  <c r="K328" i="1" s="1"/>
  <c r="K329" i="1" s="1"/>
  <c r="K330" i="1" s="1"/>
  <c r="K331" i="1" s="1"/>
  <c r="K332" i="1" s="1"/>
  <c r="K333" i="1" s="1"/>
  <c r="L322" i="1"/>
  <c r="L323" i="1" s="1"/>
  <c r="L324" i="1" s="1"/>
  <c r="L325" i="1" s="1"/>
  <c r="L326" i="1" s="1"/>
  <c r="L327" i="1" s="1"/>
  <c r="L328" i="1" s="1"/>
  <c r="L329" i="1" s="1"/>
  <c r="L330" i="1" s="1"/>
  <c r="L331" i="1" s="1"/>
  <c r="L332" i="1" s="1"/>
  <c r="L333" i="1" s="1"/>
  <c r="M322" i="1"/>
  <c r="M323" i="1" s="1"/>
  <c r="M324" i="1" s="1"/>
  <c r="M325" i="1" s="1"/>
  <c r="M326" i="1" s="1"/>
  <c r="M327" i="1" s="1"/>
  <c r="M328" i="1" s="1"/>
  <c r="M329" i="1" s="1"/>
  <c r="M330" i="1" s="1"/>
  <c r="M331" i="1" s="1"/>
  <c r="M332" i="1" s="1"/>
  <c r="M333" i="1" s="1"/>
  <c r="N322" i="1"/>
  <c r="N323" i="1" s="1"/>
  <c r="N324" i="1" s="1"/>
  <c r="N325" i="1" s="1"/>
  <c r="N326" i="1" s="1"/>
  <c r="N327" i="1" s="1"/>
  <c r="N328" i="1" s="1"/>
  <c r="N329" i="1" s="1"/>
  <c r="N330" i="1" s="1"/>
  <c r="N331" i="1" s="1"/>
  <c r="N332" i="1" s="1"/>
  <c r="N333" i="1" s="1"/>
  <c r="N130" i="1"/>
  <c r="N131" i="1" s="1"/>
  <c r="N132" i="1" s="1"/>
  <c r="N133" i="1" s="1"/>
  <c r="N134" i="1" s="1"/>
  <c r="N135" i="1" s="1"/>
  <c r="N136" i="1" s="1"/>
  <c r="N137" i="1" s="1"/>
  <c r="N138" i="1" s="1"/>
  <c r="N139" i="1" s="1"/>
  <c r="N140" i="1" s="1"/>
  <c r="N141" i="1" s="1"/>
  <c r="M130" i="1"/>
  <c r="M131" i="1" s="1"/>
  <c r="M132" i="1" s="1"/>
  <c r="M133" i="1" s="1"/>
  <c r="M134" i="1" s="1"/>
  <c r="M135" i="1" s="1"/>
  <c r="M136" i="1" s="1"/>
  <c r="M137" i="1" s="1"/>
  <c r="M138" i="1" s="1"/>
  <c r="M139" i="1" s="1"/>
  <c r="M140" i="1" s="1"/>
  <c r="M141" i="1" s="1"/>
  <c r="L130" i="1"/>
  <c r="L131" i="1" s="1"/>
  <c r="L132" i="1" s="1"/>
  <c r="L133" i="1" s="1"/>
  <c r="L134" i="1" s="1"/>
  <c r="L135" i="1" s="1"/>
  <c r="L136" i="1" s="1"/>
  <c r="L137" i="1" s="1"/>
  <c r="L138" i="1" s="1"/>
  <c r="L139" i="1" s="1"/>
  <c r="L140" i="1" s="1"/>
  <c r="L141" i="1" s="1"/>
  <c r="K130" i="1"/>
  <c r="K131" i="1" s="1"/>
  <c r="K132" i="1" s="1"/>
  <c r="K133" i="1" s="1"/>
  <c r="K134" i="1" s="1"/>
  <c r="K135" i="1" s="1"/>
  <c r="K136" i="1" s="1"/>
  <c r="K137" i="1" s="1"/>
  <c r="K138" i="1" s="1"/>
  <c r="K139" i="1" s="1"/>
  <c r="K140" i="1" s="1"/>
  <c r="K141" i="1" s="1"/>
  <c r="J130" i="1"/>
  <c r="J131" i="1" s="1"/>
  <c r="J132" i="1" s="1"/>
  <c r="J133" i="1" s="1"/>
  <c r="J134" i="1" s="1"/>
  <c r="J135" i="1" s="1"/>
  <c r="J136" i="1" s="1"/>
  <c r="J137" i="1" s="1"/>
  <c r="J138" i="1" s="1"/>
  <c r="J139" i="1" s="1"/>
  <c r="J140" i="1" s="1"/>
  <c r="J141" i="1" s="1"/>
  <c r="I130" i="1"/>
  <c r="I131" i="1" s="1"/>
  <c r="I132" i="1" s="1"/>
  <c r="I133" i="1" s="1"/>
  <c r="I134" i="1" s="1"/>
  <c r="I135" i="1" s="1"/>
  <c r="I136" i="1" s="1"/>
  <c r="I137" i="1" s="1"/>
  <c r="I138" i="1" s="1"/>
  <c r="I139" i="1" s="1"/>
  <c r="I140" i="1" s="1"/>
  <c r="I141" i="1" s="1"/>
  <c r="H130" i="1"/>
  <c r="H131" i="1" s="1"/>
  <c r="H132" i="1" s="1"/>
  <c r="H133" i="1" s="1"/>
  <c r="H134" i="1" s="1"/>
  <c r="H135" i="1" s="1"/>
  <c r="H136" i="1" s="1"/>
  <c r="H137" i="1" s="1"/>
  <c r="H138" i="1" s="1"/>
  <c r="H139" i="1" s="1"/>
  <c r="H140" i="1" s="1"/>
  <c r="H141" i="1" s="1"/>
  <c r="G130" i="1"/>
  <c r="G131" i="1" s="1"/>
  <c r="G132" i="1" s="1"/>
  <c r="G133" i="1" s="1"/>
  <c r="G134" i="1" s="1"/>
  <c r="G135" i="1" s="1"/>
  <c r="G136" i="1" s="1"/>
  <c r="G137" i="1" s="1"/>
  <c r="G138" i="1" s="1"/>
  <c r="G139" i="1" s="1"/>
  <c r="G140" i="1" s="1"/>
  <c r="G141" i="1" s="1"/>
  <c r="F130" i="1"/>
  <c r="F131" i="1" s="1"/>
  <c r="F132" i="1" s="1"/>
  <c r="F133" i="1" s="1"/>
  <c r="F134" i="1" s="1"/>
  <c r="F135" i="1" s="1"/>
  <c r="F136" i="1" s="1"/>
  <c r="F137" i="1" s="1"/>
  <c r="F138" i="1" s="1"/>
  <c r="F139" i="1" s="1"/>
  <c r="F140" i="1" s="1"/>
  <c r="F141" i="1" s="1"/>
  <c r="E130" i="1"/>
  <c r="E131" i="1" s="1"/>
  <c r="E132" i="1" s="1"/>
  <c r="E133" i="1" s="1"/>
  <c r="E134" i="1" s="1"/>
  <c r="E135" i="1" s="1"/>
  <c r="E136" i="1" s="1"/>
  <c r="E137" i="1" s="1"/>
  <c r="E138" i="1" s="1"/>
  <c r="E139" i="1" s="1"/>
  <c r="E140" i="1" s="1"/>
  <c r="E141" i="1" s="1"/>
  <c r="D130" i="1"/>
  <c r="D131" i="1" s="1"/>
  <c r="D132" i="1" s="1"/>
  <c r="D133" i="1" s="1"/>
  <c r="D134" i="1" s="1"/>
  <c r="D135" i="1" s="1"/>
  <c r="D136" i="1" s="1"/>
  <c r="D137" i="1" s="1"/>
  <c r="D138" i="1" s="1"/>
  <c r="D139" i="1" s="1"/>
  <c r="D140" i="1" s="1"/>
  <c r="D141" i="1" s="1"/>
  <c r="C130" i="1"/>
  <c r="C131" i="1" s="1"/>
  <c r="C132" i="1" s="1"/>
  <c r="C133" i="1" s="1"/>
  <c r="C134" i="1" s="1"/>
  <c r="C135" i="1" s="1"/>
  <c r="C136" i="1" s="1"/>
  <c r="C137" i="1" s="1"/>
  <c r="C138" i="1" s="1"/>
  <c r="C139" i="1" s="1"/>
  <c r="C140" i="1" s="1"/>
  <c r="C141" i="1" s="1"/>
  <c r="A323" i="1"/>
  <c r="A324" i="1" s="1"/>
  <c r="A325" i="1" s="1"/>
  <c r="A326" i="1" s="1"/>
  <c r="A327" i="1" s="1"/>
  <c r="A328" i="1" s="1"/>
  <c r="A329" i="1" s="1"/>
  <c r="A330" i="1" s="1"/>
  <c r="A331" i="1" s="1"/>
  <c r="A332" i="1" s="1"/>
  <c r="A333" i="1" s="1"/>
  <c r="A354" i="1" l="1"/>
  <c r="A365" i="1"/>
  <c r="C106" i="6"/>
  <c r="D106" i="6"/>
  <c r="E106" i="6"/>
  <c r="F106" i="6"/>
  <c r="G106" i="6"/>
  <c r="H106" i="6"/>
  <c r="I106" i="6"/>
  <c r="J106" i="6"/>
  <c r="K106" i="6"/>
  <c r="L106" i="6"/>
  <c r="M106" i="6"/>
  <c r="B106" i="6"/>
  <c r="A355" i="1" l="1"/>
  <c r="A366" i="1"/>
  <c r="R20" i="1"/>
  <c r="A356" i="1" l="1"/>
  <c r="A367" i="1"/>
  <c r="M105" i="6"/>
  <c r="L105" i="6"/>
  <c r="K105" i="6"/>
  <c r="J105" i="6"/>
  <c r="I105" i="6"/>
  <c r="H105" i="6"/>
  <c r="G105" i="6"/>
  <c r="F105" i="6"/>
  <c r="E105" i="6"/>
  <c r="D105" i="6"/>
  <c r="C105" i="6"/>
  <c r="B105" i="6"/>
  <c r="P21" i="1"/>
  <c r="P22" i="1" s="1"/>
  <c r="P23" i="1" s="1"/>
  <c r="P24" i="1" s="1"/>
  <c r="P25" i="1" s="1"/>
  <c r="P26" i="1" s="1"/>
  <c r="P27" i="1" s="1"/>
  <c r="P28" i="1" s="1"/>
  <c r="P29" i="1" s="1"/>
  <c r="P30" i="1" s="1"/>
  <c r="P31" i="1" s="1"/>
  <c r="P32" i="1" s="1"/>
  <c r="P33" i="1" s="1"/>
  <c r="A357" i="1" l="1"/>
  <c r="A369" i="1" s="1"/>
  <c r="A368" i="1"/>
  <c r="P34" i="1"/>
  <c r="Q33" i="1"/>
  <c r="P35" i="1" l="1"/>
  <c r="Q34" i="1"/>
  <c r="B103" i="6"/>
  <c r="B104" i="6"/>
  <c r="M104" i="6"/>
  <c r="L104" i="6"/>
  <c r="K104" i="6"/>
  <c r="J104" i="6"/>
  <c r="I104" i="6"/>
  <c r="H104" i="6"/>
  <c r="G104" i="6"/>
  <c r="F104" i="6"/>
  <c r="E104" i="6"/>
  <c r="D104" i="6"/>
  <c r="C104" i="6"/>
  <c r="C103" i="6"/>
  <c r="D103" i="6"/>
  <c r="E103" i="6"/>
  <c r="F103" i="6"/>
  <c r="G103" i="6"/>
  <c r="H103" i="6"/>
  <c r="I103" i="6"/>
  <c r="J103" i="6"/>
  <c r="K103" i="6"/>
  <c r="L103" i="6"/>
  <c r="M103" i="6"/>
  <c r="C310" i="1"/>
  <c r="C311" i="1" s="1"/>
  <c r="C312" i="1" s="1"/>
  <c r="C313" i="1" s="1"/>
  <c r="C314" i="1" s="1"/>
  <c r="C315" i="1" s="1"/>
  <c r="C316" i="1" s="1"/>
  <c r="C317" i="1" s="1"/>
  <c r="C318" i="1" s="1"/>
  <c r="C319" i="1" s="1"/>
  <c r="N310" i="1"/>
  <c r="N311" i="1" s="1"/>
  <c r="N312" i="1" s="1"/>
  <c r="N313" i="1" s="1"/>
  <c r="N314" i="1" s="1"/>
  <c r="N315" i="1" s="1"/>
  <c r="N316" i="1" s="1"/>
  <c r="N317" i="1" s="1"/>
  <c r="N318" i="1" s="1"/>
  <c r="N319" i="1" s="1"/>
  <c r="M310" i="1"/>
  <c r="M311" i="1" s="1"/>
  <c r="M312" i="1" s="1"/>
  <c r="M313" i="1" s="1"/>
  <c r="M314" i="1" s="1"/>
  <c r="M315" i="1" s="1"/>
  <c r="M316" i="1" s="1"/>
  <c r="M317" i="1" s="1"/>
  <c r="M318" i="1" s="1"/>
  <c r="M319" i="1" s="1"/>
  <c r="L310" i="1"/>
  <c r="L311" i="1" s="1"/>
  <c r="L312" i="1" s="1"/>
  <c r="L313" i="1" s="1"/>
  <c r="L314" i="1" s="1"/>
  <c r="L315" i="1" s="1"/>
  <c r="L316" i="1" s="1"/>
  <c r="L317" i="1" s="1"/>
  <c r="L318" i="1" s="1"/>
  <c r="L319" i="1" s="1"/>
  <c r="K310" i="1"/>
  <c r="K311" i="1" s="1"/>
  <c r="K312" i="1" s="1"/>
  <c r="K313" i="1" s="1"/>
  <c r="K314" i="1" s="1"/>
  <c r="K315" i="1" s="1"/>
  <c r="K316" i="1" s="1"/>
  <c r="K317" i="1" s="1"/>
  <c r="K318" i="1" s="1"/>
  <c r="K319" i="1" s="1"/>
  <c r="J310" i="1"/>
  <c r="J311" i="1" s="1"/>
  <c r="J312" i="1" s="1"/>
  <c r="J313" i="1" s="1"/>
  <c r="J314" i="1" s="1"/>
  <c r="J315" i="1" s="1"/>
  <c r="J316" i="1" s="1"/>
  <c r="J317" i="1" s="1"/>
  <c r="J318" i="1" s="1"/>
  <c r="J319" i="1" s="1"/>
  <c r="I310" i="1"/>
  <c r="I311" i="1" s="1"/>
  <c r="I312" i="1" s="1"/>
  <c r="I313" i="1" s="1"/>
  <c r="I314" i="1" s="1"/>
  <c r="I315" i="1" s="1"/>
  <c r="I316" i="1" s="1"/>
  <c r="I317" i="1" s="1"/>
  <c r="I318" i="1" s="1"/>
  <c r="I319" i="1" s="1"/>
  <c r="H310" i="1"/>
  <c r="H311" i="1" s="1"/>
  <c r="H312" i="1" s="1"/>
  <c r="H313" i="1" s="1"/>
  <c r="H314" i="1" s="1"/>
  <c r="H315" i="1" s="1"/>
  <c r="H316" i="1" s="1"/>
  <c r="H317" i="1" s="1"/>
  <c r="H318" i="1" s="1"/>
  <c r="H319" i="1" s="1"/>
  <c r="G310" i="1"/>
  <c r="G311" i="1" s="1"/>
  <c r="G312" i="1" s="1"/>
  <c r="G313" i="1" s="1"/>
  <c r="G314" i="1" s="1"/>
  <c r="G315" i="1" s="1"/>
  <c r="G316" i="1" s="1"/>
  <c r="G317" i="1" s="1"/>
  <c r="G318" i="1" s="1"/>
  <c r="G319" i="1" s="1"/>
  <c r="F310" i="1"/>
  <c r="F311" i="1" s="1"/>
  <c r="F312" i="1" s="1"/>
  <c r="F313" i="1" s="1"/>
  <c r="F314" i="1" s="1"/>
  <c r="F315" i="1" s="1"/>
  <c r="F316" i="1" s="1"/>
  <c r="F317" i="1" s="1"/>
  <c r="F318" i="1" s="1"/>
  <c r="F319" i="1" s="1"/>
  <c r="E310" i="1"/>
  <c r="E311" i="1" s="1"/>
  <c r="E312" i="1" s="1"/>
  <c r="E313" i="1" s="1"/>
  <c r="E314" i="1" s="1"/>
  <c r="E315" i="1" s="1"/>
  <c r="E316" i="1" s="1"/>
  <c r="E317" i="1" s="1"/>
  <c r="E318" i="1" s="1"/>
  <c r="E319" i="1" s="1"/>
  <c r="D310" i="1"/>
  <c r="D311" i="1" s="1"/>
  <c r="D312" i="1" s="1"/>
  <c r="D313" i="1" s="1"/>
  <c r="D314" i="1" s="1"/>
  <c r="D315" i="1" s="1"/>
  <c r="D316" i="1" s="1"/>
  <c r="D317" i="1" s="1"/>
  <c r="D318" i="1" s="1"/>
  <c r="D319" i="1" s="1"/>
  <c r="C102" i="6"/>
  <c r="D102" i="6"/>
  <c r="E102" i="6"/>
  <c r="F102" i="6"/>
  <c r="G102" i="6"/>
  <c r="H102" i="6"/>
  <c r="I102" i="6"/>
  <c r="J102" i="6"/>
  <c r="K102" i="6"/>
  <c r="L102" i="6"/>
  <c r="M102" i="6"/>
  <c r="B102" i="6"/>
  <c r="A311" i="1"/>
  <c r="A312" i="1" s="1"/>
  <c r="A313" i="1" s="1"/>
  <c r="A314" i="1" s="1"/>
  <c r="A315" i="1" s="1"/>
  <c r="A316" i="1" s="1"/>
  <c r="A317" i="1" s="1"/>
  <c r="A318" i="1" s="1"/>
  <c r="A319" i="1" s="1"/>
  <c r="A320" i="1" s="1"/>
  <c r="A321" i="1" s="1"/>
  <c r="B31" i="5" l="1"/>
  <c r="K31" i="5"/>
  <c r="I31" i="5"/>
  <c r="H31" i="5"/>
  <c r="C31" i="5"/>
  <c r="F31" i="5"/>
  <c r="G31" i="5"/>
  <c r="J31" i="5"/>
  <c r="M31" i="5"/>
  <c r="E31" i="5"/>
  <c r="L31" i="5"/>
  <c r="D31" i="5"/>
  <c r="J320" i="1"/>
  <c r="J321" i="1" s="1"/>
  <c r="K320" i="1"/>
  <c r="K321" i="1" s="1"/>
  <c r="D320" i="1"/>
  <c r="D321" i="1" s="1"/>
  <c r="L320" i="1"/>
  <c r="L321" i="1" s="1"/>
  <c r="E320" i="1"/>
  <c r="E321" i="1" s="1"/>
  <c r="M320" i="1"/>
  <c r="M321" i="1" s="1"/>
  <c r="F320" i="1"/>
  <c r="F321" i="1" s="1"/>
  <c r="N320" i="1"/>
  <c r="N321" i="1" s="1"/>
  <c r="G320" i="1"/>
  <c r="G321" i="1" s="1"/>
  <c r="C320" i="1"/>
  <c r="C321" i="1" s="1"/>
  <c r="H320" i="1"/>
  <c r="H321" i="1" s="1"/>
  <c r="I320" i="1"/>
  <c r="I321" i="1" s="1"/>
  <c r="P36" i="1"/>
  <c r="Q35" i="1"/>
  <c r="M101" i="6"/>
  <c r="L101" i="6"/>
  <c r="K101" i="6"/>
  <c r="J101" i="6"/>
  <c r="I101" i="6"/>
  <c r="H101" i="6"/>
  <c r="G101" i="6"/>
  <c r="F101" i="6"/>
  <c r="E101" i="6"/>
  <c r="D101" i="6"/>
  <c r="C101" i="6"/>
  <c r="B101" i="6"/>
  <c r="P41" i="1" l="1"/>
  <c r="R41" i="1" s="1"/>
  <c r="M100" i="6"/>
  <c r="L100" i="6"/>
  <c r="K100" i="6"/>
  <c r="J100" i="6"/>
  <c r="I100" i="6"/>
  <c r="H100" i="6"/>
  <c r="G100" i="6"/>
  <c r="F100" i="6"/>
  <c r="E100" i="6"/>
  <c r="D100" i="6"/>
  <c r="C100" i="6"/>
  <c r="B100" i="6"/>
  <c r="C99" i="6"/>
  <c r="D99" i="6"/>
  <c r="E99" i="6"/>
  <c r="F99" i="6"/>
  <c r="G99" i="6"/>
  <c r="H99" i="6"/>
  <c r="I99" i="6"/>
  <c r="J99" i="6"/>
  <c r="K99" i="6"/>
  <c r="L99" i="6"/>
  <c r="M99" i="6"/>
  <c r="B99" i="6"/>
  <c r="D298" i="1"/>
  <c r="D299" i="1" s="1"/>
  <c r="D300" i="1" s="1"/>
  <c r="D301" i="1" s="1"/>
  <c r="D302" i="1" s="1"/>
  <c r="D303" i="1" s="1"/>
  <c r="D304" i="1" s="1"/>
  <c r="D305" i="1" s="1"/>
  <c r="D306" i="1" s="1"/>
  <c r="E298" i="1"/>
  <c r="E299" i="1" s="1"/>
  <c r="E300" i="1" s="1"/>
  <c r="E301" i="1" s="1"/>
  <c r="E302" i="1" s="1"/>
  <c r="E303" i="1" s="1"/>
  <c r="E304" i="1" s="1"/>
  <c r="E305" i="1" s="1"/>
  <c r="E306" i="1" s="1"/>
  <c r="F298" i="1"/>
  <c r="F299" i="1" s="1"/>
  <c r="F300" i="1" s="1"/>
  <c r="F301" i="1" s="1"/>
  <c r="F302" i="1" s="1"/>
  <c r="F303" i="1" s="1"/>
  <c r="F304" i="1" s="1"/>
  <c r="F305" i="1" s="1"/>
  <c r="F306" i="1" s="1"/>
  <c r="G298" i="1"/>
  <c r="G299" i="1" s="1"/>
  <c r="G300" i="1" s="1"/>
  <c r="G301" i="1" s="1"/>
  <c r="G302" i="1" s="1"/>
  <c r="G303" i="1" s="1"/>
  <c r="G304" i="1" s="1"/>
  <c r="G305" i="1" s="1"/>
  <c r="G306" i="1" s="1"/>
  <c r="H298" i="1"/>
  <c r="H299" i="1" s="1"/>
  <c r="H300" i="1" s="1"/>
  <c r="H301" i="1" s="1"/>
  <c r="H302" i="1" s="1"/>
  <c r="H303" i="1" s="1"/>
  <c r="H304" i="1" s="1"/>
  <c r="H305" i="1" s="1"/>
  <c r="H306" i="1" s="1"/>
  <c r="I298" i="1"/>
  <c r="I299" i="1" s="1"/>
  <c r="I300" i="1" s="1"/>
  <c r="I301" i="1" s="1"/>
  <c r="I302" i="1" s="1"/>
  <c r="I303" i="1" s="1"/>
  <c r="I304" i="1" s="1"/>
  <c r="I305" i="1" s="1"/>
  <c r="I306" i="1" s="1"/>
  <c r="J298" i="1"/>
  <c r="J299" i="1" s="1"/>
  <c r="J300" i="1" s="1"/>
  <c r="J301" i="1" s="1"/>
  <c r="J302" i="1" s="1"/>
  <c r="J303" i="1" s="1"/>
  <c r="J304" i="1" s="1"/>
  <c r="J305" i="1" s="1"/>
  <c r="J306" i="1" s="1"/>
  <c r="K298" i="1"/>
  <c r="K299" i="1" s="1"/>
  <c r="K300" i="1" s="1"/>
  <c r="K301" i="1" s="1"/>
  <c r="K302" i="1" s="1"/>
  <c r="K303" i="1" s="1"/>
  <c r="K304" i="1" s="1"/>
  <c r="K305" i="1" s="1"/>
  <c r="K306" i="1" s="1"/>
  <c r="L298" i="1"/>
  <c r="L299" i="1" s="1"/>
  <c r="L300" i="1" s="1"/>
  <c r="L301" i="1" s="1"/>
  <c r="L302" i="1" s="1"/>
  <c r="L303" i="1" s="1"/>
  <c r="L304" i="1" s="1"/>
  <c r="L305" i="1" s="1"/>
  <c r="L306" i="1" s="1"/>
  <c r="M298" i="1"/>
  <c r="M299" i="1" s="1"/>
  <c r="M300" i="1" s="1"/>
  <c r="M301" i="1" s="1"/>
  <c r="M302" i="1" s="1"/>
  <c r="M303" i="1" s="1"/>
  <c r="M304" i="1" s="1"/>
  <c r="M305" i="1" s="1"/>
  <c r="M306" i="1" s="1"/>
  <c r="N298" i="1"/>
  <c r="N299" i="1" s="1"/>
  <c r="N300" i="1" s="1"/>
  <c r="N301" i="1" s="1"/>
  <c r="N302" i="1" s="1"/>
  <c r="N303" i="1" s="1"/>
  <c r="N304" i="1" s="1"/>
  <c r="N305" i="1" s="1"/>
  <c r="N306" i="1" s="1"/>
  <c r="C298" i="1"/>
  <c r="C299" i="1" s="1"/>
  <c r="C300" i="1" s="1"/>
  <c r="C301" i="1" s="1"/>
  <c r="C302" i="1" s="1"/>
  <c r="C303" i="1" s="1"/>
  <c r="C304" i="1" s="1"/>
  <c r="C305" i="1" s="1"/>
  <c r="C306" i="1" s="1"/>
  <c r="M98" i="6"/>
  <c r="L98" i="6"/>
  <c r="K98" i="6"/>
  <c r="J98" i="6"/>
  <c r="I98" i="6"/>
  <c r="H98" i="6"/>
  <c r="G98" i="6"/>
  <c r="F98" i="6"/>
  <c r="E98" i="6"/>
  <c r="D98" i="6"/>
  <c r="C98" i="6"/>
  <c r="B98" i="6"/>
  <c r="A299" i="1"/>
  <c r="A300" i="1" s="1"/>
  <c r="A301" i="1" s="1"/>
  <c r="A302" i="1" s="1"/>
  <c r="A303" i="1" s="1"/>
  <c r="A304" i="1" s="1"/>
  <c r="A305" i="1" s="1"/>
  <c r="A306" i="1" s="1"/>
  <c r="A307" i="1" s="1"/>
  <c r="A308" i="1" s="1"/>
  <c r="A309" i="1" s="1"/>
  <c r="C97" i="6"/>
  <c r="D97" i="6"/>
  <c r="E97" i="6"/>
  <c r="F97" i="6"/>
  <c r="G97" i="6"/>
  <c r="H97" i="6"/>
  <c r="I97" i="6"/>
  <c r="J97" i="6"/>
  <c r="K97" i="6"/>
  <c r="L97" i="6"/>
  <c r="M97" i="6"/>
  <c r="B97" i="6"/>
  <c r="C96" i="6"/>
  <c r="D96" i="6"/>
  <c r="E96" i="6"/>
  <c r="F96" i="6"/>
  <c r="G96" i="6"/>
  <c r="H96" i="6"/>
  <c r="I96" i="6"/>
  <c r="J96" i="6"/>
  <c r="K96" i="6"/>
  <c r="L96" i="6"/>
  <c r="M96" i="6"/>
  <c r="B96" i="6"/>
  <c r="C95" i="6"/>
  <c r="D95" i="6"/>
  <c r="E95" i="6"/>
  <c r="F95" i="6"/>
  <c r="G95" i="6"/>
  <c r="H95" i="6"/>
  <c r="I95" i="6"/>
  <c r="J95" i="6"/>
  <c r="K95" i="6"/>
  <c r="L95" i="6"/>
  <c r="M95" i="6"/>
  <c r="B95" i="6"/>
  <c r="A287" i="1"/>
  <c r="A288" i="1" s="1"/>
  <c r="A289" i="1" s="1"/>
  <c r="A290" i="1" s="1"/>
  <c r="A291" i="1" s="1"/>
  <c r="A292" i="1" s="1"/>
  <c r="A293" i="1" s="1"/>
  <c r="A294" i="1" s="1"/>
  <c r="A295" i="1" s="1"/>
  <c r="A296" i="1" s="1"/>
  <c r="A297" i="1" s="1"/>
  <c r="N286" i="1"/>
  <c r="N287" i="1" s="1"/>
  <c r="N288" i="1" s="1"/>
  <c r="N289" i="1" s="1"/>
  <c r="N290" i="1" s="1"/>
  <c r="N291" i="1" s="1"/>
  <c r="N292" i="1" s="1"/>
  <c r="N293" i="1" s="1"/>
  <c r="N294" i="1" s="1"/>
  <c r="N295" i="1" s="1"/>
  <c r="N296" i="1" s="1"/>
  <c r="N297" i="1" s="1"/>
  <c r="M286" i="1"/>
  <c r="M287" i="1" s="1"/>
  <c r="M288" i="1" s="1"/>
  <c r="M289" i="1" s="1"/>
  <c r="M290" i="1" s="1"/>
  <c r="M291" i="1" s="1"/>
  <c r="M292" i="1" s="1"/>
  <c r="M293" i="1" s="1"/>
  <c r="M294" i="1" s="1"/>
  <c r="M295" i="1" s="1"/>
  <c r="M296" i="1" s="1"/>
  <c r="M297" i="1" s="1"/>
  <c r="L286" i="1"/>
  <c r="L287" i="1" s="1"/>
  <c r="L288" i="1" s="1"/>
  <c r="L289" i="1" s="1"/>
  <c r="L290" i="1" s="1"/>
  <c r="L291" i="1" s="1"/>
  <c r="L292" i="1" s="1"/>
  <c r="L293" i="1" s="1"/>
  <c r="L294" i="1" s="1"/>
  <c r="L295" i="1" s="1"/>
  <c r="L296" i="1" s="1"/>
  <c r="L297" i="1" s="1"/>
  <c r="K286" i="1"/>
  <c r="K287" i="1" s="1"/>
  <c r="K288" i="1" s="1"/>
  <c r="K289" i="1" s="1"/>
  <c r="K290" i="1" s="1"/>
  <c r="K291" i="1" s="1"/>
  <c r="K292" i="1" s="1"/>
  <c r="K293" i="1" s="1"/>
  <c r="K294" i="1" s="1"/>
  <c r="K295" i="1" s="1"/>
  <c r="K296" i="1" s="1"/>
  <c r="K297" i="1" s="1"/>
  <c r="J286" i="1"/>
  <c r="J287" i="1" s="1"/>
  <c r="J288" i="1" s="1"/>
  <c r="J289" i="1" s="1"/>
  <c r="J290" i="1" s="1"/>
  <c r="J291" i="1" s="1"/>
  <c r="J292" i="1" s="1"/>
  <c r="J293" i="1" s="1"/>
  <c r="J294" i="1" s="1"/>
  <c r="J295" i="1" s="1"/>
  <c r="J296" i="1" s="1"/>
  <c r="J297" i="1" s="1"/>
  <c r="I286" i="1"/>
  <c r="I287" i="1" s="1"/>
  <c r="I288" i="1" s="1"/>
  <c r="I289" i="1" s="1"/>
  <c r="I290" i="1" s="1"/>
  <c r="I291" i="1" s="1"/>
  <c r="I292" i="1" s="1"/>
  <c r="I293" i="1" s="1"/>
  <c r="I294" i="1" s="1"/>
  <c r="I295" i="1" s="1"/>
  <c r="I296" i="1" s="1"/>
  <c r="I297" i="1" s="1"/>
  <c r="H286" i="1"/>
  <c r="H287" i="1" s="1"/>
  <c r="H288" i="1" s="1"/>
  <c r="H289" i="1" s="1"/>
  <c r="H290" i="1" s="1"/>
  <c r="H291" i="1" s="1"/>
  <c r="H292" i="1" s="1"/>
  <c r="H293" i="1" s="1"/>
  <c r="H294" i="1" s="1"/>
  <c r="H295" i="1" s="1"/>
  <c r="H296" i="1" s="1"/>
  <c r="H297" i="1" s="1"/>
  <c r="G286" i="1"/>
  <c r="G287" i="1" s="1"/>
  <c r="G288" i="1" s="1"/>
  <c r="G289" i="1" s="1"/>
  <c r="G290" i="1" s="1"/>
  <c r="G291" i="1" s="1"/>
  <c r="G292" i="1" s="1"/>
  <c r="G293" i="1" s="1"/>
  <c r="G294" i="1" s="1"/>
  <c r="G295" i="1" s="1"/>
  <c r="G296" i="1" s="1"/>
  <c r="G297" i="1" s="1"/>
  <c r="F286" i="1"/>
  <c r="F287" i="1" s="1"/>
  <c r="F288" i="1" s="1"/>
  <c r="F289" i="1" s="1"/>
  <c r="F290" i="1" s="1"/>
  <c r="F291" i="1" s="1"/>
  <c r="F292" i="1" s="1"/>
  <c r="F293" i="1" s="1"/>
  <c r="F294" i="1" s="1"/>
  <c r="F295" i="1" s="1"/>
  <c r="F296" i="1" s="1"/>
  <c r="F297" i="1" s="1"/>
  <c r="E286" i="1"/>
  <c r="E287" i="1" s="1"/>
  <c r="E288" i="1" s="1"/>
  <c r="E289" i="1" s="1"/>
  <c r="E290" i="1" s="1"/>
  <c r="E291" i="1" s="1"/>
  <c r="E292" i="1" s="1"/>
  <c r="E293" i="1" s="1"/>
  <c r="E294" i="1" s="1"/>
  <c r="E295" i="1" s="1"/>
  <c r="E296" i="1" s="1"/>
  <c r="E297" i="1" s="1"/>
  <c r="D286" i="1"/>
  <c r="D287" i="1" s="1"/>
  <c r="D288" i="1" s="1"/>
  <c r="D289" i="1" s="1"/>
  <c r="D290" i="1" s="1"/>
  <c r="D291" i="1" s="1"/>
  <c r="D292" i="1" s="1"/>
  <c r="D293" i="1" s="1"/>
  <c r="D294" i="1" s="1"/>
  <c r="D295" i="1" s="1"/>
  <c r="D296" i="1" s="1"/>
  <c r="D297" i="1" s="1"/>
  <c r="C286" i="1"/>
  <c r="C287" i="1" s="1"/>
  <c r="C288" i="1" s="1"/>
  <c r="C289" i="1" s="1"/>
  <c r="C290" i="1" s="1"/>
  <c r="C291" i="1" s="1"/>
  <c r="C292" i="1" s="1"/>
  <c r="C293" i="1" s="1"/>
  <c r="C294" i="1" s="1"/>
  <c r="C295" i="1" s="1"/>
  <c r="C296" i="1" s="1"/>
  <c r="C297" i="1" s="1"/>
  <c r="M94" i="6"/>
  <c r="L94" i="6"/>
  <c r="K94" i="6"/>
  <c r="J94" i="6"/>
  <c r="I94" i="6"/>
  <c r="H94" i="6"/>
  <c r="G94" i="6"/>
  <c r="F94" i="6"/>
  <c r="E94" i="6"/>
  <c r="D94" i="6"/>
  <c r="C94" i="6"/>
  <c r="B94" i="6"/>
  <c r="C93" i="6"/>
  <c r="D93" i="6"/>
  <c r="E93" i="6"/>
  <c r="F93" i="6"/>
  <c r="G93" i="6"/>
  <c r="H93" i="6"/>
  <c r="I93" i="6"/>
  <c r="J93" i="6"/>
  <c r="K93" i="6"/>
  <c r="L93" i="6"/>
  <c r="M93" i="6"/>
  <c r="B93" i="6"/>
  <c r="C92" i="6"/>
  <c r="D92" i="6"/>
  <c r="E92" i="6"/>
  <c r="F92" i="6"/>
  <c r="G92" i="6"/>
  <c r="H92" i="6"/>
  <c r="I92" i="6"/>
  <c r="J92" i="6"/>
  <c r="K92" i="6"/>
  <c r="L92" i="6"/>
  <c r="M92" i="6"/>
  <c r="B92" i="6"/>
  <c r="C91" i="6"/>
  <c r="D91" i="6"/>
  <c r="E91" i="6"/>
  <c r="F91" i="6"/>
  <c r="G91" i="6"/>
  <c r="H91" i="6"/>
  <c r="I91" i="6"/>
  <c r="J91" i="6"/>
  <c r="K91" i="6"/>
  <c r="L91" i="6"/>
  <c r="M91" i="6"/>
  <c r="B91" i="6"/>
  <c r="A275" i="1"/>
  <c r="A276" i="1" s="1"/>
  <c r="A277" i="1" s="1"/>
  <c r="A278" i="1" s="1"/>
  <c r="A279" i="1" s="1"/>
  <c r="A280" i="1" s="1"/>
  <c r="A281" i="1" s="1"/>
  <c r="A282" i="1" s="1"/>
  <c r="A283" i="1" s="1"/>
  <c r="A284" i="1" s="1"/>
  <c r="A285" i="1" s="1"/>
  <c r="N274" i="1"/>
  <c r="N275" i="1" s="1"/>
  <c r="N276" i="1" s="1"/>
  <c r="N277" i="1" s="1"/>
  <c r="N278" i="1" s="1"/>
  <c r="N279" i="1" s="1"/>
  <c r="N280" i="1" s="1"/>
  <c r="N281" i="1" s="1"/>
  <c r="N282" i="1" s="1"/>
  <c r="N283" i="1" s="1"/>
  <c r="N284" i="1" s="1"/>
  <c r="N285" i="1" s="1"/>
  <c r="M274" i="1"/>
  <c r="M275" i="1" s="1"/>
  <c r="M276" i="1" s="1"/>
  <c r="M277" i="1" s="1"/>
  <c r="M278" i="1" s="1"/>
  <c r="M279" i="1" s="1"/>
  <c r="M280" i="1" s="1"/>
  <c r="M281" i="1" s="1"/>
  <c r="M282" i="1" s="1"/>
  <c r="M283" i="1" s="1"/>
  <c r="M284" i="1" s="1"/>
  <c r="M285" i="1" s="1"/>
  <c r="L274" i="1"/>
  <c r="L275" i="1" s="1"/>
  <c r="L276" i="1" s="1"/>
  <c r="L277" i="1" s="1"/>
  <c r="L278" i="1" s="1"/>
  <c r="L279" i="1" s="1"/>
  <c r="L280" i="1" s="1"/>
  <c r="L281" i="1" s="1"/>
  <c r="L282" i="1" s="1"/>
  <c r="L283" i="1" s="1"/>
  <c r="L284" i="1" s="1"/>
  <c r="L285" i="1" s="1"/>
  <c r="K274" i="1"/>
  <c r="K275" i="1" s="1"/>
  <c r="K276" i="1" s="1"/>
  <c r="K277" i="1" s="1"/>
  <c r="K278" i="1" s="1"/>
  <c r="K279" i="1" s="1"/>
  <c r="K280" i="1" s="1"/>
  <c r="K281" i="1" s="1"/>
  <c r="K282" i="1" s="1"/>
  <c r="K283" i="1" s="1"/>
  <c r="K284" i="1" s="1"/>
  <c r="K285" i="1" s="1"/>
  <c r="J274" i="1"/>
  <c r="J275" i="1" s="1"/>
  <c r="J276" i="1" s="1"/>
  <c r="J277" i="1" s="1"/>
  <c r="J278" i="1" s="1"/>
  <c r="J279" i="1" s="1"/>
  <c r="J280" i="1" s="1"/>
  <c r="J281" i="1" s="1"/>
  <c r="J282" i="1" s="1"/>
  <c r="J283" i="1" s="1"/>
  <c r="J284" i="1" s="1"/>
  <c r="J285" i="1" s="1"/>
  <c r="I274" i="1"/>
  <c r="I275" i="1" s="1"/>
  <c r="I276" i="1" s="1"/>
  <c r="I277" i="1" s="1"/>
  <c r="I278" i="1" s="1"/>
  <c r="I279" i="1" s="1"/>
  <c r="I280" i="1" s="1"/>
  <c r="I281" i="1" s="1"/>
  <c r="I282" i="1" s="1"/>
  <c r="I283" i="1" s="1"/>
  <c r="I284" i="1" s="1"/>
  <c r="I285" i="1" s="1"/>
  <c r="H274" i="1"/>
  <c r="H275" i="1" s="1"/>
  <c r="H276" i="1" s="1"/>
  <c r="H277" i="1" s="1"/>
  <c r="H278" i="1" s="1"/>
  <c r="H279" i="1" s="1"/>
  <c r="H280" i="1" s="1"/>
  <c r="H281" i="1" s="1"/>
  <c r="H282" i="1" s="1"/>
  <c r="H283" i="1" s="1"/>
  <c r="H284" i="1" s="1"/>
  <c r="H285" i="1" s="1"/>
  <c r="G274" i="1"/>
  <c r="G275" i="1" s="1"/>
  <c r="G276" i="1" s="1"/>
  <c r="G277" i="1" s="1"/>
  <c r="G278" i="1" s="1"/>
  <c r="G279" i="1" s="1"/>
  <c r="G280" i="1" s="1"/>
  <c r="G281" i="1" s="1"/>
  <c r="G282" i="1" s="1"/>
  <c r="G283" i="1" s="1"/>
  <c r="G284" i="1" s="1"/>
  <c r="G285" i="1" s="1"/>
  <c r="F274" i="1"/>
  <c r="F275" i="1" s="1"/>
  <c r="F276" i="1" s="1"/>
  <c r="F277" i="1" s="1"/>
  <c r="F278" i="1" s="1"/>
  <c r="F279" i="1" s="1"/>
  <c r="F280" i="1" s="1"/>
  <c r="F281" i="1" s="1"/>
  <c r="F282" i="1" s="1"/>
  <c r="F283" i="1" s="1"/>
  <c r="F284" i="1" s="1"/>
  <c r="F285" i="1" s="1"/>
  <c r="E274" i="1"/>
  <c r="E275" i="1" s="1"/>
  <c r="E276" i="1" s="1"/>
  <c r="E277" i="1" s="1"/>
  <c r="E278" i="1" s="1"/>
  <c r="E279" i="1" s="1"/>
  <c r="E280" i="1" s="1"/>
  <c r="E281" i="1" s="1"/>
  <c r="E282" i="1" s="1"/>
  <c r="E283" i="1" s="1"/>
  <c r="E284" i="1" s="1"/>
  <c r="E285" i="1" s="1"/>
  <c r="D274" i="1"/>
  <c r="D275" i="1" s="1"/>
  <c r="D276" i="1" s="1"/>
  <c r="D277" i="1" s="1"/>
  <c r="D278" i="1" s="1"/>
  <c r="D279" i="1" s="1"/>
  <c r="D280" i="1" s="1"/>
  <c r="D281" i="1" s="1"/>
  <c r="D282" i="1" s="1"/>
  <c r="D283" i="1" s="1"/>
  <c r="D284" i="1" s="1"/>
  <c r="D285" i="1" s="1"/>
  <c r="C274" i="1"/>
  <c r="C275" i="1" s="1"/>
  <c r="C276" i="1" s="1"/>
  <c r="C277" i="1" s="1"/>
  <c r="C278" i="1" s="1"/>
  <c r="C279" i="1" s="1"/>
  <c r="C280" i="1" s="1"/>
  <c r="C281" i="1" s="1"/>
  <c r="C282" i="1" s="1"/>
  <c r="C283" i="1" s="1"/>
  <c r="C284" i="1" s="1"/>
  <c r="C285" i="1" s="1"/>
  <c r="C90" i="6"/>
  <c r="D90" i="6"/>
  <c r="E90" i="6"/>
  <c r="F90" i="6"/>
  <c r="G90" i="6"/>
  <c r="H90" i="6"/>
  <c r="I90" i="6"/>
  <c r="J90" i="6"/>
  <c r="K90" i="6"/>
  <c r="L90" i="6"/>
  <c r="M90" i="6"/>
  <c r="B90" i="6"/>
  <c r="C89" i="6"/>
  <c r="D89" i="6"/>
  <c r="E89" i="6"/>
  <c r="F89" i="6"/>
  <c r="G89" i="6"/>
  <c r="H89" i="6"/>
  <c r="I89" i="6"/>
  <c r="J89" i="6"/>
  <c r="K89" i="6"/>
  <c r="L89" i="6"/>
  <c r="M89" i="6"/>
  <c r="B89" i="6"/>
  <c r="C88" i="6"/>
  <c r="D88" i="6"/>
  <c r="E88" i="6"/>
  <c r="F88" i="6"/>
  <c r="G88" i="6"/>
  <c r="H88" i="6"/>
  <c r="I88" i="6"/>
  <c r="J88" i="6"/>
  <c r="K88" i="6"/>
  <c r="L88" i="6"/>
  <c r="M88" i="6"/>
  <c r="B88" i="6"/>
  <c r="C87" i="6"/>
  <c r="D87" i="6"/>
  <c r="E87" i="6"/>
  <c r="F87" i="6"/>
  <c r="G87" i="6"/>
  <c r="H87" i="6"/>
  <c r="I87" i="6"/>
  <c r="J87" i="6"/>
  <c r="K87" i="6"/>
  <c r="L87" i="6"/>
  <c r="M87" i="6"/>
  <c r="B87" i="6"/>
  <c r="D262" i="1"/>
  <c r="D263" i="1" s="1"/>
  <c r="D264" i="1" s="1"/>
  <c r="D265" i="1" s="1"/>
  <c r="D266" i="1" s="1"/>
  <c r="D267" i="1" s="1"/>
  <c r="D268" i="1" s="1"/>
  <c r="D269" i="1" s="1"/>
  <c r="D270" i="1" s="1"/>
  <c r="D271" i="1" s="1"/>
  <c r="D272" i="1" s="1"/>
  <c r="D273" i="1" s="1"/>
  <c r="E262" i="1"/>
  <c r="E263" i="1" s="1"/>
  <c r="E264" i="1" s="1"/>
  <c r="E265" i="1" s="1"/>
  <c r="E266" i="1" s="1"/>
  <c r="E267" i="1" s="1"/>
  <c r="E268" i="1" s="1"/>
  <c r="E269" i="1" s="1"/>
  <c r="E270" i="1" s="1"/>
  <c r="E271" i="1" s="1"/>
  <c r="E272" i="1" s="1"/>
  <c r="E273" i="1" s="1"/>
  <c r="F262" i="1"/>
  <c r="F263" i="1" s="1"/>
  <c r="F264" i="1" s="1"/>
  <c r="F265" i="1" s="1"/>
  <c r="F266" i="1" s="1"/>
  <c r="F267" i="1" s="1"/>
  <c r="F268" i="1" s="1"/>
  <c r="F269" i="1" s="1"/>
  <c r="F270" i="1" s="1"/>
  <c r="F271" i="1" s="1"/>
  <c r="F272" i="1" s="1"/>
  <c r="F273" i="1" s="1"/>
  <c r="G262" i="1"/>
  <c r="G263" i="1" s="1"/>
  <c r="G264" i="1" s="1"/>
  <c r="G265" i="1" s="1"/>
  <c r="G266" i="1" s="1"/>
  <c r="G267" i="1" s="1"/>
  <c r="G268" i="1" s="1"/>
  <c r="G269" i="1" s="1"/>
  <c r="G270" i="1" s="1"/>
  <c r="G271" i="1" s="1"/>
  <c r="G272" i="1" s="1"/>
  <c r="G273" i="1" s="1"/>
  <c r="H262" i="1"/>
  <c r="H263" i="1" s="1"/>
  <c r="H264" i="1" s="1"/>
  <c r="H265" i="1" s="1"/>
  <c r="H266" i="1" s="1"/>
  <c r="H267" i="1" s="1"/>
  <c r="H268" i="1" s="1"/>
  <c r="H269" i="1" s="1"/>
  <c r="H270" i="1" s="1"/>
  <c r="H271" i="1" s="1"/>
  <c r="H272" i="1" s="1"/>
  <c r="H273" i="1" s="1"/>
  <c r="I262" i="1"/>
  <c r="I263" i="1" s="1"/>
  <c r="I264" i="1" s="1"/>
  <c r="I265" i="1" s="1"/>
  <c r="I266" i="1" s="1"/>
  <c r="I267" i="1" s="1"/>
  <c r="I268" i="1" s="1"/>
  <c r="I269" i="1" s="1"/>
  <c r="I270" i="1" s="1"/>
  <c r="I271" i="1" s="1"/>
  <c r="I272" i="1" s="1"/>
  <c r="I273" i="1" s="1"/>
  <c r="J262" i="1"/>
  <c r="J263" i="1" s="1"/>
  <c r="J264" i="1" s="1"/>
  <c r="J265" i="1" s="1"/>
  <c r="J266" i="1" s="1"/>
  <c r="J267" i="1" s="1"/>
  <c r="J268" i="1" s="1"/>
  <c r="J269" i="1" s="1"/>
  <c r="J270" i="1" s="1"/>
  <c r="J271" i="1" s="1"/>
  <c r="J272" i="1" s="1"/>
  <c r="J273" i="1" s="1"/>
  <c r="K262" i="1"/>
  <c r="K263" i="1" s="1"/>
  <c r="K264" i="1" s="1"/>
  <c r="K265" i="1" s="1"/>
  <c r="K266" i="1" s="1"/>
  <c r="K267" i="1" s="1"/>
  <c r="K268" i="1" s="1"/>
  <c r="K269" i="1" s="1"/>
  <c r="K270" i="1" s="1"/>
  <c r="K271" i="1" s="1"/>
  <c r="K272" i="1" s="1"/>
  <c r="K273" i="1" s="1"/>
  <c r="L262" i="1"/>
  <c r="L263" i="1" s="1"/>
  <c r="L264" i="1" s="1"/>
  <c r="L265" i="1" s="1"/>
  <c r="L266" i="1" s="1"/>
  <c r="L267" i="1" s="1"/>
  <c r="L268" i="1" s="1"/>
  <c r="L269" i="1" s="1"/>
  <c r="L270" i="1" s="1"/>
  <c r="L271" i="1" s="1"/>
  <c r="L272" i="1" s="1"/>
  <c r="L273" i="1" s="1"/>
  <c r="M262" i="1"/>
  <c r="M263" i="1" s="1"/>
  <c r="M264" i="1" s="1"/>
  <c r="M265" i="1" s="1"/>
  <c r="M266" i="1" s="1"/>
  <c r="M267" i="1" s="1"/>
  <c r="M268" i="1" s="1"/>
  <c r="M269" i="1" s="1"/>
  <c r="M270" i="1" s="1"/>
  <c r="M271" i="1" s="1"/>
  <c r="M272" i="1" s="1"/>
  <c r="M273" i="1" s="1"/>
  <c r="N262" i="1"/>
  <c r="N263" i="1" s="1"/>
  <c r="N264" i="1" s="1"/>
  <c r="N265" i="1" s="1"/>
  <c r="N266" i="1" s="1"/>
  <c r="N267" i="1" s="1"/>
  <c r="N268" i="1" s="1"/>
  <c r="N269" i="1" s="1"/>
  <c r="N270" i="1" s="1"/>
  <c r="N271" i="1" s="1"/>
  <c r="N272" i="1" s="1"/>
  <c r="N273" i="1" s="1"/>
  <c r="C86" i="6"/>
  <c r="D86" i="6"/>
  <c r="E86" i="6"/>
  <c r="F86" i="6"/>
  <c r="G86" i="6"/>
  <c r="H86" i="6"/>
  <c r="I86" i="6"/>
  <c r="J86" i="6"/>
  <c r="K86" i="6"/>
  <c r="L86" i="6"/>
  <c r="M86" i="6"/>
  <c r="B86" i="6"/>
  <c r="C262" i="1"/>
  <c r="C263" i="1" s="1"/>
  <c r="C264" i="1" s="1"/>
  <c r="C265" i="1" s="1"/>
  <c r="C266" i="1" s="1"/>
  <c r="C267" i="1" s="1"/>
  <c r="C268" i="1" s="1"/>
  <c r="C269" i="1" s="1"/>
  <c r="C270" i="1" s="1"/>
  <c r="C271" i="1" s="1"/>
  <c r="C272" i="1" s="1"/>
  <c r="C273" i="1" s="1"/>
  <c r="A263" i="1"/>
  <c r="A264" i="1" s="1"/>
  <c r="A265" i="1" s="1"/>
  <c r="A266" i="1" s="1"/>
  <c r="A267" i="1" s="1"/>
  <c r="A268" i="1" s="1"/>
  <c r="A269" i="1" s="1"/>
  <c r="A270" i="1" s="1"/>
  <c r="A271" i="1" s="1"/>
  <c r="A272" i="1" s="1"/>
  <c r="A273" i="1" s="1"/>
  <c r="E85" i="6"/>
  <c r="B85" i="6"/>
  <c r="C85" i="6"/>
  <c r="D85" i="6"/>
  <c r="F85" i="6"/>
  <c r="G85" i="6"/>
  <c r="I85" i="6"/>
  <c r="J85" i="6"/>
  <c r="K85" i="6"/>
  <c r="L85" i="6"/>
  <c r="M85" i="6"/>
  <c r="M84" i="6"/>
  <c r="L84" i="6"/>
  <c r="K84" i="6"/>
  <c r="J84" i="6"/>
  <c r="I84" i="6"/>
  <c r="H84" i="6"/>
  <c r="G84" i="6"/>
  <c r="F84" i="6"/>
  <c r="E84" i="6"/>
  <c r="D84" i="6"/>
  <c r="C84" i="6"/>
  <c r="B84" i="6"/>
  <c r="C83" i="6"/>
  <c r="D83" i="6"/>
  <c r="E83" i="6"/>
  <c r="F83" i="6"/>
  <c r="G83" i="6"/>
  <c r="H83" i="6"/>
  <c r="I83" i="6"/>
  <c r="J83" i="6"/>
  <c r="K83" i="6"/>
  <c r="L83" i="6"/>
  <c r="M83" i="6"/>
  <c r="B83" i="6"/>
  <c r="D250" i="1"/>
  <c r="D251" i="1" s="1"/>
  <c r="D252" i="1" s="1"/>
  <c r="D253" i="1" s="1"/>
  <c r="D254" i="1" s="1"/>
  <c r="D255" i="1" s="1"/>
  <c r="D256" i="1" s="1"/>
  <c r="D257" i="1" s="1"/>
  <c r="D258" i="1" s="1"/>
  <c r="D259" i="1" s="1"/>
  <c r="D260" i="1" s="1"/>
  <c r="D261" i="1" s="1"/>
  <c r="E250" i="1"/>
  <c r="E251" i="1" s="1"/>
  <c r="E252" i="1" s="1"/>
  <c r="E253" i="1" s="1"/>
  <c r="E254" i="1" s="1"/>
  <c r="E255" i="1" s="1"/>
  <c r="E256" i="1" s="1"/>
  <c r="E257" i="1" s="1"/>
  <c r="E258" i="1" s="1"/>
  <c r="E259" i="1" s="1"/>
  <c r="E260" i="1" s="1"/>
  <c r="E261" i="1" s="1"/>
  <c r="F250" i="1"/>
  <c r="F251" i="1" s="1"/>
  <c r="F252" i="1" s="1"/>
  <c r="F253" i="1" s="1"/>
  <c r="F254" i="1" s="1"/>
  <c r="F255" i="1" s="1"/>
  <c r="F256" i="1" s="1"/>
  <c r="F257" i="1" s="1"/>
  <c r="F258" i="1" s="1"/>
  <c r="F259" i="1" s="1"/>
  <c r="F260" i="1" s="1"/>
  <c r="F261" i="1" s="1"/>
  <c r="G250" i="1"/>
  <c r="G251" i="1" s="1"/>
  <c r="G252" i="1" s="1"/>
  <c r="G253" i="1" s="1"/>
  <c r="G254" i="1" s="1"/>
  <c r="G255" i="1" s="1"/>
  <c r="G256" i="1" s="1"/>
  <c r="G257" i="1" s="1"/>
  <c r="G258" i="1" s="1"/>
  <c r="G259" i="1" s="1"/>
  <c r="G260" i="1" s="1"/>
  <c r="G261" i="1" s="1"/>
  <c r="H250" i="1"/>
  <c r="H251" i="1" s="1"/>
  <c r="H252" i="1" s="1"/>
  <c r="H253" i="1" s="1"/>
  <c r="H254" i="1" s="1"/>
  <c r="H255" i="1" s="1"/>
  <c r="H256" i="1" s="1"/>
  <c r="H257" i="1" s="1"/>
  <c r="H258" i="1" s="1"/>
  <c r="H259" i="1" s="1"/>
  <c r="H260" i="1" s="1"/>
  <c r="H261" i="1" s="1"/>
  <c r="I250" i="1"/>
  <c r="I251" i="1" s="1"/>
  <c r="I252" i="1" s="1"/>
  <c r="I253" i="1" s="1"/>
  <c r="I254" i="1" s="1"/>
  <c r="I255" i="1" s="1"/>
  <c r="I256" i="1" s="1"/>
  <c r="I257" i="1" s="1"/>
  <c r="I258" i="1" s="1"/>
  <c r="I259" i="1" s="1"/>
  <c r="I260" i="1" s="1"/>
  <c r="I261" i="1" s="1"/>
  <c r="J250" i="1"/>
  <c r="J251" i="1" s="1"/>
  <c r="J252" i="1" s="1"/>
  <c r="J253" i="1" s="1"/>
  <c r="J254" i="1" s="1"/>
  <c r="J255" i="1" s="1"/>
  <c r="J256" i="1" s="1"/>
  <c r="J257" i="1" s="1"/>
  <c r="J258" i="1" s="1"/>
  <c r="J259" i="1" s="1"/>
  <c r="J260" i="1" s="1"/>
  <c r="J261" i="1" s="1"/>
  <c r="K250" i="1"/>
  <c r="K251" i="1" s="1"/>
  <c r="K252" i="1" s="1"/>
  <c r="K253" i="1" s="1"/>
  <c r="K254" i="1" s="1"/>
  <c r="K255" i="1" s="1"/>
  <c r="K256" i="1" s="1"/>
  <c r="K257" i="1" s="1"/>
  <c r="K258" i="1" s="1"/>
  <c r="K259" i="1" s="1"/>
  <c r="K260" i="1" s="1"/>
  <c r="K261" i="1" s="1"/>
  <c r="L250" i="1"/>
  <c r="L251" i="1" s="1"/>
  <c r="L252" i="1" s="1"/>
  <c r="L253" i="1" s="1"/>
  <c r="L254" i="1" s="1"/>
  <c r="L255" i="1" s="1"/>
  <c r="L256" i="1" s="1"/>
  <c r="L257" i="1" s="1"/>
  <c r="L258" i="1" s="1"/>
  <c r="L259" i="1" s="1"/>
  <c r="L260" i="1" s="1"/>
  <c r="L261" i="1" s="1"/>
  <c r="M250" i="1"/>
  <c r="M251" i="1" s="1"/>
  <c r="M252" i="1" s="1"/>
  <c r="M253" i="1" s="1"/>
  <c r="M254" i="1" s="1"/>
  <c r="M255" i="1" s="1"/>
  <c r="M256" i="1" s="1"/>
  <c r="M257" i="1" s="1"/>
  <c r="M258" i="1" s="1"/>
  <c r="M259" i="1" s="1"/>
  <c r="M260" i="1" s="1"/>
  <c r="M261" i="1" s="1"/>
  <c r="N250" i="1"/>
  <c r="N251" i="1" s="1"/>
  <c r="N252" i="1" s="1"/>
  <c r="N253" i="1" s="1"/>
  <c r="N254" i="1" s="1"/>
  <c r="N255" i="1" s="1"/>
  <c r="N256" i="1" s="1"/>
  <c r="N257" i="1" s="1"/>
  <c r="N258" i="1" s="1"/>
  <c r="N259" i="1" s="1"/>
  <c r="N260" i="1" s="1"/>
  <c r="N261" i="1" s="1"/>
  <c r="M82" i="6"/>
  <c r="L82" i="6"/>
  <c r="K82" i="6"/>
  <c r="J82" i="6"/>
  <c r="I82" i="6"/>
  <c r="H82" i="6"/>
  <c r="G82" i="6"/>
  <c r="F82" i="6"/>
  <c r="E82" i="6"/>
  <c r="D82" i="6"/>
  <c r="C82" i="6"/>
  <c r="B82" i="6"/>
  <c r="C250" i="1"/>
  <c r="C251" i="1" s="1"/>
  <c r="C252" i="1" s="1"/>
  <c r="C253" i="1" s="1"/>
  <c r="C254" i="1" s="1"/>
  <c r="C255" i="1" s="1"/>
  <c r="C256" i="1" s="1"/>
  <c r="C257" i="1" s="1"/>
  <c r="C258" i="1" s="1"/>
  <c r="C259" i="1" s="1"/>
  <c r="C260" i="1" s="1"/>
  <c r="C261" i="1" s="1"/>
  <c r="A251" i="1"/>
  <c r="A252" i="1" s="1"/>
  <c r="A253" i="1" s="1"/>
  <c r="A254" i="1" s="1"/>
  <c r="A255" i="1" s="1"/>
  <c r="A256" i="1" s="1"/>
  <c r="A257" i="1" s="1"/>
  <c r="A258" i="1" s="1"/>
  <c r="A259" i="1" s="1"/>
  <c r="A260" i="1" s="1"/>
  <c r="A261" i="1" s="1"/>
  <c r="M81" i="6"/>
  <c r="L81" i="6"/>
  <c r="K81" i="6"/>
  <c r="J81" i="6"/>
  <c r="I81" i="6"/>
  <c r="H81" i="6"/>
  <c r="G81" i="6"/>
  <c r="F81" i="6"/>
  <c r="E81" i="6"/>
  <c r="D81" i="6"/>
  <c r="C81" i="6"/>
  <c r="B81" i="6"/>
  <c r="M80" i="6"/>
  <c r="L80" i="6"/>
  <c r="K80" i="6"/>
  <c r="J80" i="6"/>
  <c r="I80" i="6"/>
  <c r="H80" i="6"/>
  <c r="G80" i="6"/>
  <c r="F80" i="6"/>
  <c r="E80" i="6"/>
  <c r="D80" i="6"/>
  <c r="C80" i="6"/>
  <c r="B80" i="6"/>
  <c r="K77" i="6"/>
  <c r="M79" i="6"/>
  <c r="L79" i="6"/>
  <c r="K79" i="6"/>
  <c r="J79" i="6"/>
  <c r="I79" i="6"/>
  <c r="H79" i="6"/>
  <c r="G79" i="6"/>
  <c r="F79" i="6"/>
  <c r="E79" i="6"/>
  <c r="D79" i="6"/>
  <c r="C79" i="6"/>
  <c r="B79" i="6"/>
  <c r="B78" i="6"/>
  <c r="M78" i="6"/>
  <c r="L78" i="6"/>
  <c r="K78" i="6"/>
  <c r="J78" i="6"/>
  <c r="I78" i="6"/>
  <c r="H78" i="6"/>
  <c r="G78" i="6"/>
  <c r="F78" i="6"/>
  <c r="E78" i="6"/>
  <c r="D78" i="6"/>
  <c r="C78" i="6"/>
  <c r="Q9" i="1"/>
  <c r="C22" i="1"/>
  <c r="C23" i="1" s="1"/>
  <c r="C24" i="1" s="1"/>
  <c r="C25" i="1" s="1"/>
  <c r="C26" i="1" s="1"/>
  <c r="C27" i="1" s="1"/>
  <c r="C28" i="1" s="1"/>
  <c r="C29" i="1" s="1"/>
  <c r="C30" i="1" s="1"/>
  <c r="C31" i="1" s="1"/>
  <c r="C32" i="1" s="1"/>
  <c r="C33" i="1" s="1"/>
  <c r="D22" i="1"/>
  <c r="D23" i="1" s="1"/>
  <c r="D24" i="1" s="1"/>
  <c r="D25" i="1" s="1"/>
  <c r="D26" i="1" s="1"/>
  <c r="D27" i="1" s="1"/>
  <c r="D28" i="1" s="1"/>
  <c r="D29" i="1" s="1"/>
  <c r="D30" i="1" s="1"/>
  <c r="D31" i="1" s="1"/>
  <c r="D32" i="1" s="1"/>
  <c r="D33" i="1" s="1"/>
  <c r="E22" i="1"/>
  <c r="E23" i="1" s="1"/>
  <c r="E24" i="1" s="1"/>
  <c r="E25" i="1" s="1"/>
  <c r="E26" i="1" s="1"/>
  <c r="E27" i="1" s="1"/>
  <c r="E28" i="1" s="1"/>
  <c r="E29" i="1" s="1"/>
  <c r="E30" i="1" s="1"/>
  <c r="E31" i="1" s="1"/>
  <c r="E32" i="1" s="1"/>
  <c r="E33" i="1" s="1"/>
  <c r="F22" i="1"/>
  <c r="F23" i="1" s="1"/>
  <c r="F24" i="1" s="1"/>
  <c r="F25" i="1" s="1"/>
  <c r="F26" i="1" s="1"/>
  <c r="F27" i="1" s="1"/>
  <c r="F28" i="1" s="1"/>
  <c r="F29" i="1" s="1"/>
  <c r="F30" i="1" s="1"/>
  <c r="F31" i="1" s="1"/>
  <c r="F32" i="1" s="1"/>
  <c r="F33" i="1" s="1"/>
  <c r="G22" i="1"/>
  <c r="G23" i="1" s="1"/>
  <c r="G24" i="1" s="1"/>
  <c r="G25" i="1" s="1"/>
  <c r="G26" i="1" s="1"/>
  <c r="G27" i="1" s="1"/>
  <c r="G28" i="1" s="1"/>
  <c r="G29" i="1" s="1"/>
  <c r="G30" i="1" s="1"/>
  <c r="G31" i="1" s="1"/>
  <c r="G32" i="1" s="1"/>
  <c r="G33" i="1" s="1"/>
  <c r="H22" i="1"/>
  <c r="H23" i="1" s="1"/>
  <c r="H24" i="1" s="1"/>
  <c r="H25" i="1" s="1"/>
  <c r="H26" i="1" s="1"/>
  <c r="H27" i="1" s="1"/>
  <c r="H28" i="1" s="1"/>
  <c r="H29" i="1" s="1"/>
  <c r="H30" i="1" s="1"/>
  <c r="H31" i="1" s="1"/>
  <c r="H32" i="1" s="1"/>
  <c r="H33" i="1" s="1"/>
  <c r="I22" i="1"/>
  <c r="I23" i="1" s="1"/>
  <c r="I24" i="1" s="1"/>
  <c r="I25" i="1" s="1"/>
  <c r="I26" i="1" s="1"/>
  <c r="I27" i="1" s="1"/>
  <c r="I28" i="1" s="1"/>
  <c r="I29" i="1" s="1"/>
  <c r="I30" i="1" s="1"/>
  <c r="I31" i="1" s="1"/>
  <c r="I32" i="1" s="1"/>
  <c r="I33" i="1" s="1"/>
  <c r="J22" i="1"/>
  <c r="J23" i="1" s="1"/>
  <c r="J24" i="1" s="1"/>
  <c r="J25" i="1" s="1"/>
  <c r="J26" i="1" s="1"/>
  <c r="J27" i="1" s="1"/>
  <c r="J28" i="1" s="1"/>
  <c r="J29" i="1" s="1"/>
  <c r="J30" i="1" s="1"/>
  <c r="J31" i="1" s="1"/>
  <c r="J32" i="1" s="1"/>
  <c r="J33" i="1" s="1"/>
  <c r="K22" i="1"/>
  <c r="K23" i="1" s="1"/>
  <c r="K24" i="1" s="1"/>
  <c r="K25" i="1" s="1"/>
  <c r="K26" i="1" s="1"/>
  <c r="K27" i="1" s="1"/>
  <c r="K28" i="1" s="1"/>
  <c r="K29" i="1" s="1"/>
  <c r="K30" i="1" s="1"/>
  <c r="K31" i="1" s="1"/>
  <c r="K32" i="1" s="1"/>
  <c r="K33" i="1" s="1"/>
  <c r="L22" i="1"/>
  <c r="L23" i="1" s="1"/>
  <c r="L24" i="1" s="1"/>
  <c r="L25" i="1" s="1"/>
  <c r="L26" i="1" s="1"/>
  <c r="L27" i="1" s="1"/>
  <c r="L28" i="1" s="1"/>
  <c r="L29" i="1" s="1"/>
  <c r="L30" i="1" s="1"/>
  <c r="L31" i="1" s="1"/>
  <c r="L32" i="1" s="1"/>
  <c r="L33" i="1" s="1"/>
  <c r="M22" i="1"/>
  <c r="M23" i="1" s="1"/>
  <c r="M24" i="1" s="1"/>
  <c r="M25" i="1" s="1"/>
  <c r="M26" i="1" s="1"/>
  <c r="M27" i="1" s="1"/>
  <c r="M28" i="1" s="1"/>
  <c r="M29" i="1" s="1"/>
  <c r="M30" i="1" s="1"/>
  <c r="M31" i="1" s="1"/>
  <c r="M32" i="1" s="1"/>
  <c r="M33" i="1" s="1"/>
  <c r="N22" i="1"/>
  <c r="N23" i="1" s="1"/>
  <c r="N24" i="1" s="1"/>
  <c r="N25" i="1" s="1"/>
  <c r="N26" i="1" s="1"/>
  <c r="N27" i="1" s="1"/>
  <c r="N28" i="1" s="1"/>
  <c r="N29" i="1" s="1"/>
  <c r="N30" i="1" s="1"/>
  <c r="N31" i="1" s="1"/>
  <c r="N32" i="1" s="1"/>
  <c r="N33" i="1" s="1"/>
  <c r="Q23" i="1"/>
  <c r="C34" i="1"/>
  <c r="C35" i="1" s="1"/>
  <c r="C36" i="1" s="1"/>
  <c r="C37" i="1" s="1"/>
  <c r="C38" i="1" s="1"/>
  <c r="C39" i="1" s="1"/>
  <c r="C40" i="1" s="1"/>
  <c r="C41" i="1" s="1"/>
  <c r="C42" i="1" s="1"/>
  <c r="C43" i="1" s="1"/>
  <c r="C44" i="1" s="1"/>
  <c r="C45" i="1" s="1"/>
  <c r="D34" i="1"/>
  <c r="D35" i="1" s="1"/>
  <c r="D36" i="1" s="1"/>
  <c r="D37" i="1" s="1"/>
  <c r="D38" i="1" s="1"/>
  <c r="D39" i="1" s="1"/>
  <c r="D40" i="1" s="1"/>
  <c r="D41" i="1" s="1"/>
  <c r="D42" i="1" s="1"/>
  <c r="D43" i="1" s="1"/>
  <c r="D44" i="1" s="1"/>
  <c r="D45" i="1" s="1"/>
  <c r="E34" i="1"/>
  <c r="E35" i="1" s="1"/>
  <c r="E36" i="1" s="1"/>
  <c r="E37" i="1" s="1"/>
  <c r="E38" i="1" s="1"/>
  <c r="E39" i="1" s="1"/>
  <c r="E40" i="1" s="1"/>
  <c r="E41" i="1" s="1"/>
  <c r="E42" i="1" s="1"/>
  <c r="E43" i="1" s="1"/>
  <c r="E44" i="1" s="1"/>
  <c r="E45" i="1" s="1"/>
  <c r="F34" i="1"/>
  <c r="F35" i="1" s="1"/>
  <c r="F36" i="1" s="1"/>
  <c r="F37" i="1" s="1"/>
  <c r="F38" i="1" s="1"/>
  <c r="F39" i="1" s="1"/>
  <c r="F40" i="1" s="1"/>
  <c r="F41" i="1" s="1"/>
  <c r="F42" i="1" s="1"/>
  <c r="F43" i="1" s="1"/>
  <c r="F44" i="1" s="1"/>
  <c r="F45" i="1" s="1"/>
  <c r="G34" i="1"/>
  <c r="G35" i="1" s="1"/>
  <c r="G36" i="1" s="1"/>
  <c r="G37" i="1" s="1"/>
  <c r="G38" i="1" s="1"/>
  <c r="G39" i="1" s="1"/>
  <c r="G40" i="1" s="1"/>
  <c r="G41" i="1" s="1"/>
  <c r="G42" i="1" s="1"/>
  <c r="G43" i="1" s="1"/>
  <c r="G44" i="1" s="1"/>
  <c r="G45" i="1" s="1"/>
  <c r="H34" i="1"/>
  <c r="H35" i="1" s="1"/>
  <c r="H36" i="1" s="1"/>
  <c r="H37" i="1" s="1"/>
  <c r="H38" i="1" s="1"/>
  <c r="H39" i="1" s="1"/>
  <c r="H40" i="1" s="1"/>
  <c r="H41" i="1" s="1"/>
  <c r="H42" i="1" s="1"/>
  <c r="H43" i="1" s="1"/>
  <c r="H44" i="1" s="1"/>
  <c r="H45" i="1" s="1"/>
  <c r="I34" i="1"/>
  <c r="I35" i="1" s="1"/>
  <c r="I36" i="1" s="1"/>
  <c r="I37" i="1" s="1"/>
  <c r="I38" i="1" s="1"/>
  <c r="I39" i="1" s="1"/>
  <c r="I40" i="1" s="1"/>
  <c r="I41" i="1" s="1"/>
  <c r="I42" i="1" s="1"/>
  <c r="I43" i="1" s="1"/>
  <c r="I44" i="1" s="1"/>
  <c r="I45" i="1" s="1"/>
  <c r="J34" i="1"/>
  <c r="J35" i="1" s="1"/>
  <c r="J36" i="1" s="1"/>
  <c r="J37" i="1" s="1"/>
  <c r="J38" i="1" s="1"/>
  <c r="J39" i="1" s="1"/>
  <c r="J40" i="1" s="1"/>
  <c r="J41" i="1" s="1"/>
  <c r="J42" i="1" s="1"/>
  <c r="J43" i="1" s="1"/>
  <c r="J44" i="1" s="1"/>
  <c r="J45" i="1" s="1"/>
  <c r="K34" i="1"/>
  <c r="K35" i="1" s="1"/>
  <c r="K36" i="1" s="1"/>
  <c r="K37" i="1" s="1"/>
  <c r="K38" i="1" s="1"/>
  <c r="K39" i="1" s="1"/>
  <c r="K40" i="1" s="1"/>
  <c r="K41" i="1" s="1"/>
  <c r="K42" i="1" s="1"/>
  <c r="K43" i="1" s="1"/>
  <c r="K44" i="1" s="1"/>
  <c r="K45" i="1" s="1"/>
  <c r="L34" i="1"/>
  <c r="L35" i="1" s="1"/>
  <c r="L36" i="1" s="1"/>
  <c r="L37" i="1" s="1"/>
  <c r="L38" i="1" s="1"/>
  <c r="L39" i="1" s="1"/>
  <c r="L40" i="1" s="1"/>
  <c r="L41" i="1" s="1"/>
  <c r="L42" i="1" s="1"/>
  <c r="L43" i="1" s="1"/>
  <c r="L44" i="1" s="1"/>
  <c r="L45" i="1" s="1"/>
  <c r="M34" i="1"/>
  <c r="M35" i="1" s="1"/>
  <c r="M36" i="1" s="1"/>
  <c r="M37" i="1" s="1"/>
  <c r="M38" i="1" s="1"/>
  <c r="M39" i="1" s="1"/>
  <c r="M40" i="1" s="1"/>
  <c r="M41" i="1" s="1"/>
  <c r="M42" i="1" s="1"/>
  <c r="M43" i="1" s="1"/>
  <c r="M44" i="1" s="1"/>
  <c r="M45" i="1" s="1"/>
  <c r="N34" i="1"/>
  <c r="N35" i="1" s="1"/>
  <c r="N36" i="1" s="1"/>
  <c r="N37" i="1" s="1"/>
  <c r="N38" i="1" s="1"/>
  <c r="N39" i="1" s="1"/>
  <c r="N40" i="1" s="1"/>
  <c r="N41" i="1" s="1"/>
  <c r="N42" i="1" s="1"/>
  <c r="N43" i="1" s="1"/>
  <c r="N44" i="1" s="1"/>
  <c r="N45" i="1" s="1"/>
  <c r="C46" i="1"/>
  <c r="C47" i="1" s="1"/>
  <c r="C48" i="1" s="1"/>
  <c r="C49" i="1" s="1"/>
  <c r="C50" i="1" s="1"/>
  <c r="C51" i="1" s="1"/>
  <c r="C52" i="1" s="1"/>
  <c r="C53" i="1" s="1"/>
  <c r="C54" i="1" s="1"/>
  <c r="C55" i="1" s="1"/>
  <c r="C56" i="1" s="1"/>
  <c r="C57" i="1" s="1"/>
  <c r="D46" i="1"/>
  <c r="D47" i="1" s="1"/>
  <c r="D48" i="1" s="1"/>
  <c r="D49" i="1" s="1"/>
  <c r="D50" i="1" s="1"/>
  <c r="D51" i="1" s="1"/>
  <c r="D52" i="1" s="1"/>
  <c r="D53" i="1" s="1"/>
  <c r="D54" i="1" s="1"/>
  <c r="D55" i="1" s="1"/>
  <c r="D56" i="1" s="1"/>
  <c r="D57" i="1" s="1"/>
  <c r="E46" i="1"/>
  <c r="E47" i="1" s="1"/>
  <c r="E48" i="1" s="1"/>
  <c r="E49" i="1" s="1"/>
  <c r="E50" i="1" s="1"/>
  <c r="E51" i="1" s="1"/>
  <c r="E52" i="1" s="1"/>
  <c r="E53" i="1" s="1"/>
  <c r="E54" i="1" s="1"/>
  <c r="E55" i="1" s="1"/>
  <c r="E56" i="1" s="1"/>
  <c r="E57" i="1" s="1"/>
  <c r="F46" i="1"/>
  <c r="F47" i="1" s="1"/>
  <c r="F48" i="1" s="1"/>
  <c r="F49" i="1" s="1"/>
  <c r="F50" i="1" s="1"/>
  <c r="F51" i="1" s="1"/>
  <c r="F52" i="1" s="1"/>
  <c r="F53" i="1" s="1"/>
  <c r="F54" i="1" s="1"/>
  <c r="F55" i="1" s="1"/>
  <c r="F56" i="1" s="1"/>
  <c r="F57" i="1" s="1"/>
  <c r="G46" i="1"/>
  <c r="G47" i="1" s="1"/>
  <c r="G48" i="1" s="1"/>
  <c r="G49" i="1" s="1"/>
  <c r="G50" i="1" s="1"/>
  <c r="G51" i="1" s="1"/>
  <c r="G52" i="1" s="1"/>
  <c r="G53" i="1" s="1"/>
  <c r="G54" i="1" s="1"/>
  <c r="G55" i="1" s="1"/>
  <c r="G56" i="1" s="1"/>
  <c r="G57" i="1" s="1"/>
  <c r="H46" i="1"/>
  <c r="H47" i="1" s="1"/>
  <c r="H48" i="1" s="1"/>
  <c r="H49" i="1" s="1"/>
  <c r="H50" i="1" s="1"/>
  <c r="H51" i="1" s="1"/>
  <c r="H52" i="1" s="1"/>
  <c r="H53" i="1" s="1"/>
  <c r="H54" i="1" s="1"/>
  <c r="H55" i="1" s="1"/>
  <c r="H56" i="1" s="1"/>
  <c r="H57" i="1" s="1"/>
  <c r="I46" i="1"/>
  <c r="I47" i="1" s="1"/>
  <c r="I48" i="1" s="1"/>
  <c r="I49" i="1" s="1"/>
  <c r="I50" i="1" s="1"/>
  <c r="I51" i="1" s="1"/>
  <c r="I52" i="1" s="1"/>
  <c r="I53" i="1" s="1"/>
  <c r="I54" i="1" s="1"/>
  <c r="I55" i="1" s="1"/>
  <c r="I56" i="1" s="1"/>
  <c r="I57" i="1" s="1"/>
  <c r="J46" i="1"/>
  <c r="J47" i="1" s="1"/>
  <c r="J48" i="1" s="1"/>
  <c r="J49" i="1" s="1"/>
  <c r="J50" i="1" s="1"/>
  <c r="J51" i="1" s="1"/>
  <c r="J52" i="1" s="1"/>
  <c r="J53" i="1" s="1"/>
  <c r="J54" i="1" s="1"/>
  <c r="J55" i="1" s="1"/>
  <c r="J56" i="1" s="1"/>
  <c r="J57" i="1" s="1"/>
  <c r="K46" i="1"/>
  <c r="K47" i="1" s="1"/>
  <c r="K48" i="1" s="1"/>
  <c r="K49" i="1" s="1"/>
  <c r="K50" i="1" s="1"/>
  <c r="K51" i="1" s="1"/>
  <c r="K52" i="1" s="1"/>
  <c r="K53" i="1" s="1"/>
  <c r="K54" i="1" s="1"/>
  <c r="K55" i="1" s="1"/>
  <c r="K56" i="1" s="1"/>
  <c r="K57" i="1" s="1"/>
  <c r="L46" i="1"/>
  <c r="L47" i="1" s="1"/>
  <c r="L48" i="1" s="1"/>
  <c r="L49" i="1" s="1"/>
  <c r="L50" i="1" s="1"/>
  <c r="L51" i="1" s="1"/>
  <c r="L52" i="1" s="1"/>
  <c r="L53" i="1" s="1"/>
  <c r="L54" i="1" s="1"/>
  <c r="L55" i="1" s="1"/>
  <c r="L56" i="1" s="1"/>
  <c r="L57" i="1" s="1"/>
  <c r="M46" i="1"/>
  <c r="M47" i="1" s="1"/>
  <c r="M48" i="1" s="1"/>
  <c r="M49" i="1" s="1"/>
  <c r="M50" i="1" s="1"/>
  <c r="M51" i="1" s="1"/>
  <c r="M52" i="1" s="1"/>
  <c r="M53" i="1" s="1"/>
  <c r="M54" i="1" s="1"/>
  <c r="M55" i="1" s="1"/>
  <c r="M56" i="1" s="1"/>
  <c r="M57" i="1" s="1"/>
  <c r="N46" i="1"/>
  <c r="N47" i="1" s="1"/>
  <c r="N48" i="1" s="1"/>
  <c r="N49" i="1" s="1"/>
  <c r="N50" i="1" s="1"/>
  <c r="N51" i="1" s="1"/>
  <c r="N52" i="1" s="1"/>
  <c r="N53" i="1" s="1"/>
  <c r="N54" i="1" s="1"/>
  <c r="N55" i="1" s="1"/>
  <c r="N56" i="1" s="1"/>
  <c r="N57" i="1" s="1"/>
  <c r="C58" i="1"/>
  <c r="C59" i="1" s="1"/>
  <c r="C60" i="1" s="1"/>
  <c r="C61" i="1" s="1"/>
  <c r="C62" i="1" s="1"/>
  <c r="C63" i="1" s="1"/>
  <c r="C64" i="1" s="1"/>
  <c r="C65" i="1" s="1"/>
  <c r="C66" i="1" s="1"/>
  <c r="C67" i="1" s="1"/>
  <c r="C68" i="1" s="1"/>
  <c r="C69" i="1" s="1"/>
  <c r="D58" i="1"/>
  <c r="D59" i="1" s="1"/>
  <c r="D60" i="1" s="1"/>
  <c r="D61" i="1" s="1"/>
  <c r="D62" i="1" s="1"/>
  <c r="D63" i="1" s="1"/>
  <c r="D64" i="1" s="1"/>
  <c r="D65" i="1" s="1"/>
  <c r="D66" i="1" s="1"/>
  <c r="D67" i="1" s="1"/>
  <c r="D68" i="1" s="1"/>
  <c r="D69" i="1" s="1"/>
  <c r="E58" i="1"/>
  <c r="E59" i="1" s="1"/>
  <c r="E60" i="1" s="1"/>
  <c r="E61" i="1" s="1"/>
  <c r="E62" i="1" s="1"/>
  <c r="E63" i="1" s="1"/>
  <c r="E64" i="1" s="1"/>
  <c r="E65" i="1" s="1"/>
  <c r="E66" i="1" s="1"/>
  <c r="E67" i="1" s="1"/>
  <c r="E68" i="1" s="1"/>
  <c r="E69" i="1" s="1"/>
  <c r="F58" i="1"/>
  <c r="F59" i="1" s="1"/>
  <c r="F60" i="1" s="1"/>
  <c r="F61" i="1" s="1"/>
  <c r="F62" i="1" s="1"/>
  <c r="F63" i="1" s="1"/>
  <c r="F64" i="1" s="1"/>
  <c r="F65" i="1" s="1"/>
  <c r="F66" i="1" s="1"/>
  <c r="F67" i="1" s="1"/>
  <c r="F68" i="1" s="1"/>
  <c r="F69" i="1" s="1"/>
  <c r="G58" i="1"/>
  <c r="G59" i="1" s="1"/>
  <c r="G60" i="1" s="1"/>
  <c r="G61" i="1" s="1"/>
  <c r="G62" i="1" s="1"/>
  <c r="G63" i="1" s="1"/>
  <c r="G64" i="1" s="1"/>
  <c r="G65" i="1" s="1"/>
  <c r="G66" i="1" s="1"/>
  <c r="G67" i="1" s="1"/>
  <c r="G68" i="1" s="1"/>
  <c r="G69" i="1" s="1"/>
  <c r="H58" i="1"/>
  <c r="H59" i="1" s="1"/>
  <c r="H60" i="1" s="1"/>
  <c r="H61" i="1" s="1"/>
  <c r="H62" i="1" s="1"/>
  <c r="H63" i="1" s="1"/>
  <c r="H64" i="1" s="1"/>
  <c r="H65" i="1" s="1"/>
  <c r="H66" i="1" s="1"/>
  <c r="H67" i="1" s="1"/>
  <c r="H68" i="1" s="1"/>
  <c r="H69" i="1" s="1"/>
  <c r="I58" i="1"/>
  <c r="I59" i="1" s="1"/>
  <c r="I60" i="1" s="1"/>
  <c r="I61" i="1" s="1"/>
  <c r="I62" i="1" s="1"/>
  <c r="I63" i="1" s="1"/>
  <c r="I64" i="1" s="1"/>
  <c r="I65" i="1" s="1"/>
  <c r="I66" i="1" s="1"/>
  <c r="I67" i="1" s="1"/>
  <c r="I68" i="1" s="1"/>
  <c r="I69" i="1" s="1"/>
  <c r="J58" i="1"/>
  <c r="J59" i="1" s="1"/>
  <c r="J60" i="1" s="1"/>
  <c r="J61" i="1" s="1"/>
  <c r="J62" i="1" s="1"/>
  <c r="J63" i="1" s="1"/>
  <c r="J64" i="1" s="1"/>
  <c r="J65" i="1" s="1"/>
  <c r="J66" i="1" s="1"/>
  <c r="J67" i="1" s="1"/>
  <c r="J68" i="1" s="1"/>
  <c r="J69" i="1" s="1"/>
  <c r="K58" i="1"/>
  <c r="K59" i="1" s="1"/>
  <c r="K60" i="1" s="1"/>
  <c r="K61" i="1" s="1"/>
  <c r="K62" i="1" s="1"/>
  <c r="K63" i="1" s="1"/>
  <c r="K64" i="1" s="1"/>
  <c r="K65" i="1" s="1"/>
  <c r="K66" i="1" s="1"/>
  <c r="K67" i="1" s="1"/>
  <c r="K68" i="1" s="1"/>
  <c r="K69" i="1" s="1"/>
  <c r="L58" i="1"/>
  <c r="L59" i="1" s="1"/>
  <c r="L60" i="1" s="1"/>
  <c r="L61" i="1" s="1"/>
  <c r="L62" i="1" s="1"/>
  <c r="L63" i="1" s="1"/>
  <c r="L64" i="1" s="1"/>
  <c r="L65" i="1" s="1"/>
  <c r="L66" i="1" s="1"/>
  <c r="L67" i="1" s="1"/>
  <c r="L68" i="1" s="1"/>
  <c r="L69" i="1" s="1"/>
  <c r="M58" i="1"/>
  <c r="M59" i="1" s="1"/>
  <c r="M60" i="1" s="1"/>
  <c r="M61" i="1" s="1"/>
  <c r="M62" i="1" s="1"/>
  <c r="M63" i="1" s="1"/>
  <c r="M64" i="1" s="1"/>
  <c r="M65" i="1" s="1"/>
  <c r="M66" i="1" s="1"/>
  <c r="M67" i="1" s="1"/>
  <c r="M68" i="1" s="1"/>
  <c r="M69" i="1" s="1"/>
  <c r="N58" i="1"/>
  <c r="N59" i="1" s="1"/>
  <c r="N60" i="1" s="1"/>
  <c r="N61" i="1" s="1"/>
  <c r="N62" i="1" s="1"/>
  <c r="N63" i="1" s="1"/>
  <c r="N64" i="1" s="1"/>
  <c r="N65" i="1" s="1"/>
  <c r="N66" i="1" s="1"/>
  <c r="N67" i="1" s="1"/>
  <c r="N68" i="1" s="1"/>
  <c r="N69" i="1" s="1"/>
  <c r="C70" i="1"/>
  <c r="C71" i="1" s="1"/>
  <c r="C72" i="1" s="1"/>
  <c r="C73" i="1" s="1"/>
  <c r="C74" i="1" s="1"/>
  <c r="C75" i="1" s="1"/>
  <c r="C76" i="1" s="1"/>
  <c r="C77" i="1" s="1"/>
  <c r="C78" i="1" s="1"/>
  <c r="C79" i="1" s="1"/>
  <c r="C80" i="1" s="1"/>
  <c r="C81" i="1" s="1"/>
  <c r="D70" i="1"/>
  <c r="D71" i="1" s="1"/>
  <c r="D72" i="1" s="1"/>
  <c r="D73" i="1" s="1"/>
  <c r="D74" i="1" s="1"/>
  <c r="D75" i="1" s="1"/>
  <c r="D76" i="1" s="1"/>
  <c r="D77" i="1" s="1"/>
  <c r="D78" i="1" s="1"/>
  <c r="D79" i="1" s="1"/>
  <c r="D80" i="1" s="1"/>
  <c r="D81" i="1" s="1"/>
  <c r="E70" i="1"/>
  <c r="E71" i="1" s="1"/>
  <c r="E72" i="1" s="1"/>
  <c r="E73" i="1" s="1"/>
  <c r="E74" i="1" s="1"/>
  <c r="E75" i="1" s="1"/>
  <c r="E76" i="1" s="1"/>
  <c r="E77" i="1" s="1"/>
  <c r="E78" i="1" s="1"/>
  <c r="E79" i="1" s="1"/>
  <c r="E80" i="1" s="1"/>
  <c r="E81" i="1" s="1"/>
  <c r="F70" i="1"/>
  <c r="F71" i="1" s="1"/>
  <c r="F72" i="1" s="1"/>
  <c r="F73" i="1" s="1"/>
  <c r="F74" i="1" s="1"/>
  <c r="F75" i="1" s="1"/>
  <c r="F76" i="1" s="1"/>
  <c r="F77" i="1" s="1"/>
  <c r="F78" i="1" s="1"/>
  <c r="F79" i="1" s="1"/>
  <c r="F80" i="1" s="1"/>
  <c r="F81" i="1" s="1"/>
  <c r="F82" i="1" s="1"/>
  <c r="F83" i="1" s="1"/>
  <c r="F84" i="1" s="1"/>
  <c r="F85" i="1" s="1"/>
  <c r="F86" i="1" s="1"/>
  <c r="F87" i="1" s="1"/>
  <c r="F88" i="1" s="1"/>
  <c r="F89" i="1" s="1"/>
  <c r="F90" i="1" s="1"/>
  <c r="F91" i="1" s="1"/>
  <c r="F92" i="1" s="1"/>
  <c r="F93" i="1" s="1"/>
  <c r="G70" i="1"/>
  <c r="G71" i="1" s="1"/>
  <c r="G72" i="1" s="1"/>
  <c r="G73" i="1" s="1"/>
  <c r="G74" i="1" s="1"/>
  <c r="G75" i="1" s="1"/>
  <c r="G76" i="1" s="1"/>
  <c r="G77" i="1" s="1"/>
  <c r="G78" i="1" s="1"/>
  <c r="G79" i="1" s="1"/>
  <c r="G80" i="1" s="1"/>
  <c r="G81" i="1" s="1"/>
  <c r="H70" i="1"/>
  <c r="H71" i="1" s="1"/>
  <c r="H72" i="1" s="1"/>
  <c r="H73" i="1" s="1"/>
  <c r="H74" i="1" s="1"/>
  <c r="H75" i="1" s="1"/>
  <c r="H76" i="1" s="1"/>
  <c r="H77" i="1" s="1"/>
  <c r="H78" i="1" s="1"/>
  <c r="H79" i="1" s="1"/>
  <c r="H80" i="1" s="1"/>
  <c r="H81" i="1" s="1"/>
  <c r="I70" i="1"/>
  <c r="I71" i="1" s="1"/>
  <c r="I72" i="1" s="1"/>
  <c r="I73" i="1" s="1"/>
  <c r="I74" i="1" s="1"/>
  <c r="I75" i="1" s="1"/>
  <c r="I76" i="1" s="1"/>
  <c r="I77" i="1" s="1"/>
  <c r="I78" i="1" s="1"/>
  <c r="I79" i="1" s="1"/>
  <c r="I80" i="1" s="1"/>
  <c r="I81" i="1" s="1"/>
  <c r="J70" i="1"/>
  <c r="J71" i="1" s="1"/>
  <c r="J72" i="1" s="1"/>
  <c r="J73" i="1" s="1"/>
  <c r="J74" i="1" s="1"/>
  <c r="J75" i="1" s="1"/>
  <c r="J76" i="1" s="1"/>
  <c r="J77" i="1" s="1"/>
  <c r="J78" i="1" s="1"/>
  <c r="J79" i="1" s="1"/>
  <c r="J80" i="1" s="1"/>
  <c r="J81" i="1" s="1"/>
  <c r="K70" i="1"/>
  <c r="K71" i="1" s="1"/>
  <c r="K72" i="1" s="1"/>
  <c r="K73" i="1" s="1"/>
  <c r="K74" i="1" s="1"/>
  <c r="K75" i="1" s="1"/>
  <c r="K76" i="1" s="1"/>
  <c r="K77" i="1" s="1"/>
  <c r="K78" i="1" s="1"/>
  <c r="K79" i="1" s="1"/>
  <c r="K80" i="1" s="1"/>
  <c r="K81" i="1" s="1"/>
  <c r="L70" i="1"/>
  <c r="L71" i="1" s="1"/>
  <c r="L72" i="1" s="1"/>
  <c r="L73" i="1" s="1"/>
  <c r="L74" i="1" s="1"/>
  <c r="L75" i="1" s="1"/>
  <c r="L76" i="1" s="1"/>
  <c r="L77" i="1" s="1"/>
  <c r="L78" i="1" s="1"/>
  <c r="L79" i="1" s="1"/>
  <c r="L80" i="1" s="1"/>
  <c r="L81" i="1" s="1"/>
  <c r="M70" i="1"/>
  <c r="M71" i="1" s="1"/>
  <c r="M72" i="1" s="1"/>
  <c r="M73" i="1" s="1"/>
  <c r="M74" i="1" s="1"/>
  <c r="M75" i="1" s="1"/>
  <c r="M76" i="1" s="1"/>
  <c r="M77" i="1" s="1"/>
  <c r="M78" i="1" s="1"/>
  <c r="M79" i="1" s="1"/>
  <c r="M80" i="1" s="1"/>
  <c r="M81" i="1" s="1"/>
  <c r="N70" i="1"/>
  <c r="N71" i="1" s="1"/>
  <c r="N72" i="1" s="1"/>
  <c r="N73" i="1" s="1"/>
  <c r="N74" i="1" s="1"/>
  <c r="N75" i="1" s="1"/>
  <c r="N76" i="1" s="1"/>
  <c r="N77" i="1" s="1"/>
  <c r="N78" i="1" s="1"/>
  <c r="N79" i="1" s="1"/>
  <c r="N80" i="1" s="1"/>
  <c r="N81" i="1" s="1"/>
  <c r="C82" i="1"/>
  <c r="C83" i="1" s="1"/>
  <c r="C84" i="1" s="1"/>
  <c r="C85" i="1" s="1"/>
  <c r="C86" i="1" s="1"/>
  <c r="C87" i="1" s="1"/>
  <c r="C88" i="1" s="1"/>
  <c r="C89" i="1" s="1"/>
  <c r="C90" i="1" s="1"/>
  <c r="C91" i="1" s="1"/>
  <c r="C92" i="1" s="1"/>
  <c r="C93" i="1" s="1"/>
  <c r="D82" i="1"/>
  <c r="D83" i="1" s="1"/>
  <c r="D84" i="1" s="1"/>
  <c r="D85" i="1" s="1"/>
  <c r="D86" i="1" s="1"/>
  <c r="D87" i="1" s="1"/>
  <c r="D88" i="1" s="1"/>
  <c r="D89" i="1" s="1"/>
  <c r="D90" i="1" s="1"/>
  <c r="D91" i="1" s="1"/>
  <c r="D92" i="1" s="1"/>
  <c r="D93" i="1" s="1"/>
  <c r="E82" i="1"/>
  <c r="E83" i="1" s="1"/>
  <c r="E84" i="1" s="1"/>
  <c r="E85" i="1" s="1"/>
  <c r="E86" i="1" s="1"/>
  <c r="E87" i="1" s="1"/>
  <c r="E88" i="1" s="1"/>
  <c r="E89" i="1" s="1"/>
  <c r="E90" i="1" s="1"/>
  <c r="E91" i="1" s="1"/>
  <c r="E92" i="1" s="1"/>
  <c r="E93" i="1" s="1"/>
  <c r="G82" i="1"/>
  <c r="G83" i="1" s="1"/>
  <c r="G84" i="1" s="1"/>
  <c r="G85" i="1" s="1"/>
  <c r="G86" i="1" s="1"/>
  <c r="G87" i="1" s="1"/>
  <c r="G88" i="1" s="1"/>
  <c r="G89" i="1" s="1"/>
  <c r="G90" i="1" s="1"/>
  <c r="G91" i="1" s="1"/>
  <c r="G92" i="1" s="1"/>
  <c r="G93" i="1" s="1"/>
  <c r="H82" i="1"/>
  <c r="H83" i="1" s="1"/>
  <c r="H84" i="1" s="1"/>
  <c r="H85" i="1" s="1"/>
  <c r="H86" i="1" s="1"/>
  <c r="H87" i="1" s="1"/>
  <c r="H88" i="1" s="1"/>
  <c r="H89" i="1" s="1"/>
  <c r="H90" i="1" s="1"/>
  <c r="H91" i="1" s="1"/>
  <c r="H92" i="1" s="1"/>
  <c r="H93" i="1" s="1"/>
  <c r="I82" i="1"/>
  <c r="I83" i="1" s="1"/>
  <c r="I84" i="1" s="1"/>
  <c r="I85" i="1" s="1"/>
  <c r="I86" i="1" s="1"/>
  <c r="I87" i="1" s="1"/>
  <c r="I88" i="1" s="1"/>
  <c r="I89" i="1" s="1"/>
  <c r="I90" i="1" s="1"/>
  <c r="I91" i="1" s="1"/>
  <c r="I92" i="1" s="1"/>
  <c r="I93" i="1" s="1"/>
  <c r="J82" i="1"/>
  <c r="J83" i="1" s="1"/>
  <c r="J84" i="1" s="1"/>
  <c r="J85" i="1" s="1"/>
  <c r="J86" i="1" s="1"/>
  <c r="J87" i="1" s="1"/>
  <c r="J88" i="1" s="1"/>
  <c r="J89" i="1" s="1"/>
  <c r="J90" i="1" s="1"/>
  <c r="J91" i="1" s="1"/>
  <c r="J92" i="1" s="1"/>
  <c r="J93" i="1" s="1"/>
  <c r="K82" i="1"/>
  <c r="K83" i="1" s="1"/>
  <c r="K84" i="1" s="1"/>
  <c r="K85" i="1" s="1"/>
  <c r="K86" i="1" s="1"/>
  <c r="K87" i="1" s="1"/>
  <c r="K88" i="1" s="1"/>
  <c r="K89" i="1" s="1"/>
  <c r="K90" i="1" s="1"/>
  <c r="K91" i="1" s="1"/>
  <c r="K92" i="1" s="1"/>
  <c r="K93" i="1" s="1"/>
  <c r="L82" i="1"/>
  <c r="L83" i="1" s="1"/>
  <c r="L84" i="1" s="1"/>
  <c r="L85" i="1" s="1"/>
  <c r="L86" i="1" s="1"/>
  <c r="L87" i="1" s="1"/>
  <c r="L88" i="1" s="1"/>
  <c r="L89" i="1" s="1"/>
  <c r="L90" i="1" s="1"/>
  <c r="L91" i="1" s="1"/>
  <c r="L92" i="1" s="1"/>
  <c r="L93" i="1" s="1"/>
  <c r="M82" i="1"/>
  <c r="M83" i="1" s="1"/>
  <c r="M84" i="1" s="1"/>
  <c r="M85" i="1" s="1"/>
  <c r="M86" i="1" s="1"/>
  <c r="M87" i="1" s="1"/>
  <c r="M88" i="1" s="1"/>
  <c r="M89" i="1" s="1"/>
  <c r="M90" i="1" s="1"/>
  <c r="M91" i="1" s="1"/>
  <c r="M92" i="1" s="1"/>
  <c r="M93" i="1" s="1"/>
  <c r="N82" i="1"/>
  <c r="N83" i="1" s="1"/>
  <c r="N84" i="1" s="1"/>
  <c r="N85" i="1" s="1"/>
  <c r="N86" i="1" s="1"/>
  <c r="N87" i="1" s="1"/>
  <c r="N88" i="1" s="1"/>
  <c r="N89" i="1" s="1"/>
  <c r="N90" i="1" s="1"/>
  <c r="N91" i="1" s="1"/>
  <c r="N92" i="1" s="1"/>
  <c r="N93" i="1" s="1"/>
  <c r="C94" i="1"/>
  <c r="C95" i="1" s="1"/>
  <c r="C96" i="1" s="1"/>
  <c r="C97" i="1" s="1"/>
  <c r="C98" i="1" s="1"/>
  <c r="C99" i="1" s="1"/>
  <c r="C100" i="1" s="1"/>
  <c r="C101" i="1" s="1"/>
  <c r="C102" i="1" s="1"/>
  <c r="C103" i="1" s="1"/>
  <c r="C104" i="1" s="1"/>
  <c r="C105" i="1" s="1"/>
  <c r="D94" i="1"/>
  <c r="D95" i="1" s="1"/>
  <c r="D96" i="1" s="1"/>
  <c r="D97" i="1" s="1"/>
  <c r="D98" i="1" s="1"/>
  <c r="D99" i="1" s="1"/>
  <c r="D100" i="1" s="1"/>
  <c r="D101" i="1" s="1"/>
  <c r="D102" i="1" s="1"/>
  <c r="D103" i="1" s="1"/>
  <c r="D104" i="1" s="1"/>
  <c r="D105" i="1" s="1"/>
  <c r="E94" i="1"/>
  <c r="E95" i="1" s="1"/>
  <c r="E96" i="1" s="1"/>
  <c r="E97" i="1" s="1"/>
  <c r="E98" i="1" s="1"/>
  <c r="E99" i="1" s="1"/>
  <c r="E100" i="1" s="1"/>
  <c r="E101" i="1" s="1"/>
  <c r="E102" i="1" s="1"/>
  <c r="E103" i="1" s="1"/>
  <c r="E104" i="1" s="1"/>
  <c r="E105" i="1" s="1"/>
  <c r="F94" i="1"/>
  <c r="F95" i="1" s="1"/>
  <c r="F96" i="1" s="1"/>
  <c r="F97" i="1" s="1"/>
  <c r="F98" i="1" s="1"/>
  <c r="F99" i="1" s="1"/>
  <c r="F100" i="1" s="1"/>
  <c r="F101" i="1" s="1"/>
  <c r="F102" i="1" s="1"/>
  <c r="F103" i="1" s="1"/>
  <c r="F104" i="1" s="1"/>
  <c r="F105" i="1" s="1"/>
  <c r="G94" i="1"/>
  <c r="G95" i="1" s="1"/>
  <c r="G96" i="1" s="1"/>
  <c r="G97" i="1" s="1"/>
  <c r="G98" i="1" s="1"/>
  <c r="G99" i="1" s="1"/>
  <c r="G100" i="1" s="1"/>
  <c r="G101" i="1" s="1"/>
  <c r="G102" i="1" s="1"/>
  <c r="G103" i="1" s="1"/>
  <c r="G104" i="1" s="1"/>
  <c r="G105" i="1" s="1"/>
  <c r="H94" i="1"/>
  <c r="H95" i="1" s="1"/>
  <c r="H96" i="1" s="1"/>
  <c r="H97" i="1" s="1"/>
  <c r="H98" i="1" s="1"/>
  <c r="H99" i="1" s="1"/>
  <c r="H100" i="1" s="1"/>
  <c r="H101" i="1" s="1"/>
  <c r="H102" i="1" s="1"/>
  <c r="H103" i="1" s="1"/>
  <c r="H104" i="1" s="1"/>
  <c r="H105" i="1" s="1"/>
  <c r="I94" i="1"/>
  <c r="I95" i="1" s="1"/>
  <c r="I96" i="1" s="1"/>
  <c r="I97" i="1" s="1"/>
  <c r="I98" i="1" s="1"/>
  <c r="I99" i="1" s="1"/>
  <c r="I100" i="1" s="1"/>
  <c r="I101" i="1" s="1"/>
  <c r="I102" i="1" s="1"/>
  <c r="I103" i="1" s="1"/>
  <c r="I104" i="1" s="1"/>
  <c r="I105" i="1" s="1"/>
  <c r="J94" i="1"/>
  <c r="J95" i="1" s="1"/>
  <c r="J96" i="1" s="1"/>
  <c r="J97" i="1" s="1"/>
  <c r="J98" i="1" s="1"/>
  <c r="J99" i="1" s="1"/>
  <c r="J100" i="1" s="1"/>
  <c r="J101" i="1" s="1"/>
  <c r="J102" i="1" s="1"/>
  <c r="J103" i="1" s="1"/>
  <c r="J104" i="1" s="1"/>
  <c r="J105" i="1" s="1"/>
  <c r="K94" i="1"/>
  <c r="K95" i="1" s="1"/>
  <c r="K96" i="1" s="1"/>
  <c r="K97" i="1" s="1"/>
  <c r="K98" i="1" s="1"/>
  <c r="K99" i="1" s="1"/>
  <c r="K100" i="1" s="1"/>
  <c r="K101" i="1" s="1"/>
  <c r="K102" i="1" s="1"/>
  <c r="K103" i="1" s="1"/>
  <c r="K104" i="1" s="1"/>
  <c r="K105" i="1" s="1"/>
  <c r="L94" i="1"/>
  <c r="M94" i="1"/>
  <c r="N94" i="1"/>
  <c r="L95" i="1"/>
  <c r="M95" i="1"/>
  <c r="N95" i="1"/>
  <c r="L96" i="1"/>
  <c r="M96" i="1"/>
  <c r="N96" i="1"/>
  <c r="L97" i="1"/>
  <c r="M97" i="1"/>
  <c r="N97" i="1"/>
  <c r="L98" i="1"/>
  <c r="M98" i="1"/>
  <c r="N98" i="1"/>
  <c r="L99" i="1"/>
  <c r="M99" i="1"/>
  <c r="N99" i="1"/>
  <c r="L100" i="1"/>
  <c r="M100" i="1"/>
  <c r="N100" i="1"/>
  <c r="L101" i="1"/>
  <c r="M101" i="1"/>
  <c r="N101" i="1"/>
  <c r="L102" i="1"/>
  <c r="M102" i="1"/>
  <c r="N102" i="1"/>
  <c r="L103" i="1"/>
  <c r="M103" i="1"/>
  <c r="N103" i="1"/>
  <c r="L104" i="1"/>
  <c r="M104" i="1"/>
  <c r="N104" i="1"/>
  <c r="L105" i="1"/>
  <c r="M105" i="1"/>
  <c r="N105" i="1"/>
  <c r="C106" i="1"/>
  <c r="C107" i="1" s="1"/>
  <c r="C108" i="1" s="1"/>
  <c r="C109" i="1" s="1"/>
  <c r="C110" i="1" s="1"/>
  <c r="C111" i="1" s="1"/>
  <c r="C112" i="1" s="1"/>
  <c r="C113" i="1" s="1"/>
  <c r="C114" i="1" s="1"/>
  <c r="C115" i="1" s="1"/>
  <c r="C116" i="1" s="1"/>
  <c r="C117" i="1" s="1"/>
  <c r="D106" i="1"/>
  <c r="D107" i="1" s="1"/>
  <c r="D108" i="1" s="1"/>
  <c r="D109" i="1" s="1"/>
  <c r="D110" i="1" s="1"/>
  <c r="D111" i="1" s="1"/>
  <c r="D112" i="1" s="1"/>
  <c r="D113" i="1" s="1"/>
  <c r="D114" i="1" s="1"/>
  <c r="D115" i="1" s="1"/>
  <c r="D116" i="1" s="1"/>
  <c r="D117" i="1" s="1"/>
  <c r="E106" i="1"/>
  <c r="E107" i="1" s="1"/>
  <c r="E108" i="1" s="1"/>
  <c r="E109" i="1" s="1"/>
  <c r="E110" i="1" s="1"/>
  <c r="E111" i="1" s="1"/>
  <c r="E112" i="1" s="1"/>
  <c r="E113" i="1" s="1"/>
  <c r="E114" i="1" s="1"/>
  <c r="E115" i="1" s="1"/>
  <c r="E116" i="1" s="1"/>
  <c r="E117" i="1" s="1"/>
  <c r="F106" i="1"/>
  <c r="F107" i="1" s="1"/>
  <c r="F108" i="1" s="1"/>
  <c r="F109" i="1" s="1"/>
  <c r="F110" i="1" s="1"/>
  <c r="F111" i="1" s="1"/>
  <c r="F112" i="1" s="1"/>
  <c r="F113" i="1" s="1"/>
  <c r="F114" i="1" s="1"/>
  <c r="F115" i="1" s="1"/>
  <c r="F116" i="1" s="1"/>
  <c r="F117" i="1" s="1"/>
  <c r="G106" i="1"/>
  <c r="G107" i="1" s="1"/>
  <c r="G108" i="1" s="1"/>
  <c r="G109" i="1" s="1"/>
  <c r="G110" i="1" s="1"/>
  <c r="G111" i="1" s="1"/>
  <c r="G112" i="1" s="1"/>
  <c r="G113" i="1" s="1"/>
  <c r="G114" i="1" s="1"/>
  <c r="G115" i="1" s="1"/>
  <c r="G116" i="1" s="1"/>
  <c r="G117" i="1" s="1"/>
  <c r="H106" i="1"/>
  <c r="H107" i="1" s="1"/>
  <c r="H108" i="1" s="1"/>
  <c r="H109" i="1" s="1"/>
  <c r="H110" i="1" s="1"/>
  <c r="H111" i="1" s="1"/>
  <c r="H112" i="1" s="1"/>
  <c r="H113" i="1" s="1"/>
  <c r="H114" i="1" s="1"/>
  <c r="H115" i="1" s="1"/>
  <c r="H116" i="1" s="1"/>
  <c r="H117" i="1" s="1"/>
  <c r="I106" i="1"/>
  <c r="I107" i="1" s="1"/>
  <c r="I108" i="1" s="1"/>
  <c r="I109" i="1" s="1"/>
  <c r="I110" i="1" s="1"/>
  <c r="I111" i="1" s="1"/>
  <c r="I112" i="1" s="1"/>
  <c r="I113" i="1" s="1"/>
  <c r="I114" i="1" s="1"/>
  <c r="I115" i="1" s="1"/>
  <c r="I116" i="1" s="1"/>
  <c r="I117" i="1" s="1"/>
  <c r="J106" i="1"/>
  <c r="J107" i="1" s="1"/>
  <c r="J108" i="1" s="1"/>
  <c r="J109" i="1" s="1"/>
  <c r="J110" i="1" s="1"/>
  <c r="J111" i="1" s="1"/>
  <c r="J112" i="1" s="1"/>
  <c r="J113" i="1" s="1"/>
  <c r="J114" i="1" s="1"/>
  <c r="J115" i="1" s="1"/>
  <c r="J116" i="1" s="1"/>
  <c r="J117" i="1" s="1"/>
  <c r="K106" i="1"/>
  <c r="K107" i="1" s="1"/>
  <c r="K108" i="1" s="1"/>
  <c r="K109" i="1" s="1"/>
  <c r="K110" i="1" s="1"/>
  <c r="K111" i="1" s="1"/>
  <c r="K112" i="1" s="1"/>
  <c r="K113" i="1" s="1"/>
  <c r="K114" i="1" s="1"/>
  <c r="K115" i="1" s="1"/>
  <c r="K116" i="1" s="1"/>
  <c r="K117" i="1" s="1"/>
  <c r="L106" i="1"/>
  <c r="L107" i="1" s="1"/>
  <c r="L108" i="1" s="1"/>
  <c r="L109" i="1" s="1"/>
  <c r="L110" i="1" s="1"/>
  <c r="L111" i="1" s="1"/>
  <c r="L112" i="1" s="1"/>
  <c r="L113" i="1" s="1"/>
  <c r="L114" i="1" s="1"/>
  <c r="L115" i="1" s="1"/>
  <c r="L116" i="1" s="1"/>
  <c r="L117" i="1" s="1"/>
  <c r="M106" i="1"/>
  <c r="M107" i="1" s="1"/>
  <c r="M108" i="1" s="1"/>
  <c r="M109" i="1" s="1"/>
  <c r="M110" i="1" s="1"/>
  <c r="M111" i="1" s="1"/>
  <c r="M112" i="1" s="1"/>
  <c r="M113" i="1" s="1"/>
  <c r="M114" i="1" s="1"/>
  <c r="M115" i="1" s="1"/>
  <c r="M116" i="1" s="1"/>
  <c r="M117" i="1" s="1"/>
  <c r="N106" i="1"/>
  <c r="N107" i="1" s="1"/>
  <c r="N108" i="1" s="1"/>
  <c r="N109" i="1" s="1"/>
  <c r="N110" i="1" s="1"/>
  <c r="N111" i="1" s="1"/>
  <c r="N112" i="1" s="1"/>
  <c r="N113" i="1" s="1"/>
  <c r="N114" i="1" s="1"/>
  <c r="N115" i="1" s="1"/>
  <c r="N116" i="1" s="1"/>
  <c r="N117" i="1" s="1"/>
  <c r="C118" i="1"/>
  <c r="C119" i="1" s="1"/>
  <c r="C120" i="1" s="1"/>
  <c r="C121" i="1" s="1"/>
  <c r="C122" i="1" s="1"/>
  <c r="C123" i="1" s="1"/>
  <c r="C124" i="1" s="1"/>
  <c r="C125" i="1" s="1"/>
  <c r="C126" i="1" s="1"/>
  <c r="C127" i="1" s="1"/>
  <c r="C128" i="1" s="1"/>
  <c r="C129" i="1" s="1"/>
  <c r="D118" i="1"/>
  <c r="D119" i="1" s="1"/>
  <c r="D120" i="1" s="1"/>
  <c r="D121" i="1" s="1"/>
  <c r="D122" i="1" s="1"/>
  <c r="D123" i="1" s="1"/>
  <c r="D124" i="1" s="1"/>
  <c r="D125" i="1" s="1"/>
  <c r="D126" i="1" s="1"/>
  <c r="D127" i="1" s="1"/>
  <c r="D128" i="1" s="1"/>
  <c r="D129" i="1" s="1"/>
  <c r="E118" i="1"/>
  <c r="E119" i="1" s="1"/>
  <c r="E120" i="1" s="1"/>
  <c r="E121" i="1" s="1"/>
  <c r="E122" i="1" s="1"/>
  <c r="E123" i="1" s="1"/>
  <c r="E124" i="1" s="1"/>
  <c r="E125" i="1" s="1"/>
  <c r="E126" i="1" s="1"/>
  <c r="E127" i="1" s="1"/>
  <c r="E128" i="1" s="1"/>
  <c r="E129" i="1" s="1"/>
  <c r="F118" i="1"/>
  <c r="F119" i="1" s="1"/>
  <c r="F120" i="1" s="1"/>
  <c r="F121" i="1" s="1"/>
  <c r="F122" i="1" s="1"/>
  <c r="F123" i="1" s="1"/>
  <c r="F124" i="1" s="1"/>
  <c r="F125" i="1" s="1"/>
  <c r="F126" i="1" s="1"/>
  <c r="F127" i="1" s="1"/>
  <c r="F128" i="1" s="1"/>
  <c r="F129" i="1" s="1"/>
  <c r="G118" i="1"/>
  <c r="G119" i="1" s="1"/>
  <c r="G120" i="1" s="1"/>
  <c r="G121" i="1" s="1"/>
  <c r="G122" i="1" s="1"/>
  <c r="G123" i="1" s="1"/>
  <c r="G124" i="1" s="1"/>
  <c r="G125" i="1" s="1"/>
  <c r="G126" i="1" s="1"/>
  <c r="G127" i="1" s="1"/>
  <c r="G128" i="1" s="1"/>
  <c r="G129" i="1" s="1"/>
  <c r="H118" i="1"/>
  <c r="H119" i="1" s="1"/>
  <c r="H120" i="1" s="1"/>
  <c r="H121" i="1" s="1"/>
  <c r="H122" i="1" s="1"/>
  <c r="H123" i="1" s="1"/>
  <c r="H124" i="1" s="1"/>
  <c r="H125" i="1" s="1"/>
  <c r="H126" i="1" s="1"/>
  <c r="H127" i="1" s="1"/>
  <c r="H128" i="1" s="1"/>
  <c r="H129" i="1" s="1"/>
  <c r="I118" i="1"/>
  <c r="I119" i="1" s="1"/>
  <c r="I120" i="1" s="1"/>
  <c r="I121" i="1" s="1"/>
  <c r="I122" i="1" s="1"/>
  <c r="I123" i="1" s="1"/>
  <c r="I124" i="1" s="1"/>
  <c r="I125" i="1" s="1"/>
  <c r="I126" i="1" s="1"/>
  <c r="I127" i="1" s="1"/>
  <c r="I128" i="1" s="1"/>
  <c r="I129" i="1" s="1"/>
  <c r="J118" i="1"/>
  <c r="J119" i="1" s="1"/>
  <c r="J120" i="1" s="1"/>
  <c r="J121" i="1" s="1"/>
  <c r="J122" i="1" s="1"/>
  <c r="J123" i="1" s="1"/>
  <c r="J124" i="1" s="1"/>
  <c r="J125" i="1" s="1"/>
  <c r="J126" i="1" s="1"/>
  <c r="J127" i="1" s="1"/>
  <c r="J128" i="1" s="1"/>
  <c r="J129" i="1" s="1"/>
  <c r="K118" i="1"/>
  <c r="K119" i="1" s="1"/>
  <c r="K120" i="1" s="1"/>
  <c r="K121" i="1" s="1"/>
  <c r="K122" i="1" s="1"/>
  <c r="K123" i="1" s="1"/>
  <c r="K124" i="1" s="1"/>
  <c r="K125" i="1" s="1"/>
  <c r="K126" i="1" s="1"/>
  <c r="K127" i="1" s="1"/>
  <c r="K128" i="1" s="1"/>
  <c r="K129" i="1" s="1"/>
  <c r="L118" i="1"/>
  <c r="L119" i="1" s="1"/>
  <c r="L120" i="1" s="1"/>
  <c r="L121" i="1" s="1"/>
  <c r="L122" i="1" s="1"/>
  <c r="L123" i="1" s="1"/>
  <c r="L124" i="1" s="1"/>
  <c r="L125" i="1" s="1"/>
  <c r="L126" i="1" s="1"/>
  <c r="L127" i="1" s="1"/>
  <c r="L128" i="1" s="1"/>
  <c r="L129" i="1" s="1"/>
  <c r="M118" i="1"/>
  <c r="M119" i="1" s="1"/>
  <c r="M120" i="1" s="1"/>
  <c r="M121" i="1" s="1"/>
  <c r="M122" i="1" s="1"/>
  <c r="M123" i="1" s="1"/>
  <c r="M124" i="1" s="1"/>
  <c r="M125" i="1" s="1"/>
  <c r="M126" i="1" s="1"/>
  <c r="M127" i="1" s="1"/>
  <c r="M128" i="1" s="1"/>
  <c r="M129" i="1" s="1"/>
  <c r="N118" i="1"/>
  <c r="N119" i="1" s="1"/>
  <c r="N120" i="1" s="1"/>
  <c r="N121" i="1" s="1"/>
  <c r="N122" i="1" s="1"/>
  <c r="N123" i="1" s="1"/>
  <c r="N124" i="1" s="1"/>
  <c r="N125" i="1" s="1"/>
  <c r="N126" i="1" s="1"/>
  <c r="N127" i="1" s="1"/>
  <c r="N128" i="1" s="1"/>
  <c r="N129" i="1" s="1"/>
  <c r="C142" i="1"/>
  <c r="C143" i="1" s="1"/>
  <c r="C144" i="1" s="1"/>
  <c r="C145" i="1" s="1"/>
  <c r="C146" i="1" s="1"/>
  <c r="C147" i="1" s="1"/>
  <c r="C148" i="1" s="1"/>
  <c r="C149" i="1" s="1"/>
  <c r="C150" i="1" s="1"/>
  <c r="C151" i="1" s="1"/>
  <c r="C152" i="1" s="1"/>
  <c r="C153" i="1" s="1"/>
  <c r="D142" i="1"/>
  <c r="D143" i="1" s="1"/>
  <c r="D144" i="1" s="1"/>
  <c r="D145" i="1" s="1"/>
  <c r="D146" i="1" s="1"/>
  <c r="D147" i="1" s="1"/>
  <c r="D148" i="1" s="1"/>
  <c r="D149" i="1" s="1"/>
  <c r="D150" i="1" s="1"/>
  <c r="D151" i="1" s="1"/>
  <c r="D152" i="1" s="1"/>
  <c r="D153" i="1" s="1"/>
  <c r="E142" i="1"/>
  <c r="E143" i="1" s="1"/>
  <c r="E144" i="1" s="1"/>
  <c r="E145" i="1" s="1"/>
  <c r="E146" i="1" s="1"/>
  <c r="E147" i="1" s="1"/>
  <c r="E148" i="1" s="1"/>
  <c r="E149" i="1" s="1"/>
  <c r="E150" i="1" s="1"/>
  <c r="E151" i="1" s="1"/>
  <c r="E152" i="1" s="1"/>
  <c r="E153" i="1" s="1"/>
  <c r="F142" i="1"/>
  <c r="F143" i="1" s="1"/>
  <c r="F144" i="1" s="1"/>
  <c r="F145" i="1" s="1"/>
  <c r="F146" i="1" s="1"/>
  <c r="F147" i="1" s="1"/>
  <c r="F148" i="1" s="1"/>
  <c r="F149" i="1" s="1"/>
  <c r="F150" i="1" s="1"/>
  <c r="F151" i="1" s="1"/>
  <c r="F152" i="1" s="1"/>
  <c r="F153" i="1" s="1"/>
  <c r="G142" i="1"/>
  <c r="G143" i="1" s="1"/>
  <c r="G144" i="1" s="1"/>
  <c r="G145" i="1" s="1"/>
  <c r="G146" i="1" s="1"/>
  <c r="G147" i="1" s="1"/>
  <c r="G148" i="1" s="1"/>
  <c r="G149" i="1" s="1"/>
  <c r="G150" i="1" s="1"/>
  <c r="G151" i="1" s="1"/>
  <c r="G152" i="1" s="1"/>
  <c r="G153" i="1" s="1"/>
  <c r="H142" i="1"/>
  <c r="H143" i="1" s="1"/>
  <c r="H144" i="1" s="1"/>
  <c r="H145" i="1" s="1"/>
  <c r="H146" i="1" s="1"/>
  <c r="H147" i="1" s="1"/>
  <c r="H148" i="1" s="1"/>
  <c r="H149" i="1" s="1"/>
  <c r="H150" i="1" s="1"/>
  <c r="H151" i="1" s="1"/>
  <c r="H152" i="1" s="1"/>
  <c r="H153" i="1" s="1"/>
  <c r="I142" i="1"/>
  <c r="I143" i="1" s="1"/>
  <c r="I144" i="1" s="1"/>
  <c r="I145" i="1" s="1"/>
  <c r="I146" i="1" s="1"/>
  <c r="I147" i="1" s="1"/>
  <c r="I148" i="1" s="1"/>
  <c r="I149" i="1" s="1"/>
  <c r="I150" i="1" s="1"/>
  <c r="I151" i="1" s="1"/>
  <c r="I152" i="1" s="1"/>
  <c r="I153" i="1" s="1"/>
  <c r="J142" i="1"/>
  <c r="J143" i="1" s="1"/>
  <c r="J144" i="1" s="1"/>
  <c r="J145" i="1" s="1"/>
  <c r="J146" i="1" s="1"/>
  <c r="J147" i="1" s="1"/>
  <c r="J148" i="1" s="1"/>
  <c r="J149" i="1" s="1"/>
  <c r="J150" i="1" s="1"/>
  <c r="J151" i="1" s="1"/>
  <c r="J152" i="1" s="1"/>
  <c r="J153" i="1" s="1"/>
  <c r="K142" i="1"/>
  <c r="K143" i="1" s="1"/>
  <c r="K144" i="1" s="1"/>
  <c r="K145" i="1" s="1"/>
  <c r="K146" i="1" s="1"/>
  <c r="K147" i="1" s="1"/>
  <c r="K148" i="1" s="1"/>
  <c r="K149" i="1" s="1"/>
  <c r="K150" i="1" s="1"/>
  <c r="K151" i="1" s="1"/>
  <c r="K152" i="1" s="1"/>
  <c r="K153" i="1" s="1"/>
  <c r="L142" i="1"/>
  <c r="L143" i="1" s="1"/>
  <c r="L144" i="1" s="1"/>
  <c r="L145" i="1" s="1"/>
  <c r="L146" i="1" s="1"/>
  <c r="L147" i="1" s="1"/>
  <c r="L148" i="1" s="1"/>
  <c r="L149" i="1" s="1"/>
  <c r="L150" i="1" s="1"/>
  <c r="L151" i="1" s="1"/>
  <c r="L152" i="1" s="1"/>
  <c r="L153" i="1" s="1"/>
  <c r="M142" i="1"/>
  <c r="M143" i="1" s="1"/>
  <c r="M144" i="1" s="1"/>
  <c r="M145" i="1" s="1"/>
  <c r="M146" i="1" s="1"/>
  <c r="M147" i="1" s="1"/>
  <c r="M148" i="1" s="1"/>
  <c r="M149" i="1" s="1"/>
  <c r="M150" i="1" s="1"/>
  <c r="M151" i="1" s="1"/>
  <c r="M152" i="1" s="1"/>
  <c r="M153" i="1" s="1"/>
  <c r="N142" i="1"/>
  <c r="N143" i="1" s="1"/>
  <c r="N144" i="1" s="1"/>
  <c r="N145" i="1" s="1"/>
  <c r="N146" i="1" s="1"/>
  <c r="N147" i="1" s="1"/>
  <c r="N148" i="1" s="1"/>
  <c r="N149" i="1" s="1"/>
  <c r="N150" i="1" s="1"/>
  <c r="N151" i="1" s="1"/>
  <c r="N152" i="1" s="1"/>
  <c r="N153" i="1" s="1"/>
  <c r="C154" i="1"/>
  <c r="C155" i="1" s="1"/>
  <c r="C156" i="1" s="1"/>
  <c r="C157" i="1" s="1"/>
  <c r="C158" i="1" s="1"/>
  <c r="C159" i="1" s="1"/>
  <c r="C160" i="1" s="1"/>
  <c r="C161" i="1" s="1"/>
  <c r="C162" i="1" s="1"/>
  <c r="C163" i="1" s="1"/>
  <c r="C164" i="1" s="1"/>
  <c r="C165" i="1" s="1"/>
  <c r="D154" i="1"/>
  <c r="D155" i="1" s="1"/>
  <c r="D156" i="1" s="1"/>
  <c r="D157" i="1" s="1"/>
  <c r="D158" i="1" s="1"/>
  <c r="D159" i="1" s="1"/>
  <c r="D160" i="1" s="1"/>
  <c r="D161" i="1" s="1"/>
  <c r="D162" i="1" s="1"/>
  <c r="D163" i="1" s="1"/>
  <c r="D164" i="1" s="1"/>
  <c r="D165" i="1" s="1"/>
  <c r="E154" i="1"/>
  <c r="E155" i="1" s="1"/>
  <c r="E156" i="1" s="1"/>
  <c r="E157" i="1" s="1"/>
  <c r="E158" i="1" s="1"/>
  <c r="E159" i="1" s="1"/>
  <c r="E160" i="1" s="1"/>
  <c r="E161" i="1" s="1"/>
  <c r="E162" i="1" s="1"/>
  <c r="E163" i="1" s="1"/>
  <c r="E164" i="1" s="1"/>
  <c r="E165" i="1" s="1"/>
  <c r="F154" i="1"/>
  <c r="F155" i="1" s="1"/>
  <c r="F156" i="1" s="1"/>
  <c r="F157" i="1" s="1"/>
  <c r="F158" i="1" s="1"/>
  <c r="F159" i="1" s="1"/>
  <c r="F160" i="1" s="1"/>
  <c r="F161" i="1" s="1"/>
  <c r="F162" i="1" s="1"/>
  <c r="F163" i="1" s="1"/>
  <c r="F164" i="1" s="1"/>
  <c r="F165" i="1" s="1"/>
  <c r="G154" i="1"/>
  <c r="G155" i="1" s="1"/>
  <c r="G156" i="1" s="1"/>
  <c r="G157" i="1" s="1"/>
  <c r="G158" i="1" s="1"/>
  <c r="G159" i="1" s="1"/>
  <c r="G160" i="1" s="1"/>
  <c r="G161" i="1" s="1"/>
  <c r="G162" i="1" s="1"/>
  <c r="G163" i="1" s="1"/>
  <c r="G164" i="1" s="1"/>
  <c r="G165" i="1" s="1"/>
  <c r="H154" i="1"/>
  <c r="H155" i="1" s="1"/>
  <c r="H156" i="1" s="1"/>
  <c r="H157" i="1" s="1"/>
  <c r="H158" i="1" s="1"/>
  <c r="H159" i="1" s="1"/>
  <c r="H160" i="1" s="1"/>
  <c r="H161" i="1" s="1"/>
  <c r="H162" i="1" s="1"/>
  <c r="H163" i="1" s="1"/>
  <c r="H164" i="1" s="1"/>
  <c r="H165" i="1" s="1"/>
  <c r="I154" i="1"/>
  <c r="I155" i="1" s="1"/>
  <c r="I156" i="1" s="1"/>
  <c r="I157" i="1" s="1"/>
  <c r="I158" i="1" s="1"/>
  <c r="I159" i="1" s="1"/>
  <c r="I160" i="1" s="1"/>
  <c r="I161" i="1" s="1"/>
  <c r="I162" i="1" s="1"/>
  <c r="I163" i="1" s="1"/>
  <c r="I164" i="1" s="1"/>
  <c r="I165" i="1" s="1"/>
  <c r="J154" i="1"/>
  <c r="J155" i="1" s="1"/>
  <c r="J156" i="1" s="1"/>
  <c r="J157" i="1" s="1"/>
  <c r="J158" i="1" s="1"/>
  <c r="J159" i="1" s="1"/>
  <c r="J160" i="1" s="1"/>
  <c r="J161" i="1" s="1"/>
  <c r="J162" i="1" s="1"/>
  <c r="J163" i="1" s="1"/>
  <c r="J164" i="1" s="1"/>
  <c r="J165" i="1" s="1"/>
  <c r="K154" i="1"/>
  <c r="K155" i="1" s="1"/>
  <c r="K156" i="1" s="1"/>
  <c r="K157" i="1" s="1"/>
  <c r="K158" i="1" s="1"/>
  <c r="K159" i="1" s="1"/>
  <c r="K160" i="1" s="1"/>
  <c r="K161" i="1" s="1"/>
  <c r="K162" i="1" s="1"/>
  <c r="K163" i="1" s="1"/>
  <c r="K164" i="1" s="1"/>
  <c r="K165" i="1" s="1"/>
  <c r="L154" i="1"/>
  <c r="L155" i="1" s="1"/>
  <c r="L156" i="1" s="1"/>
  <c r="L157" i="1" s="1"/>
  <c r="L158" i="1" s="1"/>
  <c r="L159" i="1" s="1"/>
  <c r="L160" i="1" s="1"/>
  <c r="L161" i="1" s="1"/>
  <c r="L162" i="1" s="1"/>
  <c r="L163" i="1" s="1"/>
  <c r="L164" i="1" s="1"/>
  <c r="L165" i="1" s="1"/>
  <c r="M154" i="1"/>
  <c r="M155" i="1" s="1"/>
  <c r="M156" i="1" s="1"/>
  <c r="M157" i="1" s="1"/>
  <c r="M158" i="1" s="1"/>
  <c r="M159" i="1" s="1"/>
  <c r="M160" i="1" s="1"/>
  <c r="M161" i="1" s="1"/>
  <c r="M162" i="1" s="1"/>
  <c r="M163" i="1" s="1"/>
  <c r="M164" i="1" s="1"/>
  <c r="M165" i="1" s="1"/>
  <c r="N154" i="1"/>
  <c r="N155" i="1" s="1"/>
  <c r="N156" i="1" s="1"/>
  <c r="N157" i="1" s="1"/>
  <c r="N158" i="1" s="1"/>
  <c r="N159" i="1" s="1"/>
  <c r="N160" i="1" s="1"/>
  <c r="N161" i="1" s="1"/>
  <c r="N162" i="1" s="1"/>
  <c r="N163" i="1" s="1"/>
  <c r="N164" i="1" s="1"/>
  <c r="N165" i="1" s="1"/>
  <c r="C166" i="1"/>
  <c r="C167" i="1" s="1"/>
  <c r="C168" i="1" s="1"/>
  <c r="C169" i="1" s="1"/>
  <c r="C170" i="1" s="1"/>
  <c r="C171" i="1" s="1"/>
  <c r="C172" i="1" s="1"/>
  <c r="C173" i="1" s="1"/>
  <c r="C174" i="1" s="1"/>
  <c r="C175" i="1" s="1"/>
  <c r="C176" i="1" s="1"/>
  <c r="C177" i="1" s="1"/>
  <c r="D166" i="1"/>
  <c r="D167" i="1" s="1"/>
  <c r="D168" i="1" s="1"/>
  <c r="D169" i="1" s="1"/>
  <c r="D170" i="1" s="1"/>
  <c r="D171" i="1" s="1"/>
  <c r="D172" i="1" s="1"/>
  <c r="D173" i="1" s="1"/>
  <c r="D174" i="1" s="1"/>
  <c r="D175" i="1" s="1"/>
  <c r="D176" i="1" s="1"/>
  <c r="D177" i="1" s="1"/>
  <c r="E166" i="1"/>
  <c r="E167" i="1" s="1"/>
  <c r="E168" i="1" s="1"/>
  <c r="E169" i="1" s="1"/>
  <c r="E170" i="1" s="1"/>
  <c r="E171" i="1" s="1"/>
  <c r="E172" i="1" s="1"/>
  <c r="E173" i="1" s="1"/>
  <c r="E174" i="1" s="1"/>
  <c r="E175" i="1" s="1"/>
  <c r="E176" i="1" s="1"/>
  <c r="E177" i="1" s="1"/>
  <c r="F166" i="1"/>
  <c r="F167" i="1" s="1"/>
  <c r="F168" i="1" s="1"/>
  <c r="F169" i="1" s="1"/>
  <c r="F170" i="1" s="1"/>
  <c r="F171" i="1" s="1"/>
  <c r="F172" i="1" s="1"/>
  <c r="F173" i="1" s="1"/>
  <c r="F174" i="1" s="1"/>
  <c r="F175" i="1" s="1"/>
  <c r="F176" i="1" s="1"/>
  <c r="F177" i="1" s="1"/>
  <c r="G166" i="1"/>
  <c r="G167" i="1" s="1"/>
  <c r="G168" i="1" s="1"/>
  <c r="G169" i="1" s="1"/>
  <c r="G170" i="1" s="1"/>
  <c r="G171" i="1" s="1"/>
  <c r="G172" i="1" s="1"/>
  <c r="G173" i="1" s="1"/>
  <c r="G174" i="1" s="1"/>
  <c r="G175" i="1" s="1"/>
  <c r="G176" i="1" s="1"/>
  <c r="G177" i="1" s="1"/>
  <c r="H166" i="1"/>
  <c r="H167" i="1" s="1"/>
  <c r="H168" i="1" s="1"/>
  <c r="H169" i="1" s="1"/>
  <c r="H170" i="1" s="1"/>
  <c r="H171" i="1" s="1"/>
  <c r="H172" i="1" s="1"/>
  <c r="H173" i="1" s="1"/>
  <c r="H174" i="1" s="1"/>
  <c r="H175" i="1" s="1"/>
  <c r="H176" i="1" s="1"/>
  <c r="H177" i="1" s="1"/>
  <c r="I166" i="1"/>
  <c r="I167" i="1" s="1"/>
  <c r="I168" i="1" s="1"/>
  <c r="I169" i="1" s="1"/>
  <c r="I170" i="1" s="1"/>
  <c r="I171" i="1" s="1"/>
  <c r="I172" i="1" s="1"/>
  <c r="I173" i="1" s="1"/>
  <c r="I174" i="1" s="1"/>
  <c r="I175" i="1" s="1"/>
  <c r="I176" i="1" s="1"/>
  <c r="I177" i="1" s="1"/>
  <c r="J166" i="1"/>
  <c r="J167" i="1" s="1"/>
  <c r="J168" i="1" s="1"/>
  <c r="J169" i="1" s="1"/>
  <c r="J170" i="1" s="1"/>
  <c r="J171" i="1" s="1"/>
  <c r="J172" i="1" s="1"/>
  <c r="J173" i="1" s="1"/>
  <c r="J174" i="1" s="1"/>
  <c r="J175" i="1" s="1"/>
  <c r="J176" i="1" s="1"/>
  <c r="J177" i="1" s="1"/>
  <c r="K166" i="1"/>
  <c r="K167" i="1" s="1"/>
  <c r="K168" i="1" s="1"/>
  <c r="K169" i="1" s="1"/>
  <c r="K170" i="1" s="1"/>
  <c r="K171" i="1" s="1"/>
  <c r="K172" i="1" s="1"/>
  <c r="K173" i="1" s="1"/>
  <c r="K174" i="1" s="1"/>
  <c r="K175" i="1" s="1"/>
  <c r="K176" i="1" s="1"/>
  <c r="K177" i="1" s="1"/>
  <c r="L166" i="1"/>
  <c r="L167" i="1" s="1"/>
  <c r="L168" i="1" s="1"/>
  <c r="L169" i="1" s="1"/>
  <c r="L170" i="1" s="1"/>
  <c r="L171" i="1" s="1"/>
  <c r="L172" i="1" s="1"/>
  <c r="L173" i="1" s="1"/>
  <c r="L174" i="1" s="1"/>
  <c r="L175" i="1" s="1"/>
  <c r="L176" i="1" s="1"/>
  <c r="L177" i="1" s="1"/>
  <c r="M166" i="1"/>
  <c r="M167" i="1" s="1"/>
  <c r="M168" i="1" s="1"/>
  <c r="M169" i="1" s="1"/>
  <c r="M170" i="1" s="1"/>
  <c r="M171" i="1" s="1"/>
  <c r="M172" i="1" s="1"/>
  <c r="M173" i="1" s="1"/>
  <c r="M174" i="1" s="1"/>
  <c r="M175" i="1" s="1"/>
  <c r="M176" i="1" s="1"/>
  <c r="M177" i="1" s="1"/>
  <c r="N166" i="1"/>
  <c r="N167" i="1" s="1"/>
  <c r="N168" i="1" s="1"/>
  <c r="N169" i="1" s="1"/>
  <c r="N170" i="1" s="1"/>
  <c r="N171" i="1" s="1"/>
  <c r="N172" i="1" s="1"/>
  <c r="N173" i="1" s="1"/>
  <c r="N174" i="1" s="1"/>
  <c r="N175" i="1" s="1"/>
  <c r="N176" i="1" s="1"/>
  <c r="N177" i="1" s="1"/>
  <c r="C178" i="1"/>
  <c r="C179" i="1" s="1"/>
  <c r="C180" i="1" s="1"/>
  <c r="C181" i="1" s="1"/>
  <c r="C182" i="1" s="1"/>
  <c r="C183" i="1" s="1"/>
  <c r="C184" i="1" s="1"/>
  <c r="C185" i="1" s="1"/>
  <c r="C186" i="1" s="1"/>
  <c r="C187" i="1" s="1"/>
  <c r="C188" i="1" s="1"/>
  <c r="C189" i="1" s="1"/>
  <c r="D178" i="1"/>
  <c r="D179" i="1" s="1"/>
  <c r="D180" i="1" s="1"/>
  <c r="D181" i="1" s="1"/>
  <c r="D182" i="1" s="1"/>
  <c r="D183" i="1" s="1"/>
  <c r="D184" i="1" s="1"/>
  <c r="D185" i="1" s="1"/>
  <c r="D186" i="1" s="1"/>
  <c r="D187" i="1" s="1"/>
  <c r="D188" i="1" s="1"/>
  <c r="D189" i="1" s="1"/>
  <c r="E178" i="1"/>
  <c r="E179" i="1" s="1"/>
  <c r="E180" i="1" s="1"/>
  <c r="E181" i="1" s="1"/>
  <c r="E182" i="1" s="1"/>
  <c r="E183" i="1" s="1"/>
  <c r="E184" i="1" s="1"/>
  <c r="E185" i="1" s="1"/>
  <c r="E186" i="1" s="1"/>
  <c r="E187" i="1" s="1"/>
  <c r="E188" i="1" s="1"/>
  <c r="E189" i="1" s="1"/>
  <c r="F178" i="1"/>
  <c r="F179" i="1" s="1"/>
  <c r="F180" i="1" s="1"/>
  <c r="F181" i="1" s="1"/>
  <c r="F182" i="1" s="1"/>
  <c r="F183" i="1" s="1"/>
  <c r="F184" i="1" s="1"/>
  <c r="F185" i="1" s="1"/>
  <c r="F186" i="1" s="1"/>
  <c r="F187" i="1" s="1"/>
  <c r="F188" i="1" s="1"/>
  <c r="F189" i="1" s="1"/>
  <c r="G178" i="1"/>
  <c r="G179" i="1" s="1"/>
  <c r="G180" i="1" s="1"/>
  <c r="G181" i="1" s="1"/>
  <c r="G182" i="1" s="1"/>
  <c r="G183" i="1" s="1"/>
  <c r="G184" i="1" s="1"/>
  <c r="G185" i="1" s="1"/>
  <c r="G186" i="1" s="1"/>
  <c r="G187" i="1" s="1"/>
  <c r="G188" i="1" s="1"/>
  <c r="G189" i="1" s="1"/>
  <c r="H178" i="1"/>
  <c r="H179" i="1" s="1"/>
  <c r="H180" i="1" s="1"/>
  <c r="H181" i="1" s="1"/>
  <c r="H182" i="1" s="1"/>
  <c r="H183" i="1" s="1"/>
  <c r="H184" i="1" s="1"/>
  <c r="H185" i="1" s="1"/>
  <c r="H186" i="1" s="1"/>
  <c r="H187" i="1" s="1"/>
  <c r="H188" i="1" s="1"/>
  <c r="H189" i="1" s="1"/>
  <c r="I178" i="1"/>
  <c r="I179" i="1" s="1"/>
  <c r="I180" i="1" s="1"/>
  <c r="I181" i="1" s="1"/>
  <c r="I182" i="1" s="1"/>
  <c r="I183" i="1" s="1"/>
  <c r="I184" i="1" s="1"/>
  <c r="I185" i="1" s="1"/>
  <c r="I186" i="1" s="1"/>
  <c r="I187" i="1" s="1"/>
  <c r="I188" i="1" s="1"/>
  <c r="I189" i="1" s="1"/>
  <c r="J178" i="1"/>
  <c r="J179" i="1" s="1"/>
  <c r="J180" i="1" s="1"/>
  <c r="J181" i="1" s="1"/>
  <c r="J182" i="1" s="1"/>
  <c r="J183" i="1" s="1"/>
  <c r="J184" i="1" s="1"/>
  <c r="J185" i="1" s="1"/>
  <c r="J186" i="1" s="1"/>
  <c r="J187" i="1" s="1"/>
  <c r="J188" i="1" s="1"/>
  <c r="J189" i="1" s="1"/>
  <c r="K178" i="1"/>
  <c r="K179" i="1" s="1"/>
  <c r="K180" i="1" s="1"/>
  <c r="K181" i="1" s="1"/>
  <c r="K182" i="1" s="1"/>
  <c r="K183" i="1" s="1"/>
  <c r="K184" i="1" s="1"/>
  <c r="K185" i="1" s="1"/>
  <c r="K186" i="1" s="1"/>
  <c r="K187" i="1" s="1"/>
  <c r="K188" i="1" s="1"/>
  <c r="K189" i="1" s="1"/>
  <c r="L178" i="1"/>
  <c r="L179" i="1" s="1"/>
  <c r="L180" i="1" s="1"/>
  <c r="L181" i="1" s="1"/>
  <c r="L182" i="1" s="1"/>
  <c r="L183" i="1" s="1"/>
  <c r="L184" i="1" s="1"/>
  <c r="L185" i="1" s="1"/>
  <c r="L186" i="1" s="1"/>
  <c r="L187" i="1" s="1"/>
  <c r="L188" i="1" s="1"/>
  <c r="L189" i="1" s="1"/>
  <c r="M178" i="1"/>
  <c r="M179" i="1" s="1"/>
  <c r="M180" i="1" s="1"/>
  <c r="M181" i="1" s="1"/>
  <c r="M182" i="1" s="1"/>
  <c r="M183" i="1" s="1"/>
  <c r="M184" i="1" s="1"/>
  <c r="M185" i="1" s="1"/>
  <c r="M186" i="1" s="1"/>
  <c r="M187" i="1" s="1"/>
  <c r="M188" i="1" s="1"/>
  <c r="M189" i="1" s="1"/>
  <c r="N178" i="1"/>
  <c r="N179" i="1" s="1"/>
  <c r="N180" i="1" s="1"/>
  <c r="N181" i="1" s="1"/>
  <c r="N182" i="1" s="1"/>
  <c r="N183" i="1" s="1"/>
  <c r="N184" i="1" s="1"/>
  <c r="N185" i="1" s="1"/>
  <c r="N186" i="1" s="1"/>
  <c r="N187" i="1" s="1"/>
  <c r="N188" i="1" s="1"/>
  <c r="N189" i="1" s="1"/>
  <c r="C190" i="1"/>
  <c r="C191" i="1" s="1"/>
  <c r="C192" i="1" s="1"/>
  <c r="C193" i="1" s="1"/>
  <c r="C194" i="1" s="1"/>
  <c r="C195" i="1" s="1"/>
  <c r="C196" i="1" s="1"/>
  <c r="C197" i="1" s="1"/>
  <c r="C198" i="1" s="1"/>
  <c r="C199" i="1" s="1"/>
  <c r="C200" i="1" s="1"/>
  <c r="C201" i="1" s="1"/>
  <c r="D190" i="1"/>
  <c r="D191" i="1" s="1"/>
  <c r="D192" i="1" s="1"/>
  <c r="D193" i="1" s="1"/>
  <c r="D194" i="1" s="1"/>
  <c r="D195" i="1" s="1"/>
  <c r="D196" i="1" s="1"/>
  <c r="D197" i="1" s="1"/>
  <c r="D198" i="1" s="1"/>
  <c r="D199" i="1" s="1"/>
  <c r="D200" i="1" s="1"/>
  <c r="D201" i="1" s="1"/>
  <c r="E190" i="1"/>
  <c r="E191" i="1" s="1"/>
  <c r="E192" i="1" s="1"/>
  <c r="E193" i="1" s="1"/>
  <c r="E194" i="1" s="1"/>
  <c r="E195" i="1" s="1"/>
  <c r="E196" i="1" s="1"/>
  <c r="E197" i="1" s="1"/>
  <c r="E198" i="1" s="1"/>
  <c r="E199" i="1" s="1"/>
  <c r="E200" i="1" s="1"/>
  <c r="E201" i="1" s="1"/>
  <c r="F190" i="1"/>
  <c r="F191" i="1" s="1"/>
  <c r="F192" i="1" s="1"/>
  <c r="F193" i="1" s="1"/>
  <c r="F194" i="1" s="1"/>
  <c r="F195" i="1" s="1"/>
  <c r="F196" i="1" s="1"/>
  <c r="F197" i="1" s="1"/>
  <c r="F198" i="1" s="1"/>
  <c r="F199" i="1" s="1"/>
  <c r="F200" i="1" s="1"/>
  <c r="F201" i="1" s="1"/>
  <c r="G190" i="1"/>
  <c r="G191" i="1" s="1"/>
  <c r="G192" i="1" s="1"/>
  <c r="G193" i="1" s="1"/>
  <c r="G194" i="1" s="1"/>
  <c r="G195" i="1" s="1"/>
  <c r="G196" i="1" s="1"/>
  <c r="G197" i="1" s="1"/>
  <c r="G198" i="1" s="1"/>
  <c r="G199" i="1" s="1"/>
  <c r="G200" i="1" s="1"/>
  <c r="G201" i="1" s="1"/>
  <c r="H190" i="1"/>
  <c r="H191" i="1" s="1"/>
  <c r="H192" i="1" s="1"/>
  <c r="H193" i="1" s="1"/>
  <c r="H194" i="1" s="1"/>
  <c r="H195" i="1" s="1"/>
  <c r="H196" i="1" s="1"/>
  <c r="H197" i="1" s="1"/>
  <c r="H198" i="1" s="1"/>
  <c r="H199" i="1" s="1"/>
  <c r="H200" i="1" s="1"/>
  <c r="H201" i="1" s="1"/>
  <c r="I190" i="1"/>
  <c r="I191" i="1" s="1"/>
  <c r="I192" i="1" s="1"/>
  <c r="I193" i="1" s="1"/>
  <c r="I194" i="1" s="1"/>
  <c r="I195" i="1" s="1"/>
  <c r="I196" i="1" s="1"/>
  <c r="I197" i="1" s="1"/>
  <c r="I198" i="1" s="1"/>
  <c r="I199" i="1" s="1"/>
  <c r="I200" i="1" s="1"/>
  <c r="I201" i="1" s="1"/>
  <c r="J190" i="1"/>
  <c r="J191" i="1" s="1"/>
  <c r="J192" i="1" s="1"/>
  <c r="J193" i="1" s="1"/>
  <c r="J194" i="1" s="1"/>
  <c r="J195" i="1" s="1"/>
  <c r="J196" i="1" s="1"/>
  <c r="J197" i="1" s="1"/>
  <c r="J198" i="1" s="1"/>
  <c r="J199" i="1" s="1"/>
  <c r="J200" i="1" s="1"/>
  <c r="J201" i="1" s="1"/>
  <c r="K190" i="1"/>
  <c r="K191" i="1" s="1"/>
  <c r="K192" i="1" s="1"/>
  <c r="K193" i="1" s="1"/>
  <c r="K194" i="1" s="1"/>
  <c r="K195" i="1" s="1"/>
  <c r="K196" i="1" s="1"/>
  <c r="K197" i="1" s="1"/>
  <c r="K198" i="1" s="1"/>
  <c r="K199" i="1" s="1"/>
  <c r="K200" i="1" s="1"/>
  <c r="K201" i="1" s="1"/>
  <c r="L190" i="1"/>
  <c r="L191" i="1" s="1"/>
  <c r="L192" i="1" s="1"/>
  <c r="L193" i="1" s="1"/>
  <c r="L194" i="1" s="1"/>
  <c r="L195" i="1" s="1"/>
  <c r="L196" i="1" s="1"/>
  <c r="L197" i="1" s="1"/>
  <c r="L198" i="1" s="1"/>
  <c r="L199" i="1" s="1"/>
  <c r="L200" i="1" s="1"/>
  <c r="L201" i="1" s="1"/>
  <c r="M190" i="1"/>
  <c r="M191" i="1" s="1"/>
  <c r="M192" i="1" s="1"/>
  <c r="M193" i="1" s="1"/>
  <c r="M194" i="1" s="1"/>
  <c r="M195" i="1" s="1"/>
  <c r="M196" i="1" s="1"/>
  <c r="M197" i="1" s="1"/>
  <c r="M198" i="1" s="1"/>
  <c r="M199" i="1" s="1"/>
  <c r="M200" i="1" s="1"/>
  <c r="M201" i="1" s="1"/>
  <c r="N190" i="1"/>
  <c r="N191" i="1" s="1"/>
  <c r="N192" i="1" s="1"/>
  <c r="N193" i="1" s="1"/>
  <c r="N194" i="1" s="1"/>
  <c r="N195" i="1" s="1"/>
  <c r="N196" i="1" s="1"/>
  <c r="N197" i="1" s="1"/>
  <c r="N198" i="1" s="1"/>
  <c r="N199" i="1" s="1"/>
  <c r="N200" i="1" s="1"/>
  <c r="N201" i="1" s="1"/>
  <c r="C202" i="1"/>
  <c r="C203" i="1" s="1"/>
  <c r="C204" i="1" s="1"/>
  <c r="C205" i="1" s="1"/>
  <c r="C206" i="1" s="1"/>
  <c r="C207" i="1" s="1"/>
  <c r="C208" i="1" s="1"/>
  <c r="C209" i="1" s="1"/>
  <c r="C210" i="1" s="1"/>
  <c r="C211" i="1" s="1"/>
  <c r="C212" i="1" s="1"/>
  <c r="C213" i="1" s="1"/>
  <c r="D202" i="1"/>
  <c r="D203" i="1" s="1"/>
  <c r="D204" i="1" s="1"/>
  <c r="D205" i="1" s="1"/>
  <c r="D206" i="1" s="1"/>
  <c r="D207" i="1" s="1"/>
  <c r="D208" i="1" s="1"/>
  <c r="D209" i="1" s="1"/>
  <c r="D210" i="1" s="1"/>
  <c r="D211" i="1" s="1"/>
  <c r="D212" i="1" s="1"/>
  <c r="D213" i="1" s="1"/>
  <c r="E202" i="1"/>
  <c r="E203" i="1" s="1"/>
  <c r="E204" i="1" s="1"/>
  <c r="E205" i="1" s="1"/>
  <c r="E206" i="1" s="1"/>
  <c r="E207" i="1" s="1"/>
  <c r="E208" i="1" s="1"/>
  <c r="E209" i="1" s="1"/>
  <c r="E210" i="1" s="1"/>
  <c r="E211" i="1" s="1"/>
  <c r="E212" i="1" s="1"/>
  <c r="E213" i="1" s="1"/>
  <c r="F202" i="1"/>
  <c r="F203" i="1" s="1"/>
  <c r="F204" i="1" s="1"/>
  <c r="F205" i="1" s="1"/>
  <c r="F206" i="1" s="1"/>
  <c r="F207" i="1" s="1"/>
  <c r="F208" i="1" s="1"/>
  <c r="F209" i="1" s="1"/>
  <c r="F210" i="1" s="1"/>
  <c r="F211" i="1" s="1"/>
  <c r="F212" i="1" s="1"/>
  <c r="F213" i="1" s="1"/>
  <c r="G202" i="1"/>
  <c r="G203" i="1" s="1"/>
  <c r="G204" i="1" s="1"/>
  <c r="G205" i="1" s="1"/>
  <c r="G206" i="1" s="1"/>
  <c r="G207" i="1" s="1"/>
  <c r="G208" i="1" s="1"/>
  <c r="G209" i="1" s="1"/>
  <c r="G210" i="1" s="1"/>
  <c r="G211" i="1" s="1"/>
  <c r="G212" i="1" s="1"/>
  <c r="G213" i="1" s="1"/>
  <c r="H202" i="1"/>
  <c r="H203" i="1" s="1"/>
  <c r="H204" i="1" s="1"/>
  <c r="H205" i="1" s="1"/>
  <c r="H206" i="1" s="1"/>
  <c r="H207" i="1" s="1"/>
  <c r="H208" i="1" s="1"/>
  <c r="H209" i="1" s="1"/>
  <c r="H210" i="1" s="1"/>
  <c r="H211" i="1" s="1"/>
  <c r="H212" i="1" s="1"/>
  <c r="H213" i="1" s="1"/>
  <c r="I202" i="1"/>
  <c r="I203" i="1" s="1"/>
  <c r="I204" i="1" s="1"/>
  <c r="I205" i="1" s="1"/>
  <c r="I206" i="1" s="1"/>
  <c r="I207" i="1" s="1"/>
  <c r="I208" i="1" s="1"/>
  <c r="I209" i="1" s="1"/>
  <c r="I210" i="1" s="1"/>
  <c r="I211" i="1" s="1"/>
  <c r="I212" i="1" s="1"/>
  <c r="I213" i="1" s="1"/>
  <c r="J202" i="1"/>
  <c r="J203" i="1" s="1"/>
  <c r="J204" i="1" s="1"/>
  <c r="J205" i="1" s="1"/>
  <c r="J206" i="1" s="1"/>
  <c r="J207" i="1" s="1"/>
  <c r="J208" i="1" s="1"/>
  <c r="J209" i="1" s="1"/>
  <c r="J210" i="1" s="1"/>
  <c r="J211" i="1" s="1"/>
  <c r="J212" i="1" s="1"/>
  <c r="J213" i="1" s="1"/>
  <c r="K202" i="1"/>
  <c r="K203" i="1" s="1"/>
  <c r="K204" i="1" s="1"/>
  <c r="K205" i="1" s="1"/>
  <c r="K206" i="1" s="1"/>
  <c r="K207" i="1" s="1"/>
  <c r="K208" i="1" s="1"/>
  <c r="K209" i="1" s="1"/>
  <c r="K210" i="1" s="1"/>
  <c r="K211" i="1" s="1"/>
  <c r="K212" i="1" s="1"/>
  <c r="K213" i="1" s="1"/>
  <c r="L202" i="1"/>
  <c r="L203" i="1" s="1"/>
  <c r="L204" i="1" s="1"/>
  <c r="L205" i="1" s="1"/>
  <c r="L206" i="1" s="1"/>
  <c r="L207" i="1" s="1"/>
  <c r="L208" i="1" s="1"/>
  <c r="L209" i="1" s="1"/>
  <c r="L210" i="1" s="1"/>
  <c r="L211" i="1" s="1"/>
  <c r="L212" i="1" s="1"/>
  <c r="L213" i="1" s="1"/>
  <c r="M202" i="1"/>
  <c r="M203" i="1" s="1"/>
  <c r="M204" i="1" s="1"/>
  <c r="M205" i="1" s="1"/>
  <c r="M206" i="1" s="1"/>
  <c r="M207" i="1" s="1"/>
  <c r="M208" i="1" s="1"/>
  <c r="M209" i="1" s="1"/>
  <c r="M210" i="1" s="1"/>
  <c r="M211" i="1" s="1"/>
  <c r="M212" i="1" s="1"/>
  <c r="M213" i="1" s="1"/>
  <c r="N202" i="1"/>
  <c r="N203" i="1" s="1"/>
  <c r="N204" i="1" s="1"/>
  <c r="N205" i="1" s="1"/>
  <c r="N206" i="1" s="1"/>
  <c r="N207" i="1" s="1"/>
  <c r="N208" i="1" s="1"/>
  <c r="N209" i="1" s="1"/>
  <c r="N210" i="1" s="1"/>
  <c r="N211" i="1" s="1"/>
  <c r="N212" i="1" s="1"/>
  <c r="N213" i="1" s="1"/>
  <c r="C214" i="1"/>
  <c r="C215" i="1" s="1"/>
  <c r="C216" i="1" s="1"/>
  <c r="C217" i="1" s="1"/>
  <c r="C218" i="1" s="1"/>
  <c r="C219" i="1" s="1"/>
  <c r="C220" i="1" s="1"/>
  <c r="C221" i="1" s="1"/>
  <c r="C222" i="1" s="1"/>
  <c r="C223" i="1" s="1"/>
  <c r="C224" i="1" s="1"/>
  <c r="C225" i="1" s="1"/>
  <c r="D214" i="1"/>
  <c r="D215" i="1" s="1"/>
  <c r="D216" i="1" s="1"/>
  <c r="D217" i="1" s="1"/>
  <c r="D218" i="1" s="1"/>
  <c r="D219" i="1" s="1"/>
  <c r="D220" i="1" s="1"/>
  <c r="D221" i="1" s="1"/>
  <c r="D222" i="1" s="1"/>
  <c r="D223" i="1" s="1"/>
  <c r="D224" i="1" s="1"/>
  <c r="D225" i="1" s="1"/>
  <c r="E214" i="1"/>
  <c r="E215" i="1" s="1"/>
  <c r="E216" i="1" s="1"/>
  <c r="E217" i="1" s="1"/>
  <c r="E218" i="1" s="1"/>
  <c r="E219" i="1" s="1"/>
  <c r="E220" i="1" s="1"/>
  <c r="E221" i="1" s="1"/>
  <c r="E222" i="1" s="1"/>
  <c r="E223" i="1" s="1"/>
  <c r="E224" i="1" s="1"/>
  <c r="E225" i="1" s="1"/>
  <c r="F214" i="1"/>
  <c r="F215" i="1" s="1"/>
  <c r="F216" i="1" s="1"/>
  <c r="F217" i="1" s="1"/>
  <c r="F218" i="1" s="1"/>
  <c r="F219" i="1" s="1"/>
  <c r="F220" i="1" s="1"/>
  <c r="F221" i="1" s="1"/>
  <c r="F222" i="1" s="1"/>
  <c r="F223" i="1" s="1"/>
  <c r="F224" i="1" s="1"/>
  <c r="F225" i="1" s="1"/>
  <c r="G214" i="1"/>
  <c r="G215" i="1" s="1"/>
  <c r="G216" i="1" s="1"/>
  <c r="G217" i="1" s="1"/>
  <c r="G218" i="1" s="1"/>
  <c r="G219" i="1" s="1"/>
  <c r="G220" i="1" s="1"/>
  <c r="G221" i="1" s="1"/>
  <c r="G222" i="1" s="1"/>
  <c r="G223" i="1" s="1"/>
  <c r="G224" i="1" s="1"/>
  <c r="G225" i="1" s="1"/>
  <c r="H214" i="1"/>
  <c r="H215" i="1" s="1"/>
  <c r="H216" i="1" s="1"/>
  <c r="H217" i="1" s="1"/>
  <c r="H218" i="1" s="1"/>
  <c r="H219" i="1" s="1"/>
  <c r="H220" i="1" s="1"/>
  <c r="H221" i="1" s="1"/>
  <c r="H222" i="1" s="1"/>
  <c r="H223" i="1" s="1"/>
  <c r="H224" i="1" s="1"/>
  <c r="H225" i="1" s="1"/>
  <c r="I214" i="1"/>
  <c r="I215" i="1" s="1"/>
  <c r="I216" i="1" s="1"/>
  <c r="I217" i="1" s="1"/>
  <c r="I218" i="1" s="1"/>
  <c r="I219" i="1" s="1"/>
  <c r="I220" i="1" s="1"/>
  <c r="I221" i="1" s="1"/>
  <c r="I222" i="1" s="1"/>
  <c r="I223" i="1" s="1"/>
  <c r="I224" i="1" s="1"/>
  <c r="I225" i="1" s="1"/>
  <c r="J214" i="1"/>
  <c r="J215" i="1" s="1"/>
  <c r="J216" i="1" s="1"/>
  <c r="J217" i="1" s="1"/>
  <c r="J218" i="1" s="1"/>
  <c r="J219" i="1" s="1"/>
  <c r="J220" i="1" s="1"/>
  <c r="J221" i="1" s="1"/>
  <c r="J222" i="1" s="1"/>
  <c r="J223" i="1" s="1"/>
  <c r="J224" i="1" s="1"/>
  <c r="J225" i="1" s="1"/>
  <c r="K214" i="1"/>
  <c r="K215" i="1" s="1"/>
  <c r="K216" i="1" s="1"/>
  <c r="K217" i="1" s="1"/>
  <c r="K218" i="1" s="1"/>
  <c r="K219" i="1" s="1"/>
  <c r="K220" i="1" s="1"/>
  <c r="K221" i="1" s="1"/>
  <c r="K222" i="1" s="1"/>
  <c r="K223" i="1" s="1"/>
  <c r="K224" i="1" s="1"/>
  <c r="K225" i="1" s="1"/>
  <c r="L214" i="1"/>
  <c r="L215" i="1" s="1"/>
  <c r="L216" i="1" s="1"/>
  <c r="L217" i="1" s="1"/>
  <c r="L218" i="1" s="1"/>
  <c r="L219" i="1" s="1"/>
  <c r="L220" i="1" s="1"/>
  <c r="L221" i="1" s="1"/>
  <c r="L222" i="1" s="1"/>
  <c r="L223" i="1" s="1"/>
  <c r="L224" i="1" s="1"/>
  <c r="L225" i="1" s="1"/>
  <c r="M214" i="1"/>
  <c r="M215" i="1" s="1"/>
  <c r="M216" i="1" s="1"/>
  <c r="M217" i="1" s="1"/>
  <c r="M218" i="1" s="1"/>
  <c r="M219" i="1" s="1"/>
  <c r="M220" i="1" s="1"/>
  <c r="M221" i="1" s="1"/>
  <c r="M222" i="1" s="1"/>
  <c r="M223" i="1" s="1"/>
  <c r="M224" i="1" s="1"/>
  <c r="M225" i="1" s="1"/>
  <c r="N214" i="1"/>
  <c r="N215" i="1" s="1"/>
  <c r="N216" i="1" s="1"/>
  <c r="N217" i="1" s="1"/>
  <c r="N218" i="1" s="1"/>
  <c r="N219" i="1" s="1"/>
  <c r="N220" i="1" s="1"/>
  <c r="N221" i="1" s="1"/>
  <c r="N222" i="1" s="1"/>
  <c r="N223" i="1" s="1"/>
  <c r="N224" i="1" s="1"/>
  <c r="N225" i="1" s="1"/>
  <c r="C226" i="1"/>
  <c r="C227" i="1" s="1"/>
  <c r="C228" i="1" s="1"/>
  <c r="C229" i="1" s="1"/>
  <c r="C230" i="1" s="1"/>
  <c r="C231" i="1" s="1"/>
  <c r="C232" i="1" s="1"/>
  <c r="C233" i="1" s="1"/>
  <c r="C234" i="1" s="1"/>
  <c r="C235" i="1" s="1"/>
  <c r="C236" i="1" s="1"/>
  <c r="C237" i="1" s="1"/>
  <c r="D226" i="1"/>
  <c r="D227" i="1" s="1"/>
  <c r="D228" i="1" s="1"/>
  <c r="D229" i="1" s="1"/>
  <c r="D230" i="1" s="1"/>
  <c r="D231" i="1" s="1"/>
  <c r="D232" i="1" s="1"/>
  <c r="D233" i="1" s="1"/>
  <c r="D234" i="1" s="1"/>
  <c r="D235" i="1" s="1"/>
  <c r="D236" i="1" s="1"/>
  <c r="D237" i="1" s="1"/>
  <c r="E226" i="1"/>
  <c r="E227" i="1" s="1"/>
  <c r="E228" i="1" s="1"/>
  <c r="E229" i="1" s="1"/>
  <c r="E230" i="1" s="1"/>
  <c r="E231" i="1" s="1"/>
  <c r="E232" i="1" s="1"/>
  <c r="E233" i="1" s="1"/>
  <c r="E234" i="1" s="1"/>
  <c r="E235" i="1" s="1"/>
  <c r="E236" i="1" s="1"/>
  <c r="E237" i="1" s="1"/>
  <c r="F226" i="1"/>
  <c r="F227" i="1" s="1"/>
  <c r="F228" i="1" s="1"/>
  <c r="F229" i="1" s="1"/>
  <c r="F230" i="1" s="1"/>
  <c r="F231" i="1" s="1"/>
  <c r="F232" i="1" s="1"/>
  <c r="F233" i="1" s="1"/>
  <c r="F234" i="1" s="1"/>
  <c r="F235" i="1" s="1"/>
  <c r="F236" i="1" s="1"/>
  <c r="F237" i="1" s="1"/>
  <c r="G226" i="1"/>
  <c r="G227" i="1" s="1"/>
  <c r="G228" i="1" s="1"/>
  <c r="G229" i="1" s="1"/>
  <c r="G230" i="1" s="1"/>
  <c r="G231" i="1" s="1"/>
  <c r="G232" i="1" s="1"/>
  <c r="G233" i="1" s="1"/>
  <c r="G234" i="1" s="1"/>
  <c r="G235" i="1" s="1"/>
  <c r="G236" i="1" s="1"/>
  <c r="G237" i="1" s="1"/>
  <c r="H226" i="1"/>
  <c r="H227" i="1" s="1"/>
  <c r="H228" i="1" s="1"/>
  <c r="H229" i="1" s="1"/>
  <c r="H230" i="1" s="1"/>
  <c r="H231" i="1" s="1"/>
  <c r="H232" i="1" s="1"/>
  <c r="H233" i="1" s="1"/>
  <c r="H234" i="1" s="1"/>
  <c r="H235" i="1" s="1"/>
  <c r="H236" i="1" s="1"/>
  <c r="H237" i="1" s="1"/>
  <c r="I226" i="1"/>
  <c r="I227" i="1" s="1"/>
  <c r="I228" i="1" s="1"/>
  <c r="I229" i="1" s="1"/>
  <c r="I230" i="1" s="1"/>
  <c r="I231" i="1" s="1"/>
  <c r="I232" i="1" s="1"/>
  <c r="I233" i="1" s="1"/>
  <c r="I234" i="1" s="1"/>
  <c r="I235" i="1" s="1"/>
  <c r="I236" i="1" s="1"/>
  <c r="I237" i="1" s="1"/>
  <c r="J226" i="1"/>
  <c r="J227" i="1" s="1"/>
  <c r="J228" i="1" s="1"/>
  <c r="J229" i="1" s="1"/>
  <c r="J230" i="1" s="1"/>
  <c r="J231" i="1" s="1"/>
  <c r="J232" i="1" s="1"/>
  <c r="J233" i="1" s="1"/>
  <c r="J234" i="1" s="1"/>
  <c r="J235" i="1" s="1"/>
  <c r="J236" i="1" s="1"/>
  <c r="J237" i="1" s="1"/>
  <c r="K226" i="1"/>
  <c r="K227" i="1" s="1"/>
  <c r="K228" i="1" s="1"/>
  <c r="K229" i="1" s="1"/>
  <c r="K230" i="1" s="1"/>
  <c r="K231" i="1" s="1"/>
  <c r="K232" i="1" s="1"/>
  <c r="K233" i="1" s="1"/>
  <c r="K234" i="1" s="1"/>
  <c r="K235" i="1" s="1"/>
  <c r="K236" i="1" s="1"/>
  <c r="K237" i="1" s="1"/>
  <c r="L226" i="1"/>
  <c r="L227" i="1" s="1"/>
  <c r="L228" i="1" s="1"/>
  <c r="L229" i="1" s="1"/>
  <c r="L230" i="1" s="1"/>
  <c r="L231" i="1" s="1"/>
  <c r="L232" i="1" s="1"/>
  <c r="L233" i="1" s="1"/>
  <c r="L234" i="1" s="1"/>
  <c r="L235" i="1" s="1"/>
  <c r="L236" i="1" s="1"/>
  <c r="L237" i="1" s="1"/>
  <c r="M226" i="1"/>
  <c r="M227" i="1" s="1"/>
  <c r="M228" i="1" s="1"/>
  <c r="M229" i="1" s="1"/>
  <c r="M230" i="1" s="1"/>
  <c r="M231" i="1" s="1"/>
  <c r="M232" i="1" s="1"/>
  <c r="M233" i="1" s="1"/>
  <c r="M234" i="1" s="1"/>
  <c r="M235" i="1" s="1"/>
  <c r="M236" i="1" s="1"/>
  <c r="M237" i="1" s="1"/>
  <c r="N226" i="1"/>
  <c r="N227" i="1" s="1"/>
  <c r="N228" i="1" s="1"/>
  <c r="N229" i="1" s="1"/>
  <c r="N230" i="1" s="1"/>
  <c r="N231" i="1" s="1"/>
  <c r="N232" i="1" s="1"/>
  <c r="N233" i="1" s="1"/>
  <c r="N234" i="1" s="1"/>
  <c r="N235" i="1" s="1"/>
  <c r="N236" i="1" s="1"/>
  <c r="N237" i="1" s="1"/>
  <c r="C238" i="1"/>
  <c r="C239" i="1" s="1"/>
  <c r="C240" i="1" s="1"/>
  <c r="C241" i="1" s="1"/>
  <c r="C242" i="1" s="1"/>
  <c r="C243" i="1" s="1"/>
  <c r="C244" i="1" s="1"/>
  <c r="C245" i="1" s="1"/>
  <c r="C246" i="1" s="1"/>
  <c r="C247" i="1" s="1"/>
  <c r="C248" i="1" s="1"/>
  <c r="C249" i="1" s="1"/>
  <c r="D238" i="1"/>
  <c r="D239" i="1" s="1"/>
  <c r="D240" i="1" s="1"/>
  <c r="D241" i="1" s="1"/>
  <c r="D242" i="1" s="1"/>
  <c r="D243" i="1" s="1"/>
  <c r="D244" i="1" s="1"/>
  <c r="D245" i="1" s="1"/>
  <c r="D246" i="1" s="1"/>
  <c r="D247" i="1" s="1"/>
  <c r="D248" i="1" s="1"/>
  <c r="D249" i="1" s="1"/>
  <c r="E238" i="1"/>
  <c r="E239" i="1" s="1"/>
  <c r="E240" i="1" s="1"/>
  <c r="E241" i="1" s="1"/>
  <c r="E242" i="1" s="1"/>
  <c r="E243" i="1" s="1"/>
  <c r="E244" i="1" s="1"/>
  <c r="E245" i="1" s="1"/>
  <c r="E246" i="1" s="1"/>
  <c r="E247" i="1" s="1"/>
  <c r="E248" i="1" s="1"/>
  <c r="E249" i="1" s="1"/>
  <c r="F238" i="1"/>
  <c r="F239" i="1" s="1"/>
  <c r="F240" i="1" s="1"/>
  <c r="F241" i="1" s="1"/>
  <c r="F242" i="1" s="1"/>
  <c r="F243" i="1" s="1"/>
  <c r="F244" i="1" s="1"/>
  <c r="F245" i="1" s="1"/>
  <c r="F246" i="1" s="1"/>
  <c r="F247" i="1" s="1"/>
  <c r="F248" i="1" s="1"/>
  <c r="F249" i="1" s="1"/>
  <c r="G238" i="1"/>
  <c r="G239" i="1" s="1"/>
  <c r="G240" i="1" s="1"/>
  <c r="G241" i="1" s="1"/>
  <c r="G242" i="1" s="1"/>
  <c r="G243" i="1" s="1"/>
  <c r="G244" i="1" s="1"/>
  <c r="G245" i="1" s="1"/>
  <c r="G246" i="1" s="1"/>
  <c r="G247" i="1" s="1"/>
  <c r="G248" i="1" s="1"/>
  <c r="G249" i="1" s="1"/>
  <c r="H238" i="1"/>
  <c r="H239" i="1" s="1"/>
  <c r="H240" i="1" s="1"/>
  <c r="H241" i="1" s="1"/>
  <c r="H242" i="1" s="1"/>
  <c r="H243" i="1" s="1"/>
  <c r="H244" i="1" s="1"/>
  <c r="H245" i="1" s="1"/>
  <c r="H246" i="1" s="1"/>
  <c r="H247" i="1" s="1"/>
  <c r="H248" i="1" s="1"/>
  <c r="H249" i="1" s="1"/>
  <c r="I238" i="1"/>
  <c r="I239" i="1" s="1"/>
  <c r="I240" i="1" s="1"/>
  <c r="I241" i="1" s="1"/>
  <c r="I242" i="1" s="1"/>
  <c r="I243" i="1" s="1"/>
  <c r="I244" i="1" s="1"/>
  <c r="I245" i="1" s="1"/>
  <c r="I246" i="1" s="1"/>
  <c r="I247" i="1" s="1"/>
  <c r="I248" i="1" s="1"/>
  <c r="I249" i="1" s="1"/>
  <c r="J238" i="1"/>
  <c r="J239" i="1" s="1"/>
  <c r="J240" i="1" s="1"/>
  <c r="J241" i="1" s="1"/>
  <c r="J242" i="1" s="1"/>
  <c r="J243" i="1" s="1"/>
  <c r="J244" i="1" s="1"/>
  <c r="J245" i="1" s="1"/>
  <c r="J246" i="1" s="1"/>
  <c r="J247" i="1" s="1"/>
  <c r="J248" i="1" s="1"/>
  <c r="J249" i="1" s="1"/>
  <c r="K238" i="1"/>
  <c r="K239" i="1" s="1"/>
  <c r="K240" i="1" s="1"/>
  <c r="K241" i="1" s="1"/>
  <c r="K242" i="1" s="1"/>
  <c r="K243" i="1" s="1"/>
  <c r="K244" i="1" s="1"/>
  <c r="K245" i="1" s="1"/>
  <c r="K246" i="1" s="1"/>
  <c r="K247" i="1" s="1"/>
  <c r="K248" i="1" s="1"/>
  <c r="K249" i="1" s="1"/>
  <c r="L238" i="1"/>
  <c r="L239" i="1" s="1"/>
  <c r="L240" i="1" s="1"/>
  <c r="L241" i="1" s="1"/>
  <c r="L242" i="1" s="1"/>
  <c r="L243" i="1" s="1"/>
  <c r="L244" i="1" s="1"/>
  <c r="L245" i="1" s="1"/>
  <c r="L246" i="1" s="1"/>
  <c r="L247" i="1" s="1"/>
  <c r="L248" i="1" s="1"/>
  <c r="L249" i="1" s="1"/>
  <c r="M238" i="1"/>
  <c r="M239" i="1" s="1"/>
  <c r="M240" i="1" s="1"/>
  <c r="M241" i="1" s="1"/>
  <c r="M242" i="1" s="1"/>
  <c r="M243" i="1" s="1"/>
  <c r="M244" i="1" s="1"/>
  <c r="M245" i="1" s="1"/>
  <c r="M246" i="1" s="1"/>
  <c r="M247" i="1" s="1"/>
  <c r="M248" i="1" s="1"/>
  <c r="M249" i="1" s="1"/>
  <c r="N238" i="1"/>
  <c r="N239" i="1" s="1"/>
  <c r="N240" i="1" s="1"/>
  <c r="N241" i="1" s="1"/>
  <c r="N242" i="1" s="1"/>
  <c r="N243" i="1" s="1"/>
  <c r="N244" i="1" s="1"/>
  <c r="N245" i="1" s="1"/>
  <c r="N246" i="1" s="1"/>
  <c r="N247" i="1" s="1"/>
  <c r="N248" i="1" s="1"/>
  <c r="N249" i="1" s="1"/>
  <c r="B7" i="6"/>
  <c r="C7" i="6"/>
  <c r="D7" i="6"/>
  <c r="E7" i="6"/>
  <c r="F7" i="6"/>
  <c r="G7" i="6"/>
  <c r="H7" i="6"/>
  <c r="I7" i="6"/>
  <c r="J7" i="6"/>
  <c r="K7" i="6"/>
  <c r="L7" i="6"/>
  <c r="M7" i="6"/>
  <c r="B8" i="6"/>
  <c r="C8" i="6"/>
  <c r="D8" i="6"/>
  <c r="E8" i="6"/>
  <c r="F8" i="6"/>
  <c r="G8" i="6"/>
  <c r="H8" i="6"/>
  <c r="I8" i="6"/>
  <c r="J8" i="6"/>
  <c r="K8" i="6"/>
  <c r="L8" i="6"/>
  <c r="M8" i="6"/>
  <c r="B9" i="6"/>
  <c r="C9" i="6"/>
  <c r="D9" i="6"/>
  <c r="E9" i="6"/>
  <c r="F9" i="6"/>
  <c r="G9" i="6"/>
  <c r="H9" i="6"/>
  <c r="I9" i="6"/>
  <c r="J9" i="6"/>
  <c r="K9" i="6"/>
  <c r="L9" i="6"/>
  <c r="M9" i="6"/>
  <c r="B10" i="6"/>
  <c r="C10" i="6"/>
  <c r="D10" i="6"/>
  <c r="E10" i="6"/>
  <c r="F10" i="6"/>
  <c r="G10" i="6"/>
  <c r="H10" i="6"/>
  <c r="I10" i="6"/>
  <c r="J10" i="6"/>
  <c r="K10" i="6"/>
  <c r="L10" i="6"/>
  <c r="M10" i="6"/>
  <c r="B11" i="6"/>
  <c r="C11" i="6"/>
  <c r="D11" i="6"/>
  <c r="E11" i="6"/>
  <c r="F11" i="6"/>
  <c r="G11" i="6"/>
  <c r="H11" i="6"/>
  <c r="I11" i="6"/>
  <c r="J11" i="6"/>
  <c r="K11" i="6"/>
  <c r="L11" i="6"/>
  <c r="M11" i="6"/>
  <c r="B12" i="6"/>
  <c r="C12" i="6"/>
  <c r="D12" i="6"/>
  <c r="E12" i="6"/>
  <c r="F12" i="6"/>
  <c r="G12" i="6"/>
  <c r="H12" i="6"/>
  <c r="I12" i="6"/>
  <c r="J12" i="6"/>
  <c r="K12" i="6"/>
  <c r="L12" i="6"/>
  <c r="M12" i="6"/>
  <c r="B13" i="6"/>
  <c r="C13" i="6"/>
  <c r="D13" i="6"/>
  <c r="E13" i="6"/>
  <c r="F13" i="6"/>
  <c r="G13" i="6"/>
  <c r="H13" i="6"/>
  <c r="I13" i="6"/>
  <c r="J13" i="6"/>
  <c r="K13" i="6"/>
  <c r="L13" i="6"/>
  <c r="M13" i="6"/>
  <c r="B14" i="6"/>
  <c r="C14" i="6"/>
  <c r="D14" i="6"/>
  <c r="E14" i="6"/>
  <c r="F14" i="6"/>
  <c r="G14" i="6"/>
  <c r="H14" i="6"/>
  <c r="I14" i="6"/>
  <c r="J14" i="6"/>
  <c r="K14" i="6"/>
  <c r="L14" i="6"/>
  <c r="M14" i="6"/>
  <c r="B15" i="6"/>
  <c r="C15" i="6"/>
  <c r="D15" i="6"/>
  <c r="E15" i="6"/>
  <c r="F15" i="6"/>
  <c r="G15" i="6"/>
  <c r="H15" i="6"/>
  <c r="I15" i="6"/>
  <c r="J15" i="6"/>
  <c r="K15" i="6"/>
  <c r="L15" i="6"/>
  <c r="M15" i="6"/>
  <c r="B16" i="6"/>
  <c r="C16" i="6"/>
  <c r="D16" i="6"/>
  <c r="E16" i="6"/>
  <c r="F16" i="6"/>
  <c r="G16" i="6"/>
  <c r="H16" i="6"/>
  <c r="I16" i="6"/>
  <c r="J16" i="6"/>
  <c r="K16" i="6"/>
  <c r="L16" i="6"/>
  <c r="M16" i="6"/>
  <c r="B17" i="6"/>
  <c r="C17" i="6"/>
  <c r="D17" i="6"/>
  <c r="E17" i="6"/>
  <c r="F17" i="6"/>
  <c r="G17" i="6"/>
  <c r="H17" i="6"/>
  <c r="I17" i="6"/>
  <c r="J17" i="6"/>
  <c r="K17" i="6"/>
  <c r="L17" i="6"/>
  <c r="M17" i="6"/>
  <c r="B18" i="6"/>
  <c r="C18" i="6"/>
  <c r="D18" i="6"/>
  <c r="E18" i="6"/>
  <c r="F18" i="6"/>
  <c r="G18" i="6"/>
  <c r="H18" i="6"/>
  <c r="I18" i="6"/>
  <c r="J18" i="6"/>
  <c r="K18" i="6"/>
  <c r="L18" i="6"/>
  <c r="M18" i="6"/>
  <c r="B19" i="6"/>
  <c r="C19" i="6"/>
  <c r="D19" i="6"/>
  <c r="E19" i="6"/>
  <c r="F19" i="6"/>
  <c r="G19" i="6"/>
  <c r="H19" i="6"/>
  <c r="I19" i="6"/>
  <c r="J19" i="6"/>
  <c r="K19" i="6"/>
  <c r="L19" i="6"/>
  <c r="M19" i="6"/>
  <c r="B20" i="6"/>
  <c r="C20" i="6"/>
  <c r="D20" i="6"/>
  <c r="E20" i="6"/>
  <c r="F20" i="6"/>
  <c r="G20" i="6"/>
  <c r="H20" i="6"/>
  <c r="I20" i="6"/>
  <c r="J20" i="6"/>
  <c r="K20" i="6"/>
  <c r="L20" i="6"/>
  <c r="M20" i="6"/>
  <c r="B21" i="6"/>
  <c r="C21" i="6"/>
  <c r="D21" i="6"/>
  <c r="E21" i="6"/>
  <c r="F21" i="6"/>
  <c r="G21" i="6"/>
  <c r="H21" i="6"/>
  <c r="I21" i="6"/>
  <c r="J21" i="6"/>
  <c r="K21" i="6"/>
  <c r="L21" i="6"/>
  <c r="M21" i="6"/>
  <c r="B22" i="6"/>
  <c r="C22" i="6"/>
  <c r="D22" i="6"/>
  <c r="E22" i="6"/>
  <c r="F22" i="6"/>
  <c r="G22" i="6"/>
  <c r="H22" i="6"/>
  <c r="I22" i="6"/>
  <c r="J22" i="6"/>
  <c r="K22" i="6"/>
  <c r="L22" i="6"/>
  <c r="M22" i="6"/>
  <c r="B23" i="6"/>
  <c r="C23" i="6"/>
  <c r="D23" i="6"/>
  <c r="E23" i="6"/>
  <c r="F23" i="6"/>
  <c r="G23" i="6"/>
  <c r="H23" i="6"/>
  <c r="I23" i="6"/>
  <c r="J23" i="6"/>
  <c r="K23" i="6"/>
  <c r="L23" i="6"/>
  <c r="M23" i="6"/>
  <c r="B24" i="6"/>
  <c r="C24" i="6"/>
  <c r="D24" i="6"/>
  <c r="E24" i="6"/>
  <c r="F24" i="6"/>
  <c r="G24" i="6"/>
  <c r="H24" i="6"/>
  <c r="I24" i="6"/>
  <c r="J24" i="6"/>
  <c r="K24" i="6"/>
  <c r="L24" i="6"/>
  <c r="M24" i="6"/>
  <c r="B25" i="6"/>
  <c r="C25" i="6"/>
  <c r="D25" i="6"/>
  <c r="E25" i="6"/>
  <c r="F25" i="6"/>
  <c r="G25" i="6"/>
  <c r="H25" i="6"/>
  <c r="I25" i="6"/>
  <c r="J25" i="6"/>
  <c r="K25" i="6"/>
  <c r="L25" i="6"/>
  <c r="M25" i="6"/>
  <c r="B26" i="6"/>
  <c r="C26" i="6"/>
  <c r="D26" i="6"/>
  <c r="E26" i="6"/>
  <c r="F26" i="6"/>
  <c r="G26" i="6"/>
  <c r="H26" i="6"/>
  <c r="I26" i="6"/>
  <c r="J26" i="6"/>
  <c r="K26" i="6"/>
  <c r="L26" i="6"/>
  <c r="M26" i="6"/>
  <c r="B27" i="6"/>
  <c r="C27" i="6"/>
  <c r="D27" i="6"/>
  <c r="E27" i="6"/>
  <c r="F27" i="6"/>
  <c r="G27" i="6"/>
  <c r="H27" i="6"/>
  <c r="I27" i="6"/>
  <c r="J27" i="6"/>
  <c r="K27" i="6"/>
  <c r="L27" i="6"/>
  <c r="M27" i="6"/>
  <c r="B28" i="6"/>
  <c r="C28" i="6"/>
  <c r="D28" i="6"/>
  <c r="E28" i="6"/>
  <c r="F28" i="6"/>
  <c r="G28" i="6"/>
  <c r="H28" i="6"/>
  <c r="I28" i="6"/>
  <c r="J28" i="6"/>
  <c r="K28" i="6"/>
  <c r="L28" i="6"/>
  <c r="M28" i="6"/>
  <c r="B29" i="6"/>
  <c r="C29" i="6"/>
  <c r="D29" i="6"/>
  <c r="E29" i="6"/>
  <c r="F29" i="6"/>
  <c r="G29" i="6"/>
  <c r="H29" i="6"/>
  <c r="I29" i="6"/>
  <c r="J29" i="6"/>
  <c r="K29" i="6"/>
  <c r="L29" i="6"/>
  <c r="M29" i="6"/>
  <c r="B30" i="6"/>
  <c r="C30" i="6"/>
  <c r="D30" i="6"/>
  <c r="E30" i="6"/>
  <c r="F30" i="6"/>
  <c r="G30" i="6"/>
  <c r="H30" i="6"/>
  <c r="I30" i="6"/>
  <c r="J30" i="6"/>
  <c r="K30" i="6"/>
  <c r="L30" i="6"/>
  <c r="M30" i="6"/>
  <c r="B31" i="6"/>
  <c r="C31" i="6"/>
  <c r="D31" i="6"/>
  <c r="E31" i="6"/>
  <c r="F31" i="6"/>
  <c r="G31" i="6"/>
  <c r="H31" i="6"/>
  <c r="I31" i="6"/>
  <c r="J31" i="6"/>
  <c r="K31" i="6"/>
  <c r="L31" i="6"/>
  <c r="M31" i="6"/>
  <c r="B32" i="6"/>
  <c r="C32" i="6"/>
  <c r="D32" i="6"/>
  <c r="E32" i="6"/>
  <c r="F32" i="6"/>
  <c r="G32" i="6"/>
  <c r="H32" i="6"/>
  <c r="I32" i="6"/>
  <c r="J32" i="6"/>
  <c r="K32" i="6"/>
  <c r="L32" i="6"/>
  <c r="M32" i="6"/>
  <c r="B33" i="6"/>
  <c r="C33" i="6"/>
  <c r="D33" i="6"/>
  <c r="E33" i="6"/>
  <c r="F33" i="6"/>
  <c r="G33" i="6"/>
  <c r="H33" i="6"/>
  <c r="I33" i="6"/>
  <c r="J33" i="6"/>
  <c r="K33" i="6"/>
  <c r="L33" i="6"/>
  <c r="M33" i="6"/>
  <c r="B34" i="6"/>
  <c r="C34" i="6"/>
  <c r="D34" i="6"/>
  <c r="E34" i="6"/>
  <c r="F34" i="6"/>
  <c r="G34" i="6"/>
  <c r="H34" i="6"/>
  <c r="I34" i="6"/>
  <c r="J34" i="6"/>
  <c r="K34" i="6"/>
  <c r="L34" i="6"/>
  <c r="M34" i="6"/>
  <c r="B35" i="6"/>
  <c r="C35" i="6"/>
  <c r="D35" i="6"/>
  <c r="E35" i="6"/>
  <c r="F35" i="6"/>
  <c r="G35" i="6"/>
  <c r="H35" i="6"/>
  <c r="I35" i="6"/>
  <c r="J35" i="6"/>
  <c r="K35" i="6"/>
  <c r="L35" i="6"/>
  <c r="M35" i="6"/>
  <c r="B36" i="6"/>
  <c r="C36" i="6"/>
  <c r="D36" i="6"/>
  <c r="E36" i="6"/>
  <c r="F36" i="6"/>
  <c r="G36" i="6"/>
  <c r="H36" i="6"/>
  <c r="I36" i="6"/>
  <c r="J36" i="6"/>
  <c r="K36" i="6"/>
  <c r="L36" i="6"/>
  <c r="M36" i="6"/>
  <c r="B37" i="6"/>
  <c r="C37" i="6"/>
  <c r="D37" i="6"/>
  <c r="E37" i="6"/>
  <c r="F37" i="6"/>
  <c r="G37" i="6"/>
  <c r="H37" i="6"/>
  <c r="I37" i="6"/>
  <c r="J37" i="6"/>
  <c r="K37" i="6"/>
  <c r="L37" i="6"/>
  <c r="M37" i="6"/>
  <c r="B38" i="6"/>
  <c r="C38" i="6"/>
  <c r="D38" i="6"/>
  <c r="E38" i="6"/>
  <c r="F38" i="6"/>
  <c r="G38" i="6"/>
  <c r="H38" i="6"/>
  <c r="I38" i="6"/>
  <c r="J38" i="6"/>
  <c r="K38" i="6"/>
  <c r="L38" i="6"/>
  <c r="M38" i="6"/>
  <c r="B39" i="6"/>
  <c r="C39" i="6"/>
  <c r="D39" i="6"/>
  <c r="E39" i="6"/>
  <c r="F39" i="6"/>
  <c r="G39" i="6"/>
  <c r="H39" i="6"/>
  <c r="I39" i="6"/>
  <c r="J39" i="6"/>
  <c r="K39" i="6"/>
  <c r="L39" i="6"/>
  <c r="M39" i="6"/>
  <c r="B40" i="6"/>
  <c r="C40" i="6"/>
  <c r="D40" i="6"/>
  <c r="E40" i="6"/>
  <c r="F40" i="6"/>
  <c r="G40" i="6"/>
  <c r="H40" i="6"/>
  <c r="I40" i="6"/>
  <c r="J40" i="6"/>
  <c r="K40" i="6"/>
  <c r="L40" i="6"/>
  <c r="M40" i="6"/>
  <c r="B41" i="6"/>
  <c r="C41" i="6"/>
  <c r="D41" i="6"/>
  <c r="E41" i="6"/>
  <c r="F41" i="6"/>
  <c r="G41" i="6"/>
  <c r="H41" i="6"/>
  <c r="I41" i="6"/>
  <c r="J41" i="6"/>
  <c r="K41" i="6"/>
  <c r="L41" i="6"/>
  <c r="M41" i="6"/>
  <c r="B42" i="6"/>
  <c r="C42" i="6"/>
  <c r="D42" i="6"/>
  <c r="E42" i="6"/>
  <c r="F42" i="6"/>
  <c r="G42" i="6"/>
  <c r="H42" i="6"/>
  <c r="I42" i="6"/>
  <c r="J42" i="6"/>
  <c r="K42" i="6"/>
  <c r="L42" i="6"/>
  <c r="M42" i="6"/>
  <c r="B43" i="6"/>
  <c r="C43" i="6"/>
  <c r="D43" i="6"/>
  <c r="E43" i="6"/>
  <c r="F43" i="6"/>
  <c r="G43" i="6"/>
  <c r="H43" i="6"/>
  <c r="I43" i="6"/>
  <c r="J43" i="6"/>
  <c r="K43" i="6"/>
  <c r="L43" i="6"/>
  <c r="M43" i="6"/>
  <c r="B44" i="6"/>
  <c r="C44" i="6"/>
  <c r="D44" i="6"/>
  <c r="E44" i="6"/>
  <c r="F44" i="6"/>
  <c r="G44" i="6"/>
  <c r="H44" i="6"/>
  <c r="I44" i="6"/>
  <c r="J44" i="6"/>
  <c r="K44" i="6"/>
  <c r="L44" i="6"/>
  <c r="M44" i="6"/>
  <c r="B45" i="6"/>
  <c r="C45" i="6"/>
  <c r="D45" i="6"/>
  <c r="E45" i="6"/>
  <c r="F45" i="6"/>
  <c r="G45" i="6"/>
  <c r="H45" i="6"/>
  <c r="I45" i="6"/>
  <c r="J45" i="6"/>
  <c r="K45" i="6"/>
  <c r="L45" i="6"/>
  <c r="M45" i="6"/>
  <c r="B46" i="6"/>
  <c r="C46" i="6"/>
  <c r="D46" i="6"/>
  <c r="E46" i="6"/>
  <c r="F46" i="6"/>
  <c r="G46" i="6"/>
  <c r="H46" i="6"/>
  <c r="I46" i="6"/>
  <c r="J46" i="6"/>
  <c r="K46" i="6"/>
  <c r="L46" i="6"/>
  <c r="M46" i="6"/>
  <c r="B47" i="6"/>
  <c r="C47" i="6"/>
  <c r="D47" i="6"/>
  <c r="E47" i="6"/>
  <c r="F47" i="6"/>
  <c r="G47" i="6"/>
  <c r="H47" i="6"/>
  <c r="I47" i="6"/>
  <c r="J47" i="6"/>
  <c r="K47" i="6"/>
  <c r="L47" i="6"/>
  <c r="M47" i="6"/>
  <c r="B48" i="6"/>
  <c r="C48" i="6"/>
  <c r="D48" i="6"/>
  <c r="E48" i="6"/>
  <c r="F48" i="6"/>
  <c r="G48" i="6"/>
  <c r="H48" i="6"/>
  <c r="I48" i="6"/>
  <c r="J48" i="6"/>
  <c r="K48" i="6"/>
  <c r="L48" i="6"/>
  <c r="M48" i="6"/>
  <c r="B49" i="6"/>
  <c r="C49" i="6"/>
  <c r="D49" i="6"/>
  <c r="E49" i="6"/>
  <c r="F49" i="6"/>
  <c r="G49" i="6"/>
  <c r="H49" i="6"/>
  <c r="I49" i="6"/>
  <c r="J49" i="6"/>
  <c r="K49" i="6"/>
  <c r="L49" i="6"/>
  <c r="M49" i="6"/>
  <c r="B50" i="6"/>
  <c r="C50" i="6"/>
  <c r="D50" i="6"/>
  <c r="E50" i="6"/>
  <c r="F50" i="6"/>
  <c r="G50" i="6"/>
  <c r="H50" i="6"/>
  <c r="I50" i="6"/>
  <c r="J50" i="6"/>
  <c r="K50" i="6"/>
  <c r="L50" i="6"/>
  <c r="M50" i="6"/>
  <c r="B51" i="6"/>
  <c r="C51" i="6"/>
  <c r="D51" i="6"/>
  <c r="E51" i="6"/>
  <c r="F51" i="6"/>
  <c r="G51" i="6"/>
  <c r="H51" i="6"/>
  <c r="I51" i="6"/>
  <c r="J51" i="6"/>
  <c r="K51" i="6"/>
  <c r="L51" i="6"/>
  <c r="M51" i="6"/>
  <c r="B52" i="6"/>
  <c r="C52" i="6"/>
  <c r="D52" i="6"/>
  <c r="E52" i="6"/>
  <c r="F52" i="6"/>
  <c r="G52" i="6"/>
  <c r="H52" i="6"/>
  <c r="I52" i="6"/>
  <c r="J52" i="6"/>
  <c r="K52" i="6"/>
  <c r="L52" i="6"/>
  <c r="M52" i="6"/>
  <c r="B53" i="6"/>
  <c r="C53" i="6"/>
  <c r="D53" i="6"/>
  <c r="E53" i="6"/>
  <c r="F53" i="6"/>
  <c r="G53" i="6"/>
  <c r="H53" i="6"/>
  <c r="I53" i="6"/>
  <c r="J53" i="6"/>
  <c r="K53" i="6"/>
  <c r="L53" i="6"/>
  <c r="M53" i="6"/>
  <c r="B54" i="6"/>
  <c r="C54" i="6"/>
  <c r="D54" i="6"/>
  <c r="E54" i="6"/>
  <c r="F54" i="6"/>
  <c r="G54" i="6"/>
  <c r="H54" i="6"/>
  <c r="I54" i="6"/>
  <c r="J54" i="6"/>
  <c r="K54" i="6"/>
  <c r="L54" i="6"/>
  <c r="M54" i="6"/>
  <c r="B55" i="6"/>
  <c r="C55" i="6"/>
  <c r="D55" i="6"/>
  <c r="E55" i="6"/>
  <c r="F55" i="6"/>
  <c r="G55" i="6"/>
  <c r="H55" i="6"/>
  <c r="I55" i="6"/>
  <c r="J55" i="6"/>
  <c r="K55" i="6"/>
  <c r="L55" i="6"/>
  <c r="M55" i="6"/>
  <c r="B56" i="6"/>
  <c r="C56" i="6"/>
  <c r="D56" i="6"/>
  <c r="E56" i="6"/>
  <c r="F56" i="6"/>
  <c r="G56" i="6"/>
  <c r="H56" i="6"/>
  <c r="I56" i="6"/>
  <c r="J56" i="6"/>
  <c r="K56" i="6"/>
  <c r="L56" i="6"/>
  <c r="M56" i="6"/>
  <c r="B57" i="6"/>
  <c r="C57" i="6"/>
  <c r="D57" i="6"/>
  <c r="E57" i="6"/>
  <c r="F57" i="6"/>
  <c r="G57" i="6"/>
  <c r="H57" i="6"/>
  <c r="I57" i="6"/>
  <c r="J57" i="6"/>
  <c r="K57" i="6"/>
  <c r="L57" i="6"/>
  <c r="M57" i="6"/>
  <c r="B58" i="6"/>
  <c r="C58" i="6"/>
  <c r="D58" i="6"/>
  <c r="E58" i="6"/>
  <c r="F58" i="6"/>
  <c r="G58" i="6"/>
  <c r="H58" i="6"/>
  <c r="I58" i="6"/>
  <c r="J58" i="6"/>
  <c r="K58" i="6"/>
  <c r="L58" i="6"/>
  <c r="M58" i="6"/>
  <c r="B59" i="6"/>
  <c r="C59" i="6"/>
  <c r="D59" i="6"/>
  <c r="E59" i="6"/>
  <c r="F59" i="6"/>
  <c r="G59" i="6"/>
  <c r="H59" i="6"/>
  <c r="I59" i="6"/>
  <c r="J59" i="6"/>
  <c r="K59" i="6"/>
  <c r="L59" i="6"/>
  <c r="M59" i="6"/>
  <c r="B60" i="6"/>
  <c r="C60" i="6"/>
  <c r="D60" i="6"/>
  <c r="E60" i="6"/>
  <c r="F60" i="6"/>
  <c r="G60" i="6"/>
  <c r="H60" i="6"/>
  <c r="I60" i="6"/>
  <c r="J60" i="6"/>
  <c r="K60" i="6"/>
  <c r="L60" i="6"/>
  <c r="M60" i="6"/>
  <c r="B61" i="6"/>
  <c r="C61" i="6"/>
  <c r="D61" i="6"/>
  <c r="E61" i="6"/>
  <c r="F61" i="6"/>
  <c r="G61" i="6"/>
  <c r="H61" i="6"/>
  <c r="I61" i="6"/>
  <c r="J61" i="6"/>
  <c r="K61" i="6"/>
  <c r="L61" i="6"/>
  <c r="M61" i="6"/>
  <c r="B62" i="6"/>
  <c r="C62" i="6"/>
  <c r="D62" i="6"/>
  <c r="E62" i="6"/>
  <c r="F62" i="6"/>
  <c r="G62" i="6"/>
  <c r="H62" i="6"/>
  <c r="I62" i="6"/>
  <c r="J62" i="6"/>
  <c r="K62" i="6"/>
  <c r="L62" i="6"/>
  <c r="M62" i="6"/>
  <c r="B63" i="6"/>
  <c r="C63" i="6"/>
  <c r="D63" i="6"/>
  <c r="E63" i="6"/>
  <c r="F63" i="6"/>
  <c r="G63" i="6"/>
  <c r="H63" i="6"/>
  <c r="I63" i="6"/>
  <c r="J63" i="6"/>
  <c r="K63" i="6"/>
  <c r="L63" i="6"/>
  <c r="M63" i="6"/>
  <c r="B64" i="6"/>
  <c r="C64" i="6"/>
  <c r="D64" i="6"/>
  <c r="E64" i="6"/>
  <c r="F64" i="6"/>
  <c r="G64" i="6"/>
  <c r="H64" i="6"/>
  <c r="I64" i="6"/>
  <c r="J64" i="6"/>
  <c r="K64" i="6"/>
  <c r="L64" i="6"/>
  <c r="M64" i="6"/>
  <c r="B65" i="6"/>
  <c r="C65" i="6"/>
  <c r="D65" i="6"/>
  <c r="E65" i="6"/>
  <c r="F65" i="6"/>
  <c r="G65" i="6"/>
  <c r="H65" i="6"/>
  <c r="I65" i="6"/>
  <c r="J65" i="6"/>
  <c r="K65" i="6"/>
  <c r="L65" i="6"/>
  <c r="M65" i="6"/>
  <c r="B66" i="6"/>
  <c r="C66" i="6"/>
  <c r="D66" i="6"/>
  <c r="E66" i="6"/>
  <c r="F66" i="6"/>
  <c r="G66" i="6"/>
  <c r="H66" i="6"/>
  <c r="I66" i="6"/>
  <c r="J66" i="6"/>
  <c r="K66" i="6"/>
  <c r="L66" i="6"/>
  <c r="M66" i="6"/>
  <c r="B67" i="6"/>
  <c r="C67" i="6"/>
  <c r="D67" i="6"/>
  <c r="E67" i="6"/>
  <c r="F67" i="6"/>
  <c r="G67" i="6"/>
  <c r="H67" i="6"/>
  <c r="I67" i="6"/>
  <c r="J67" i="6"/>
  <c r="K67" i="6"/>
  <c r="L67" i="6"/>
  <c r="M67" i="6"/>
  <c r="B68" i="6"/>
  <c r="C68" i="6"/>
  <c r="D68" i="6"/>
  <c r="E68" i="6"/>
  <c r="F68" i="6"/>
  <c r="G68" i="6"/>
  <c r="H68" i="6"/>
  <c r="I68" i="6"/>
  <c r="J68" i="6"/>
  <c r="K68" i="6"/>
  <c r="L68" i="6"/>
  <c r="M68" i="6"/>
  <c r="B69" i="6"/>
  <c r="C69" i="6"/>
  <c r="D69" i="6"/>
  <c r="E69" i="6"/>
  <c r="F69" i="6"/>
  <c r="G69" i="6"/>
  <c r="H69" i="6"/>
  <c r="I69" i="6"/>
  <c r="J69" i="6"/>
  <c r="K69" i="6"/>
  <c r="L69" i="6"/>
  <c r="M69" i="6"/>
  <c r="B70" i="6"/>
  <c r="C70" i="6"/>
  <c r="D70" i="6"/>
  <c r="E70" i="6"/>
  <c r="F70" i="6"/>
  <c r="G70" i="6"/>
  <c r="H70" i="6"/>
  <c r="I70" i="6"/>
  <c r="J70" i="6"/>
  <c r="K70" i="6"/>
  <c r="L70" i="6"/>
  <c r="M70" i="6"/>
  <c r="B71" i="6"/>
  <c r="C71" i="6"/>
  <c r="D71" i="6"/>
  <c r="E71" i="6"/>
  <c r="F71" i="6"/>
  <c r="G71" i="6"/>
  <c r="H71" i="6"/>
  <c r="I71" i="6"/>
  <c r="J71" i="6"/>
  <c r="K71" i="6"/>
  <c r="L71" i="6"/>
  <c r="M71" i="6"/>
  <c r="B72" i="6"/>
  <c r="C72" i="6"/>
  <c r="D72" i="6"/>
  <c r="E72" i="6"/>
  <c r="F72" i="6"/>
  <c r="G72" i="6"/>
  <c r="H72" i="6"/>
  <c r="I72" i="6"/>
  <c r="J72" i="6"/>
  <c r="K72" i="6"/>
  <c r="L72" i="6"/>
  <c r="M72" i="6"/>
  <c r="B73" i="6"/>
  <c r="C73" i="6"/>
  <c r="D73" i="6"/>
  <c r="E73" i="6"/>
  <c r="F73" i="6"/>
  <c r="G73" i="6"/>
  <c r="H73" i="6"/>
  <c r="I73" i="6"/>
  <c r="J73" i="6"/>
  <c r="K73" i="6"/>
  <c r="L73" i="6"/>
  <c r="M73" i="6"/>
  <c r="B74" i="6"/>
  <c r="C74" i="6"/>
  <c r="D74" i="6"/>
  <c r="E74" i="6"/>
  <c r="F74" i="6"/>
  <c r="G74" i="6"/>
  <c r="H74" i="6"/>
  <c r="I74" i="6"/>
  <c r="J74" i="6"/>
  <c r="K74" i="6"/>
  <c r="L74" i="6"/>
  <c r="M74" i="6"/>
  <c r="B75" i="6"/>
  <c r="C75" i="6"/>
  <c r="D75" i="6"/>
  <c r="E75" i="6"/>
  <c r="F75" i="6"/>
  <c r="G75" i="6"/>
  <c r="H75" i="6"/>
  <c r="I75" i="6"/>
  <c r="J75" i="6"/>
  <c r="K75" i="6"/>
  <c r="L75" i="6"/>
  <c r="M75" i="6"/>
  <c r="B76" i="6"/>
  <c r="C76" i="6"/>
  <c r="D76" i="6"/>
  <c r="E76" i="6"/>
  <c r="F76" i="6"/>
  <c r="G76" i="6"/>
  <c r="H76" i="6"/>
  <c r="I76" i="6"/>
  <c r="J76" i="6"/>
  <c r="K76" i="6"/>
  <c r="L76" i="6"/>
  <c r="M76" i="6"/>
  <c r="B77" i="6"/>
  <c r="C77" i="6"/>
  <c r="D77" i="6"/>
  <c r="E77" i="6"/>
  <c r="F77" i="6"/>
  <c r="G77" i="6"/>
  <c r="H77" i="6"/>
  <c r="I77" i="6"/>
  <c r="J77" i="6"/>
  <c r="L77" i="6"/>
  <c r="M77" i="6"/>
  <c r="C7" i="5"/>
  <c r="D7" i="5"/>
  <c r="E7" i="5"/>
  <c r="F7" i="5"/>
  <c r="G7" i="5"/>
  <c r="H7" i="5"/>
  <c r="I7" i="5"/>
  <c r="J7" i="5"/>
  <c r="K7" i="5"/>
  <c r="L7" i="5"/>
  <c r="M7" i="5"/>
  <c r="C8" i="5"/>
  <c r="D8" i="5"/>
  <c r="E8" i="5"/>
  <c r="F8" i="5"/>
  <c r="G8" i="5"/>
  <c r="H8" i="5"/>
  <c r="I8" i="5"/>
  <c r="J8" i="5"/>
  <c r="K8" i="5"/>
  <c r="L8" i="5"/>
  <c r="M8" i="5"/>
  <c r="C9" i="5"/>
  <c r="D9" i="5"/>
  <c r="E9" i="5"/>
  <c r="F9" i="5"/>
  <c r="G9" i="5"/>
  <c r="H9" i="5"/>
  <c r="I9" i="5"/>
  <c r="J9" i="5"/>
  <c r="K9" i="5"/>
  <c r="L9" i="5"/>
  <c r="M9" i="5"/>
  <c r="C10" i="5"/>
  <c r="D10" i="5"/>
  <c r="E10" i="5"/>
  <c r="F10" i="5"/>
  <c r="G10" i="5"/>
  <c r="H10" i="5"/>
  <c r="I10" i="5"/>
  <c r="J10" i="5"/>
  <c r="K10" i="5"/>
  <c r="L10" i="5"/>
  <c r="M10" i="5"/>
  <c r="C11" i="5"/>
  <c r="D11" i="5"/>
  <c r="E11" i="5"/>
  <c r="F11" i="5"/>
  <c r="G11" i="5"/>
  <c r="H11" i="5"/>
  <c r="I11" i="5"/>
  <c r="J11" i="5"/>
  <c r="K11" i="5"/>
  <c r="L11" i="5"/>
  <c r="M11" i="5"/>
  <c r="C12" i="5"/>
  <c r="D12" i="5"/>
  <c r="E12" i="5"/>
  <c r="F12" i="5"/>
  <c r="G12" i="5"/>
  <c r="H12" i="5"/>
  <c r="I12" i="5"/>
  <c r="J12" i="5"/>
  <c r="K12" i="5"/>
  <c r="L12" i="5"/>
  <c r="M12" i="5"/>
  <c r="C13" i="5"/>
  <c r="D13" i="5"/>
  <c r="E13" i="5"/>
  <c r="F13" i="5"/>
  <c r="G13" i="5"/>
  <c r="H13" i="5"/>
  <c r="I13" i="5"/>
  <c r="J13" i="5"/>
  <c r="K13" i="5"/>
  <c r="L13" i="5"/>
  <c r="M13" i="5"/>
  <c r="C14" i="5"/>
  <c r="D14" i="5"/>
  <c r="E14" i="5"/>
  <c r="F14" i="5"/>
  <c r="G14" i="5"/>
  <c r="H14" i="5"/>
  <c r="I14" i="5"/>
  <c r="J14" i="5"/>
  <c r="K14" i="5"/>
  <c r="L14" i="5"/>
  <c r="M14" i="5"/>
  <c r="C15" i="5"/>
  <c r="D15" i="5"/>
  <c r="E15" i="5"/>
  <c r="F15" i="5"/>
  <c r="G15" i="5"/>
  <c r="H15" i="5"/>
  <c r="I15" i="5"/>
  <c r="J15" i="5"/>
  <c r="K15" i="5"/>
  <c r="L15" i="5"/>
  <c r="M15" i="5"/>
  <c r="C16" i="5"/>
  <c r="D16" i="5"/>
  <c r="E16" i="5"/>
  <c r="F16" i="5"/>
  <c r="G16" i="5"/>
  <c r="H16" i="5"/>
  <c r="I16" i="5"/>
  <c r="J16" i="5"/>
  <c r="K16" i="5"/>
  <c r="L16" i="5"/>
  <c r="M16" i="5"/>
  <c r="C17" i="5"/>
  <c r="D17" i="5"/>
  <c r="E17" i="5"/>
  <c r="F17" i="5"/>
  <c r="G17" i="5"/>
  <c r="H17" i="5"/>
  <c r="I17" i="5"/>
  <c r="J17" i="5"/>
  <c r="K17" i="5"/>
  <c r="L17" i="5"/>
  <c r="M17" i="5"/>
  <c r="C18" i="5"/>
  <c r="D18" i="5"/>
  <c r="E18" i="5"/>
  <c r="F18" i="5"/>
  <c r="G18" i="5"/>
  <c r="H18" i="5"/>
  <c r="I18" i="5"/>
  <c r="J18" i="5"/>
  <c r="K18" i="5"/>
  <c r="L18" i="5"/>
  <c r="M18" i="5"/>
  <c r="C19" i="5"/>
  <c r="D19" i="5"/>
  <c r="E19" i="5"/>
  <c r="F19" i="5"/>
  <c r="G19" i="5"/>
  <c r="H19" i="5"/>
  <c r="I19" i="5"/>
  <c r="J19" i="5"/>
  <c r="K19" i="5"/>
  <c r="L19" i="5"/>
  <c r="M19" i="5"/>
  <c r="C20" i="5"/>
  <c r="D20" i="5"/>
  <c r="E20" i="5"/>
  <c r="F20" i="5"/>
  <c r="G20" i="5"/>
  <c r="H20" i="5"/>
  <c r="I20" i="5"/>
  <c r="J20" i="5"/>
  <c r="K20" i="5"/>
  <c r="L20" i="5"/>
  <c r="M20" i="5"/>
  <c r="C21" i="5"/>
  <c r="D21" i="5"/>
  <c r="E21" i="5"/>
  <c r="F21" i="5"/>
  <c r="G21" i="5"/>
  <c r="H21" i="5"/>
  <c r="I21" i="5"/>
  <c r="J21" i="5"/>
  <c r="K21" i="5"/>
  <c r="L21" i="5"/>
  <c r="M21" i="5"/>
  <c r="C22" i="5"/>
  <c r="D22" i="5"/>
  <c r="E22" i="5"/>
  <c r="F22" i="5"/>
  <c r="G22" i="5"/>
  <c r="H22" i="5"/>
  <c r="I22" i="5"/>
  <c r="J22" i="5"/>
  <c r="K22" i="5"/>
  <c r="L22" i="5"/>
  <c r="M22" i="5"/>
  <c r="C23" i="5"/>
  <c r="D23" i="5"/>
  <c r="E23" i="5"/>
  <c r="F23" i="5"/>
  <c r="G23" i="5"/>
  <c r="H23" i="5"/>
  <c r="I23" i="5"/>
  <c r="J23" i="5"/>
  <c r="K23" i="5"/>
  <c r="L23" i="5"/>
  <c r="M23" i="5"/>
  <c r="H85" i="6"/>
  <c r="T9" i="1"/>
  <c r="W9" i="1"/>
  <c r="V9" i="1"/>
  <c r="AB22" i="1"/>
  <c r="AB9" i="1"/>
  <c r="X9" i="1"/>
  <c r="R9" i="1"/>
  <c r="AA9" i="1"/>
  <c r="U9" i="1"/>
  <c r="S9" i="1"/>
  <c r="Z9" i="1"/>
  <c r="P9" i="1"/>
  <c r="AD9" i="1"/>
  <c r="AC9" i="1"/>
  <c r="O10" i="1"/>
  <c r="W10" i="1" s="1"/>
  <c r="Y9" i="1"/>
  <c r="A17" i="2"/>
  <c r="L16" i="2"/>
  <c r="A6" i="2"/>
  <c r="B29" i="5" l="1"/>
  <c r="B27" i="5"/>
  <c r="B26" i="5"/>
  <c r="B25" i="5"/>
  <c r="B28" i="5"/>
  <c r="B24" i="5"/>
  <c r="B30" i="5"/>
  <c r="J30" i="5"/>
  <c r="F30" i="5"/>
  <c r="K30" i="5"/>
  <c r="C30" i="5"/>
  <c r="L30" i="5"/>
  <c r="D30" i="5"/>
  <c r="M30" i="5"/>
  <c r="E30" i="5"/>
  <c r="I30" i="5"/>
  <c r="H30" i="5"/>
  <c r="G30" i="5"/>
  <c r="I307" i="1"/>
  <c r="K307" i="1"/>
  <c r="J307" i="1"/>
  <c r="H307" i="1"/>
  <c r="C307" i="1"/>
  <c r="N307" i="1"/>
  <c r="F307" i="1"/>
  <c r="G307" i="1"/>
  <c r="M307" i="1"/>
  <c r="E307" i="1"/>
  <c r="L307" i="1"/>
  <c r="D307" i="1"/>
  <c r="C25" i="5"/>
  <c r="I27" i="5"/>
  <c r="J28" i="5"/>
  <c r="F27" i="5"/>
  <c r="G29" i="5"/>
  <c r="H27" i="5"/>
  <c r="J27" i="5"/>
  <c r="M28" i="5"/>
  <c r="E28" i="5"/>
  <c r="C26" i="5"/>
  <c r="G26" i="5"/>
  <c r="I28" i="5"/>
  <c r="D29" i="5"/>
  <c r="X23" i="1"/>
  <c r="AB23" i="1"/>
  <c r="U23" i="1"/>
  <c r="S23" i="1"/>
  <c r="AD23" i="1"/>
  <c r="K28" i="5"/>
  <c r="F28" i="5"/>
  <c r="AC10" i="1"/>
  <c r="M27" i="5"/>
  <c r="E27" i="5"/>
  <c r="D26" i="5"/>
  <c r="L26" i="5"/>
  <c r="M26" i="5"/>
  <c r="L27" i="5"/>
  <c r="D27" i="5"/>
  <c r="C28" i="5"/>
  <c r="G28" i="5"/>
  <c r="I29" i="5"/>
  <c r="M29" i="5"/>
  <c r="E29" i="5"/>
  <c r="I24" i="5"/>
  <c r="C24" i="5"/>
  <c r="E26" i="5"/>
  <c r="E24" i="5"/>
  <c r="K25" i="5"/>
  <c r="H26" i="5"/>
  <c r="M25" i="5"/>
  <c r="F25" i="5"/>
  <c r="AF23" i="1"/>
  <c r="V23" i="1"/>
  <c r="M24" i="5"/>
  <c r="AA23" i="1"/>
  <c r="AB24" i="1"/>
  <c r="R23" i="1"/>
  <c r="J24" i="5"/>
  <c r="AE23" i="1"/>
  <c r="T23" i="1"/>
  <c r="Z23" i="1"/>
  <c r="AB10" i="1"/>
  <c r="W23" i="1"/>
  <c r="Y23" i="1"/>
  <c r="K29" i="5"/>
  <c r="AC23" i="1"/>
  <c r="U22" i="1"/>
  <c r="K26" i="5"/>
  <c r="I26" i="5"/>
  <c r="J26" i="5"/>
  <c r="V22" i="1"/>
  <c r="K27" i="5"/>
  <c r="C27" i="5"/>
  <c r="G27" i="5"/>
  <c r="AF22" i="1"/>
  <c r="Q22" i="1"/>
  <c r="D24" i="5"/>
  <c r="G25" i="5"/>
  <c r="AD22" i="1"/>
  <c r="D25" i="5"/>
  <c r="L25" i="5"/>
  <c r="H25" i="5"/>
  <c r="AE21" i="1"/>
  <c r="Z22" i="1"/>
  <c r="AE22" i="1"/>
  <c r="AA22" i="1"/>
  <c r="W22" i="1"/>
  <c r="R22" i="1"/>
  <c r="H28" i="5"/>
  <c r="L28" i="5"/>
  <c r="D28" i="5"/>
  <c r="X22" i="1"/>
  <c r="Y22" i="1"/>
  <c r="T22" i="1"/>
  <c r="AC22" i="1"/>
  <c r="G24" i="5"/>
  <c r="Q10" i="1"/>
  <c r="S22" i="1"/>
  <c r="J25" i="5"/>
  <c r="L24" i="5"/>
  <c r="H24" i="5"/>
  <c r="I25" i="5"/>
  <c r="C29" i="5"/>
  <c r="F26" i="5"/>
  <c r="J29" i="5"/>
  <c r="F29" i="5"/>
  <c r="K24" i="5"/>
  <c r="E25" i="5"/>
  <c r="L29" i="5"/>
  <c r="H29" i="5"/>
  <c r="F24" i="5"/>
  <c r="R10" i="1"/>
  <c r="X10" i="1"/>
  <c r="Z10" i="1"/>
  <c r="O11" i="1"/>
  <c r="V11" i="1" s="1"/>
  <c r="AD10" i="1"/>
  <c r="Y10" i="1"/>
  <c r="AA10" i="1"/>
  <c r="P10" i="1"/>
  <c r="T10" i="1"/>
  <c r="U10" i="1"/>
  <c r="V10" i="1"/>
  <c r="S10" i="1"/>
  <c r="Q41" i="1"/>
  <c r="Q40" i="1"/>
  <c r="L6" i="2"/>
  <c r="B6" i="2"/>
  <c r="H7" i="2"/>
  <c r="D6" i="2"/>
  <c r="F17" i="2"/>
  <c r="I16" i="2"/>
  <c r="E17" i="2"/>
  <c r="K6" i="2"/>
  <c r="H6" i="2"/>
  <c r="G6" i="2"/>
  <c r="J6" i="2"/>
  <c r="K16" i="2"/>
  <c r="I7" i="2"/>
  <c r="M16" i="2"/>
  <c r="E16" i="2"/>
  <c r="A13" i="2"/>
  <c r="C6" i="2"/>
  <c r="C17" i="2"/>
  <c r="C16" i="2"/>
  <c r="M6" i="2"/>
  <c r="I6" i="2"/>
  <c r="B17" i="2"/>
  <c r="E6" i="2"/>
  <c r="H17" i="2"/>
  <c r="F16" i="2"/>
  <c r="F6" i="2"/>
  <c r="K17" i="2"/>
  <c r="K7" i="2"/>
  <c r="M17" i="2"/>
  <c r="G16" i="2"/>
  <c r="D17" i="2"/>
  <c r="L17" i="2"/>
  <c r="J16" i="2"/>
  <c r="B16" i="2"/>
  <c r="J7" i="2"/>
  <c r="A16" i="2"/>
  <c r="H16" i="2"/>
  <c r="J17" i="2"/>
  <c r="M7" i="2"/>
  <c r="L7" i="2"/>
  <c r="G17" i="2"/>
  <c r="A7" i="2"/>
  <c r="I17" i="2"/>
  <c r="E7" i="2"/>
  <c r="G308" i="1" l="1"/>
  <c r="G309" i="1" s="1"/>
  <c r="F308" i="1"/>
  <c r="F309" i="1" s="1"/>
  <c r="N308" i="1"/>
  <c r="N309" i="1" s="1"/>
  <c r="C308" i="1"/>
  <c r="C309" i="1" s="1"/>
  <c r="D308" i="1"/>
  <c r="D309" i="1" s="1"/>
  <c r="H308" i="1"/>
  <c r="H309" i="1" s="1"/>
  <c r="L308" i="1"/>
  <c r="L309" i="1" s="1"/>
  <c r="J308" i="1"/>
  <c r="J309" i="1" s="1"/>
  <c r="E308" i="1"/>
  <c r="E309" i="1" s="1"/>
  <c r="K308" i="1"/>
  <c r="K309" i="1" s="1"/>
  <c r="M308" i="1"/>
  <c r="M309" i="1" s="1"/>
  <c r="I308" i="1"/>
  <c r="I309" i="1" s="1"/>
  <c r="AF24" i="1"/>
  <c r="AC24" i="1"/>
  <c r="X24" i="1"/>
  <c r="Y24" i="1"/>
  <c r="R24" i="1"/>
  <c r="U24" i="1"/>
  <c r="W25" i="1"/>
  <c r="Z24" i="1"/>
  <c r="AD24" i="1"/>
  <c r="AE24" i="1"/>
  <c r="S24" i="1"/>
  <c r="AA24" i="1"/>
  <c r="V24" i="1"/>
  <c r="W24" i="1"/>
  <c r="T24" i="1"/>
  <c r="Q24" i="1"/>
  <c r="AA21" i="1"/>
  <c r="AF21" i="1"/>
  <c r="AC11" i="1"/>
  <c r="Y21" i="1"/>
  <c r="AB20" i="1"/>
  <c r="Q21" i="1"/>
  <c r="W21" i="1"/>
  <c r="T21" i="1"/>
  <c r="Z21" i="1"/>
  <c r="X21" i="1"/>
  <c r="AC21" i="1"/>
  <c r="S21" i="1"/>
  <c r="AB21" i="1"/>
  <c r="O12" i="1"/>
  <c r="O13" i="1" s="1"/>
  <c r="U21" i="1"/>
  <c r="V21" i="1"/>
  <c r="AA11" i="1"/>
  <c r="AD21" i="1"/>
  <c r="U11" i="1"/>
  <c r="R21" i="1"/>
  <c r="AD11" i="1"/>
  <c r="X11" i="1"/>
  <c r="AB11" i="1"/>
  <c r="W11" i="1"/>
  <c r="P11" i="1"/>
  <c r="Z11" i="1"/>
  <c r="Q11" i="1"/>
  <c r="S11" i="1"/>
  <c r="Y11" i="1"/>
  <c r="R11" i="1"/>
  <c r="T11" i="1"/>
  <c r="W40" i="1"/>
  <c r="Z40" i="1"/>
  <c r="S40" i="1"/>
  <c r="AA40" i="1"/>
  <c r="Y40" i="1"/>
  <c r="R40" i="1"/>
  <c r="AC40" i="1"/>
  <c r="AB40" i="1"/>
  <c r="V40" i="1"/>
  <c r="X40" i="1"/>
  <c r="U40" i="1"/>
  <c r="T40" i="1"/>
  <c r="X41" i="1"/>
  <c r="AA41" i="1"/>
  <c r="AC41" i="1"/>
  <c r="AB41" i="1"/>
  <c r="U41" i="1"/>
  <c r="W41" i="1"/>
  <c r="Y41" i="1"/>
  <c r="T41" i="1"/>
  <c r="S41" i="1"/>
  <c r="Z41" i="1"/>
  <c r="V41" i="1"/>
  <c r="G7" i="2"/>
  <c r="D13" i="2"/>
  <c r="F7" i="2"/>
  <c r="B13" i="2"/>
  <c r="D7" i="2"/>
  <c r="C7" i="2"/>
  <c r="H13" i="2"/>
  <c r="E8" i="2"/>
  <c r="B15" i="2"/>
  <c r="A12" i="2"/>
  <c r="G8" i="2"/>
  <c r="D16" i="2"/>
  <c r="C15" i="2"/>
  <c r="B7" i="2"/>
  <c r="K13" i="2"/>
  <c r="K15" i="2"/>
  <c r="C8" i="2"/>
  <c r="M12" i="2"/>
  <c r="D12" i="2"/>
  <c r="C12" i="2"/>
  <c r="U25" i="1" l="1"/>
  <c r="K18" i="2"/>
  <c r="AA25" i="1"/>
  <c r="Y25" i="1"/>
  <c r="T12" i="1"/>
  <c r="R25" i="1"/>
  <c r="S25" i="1"/>
  <c r="Q25" i="1"/>
  <c r="X25" i="1"/>
  <c r="AD25" i="1"/>
  <c r="AC25" i="1"/>
  <c r="Z25" i="1"/>
  <c r="AF25" i="1"/>
  <c r="Z12" i="1"/>
  <c r="AB25" i="1"/>
  <c r="AE25" i="1"/>
  <c r="V25" i="1"/>
  <c r="X12" i="1"/>
  <c r="T25" i="1"/>
  <c r="V12" i="1"/>
  <c r="AB12" i="1"/>
  <c r="AC12" i="1"/>
  <c r="P12" i="1"/>
  <c r="Q12" i="1"/>
  <c r="S20" i="1"/>
  <c r="AD20" i="1"/>
  <c r="AC20" i="1"/>
  <c r="T20" i="1"/>
  <c r="Q20" i="1"/>
  <c r="AF20" i="1"/>
  <c r="AA12" i="1"/>
  <c r="Y12" i="1"/>
  <c r="U12" i="1"/>
  <c r="AD12" i="1"/>
  <c r="R12" i="1"/>
  <c r="S12" i="1"/>
  <c r="W12" i="1"/>
  <c r="Y20" i="1"/>
  <c r="X20" i="1"/>
  <c r="AE20" i="1"/>
  <c r="AA20" i="1"/>
  <c r="Z20" i="1"/>
  <c r="V20" i="1"/>
  <c r="W20" i="1"/>
  <c r="U20" i="1"/>
  <c r="C18" i="2"/>
  <c r="B18" i="2"/>
  <c r="D14" i="2"/>
  <c r="Z13" i="1"/>
  <c r="S13" i="1"/>
  <c r="Y13" i="1"/>
  <c r="U13" i="1"/>
  <c r="AC13" i="1"/>
  <c r="P13" i="1"/>
  <c r="Q13" i="1"/>
  <c r="AA13" i="1"/>
  <c r="W13" i="1"/>
  <c r="X13" i="1"/>
  <c r="R13" i="1"/>
  <c r="AB13" i="1"/>
  <c r="V13" i="1"/>
  <c r="AD13" i="1"/>
  <c r="T13" i="1"/>
  <c r="A15" i="2"/>
  <c r="B8" i="2"/>
  <c r="I12" i="2"/>
  <c r="E13" i="2"/>
  <c r="L13" i="2"/>
  <c r="B12" i="2"/>
  <c r="H12" i="2"/>
  <c r="A8" i="2"/>
  <c r="I15" i="2"/>
  <c r="H9" i="2"/>
  <c r="M13" i="2"/>
  <c r="H8" i="2"/>
  <c r="M8" i="2"/>
  <c r="L15" i="2"/>
  <c r="J8" i="2"/>
  <c r="K8" i="2"/>
  <c r="E12" i="2"/>
  <c r="I8" i="2"/>
  <c r="G9" i="2"/>
  <c r="D15" i="2"/>
  <c r="F15" i="2"/>
  <c r="L12" i="2"/>
  <c r="A9" i="2"/>
  <c r="G13" i="2"/>
  <c r="G15" i="2"/>
  <c r="F13" i="2"/>
  <c r="E15" i="2"/>
  <c r="M15" i="2"/>
  <c r="M9" i="2"/>
  <c r="G12" i="2"/>
  <c r="J12" i="2"/>
  <c r="H15" i="2"/>
  <c r="K12" i="2"/>
  <c r="C9" i="2"/>
  <c r="L8" i="2"/>
  <c r="F12" i="2"/>
  <c r="B9" i="2"/>
  <c r="J13" i="2"/>
  <c r="C13" i="2"/>
  <c r="A10" i="2"/>
  <c r="I13" i="2"/>
  <c r="F8" i="2"/>
  <c r="J15" i="2"/>
  <c r="D8" i="2"/>
  <c r="L9" i="2"/>
  <c r="I9" i="2"/>
  <c r="J9" i="2"/>
  <c r="E9" i="2"/>
  <c r="F9" i="2"/>
  <c r="D9" i="2"/>
  <c r="K9" i="2"/>
  <c r="J18" i="2" l="1"/>
  <c r="I14" i="2"/>
  <c r="G14" i="2"/>
  <c r="L18" i="2"/>
  <c r="I18" i="2"/>
  <c r="E14" i="2"/>
  <c r="G18" i="2"/>
  <c r="F14" i="2"/>
  <c r="F18" i="2"/>
  <c r="C14" i="2"/>
  <c r="M14" i="2"/>
  <c r="E18" i="2"/>
  <c r="L14" i="2"/>
  <c r="B14" i="2"/>
  <c r="K14" i="2"/>
  <c r="J14" i="2"/>
  <c r="H18" i="2"/>
  <c r="H14" i="2"/>
  <c r="M18" i="2"/>
  <c r="D18" i="2"/>
  <c r="Z26" i="1"/>
  <c r="T26" i="1"/>
  <c r="W26" i="1"/>
  <c r="AA26" i="1"/>
  <c r="AC26" i="1"/>
  <c r="X26" i="1"/>
  <c r="U26" i="1"/>
  <c r="V26" i="1"/>
  <c r="S26" i="1"/>
  <c r="Y26" i="1"/>
  <c r="AB26" i="1"/>
  <c r="AD26" i="1"/>
  <c r="AE26" i="1"/>
  <c r="R26" i="1"/>
  <c r="Q26" i="1"/>
  <c r="AF26" i="1"/>
  <c r="Z27" i="1"/>
  <c r="V27" i="1"/>
  <c r="AA27" i="1"/>
  <c r="AE27" i="1"/>
  <c r="T27" i="1"/>
  <c r="S27" i="1"/>
  <c r="W27" i="1"/>
  <c r="Y27" i="1"/>
  <c r="AC27" i="1"/>
  <c r="AB27" i="1"/>
  <c r="AD27" i="1"/>
  <c r="X27" i="1"/>
  <c r="R27" i="1"/>
  <c r="U27" i="1"/>
  <c r="Q27" i="1"/>
  <c r="AF27" i="1"/>
  <c r="E10" i="2"/>
  <c r="M10" i="2"/>
  <c r="F10" i="2"/>
  <c r="K10" i="2"/>
  <c r="H10" i="2"/>
  <c r="I10" i="2"/>
  <c r="G10" i="2"/>
  <c r="L10" i="2"/>
  <c r="B10" i="2"/>
  <c r="J10" i="2"/>
  <c r="C10" i="2"/>
  <c r="D10" i="2"/>
  <c r="G11" i="2" l="1"/>
  <c r="B11" i="2"/>
  <c r="D11" i="2"/>
  <c r="C11" i="2"/>
  <c r="J11" i="2"/>
  <c r="L11" i="2"/>
  <c r="H11" i="2"/>
  <c r="F11" i="2"/>
  <c r="K11" i="2"/>
  <c r="E11" i="2"/>
  <c r="M11" i="2"/>
  <c r="I11" i="2"/>
  <c r="R28" i="1"/>
  <c r="W28" i="1"/>
  <c r="X28" i="1"/>
  <c r="AC28" i="1"/>
  <c r="U28" i="1"/>
  <c r="AE28" i="1"/>
  <c r="S28" i="1"/>
  <c r="Z28" i="1"/>
  <c r="AA28" i="1"/>
  <c r="Q28" i="1"/>
  <c r="AD28" i="1"/>
  <c r="AF28" i="1"/>
  <c r="AB28" i="1"/>
  <c r="T28" i="1"/>
  <c r="Y28" i="1"/>
  <c r="V28" i="1"/>
  <c r="AA29" i="1" l="1"/>
  <c r="AB29" i="1"/>
  <c r="AE29" i="1"/>
  <c r="Y29" i="1"/>
  <c r="U29" i="1"/>
  <c r="X29" i="1"/>
  <c r="T29" i="1"/>
  <c r="AD29" i="1"/>
  <c r="Z29" i="1"/>
  <c r="V29" i="1"/>
  <c r="R29" i="1"/>
  <c r="W29" i="1"/>
  <c r="AC29" i="1"/>
  <c r="AF29" i="1"/>
  <c r="Q29" i="1"/>
  <c r="S29" i="1"/>
  <c r="AD30" i="1" l="1"/>
  <c r="AC30" i="1"/>
  <c r="AB30" i="1"/>
  <c r="R30" i="1"/>
  <c r="AE30" i="1"/>
  <c r="S30" i="1"/>
  <c r="Z30" i="1"/>
  <c r="Q30" i="1"/>
  <c r="W30" i="1"/>
  <c r="V30" i="1"/>
  <c r="T30" i="1"/>
  <c r="U30" i="1"/>
  <c r="AA30" i="1"/>
  <c r="X30" i="1"/>
  <c r="AF30" i="1"/>
  <c r="Y30" i="1"/>
  <c r="AA31" i="1" l="1"/>
  <c r="Z31" i="1"/>
  <c r="Q31" i="1"/>
  <c r="S31" i="1"/>
  <c r="U31" i="1"/>
  <c r="AE31" i="1"/>
  <c r="Y31" i="1"/>
  <c r="AF31" i="1"/>
  <c r="X31" i="1"/>
  <c r="V31" i="1"/>
  <c r="W31" i="1"/>
  <c r="AD31" i="1"/>
  <c r="T31" i="1"/>
  <c r="R31" i="1"/>
  <c r="AC31" i="1"/>
  <c r="AB31" i="1"/>
  <c r="Y32" i="1" l="1"/>
  <c r="R32" i="1"/>
  <c r="AA32" i="1"/>
  <c r="X32" i="1"/>
  <c r="V32" i="1"/>
  <c r="Z32" i="1"/>
  <c r="W32" i="1"/>
  <c r="AD32" i="1"/>
  <c r="T32" i="1"/>
  <c r="AC32" i="1"/>
  <c r="AE32" i="1"/>
  <c r="U32" i="1"/>
  <c r="S32" i="1"/>
  <c r="AF32" i="1"/>
  <c r="Q32" i="1"/>
  <c r="AB32" i="1"/>
  <c r="AF33" i="1" l="1"/>
  <c r="AE33" i="1"/>
  <c r="Z33" i="1"/>
  <c r="AA33" i="1"/>
  <c r="R33" i="1"/>
  <c r="Y33" i="1"/>
  <c r="AB33" i="1"/>
  <c r="S33" i="1"/>
  <c r="W33" i="1"/>
  <c r="X33" i="1"/>
  <c r="AD33" i="1"/>
  <c r="T33" i="1"/>
  <c r="U33" i="1"/>
  <c r="AC33" i="1"/>
  <c r="V33" i="1"/>
  <c r="A19" i="2"/>
  <c r="J19" i="2"/>
  <c r="K19" i="2"/>
  <c r="B19" i="2"/>
  <c r="I19" i="2"/>
  <c r="L19" i="2"/>
  <c r="G19" i="2"/>
  <c r="M19" i="2"/>
  <c r="W34" i="1" l="1"/>
  <c r="AA34" i="1"/>
  <c r="Z34" i="1"/>
  <c r="Y34" i="1"/>
  <c r="V34" i="1"/>
  <c r="AF34" i="1"/>
  <c r="AE34" i="1"/>
  <c r="S34" i="1"/>
  <c r="AD34" i="1"/>
  <c r="AB34" i="1"/>
  <c r="AC34" i="1"/>
  <c r="U34" i="1"/>
  <c r="X34" i="1"/>
  <c r="T34" i="1"/>
  <c r="R34" i="1"/>
  <c r="G20" i="2"/>
  <c r="D19" i="2"/>
  <c r="F19" i="2"/>
  <c r="E19" i="2"/>
  <c r="B20" i="2"/>
  <c r="K20" i="2"/>
  <c r="A20" i="2"/>
  <c r="H19" i="2"/>
  <c r="J20" i="2"/>
  <c r="C19" i="2"/>
  <c r="F20" i="2"/>
  <c r="C20" i="2"/>
  <c r="I20" i="2"/>
  <c r="L20" i="2"/>
  <c r="M20" i="2"/>
  <c r="E20" i="2"/>
  <c r="H20" i="2"/>
  <c r="D20" i="2"/>
  <c r="V35" i="1" l="1"/>
  <c r="T35" i="1"/>
  <c r="AA35" i="1"/>
  <c r="X35" i="1"/>
  <c r="AB35" i="1"/>
  <c r="AE35" i="1"/>
  <c r="AD35" i="1"/>
  <c r="R35" i="1"/>
  <c r="W35" i="1"/>
  <c r="AF35" i="1"/>
  <c r="S35" i="1"/>
  <c r="U35" i="1"/>
  <c r="Z35" i="1"/>
  <c r="Y35" i="1"/>
  <c r="AC35" i="1"/>
  <c r="A21" i="2"/>
  <c r="F21" i="2"/>
  <c r="M21" i="2"/>
  <c r="B21" i="2"/>
  <c r="X36" i="1" l="1"/>
  <c r="AD36" i="1"/>
  <c r="Y36" i="1"/>
  <c r="V36" i="1"/>
  <c r="U36" i="1"/>
  <c r="T36" i="1"/>
  <c r="S36" i="1"/>
  <c r="AE36" i="1"/>
  <c r="W36" i="1"/>
  <c r="R36" i="1"/>
  <c r="AA36" i="1"/>
  <c r="AC36" i="1"/>
  <c r="AB36" i="1"/>
  <c r="Z36" i="1"/>
  <c r="AF36" i="1"/>
  <c r="Q36" i="1"/>
  <c r="C21" i="2"/>
  <c r="D21" i="2"/>
  <c r="E21" i="2"/>
  <c r="K21" i="2"/>
  <c r="I21" i="2"/>
  <c r="G21" i="2"/>
  <c r="J21" i="2"/>
  <c r="L21" i="2"/>
  <c r="H21" i="2"/>
  <c r="M22" i="2" l="1"/>
  <c r="K22" i="2"/>
  <c r="B22" i="2"/>
  <c r="L22" i="2"/>
  <c r="G22" i="2"/>
  <c r="I22" i="2"/>
  <c r="D22" i="2"/>
  <c r="F22" i="2"/>
  <c r="E22" i="2"/>
  <c r="J22" i="2"/>
  <c r="H22" i="2"/>
  <c r="C22" i="2"/>
  <c r="H23" i="2" l="1"/>
  <c r="J23" i="2"/>
  <c r="E23" i="2"/>
  <c r="F23" i="2"/>
  <c r="C23" i="2"/>
  <c r="D23" i="2"/>
  <c r="I23" i="2"/>
  <c r="G23" i="2"/>
  <c r="L23" i="2"/>
  <c r="B23" i="2"/>
  <c r="K23" i="2"/>
  <c r="M23" i="2"/>
</calcChain>
</file>

<file path=xl/sharedStrings.xml><?xml version="1.0" encoding="utf-8"?>
<sst xmlns="http://schemas.openxmlformats.org/spreadsheetml/2006/main" count="1038" uniqueCount="711">
  <si>
    <t>Kerosene</t>
  </si>
  <si>
    <t>YEAR</t>
  </si>
  <si>
    <t>Butane</t>
  </si>
  <si>
    <t>Aviation</t>
  </si>
  <si>
    <t>Gas/diesel oil</t>
  </si>
  <si>
    <t>and</t>
  </si>
  <si>
    <t>turbine</t>
  </si>
  <si>
    <t>Derv</t>
  </si>
  <si>
    <t>Lubricating</t>
  </si>
  <si>
    <t>Year</t>
  </si>
  <si>
    <t>Total</t>
  </si>
  <si>
    <t>propane</t>
  </si>
  <si>
    <t>fuel</t>
  </si>
  <si>
    <t>Other</t>
  </si>
  <si>
    <t>Fuel oil</t>
  </si>
  <si>
    <t>Bitumen</t>
  </si>
  <si>
    <t>oils</t>
  </si>
  <si>
    <t>Month</t>
  </si>
  <si>
    <t>A</t>
  </si>
  <si>
    <t>C</t>
  </si>
  <si>
    <t>D</t>
  </si>
  <si>
    <t>E</t>
  </si>
  <si>
    <t>F</t>
  </si>
  <si>
    <t>G</t>
  </si>
  <si>
    <t>H</t>
  </si>
  <si>
    <t>I</t>
  </si>
  <si>
    <t>J</t>
  </si>
  <si>
    <t>K</t>
  </si>
  <si>
    <t>L</t>
  </si>
  <si>
    <t>M</t>
  </si>
  <si>
    <t>N</t>
  </si>
  <si>
    <t>O</t>
  </si>
  <si>
    <t>P</t>
  </si>
  <si>
    <t>SUM JAN-</t>
  </si>
  <si>
    <t>B</t>
  </si>
  <si>
    <t>MONTH</t>
  </si>
  <si>
    <t>May</t>
  </si>
  <si>
    <t>January</t>
  </si>
  <si>
    <t>February</t>
  </si>
  <si>
    <t>March</t>
  </si>
  <si>
    <t>April</t>
  </si>
  <si>
    <t>June</t>
  </si>
  <si>
    <t>July</t>
  </si>
  <si>
    <t>August</t>
  </si>
  <si>
    <t>September</t>
  </si>
  <si>
    <t>October</t>
  </si>
  <si>
    <t>November</t>
  </si>
  <si>
    <t>December</t>
  </si>
  <si>
    <t>Per cent change</t>
  </si>
  <si>
    <t>Month!</t>
  </si>
  <si>
    <t>Annual!</t>
  </si>
  <si>
    <t>c</t>
  </si>
  <si>
    <t>d</t>
  </si>
  <si>
    <t>e</t>
  </si>
  <si>
    <t>f</t>
  </si>
  <si>
    <t>g</t>
  </si>
  <si>
    <t>h</t>
  </si>
  <si>
    <t>j</t>
  </si>
  <si>
    <t>k</t>
  </si>
  <si>
    <t>l</t>
  </si>
  <si>
    <t>m</t>
  </si>
  <si>
    <t>n</t>
  </si>
  <si>
    <t xml:space="preserve">October </t>
  </si>
  <si>
    <t>December p</t>
  </si>
  <si>
    <t xml:space="preserve">Motor </t>
  </si>
  <si>
    <t>Petroleum</t>
  </si>
  <si>
    <t xml:space="preserve">(LDF) </t>
  </si>
  <si>
    <t>Burning</t>
  </si>
  <si>
    <t>oil</t>
  </si>
  <si>
    <t xml:space="preserve">Gas/diesel oil </t>
  </si>
  <si>
    <t>Naphtha</t>
  </si>
  <si>
    <t>Spirit</t>
  </si>
  <si>
    <t>Quarter</t>
  </si>
  <si>
    <t>Main table</t>
  </si>
  <si>
    <t>Contents</t>
  </si>
  <si>
    <t>Naphtha [LDF]</t>
  </si>
  <si>
    <t>Burning oil</t>
  </si>
  <si>
    <t>Lubricating oils</t>
  </si>
  <si>
    <t>Per cent change [note 5]</t>
  </si>
  <si>
    <t xml:space="preserve">Publication dates </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</si>
  <si>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</si>
  <si>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</si>
  <si>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</si>
  <si>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</si>
  <si>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</si>
  <si>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</si>
  <si>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</si>
  <si>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</si>
  <si>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</si>
  <si>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</si>
  <si>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</si>
  <si>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</si>
  <si>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</si>
  <si>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</si>
  <si>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</si>
  <si>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</si>
  <si>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</si>
  <si>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</si>
  <si>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</si>
  <si>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</si>
  <si>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</si>
  <si>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</si>
  <si>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</si>
  <si>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</si>
  <si>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 xml:space="preserve">Commentary </t>
  </si>
  <si>
    <t xml:space="preserve">This table contains supplementary information supporting deliveries of oil products for inland consumption </t>
  </si>
  <si>
    <t xml:space="preserve">Includes aviation spirit, industrial white spirits, petroleum wax, petroleum coke and miscellaneous products.  </t>
  </si>
  <si>
    <t>Ethane and other petroleum gases (OPG).</t>
  </si>
  <si>
    <t>Excluding refinery fuel.</t>
  </si>
  <si>
    <t>Note 5</t>
  </si>
  <si>
    <t>Worksheet description</t>
  </si>
  <si>
    <t>Link</t>
  </si>
  <si>
    <t>Front page with release information and contact details</t>
  </si>
  <si>
    <t>This page</t>
  </si>
  <si>
    <t>Brief note on the main trends in this release</t>
  </si>
  <si>
    <t>Deliveries of petroleum products for inland consumption, main table</t>
  </si>
  <si>
    <t>Annual</t>
  </si>
  <si>
    <t>Some cells refer to notes, which can be found in the 'Notes' sheet</t>
  </si>
  <si>
    <t xml:space="preserve">Notes associated with tables </t>
  </si>
  <si>
    <t>Freeze panes are active on this sheet, to turn off freeze panes select 'view' then 'freeze panes' then 'unfreeze panes' or use [Alt W, F] </t>
  </si>
  <si>
    <t>Some cells refer to notes which can be found on the notes worksheet</t>
  </si>
  <si>
    <t>Column1</t>
  </si>
  <si>
    <t>Including amounts for use at petrol-chemical plants.</t>
  </si>
  <si>
    <t xml:space="preserve">Percentage change from the most recent 3 months compared with the same period in the previous year. </t>
  </si>
  <si>
    <t xml:space="preserve">Table 3.13 Deliveries of petroleum products for inland consumption, main table (thousand tonnes) </t>
  </si>
  <si>
    <t xml:space="preserve">Table 3.13 Deliveries of petroleum products for inland consumption, annual data (thousand tonnes) </t>
  </si>
  <si>
    <t xml:space="preserve">Table 3.13 Deliveries of petroleum products for inland consumption, quarterly data (thousand tonnes) </t>
  </si>
  <si>
    <t>Total 
[note 1]</t>
  </si>
  <si>
    <t>Butane and  propane 
[note 2]</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</si>
  <si>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</si>
  <si>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</si>
  <si>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</si>
  <si>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</si>
  <si>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</si>
  <si>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</si>
  <si>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</si>
  <si>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</si>
  <si>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</si>
  <si>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</si>
  <si>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</si>
  <si>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</si>
  <si>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</si>
  <si>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</si>
  <si>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</si>
  <si>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</si>
  <si>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</si>
  <si>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</si>
  <si>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</si>
  <si>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</si>
  <si>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</si>
  <si>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</si>
  <si>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</si>
  <si>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</si>
  <si>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</si>
  <si>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</si>
  <si>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</si>
  <si>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</si>
  <si>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</si>
  <si>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</si>
  <si>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</si>
  <si>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</si>
  <si>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</si>
  <si>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</si>
  <si>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</si>
  <si>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</si>
  <si>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</si>
  <si>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</si>
  <si>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</si>
  <si>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</si>
  <si>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</si>
  <si>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</si>
  <si>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</si>
  <si>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</si>
  <si>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</si>
  <si>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</si>
  <si>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</si>
  <si>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</si>
  <si>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</si>
  <si>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</si>
  <si>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</si>
  <si>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</si>
  <si>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</si>
  <si>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</si>
  <si>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</si>
  <si>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</si>
  <si>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</si>
  <si>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</si>
  <si>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</si>
  <si>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</si>
  <si>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</si>
  <si>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</si>
  <si>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</si>
  <si>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</si>
  <si>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</si>
  <si>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</si>
  <si>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</si>
  <si>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</si>
  <si>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</si>
  <si>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</si>
  <si>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</si>
  <si>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</si>
  <si>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</si>
  <si>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</si>
  <si>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</si>
  <si>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</si>
  <si>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</si>
  <si>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</si>
  <si>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</si>
  <si>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</si>
  <si>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</si>
  <si>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</si>
  <si>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</si>
  <si>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</si>
  <si>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</si>
  <si>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</si>
  <si>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</si>
  <si>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</si>
  <si>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</si>
  <si>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</si>
  <si>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</si>
  <si>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</si>
  <si>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</si>
  <si>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 xml:space="preserve">Quarter 2 2021 </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</si>
  <si>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</si>
  <si>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</si>
  <si>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</si>
  <si>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</si>
  <si>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</si>
  <si>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</si>
  <si>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</si>
  <si>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</si>
  <si>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</si>
  <si>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</si>
  <si>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</si>
  <si>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</si>
  <si>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</si>
  <si>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</si>
  <si>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</si>
  <si>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</si>
  <si>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</si>
  <si>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</si>
  <si>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</si>
  <si>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</si>
  <si>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</si>
  <si>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</si>
  <si>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</si>
  <si>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</si>
  <si>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</si>
  <si>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</si>
  <si>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</si>
  <si>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</si>
  <si>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</si>
  <si>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</si>
  <si>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</si>
  <si>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</si>
  <si>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</si>
  <si>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</si>
  <si>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</si>
  <si>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</si>
  <si>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</si>
  <si>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</si>
  <si>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</si>
  <si>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</si>
  <si>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</si>
  <si>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</si>
  <si>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</si>
  <si>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</si>
  <si>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</si>
  <si>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</si>
  <si>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</si>
  <si>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</si>
  <si>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</si>
  <si>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</si>
  <si>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</si>
  <si>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</si>
  <si>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</si>
  <si>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</si>
  <si>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</si>
  <si>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</si>
  <si>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</si>
  <si>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</si>
  <si>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</si>
  <si>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</si>
  <si>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</si>
  <si>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</si>
  <si>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</si>
  <si>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</si>
  <si>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</si>
  <si>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</si>
  <si>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</si>
  <si>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</si>
  <si>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</si>
  <si>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</si>
  <si>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</si>
  <si>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</si>
  <si>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</si>
  <si>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</si>
  <si>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</si>
  <si>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</si>
  <si>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</si>
  <si>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</si>
  <si>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</si>
  <si>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</si>
  <si>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</si>
  <si>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</si>
  <si>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</si>
  <si>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</si>
  <si>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</si>
  <si>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</si>
  <si>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</si>
  <si>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</si>
  <si>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</si>
  <si>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</si>
  <si>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</si>
  <si>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</si>
  <si>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</si>
  <si>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</si>
  <si>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</si>
  <si>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</si>
  <si>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</si>
  <si>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</si>
  <si>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</si>
  <si>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</si>
  <si>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</si>
  <si>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</si>
  <si>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</si>
  <si>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</si>
  <si>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</si>
  <si>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</si>
  <si>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</si>
  <si>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</si>
  <si>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</si>
  <si>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</si>
  <si>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</si>
  <si>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</si>
  <si>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</si>
  <si>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</si>
  <si>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</si>
  <si>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</si>
  <si>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</si>
  <si>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</si>
  <si>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</si>
  <si>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</si>
  <si>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</si>
  <si>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</si>
  <si>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</si>
  <si>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</si>
  <si>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</si>
  <si>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</si>
  <si>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</si>
  <si>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</si>
  <si>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</si>
  <si>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</si>
  <si>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</si>
  <si>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</si>
  <si>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</si>
  <si>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</si>
  <si>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</si>
  <si>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</si>
  <si>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</si>
  <si>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</si>
  <si>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</si>
  <si>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</si>
  <si>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</si>
  <si>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</si>
  <si>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</si>
  <si>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</si>
  <si>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</si>
  <si>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</si>
  <si>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</si>
  <si>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</si>
  <si>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</si>
  <si>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</si>
  <si>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</si>
  <si>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</si>
  <si>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</si>
  <si>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</si>
  <si>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</si>
  <si>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</si>
  <si>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</si>
  <si>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</si>
  <si>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</si>
  <si>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</si>
  <si>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</si>
  <si>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</si>
  <si>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</si>
  <si>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</si>
  <si>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</si>
  <si>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</si>
  <si>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</si>
  <si>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</si>
  <si>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</si>
  <si>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</si>
  <si>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</si>
  <si>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</si>
  <si>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</si>
  <si>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</si>
  <si>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</si>
  <si>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</si>
  <si>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</si>
  <si>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</si>
  <si>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</si>
  <si>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</si>
  <si>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</si>
  <si>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</si>
  <si>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</si>
  <si>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</si>
  <si>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</si>
  <si>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</si>
  <si>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</si>
  <si>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</si>
  <si>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</si>
  <si>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</si>
  <si>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</si>
  <si>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</si>
  <si>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</si>
  <si>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</si>
  <si>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</si>
  <si>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</si>
  <si>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</si>
  <si>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</si>
  <si>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</si>
  <si>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</si>
  <si>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</si>
  <si>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</si>
  <si>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</si>
  <si>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</si>
  <si>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</si>
  <si>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</si>
  <si>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</si>
  <si>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</si>
  <si>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</si>
  <si>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</si>
  <si>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</si>
  <si>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</si>
  <si>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</si>
  <si>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</si>
  <si>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</si>
  <si>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</si>
  <si>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</si>
  <si>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</si>
  <si>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</si>
  <si>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</si>
  <si>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</si>
  <si>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</si>
  <si>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</si>
  <si>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</si>
  <si>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</si>
  <si>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</si>
  <si>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</si>
  <si>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</si>
  <si>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</si>
  <si>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</si>
  <si>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</si>
  <si>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</si>
  <si>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</si>
  <si>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</si>
  <si>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</si>
  <si>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</si>
  <si>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</si>
  <si>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</si>
  <si>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</si>
  <si>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</si>
  <si>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</si>
  <si>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</si>
  <si>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</si>
  <si>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</si>
  <si>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</si>
  <si>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</si>
  <si>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</si>
  <si>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</si>
  <si>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</si>
  <si>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</si>
  <si>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</si>
  <si>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</si>
  <si>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</si>
  <si>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</si>
  <si>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</si>
  <si>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</si>
  <si>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</si>
  <si>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</si>
  <si>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</si>
  <si>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</si>
  <si>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</si>
  <si>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</si>
  <si>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</si>
  <si>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</si>
  <si>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</si>
  <si>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</si>
  <si>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</si>
  <si>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</si>
  <si>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</si>
  <si>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</si>
  <si>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</si>
  <si>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</si>
  <si>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</si>
  <si>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</si>
  <si>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</si>
  <si>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</si>
  <si>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</si>
  <si>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</si>
  <si>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</si>
  <si>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</si>
  <si>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</si>
  <si>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 xml:space="preserve">Table 3.13 Deliveries of petroleum products for inland consumption, monthly data (thousand tonnes) </t>
  </si>
  <si>
    <t>Fuel oil 
[note 4]</t>
  </si>
  <si>
    <t>calculation_hide!</t>
  </si>
  <si>
    <t>August 2021</t>
  </si>
  <si>
    <t>July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</si>
  <si>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</si>
  <si>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</si>
  <si>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</si>
  <si>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</si>
  <si>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</si>
  <si>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</si>
  <si>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</si>
  <si>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</si>
  <si>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</si>
  <si>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</si>
  <si>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</si>
  <si>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b</t>
  </si>
  <si>
    <t>June 2021</t>
  </si>
  <si>
    <t>Petrol</t>
  </si>
  <si>
    <t>Other petroleum gases 
[note 3][note 4]</t>
  </si>
  <si>
    <t>Jet fuel</t>
  </si>
  <si>
    <t>September 2021</t>
  </si>
  <si>
    <t>October 2021</t>
  </si>
  <si>
    <t>November 2021</t>
  </si>
  <si>
    <t xml:space="preserve">Percentage change from the most recent year compared to the previous year. </t>
  </si>
  <si>
    <t>Note 6</t>
  </si>
  <si>
    <t>December 2021</t>
  </si>
  <si>
    <t>Quarter 3 2021</t>
  </si>
  <si>
    <t>January - February 2021</t>
  </si>
  <si>
    <t>January - March 2021</t>
  </si>
  <si>
    <t>January - April 2021</t>
  </si>
  <si>
    <t>January - May 2021</t>
  </si>
  <si>
    <t>January - June 2021</t>
  </si>
  <si>
    <t>January - July 2021</t>
  </si>
  <si>
    <t>January - August 2021</t>
  </si>
  <si>
    <t>January - September 2021</t>
  </si>
  <si>
    <t>January - October 2021</t>
  </si>
  <si>
    <t>January - November 2021</t>
  </si>
  <si>
    <t>January - December 2021</t>
  </si>
  <si>
    <t>January 2022</t>
  </si>
  <si>
    <t>February 2022</t>
  </si>
  <si>
    <t>Quarter 4 2021</t>
  </si>
  <si>
    <t>March 2022</t>
  </si>
  <si>
    <t>April 2022</t>
  </si>
  <si>
    <t>May 2022</t>
  </si>
  <si>
    <t>Quarter 1 2022</t>
  </si>
  <si>
    <t>Glossary and acronyms, DUKES Annex B (opens in a new window)</t>
  </si>
  <si>
    <t>Annual deliveries of petroleum products for inland consumption</t>
  </si>
  <si>
    <t>Quarterly deliveries of petroleum products for inland consumption</t>
  </si>
  <si>
    <t>Monthly deliveries of petroleum products for inland consumption</t>
  </si>
  <si>
    <t>June 2022</t>
  </si>
  <si>
    <t>July 2022</t>
  </si>
  <si>
    <t>Petrol
[note 7]</t>
  </si>
  <si>
    <t>Note 7</t>
  </si>
  <si>
    <t>August 2022</t>
  </si>
  <si>
    <t>Crude oil and oil products methodology note (opens in a new window)</t>
  </si>
  <si>
    <t>September 2022</t>
  </si>
  <si>
    <t>October 2022</t>
  </si>
  <si>
    <t>Deliveries of petroleum products for inland consumption</t>
  </si>
  <si>
    <t>Note 8</t>
  </si>
  <si>
    <t>Changes in duty status have restricted the entitlement to use gas oil (also known as red diesel) from April 2022 to a smaller number of qualifying purposes. More information can be found at https://www.gov.uk/government/publications/reform-of-red-diesel-entitlements/reform-of-red-diesel-and-other-rebated-fuels-entitlement.</t>
  </si>
  <si>
    <t>November 2022</t>
  </si>
  <si>
    <t>Quarter 3 2022</t>
  </si>
  <si>
    <t>Quarter 2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</si>
  <si>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</si>
  <si>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</si>
  <si>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</si>
  <si>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</si>
  <si>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</si>
  <si>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</si>
  <si>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</si>
  <si>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</si>
  <si>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</si>
  <si>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</si>
  <si>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</si>
  <si>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January 2023</t>
  </si>
  <si>
    <t>December 2022</t>
  </si>
  <si>
    <t>February 2023</t>
  </si>
  <si>
    <t>Quarter 4 2022</t>
  </si>
  <si>
    <t>March 2023</t>
  </si>
  <si>
    <t>newsdesk@energysecurity.gov.uk</t>
  </si>
  <si>
    <t>energy.stats@energysecurity.gov.uk</t>
  </si>
  <si>
    <t>April 2023</t>
  </si>
  <si>
    <t>Other petroleum gases
[note 3][note 4]</t>
  </si>
  <si>
    <t>May 2023</t>
  </si>
  <si>
    <t>Quarter 1 2023</t>
  </si>
  <si>
    <t>June 2023</t>
  </si>
  <si>
    <t>White diesel</t>
  </si>
  <si>
    <t>White diesel
[note 7]</t>
  </si>
  <si>
    <t>Deliveries of petrol and gas diesel oil remain partially estimated in line with receipt of new data from HMRC.</t>
  </si>
  <si>
    <t>July 2023</t>
  </si>
  <si>
    <t>August 2023</t>
  </si>
  <si>
    <t>Quarter 2 2023</t>
  </si>
  <si>
    <t>September 2023</t>
  </si>
  <si>
    <t>Alasdair Campbell</t>
  </si>
  <si>
    <t>In the latest three months</t>
  </si>
  <si>
    <t>0751 116 4502</t>
  </si>
  <si>
    <t>October 2023</t>
  </si>
  <si>
    <t>Date</t>
  </si>
  <si>
    <t>November 2023</t>
  </si>
  <si>
    <t>Quarter 3 2023</t>
  </si>
  <si>
    <t>oil.statistics@energysecurity.gov.uk</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</si>
  <si>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</si>
  <si>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</si>
  <si>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</si>
  <si>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</si>
  <si>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</si>
  <si>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</si>
  <si>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</si>
  <si>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</si>
  <si>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</si>
  <si>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</si>
  <si>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</si>
  <si>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</si>
  <si>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</si>
  <si>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</si>
  <si>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</si>
  <si>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</si>
  <si>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April 2024</t>
  </si>
  <si>
    <t>May 2024</t>
  </si>
  <si>
    <t>Quarter 1 2024</t>
  </si>
  <si>
    <t>June 2024</t>
  </si>
  <si>
    <t>July 2024</t>
  </si>
  <si>
    <t>August 2024</t>
  </si>
  <si>
    <t>Quarter 2 2024</t>
  </si>
  <si>
    <t>September 2024</t>
  </si>
  <si>
    <t>October 2024</t>
  </si>
  <si>
    <t xml:space="preserve">
</t>
  </si>
  <si>
    <t>November 2024</t>
  </si>
  <si>
    <t>Quarter 3 2024</t>
  </si>
  <si>
    <t>January 2025 [provisional]</t>
  </si>
  <si>
    <t>January - February 2025 [provisional]</t>
  </si>
  <si>
    <t>January - March 2025 [provisional]</t>
  </si>
  <si>
    <t>January - April 2025 [provisional]</t>
  </si>
  <si>
    <t>January - May 2025 [provisional]</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</si>
  <si>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</si>
  <si>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</si>
  <si>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</si>
  <si>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</si>
  <si>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</si>
  <si>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</si>
  <si>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</si>
  <si>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</si>
  <si>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</si>
  <si>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Red diesel (Gas oil)
[note 8]
[note 9]</t>
  </si>
  <si>
    <t>Note 9</t>
  </si>
  <si>
    <t>Gas oil, or red diesel, demand has been dropping off in recent months. This could be related to increases in use of Hydrotreated Vegetable Oil, a bio alternative, which we are reviewing.</t>
  </si>
  <si>
    <t>February 2025</t>
  </si>
  <si>
    <t>Quarter 4 2024</t>
  </si>
  <si>
    <t>Data period</t>
  </si>
  <si>
    <t>March 2025</t>
  </si>
  <si>
    <t>April 2025</t>
  </si>
  <si>
    <t>May 2025</t>
  </si>
  <si>
    <t>Quarter 1 2025</t>
  </si>
  <si>
    <t>Per cent change [note 6]</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</si>
  <si>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</si>
  <si>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</si>
  <si>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</si>
  <si>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</si>
  <si>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</si>
  <si>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</si>
  <si>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</si>
  <si>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</si>
  <si>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</si>
  <si>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</si>
  <si>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</si>
  <si>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This spreadsheet forms part of the Accredited Official Statistics publication Energy Trends produced by the Department for Energy Security &amp; Net Zero (DESNZ).
The data presented is on UK deliveries of petroleum products for inland consumption; monthly data are published two months in arrears in thousand tonnes.</t>
  </si>
  <si>
    <t>June 2025</t>
  </si>
  <si>
    <t>Other petroleum gases 
[note 3] [note 4]</t>
  </si>
  <si>
    <t>July 2025</t>
  </si>
  <si>
    <t>August 2025</t>
  </si>
  <si>
    <t>Quarter 2 2025</t>
  </si>
  <si>
    <t>September 2025</t>
  </si>
  <si>
    <t>October 2025</t>
  </si>
  <si>
    <t>Quarter 3 2025</t>
  </si>
  <si>
    <t>November 2025</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</si>
  <si>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</si>
  <si>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</si>
  <si>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</si>
  <si>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</si>
  <si>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</si>
  <si>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</si>
  <si>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</si>
  <si>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</si>
  <si>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</si>
  <si>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</si>
  <si>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</si>
  <si>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</si>
  <si>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</si>
  <si>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Burning oil [note 10]</t>
  </si>
  <si>
    <t>Note 10</t>
  </si>
  <si>
    <t>Data for Other Kerosene demand in 2025 remains subject to revision.</t>
  </si>
  <si>
    <t>January 2026</t>
  </si>
  <si>
    <t>February 2026</t>
  </si>
  <si>
    <t>Quarter 4 2025</t>
  </si>
  <si>
    <t>March 2026</t>
  </si>
  <si>
    <t>April 2026</t>
  </si>
  <si>
    <r>
      <t xml:space="preserve">These data were published on </t>
    </r>
    <r>
      <rPr>
        <b/>
        <sz val="12"/>
        <color theme="1"/>
        <rFont val="Calibri"/>
        <family val="2"/>
        <scheme val="minor"/>
      </rPr>
      <t>Thursday 27th August 2026</t>
    </r>
    <r>
      <rPr>
        <sz val="12"/>
        <color theme="1"/>
        <rFont val="Calibri"/>
        <family val="2"/>
        <scheme val="minor"/>
      </rPr>
      <t xml:space="preserve">
The next publication date is </t>
    </r>
    <r>
      <rPr>
        <b/>
        <sz val="12"/>
        <color theme="1"/>
        <rFont val="Calibri"/>
        <family val="2"/>
        <scheme val="minor"/>
      </rPr>
      <t>Tuesday 29th September 2026</t>
    </r>
  </si>
  <si>
    <r>
      <t xml:space="preserve">This spreadsheet contains monthly, quarterly and annual data including </t>
    </r>
    <r>
      <rPr>
        <b/>
        <sz val="12"/>
        <rFont val="Calibri"/>
        <family val="2"/>
        <scheme val="minor"/>
      </rPr>
      <t>new data for June 2026</t>
    </r>
  </si>
  <si>
    <t>The revision period is April and May 2026.
Revisions are due to updates from data suppliers or the receipt of data replacing estimates unless otherwise stated.</t>
  </si>
  <si>
    <t>May 2026</t>
  </si>
  <si>
    <t>June 2026 [provisional]</t>
  </si>
  <si>
    <t>Quarter 2 2026 [provisional]</t>
  </si>
  <si>
    <t>Quarter 1 2026</t>
  </si>
  <si>
    <t>April deliveries were slightly weaker following unusually strong sales in March, likely reflecting changes in consumer and business purchasing patterns ahead of fuel price increases linked to the conflict in the Middle East</t>
  </si>
  <si>
    <t>Deliveries down 5 per cent on the same period last year, with a notable drop in diesel deliveries.</t>
  </si>
  <si>
    <t>Total deliveries of petroleum products decreased by 5.1 per cent in the three months to June 2026, equivalent to 750 thousand tonnes. White diesel accounted for almost half of this decline, with deliveries down 340 thousand tonnes. Petrol and jet fuel deliveries remained broadly stable compared with the same period last year. Burning oil deliveries fell by 31 per cent  (210 thousand tonnes), while demand for petroleum gases decreased by 46 per cent, largely due to reduced refinery activity following refinery closures in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</si>
</sst>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 "/>
    <numFmt numFmtId="165" formatCode="0;;;@"/>
    <numFmt numFmtId="166" formatCode="0.0%"/>
    <numFmt numFmtId="167" formatCode="\+#,##0.000\ ;\-#,##0.000\ ;&quot;-&quot;\ "/>
  </numFmts>
  <fonts count="34">
    <font>
      <sz val="10"/>
      <name val="MS Sans Serif"/>
    </font>
    <font>
      <sz val="11"/>
      <color theme="1"/>
      <name val="Calibri"/>
      <family val="2"/>
      <scheme val="minor"/>
    </font>
    <font>
      <b/>
      <sz val="10"/>
      <name val="MS Sans Serif"/>
    </font>
    <font>
      <i/>
      <sz val="10"/>
      <name val="MS Sans Serif"/>
    </font>
    <font>
      <sz val="10"/>
      <name val="MS Sans Serif"/>
      <family val="2"/>
    </font>
    <font>
      <sz val="8"/>
      <name val="MS Sans Serif"/>
      <family val="2"/>
    </font>
    <font>
      <sz val="8.5"/>
      <name val="MS Sans Serif"/>
      <family val="2"/>
    </font>
    <font>
      <sz val="10"/>
      <name val="MS Sans Serif"/>
      <family val="2"/>
    </font>
    <font>
      <sz val="10"/>
      <name val="Arial"/>
      <family val="2"/>
    </font>
    <font>
      <u/>
      <sz val="10"/>
      <color indexed="12"/>
      <name val="MS Sans Serif"/>
      <family val="2"/>
    </font>
    <font>
      <b/>
      <sz val="20"/>
      <name val="Calibri"/>
      <family val="2"/>
    </font>
    <font>
      <b/>
      <sz val="16"/>
      <name val="Calibri"/>
      <family val="2"/>
    </font>
    <font>
      <b/>
      <sz val="14"/>
      <name val="Calibr"/>
    </font>
    <font>
      <sz val="10"/>
      <name val="Calibri"/>
      <family val="2"/>
      <scheme val="minor"/>
    </font>
    <font>
      <sz val="12"/>
      <name val="Calibri"/>
      <family val="2"/>
      <scheme val="minor"/>
    </font>
    <font>
      <b/>
      <sz val="22"/>
      <name val="Calibri"/>
      <family val="2"/>
    </font>
    <font>
      <u/>
      <sz val="12"/>
      <color rgb="FF0000FF"/>
      <name val="Calibri"/>
      <family val="2"/>
    </font>
    <font>
      <b/>
      <sz val="20"/>
      <name val="Calibri"/>
      <family val="2"/>
      <scheme val="minor"/>
    </font>
    <font>
      <b/>
      <sz val="16"/>
      <name val="Calibri"/>
      <family val="2"/>
      <scheme val="minor"/>
    </font>
    <font>
      <sz val="12"/>
      <name val="Calibri"/>
      <family val="2"/>
    </font>
    <font>
      <u/>
      <sz val="12"/>
      <color indexed="12"/>
      <name val="Calibri"/>
      <family val="2"/>
    </font>
    <font>
      <sz val="10"/>
      <name val="MS Sans Serif"/>
    </font>
    <font>
      <sz val="8"/>
      <name val="MS Sans Serif"/>
    </font>
    <font>
      <sz val="12"/>
      <color theme="0"/>
      <name val="Calibri"/>
      <family val="2"/>
      <scheme val="minor"/>
    </font>
    <font>
      <sz val="12"/>
      <color theme="1"/>
      <name val="Calibri"/>
      <family val="2"/>
      <scheme val="minor"/>
    </font>
    <font>
      <b/>
      <sz val="12"/>
      <color theme="1"/>
      <name val="Calibri"/>
      <family val="2"/>
      <scheme val="minor"/>
    </font>
    <font>
      <b/>
      <sz val="22"/>
      <name val="Calibri"/>
      <family val="2"/>
      <scheme val="minor"/>
    </font>
    <font>
      <b/>
      <sz val="18"/>
      <name val="Calibri"/>
      <family val="2"/>
      <scheme val="minor"/>
    </font>
    <font>
      <u/>
      <sz val="12"/>
      <color indexed="12"/>
      <name val="Calibri"/>
      <family val="2"/>
      <scheme val="minor"/>
    </font>
    <font>
      <b/>
      <sz val="14"/>
      <name val="Calibri"/>
      <family val="2"/>
      <scheme val="minor"/>
    </font>
    <font>
      <sz val="16"/>
      <color theme="1"/>
      <name val="Calibri"/>
      <family val="2"/>
      <scheme val="minor"/>
    </font>
    <font>
      <b/>
      <sz val="12"/>
      <name val="Calibri"/>
      <family val="2"/>
      <scheme val="minor"/>
    </font>
    <font>
      <sz val="10"/>
      <color theme="0"/>
      <name val="MS Sans Serif"/>
    </font>
    <font>
      <b/>
      <sz val="10"/>
      <color theme="0"/>
      <name val="MS Sans Serif"/>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rgb="FFFFFFFF"/>
        <bgColor rgb="FFFFFFFF"/>
      </patternFill>
    </fill>
    <fill>
      <patternFill patternType="solid">
        <fgColor theme="0"/>
        <bgColor indexed="64"/>
      </patternFill>
    </fill>
    <fill>
      <patternFill patternType="solid">
        <fgColor rgb="FFC0000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8">
    <xf numFmtId="0" fontId="0" fillId="0" borderId="0"/>
    <xf numFmtId="40" fontId="4" fillId="0" borderId="0" applyFont="0" applyFill="0" applyBorder="0" applyAlignment="0" applyProtection="0"/>
    <xf numFmtId="0" fontId="10" fillId="0" borderId="0" applyNumberFormat="0" applyFill="0" applyProtection="0">
      <alignment horizontal="left" vertical="center"/>
    </xf>
    <xf numFmtId="0" fontId="11" fillId="0" borderId="0" applyNumberFormat="0" applyFill="0" applyProtection="0">
      <alignment horizontal="left" vertical="center"/>
    </xf>
    <xf numFmtId="0" fontId="12" fillId="0" borderId="0" applyNumberFormat="0" applyFill="0" applyAlignment="0" applyProtection="0"/>
    <xf numFmtId="0" fontId="2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 fillId="0" borderId="0"/>
    <xf numFmtId="0" fontId="4" fillId="0" borderId="0"/>
    <xf numFmtId="0" fontId="4" fillId="0" borderId="0"/>
    <xf numFmtId="0" fontId="19" fillId="0" borderId="0">
      <alignment horizontal="left"/>
    </xf>
    <xf numFmtId="0" fontId="8" fillId="0" borderId="0"/>
    <xf numFmtId="9" fontId="21" fillId="0" borderId="0" applyFont="0" applyFill="0" applyBorder="0" applyAlignment="0" applyProtection="0"/>
    <xf numFmtId="0" fontId="1" fillId="0" borderId="0"/>
    <xf numFmtId="0" fontId="26" fillId="0" borderId="0" applyNumberFormat="0" applyFill="0" applyProtection="0">
      <alignment vertical="center"/>
    </xf>
    <xf numFmtId="0" fontId="27" fillId="0" borderId="0" applyNumberFormat="0" applyFill="0" applyProtection="0"/>
    <xf numFmtId="0" fontId="29" fillId="0" borderId="0" applyNumberFormat="0" applyFill="0" applyProtection="0"/>
    <xf numFmtId="0" fontId="28" fillId="0" borderId="0" applyNumberFormat="0" applyFill="0" applyBorder="0" applyAlignment="0" applyProtection="0">
      <alignment vertical="top"/>
      <protection locked="0"/>
    </xf>
    <xf numFmtId="0" fontId="24" fillId="0" borderId="0">
      <alignment vertical="center" wrapText="1"/>
    </xf>
    <xf numFmtId="0" fontId="8" fillId="0" borderId="0"/>
    <xf numFmtId="43" fontId="1" fillId="0" borderId="0" applyFont="0" applyFill="0" applyBorder="0" applyAlignment="0" applyProtection="0"/>
    <xf numFmtId="0" fontId="21" fillId="0" borderId="0"/>
    <xf numFmtId="9" fontId="4" fillId="0" borderId="0" applyFont="0" applyFill="0" applyBorder="0" applyAlignment="0" applyProtection="0"/>
    <xf numFmtId="40" fontId="4" fillId="0" borderId="0" applyFont="0" applyFill="0" applyBorder="0" applyAlignment="0" applyProtection="0"/>
    <xf numFmtId="0" fontId="8" fillId="0" borderId="0"/>
    <xf numFmtId="9" fontId="1" fillId="0" borderId="0" applyFont="0" applyFill="0" applyBorder="0" applyAlignment="0" applyProtection="0"/>
    <xf numFmtId="9" fontId="4" fillId="0" borderId="0" applyFont="0" applyFill="0" applyBorder="0" applyAlignment="0" applyProtection="0"/>
    <xf numFmtId="0" fontId="16" fillId="0" borderId="0" applyNumberFormat="0" applyFill="0" applyBorder="0" applyAlignment="0" applyProtection="0"/>
  </cellStyleXfs>
  <cellXfs count="152">
    <xf numFmtId="0" fontId="0" fillId="0" borderId="0" xfId="0"/>
    <xf numFmtId="0" fontId="5" fillId="0" borderId="0" xfId="0" applyFont="1"/>
    <xf numFmtId="0" fontId="5" fillId="0" borderId="0" xfId="0" applyFont="1" applyAlignment="1">
      <alignment horizontal="right"/>
    </xf>
    <xf numFmtId="0" fontId="5" fillId="0" borderId="1" xfId="0" applyFont="1" applyBorder="1" applyAlignment="1">
      <alignment horizontal="right" wrapText="1"/>
    </xf>
    <xf numFmtId="0" fontId="2" fillId="0" borderId="0" xfId="0" applyFont="1"/>
    <xf numFmtId="0" fontId="3" fillId="0" borderId="0" xfId="0" applyFont="1"/>
    <xf numFmtId="0" fontId="0" fillId="0" borderId="2" xfId="0" applyBorder="1"/>
    <xf numFmtId="3" fontId="0" fillId="0" borderId="0" xfId="0" applyNumberFormat="1"/>
    <xf numFmtId="3" fontId="6" fillId="0" borderId="0" xfId="0" applyNumberFormat="1" applyFont="1"/>
    <xf numFmtId="1" fontId="0" fillId="0" borderId="0" xfId="0" applyNumberFormat="1"/>
    <xf numFmtId="164" fontId="6" fillId="2" borderId="0" xfId="0" applyNumberFormat="1" applyFont="1" applyFill="1" applyAlignment="1">
      <alignment horizontal="right"/>
    </xf>
    <xf numFmtId="3" fontId="7" fillId="0" borderId="0" xfId="0" applyNumberFormat="1" applyFont="1"/>
    <xf numFmtId="0" fontId="5" fillId="0" borderId="0" xfId="0" applyFont="1" applyAlignment="1">
      <alignment horizontal="centerContinuous"/>
    </xf>
    <xf numFmtId="165" fontId="0" fillId="0" borderId="0" xfId="0" applyNumberFormat="1"/>
    <xf numFmtId="0" fontId="4" fillId="0" borderId="0" xfId="0" applyFont="1"/>
    <xf numFmtId="165" fontId="4" fillId="0" borderId="0" xfId="0" applyNumberFormat="1" applyFont="1"/>
    <xf numFmtId="0" fontId="15" fillId="0" borderId="0" xfId="2" applyFont="1" applyFill="1" applyAlignment="1">
      <alignment vertical="center" wrapText="1"/>
    </xf>
    <xf numFmtId="0" fontId="16" fillId="0" borderId="0" xfId="5" applyFont="1" applyFill="1" applyBorder="1" applyAlignment="1" applyProtection="1">
      <alignment vertical="center" wrapText="1"/>
    </xf>
    <xf numFmtId="0" fontId="14" fillId="0" borderId="0" xfId="10" applyFont="1" applyAlignment="1">
      <alignment vertical="center"/>
    </xf>
    <xf numFmtId="0" fontId="14" fillId="0" borderId="0" xfId="10" applyFont="1" applyAlignment="1">
      <alignment vertical="center" wrapText="1"/>
    </xf>
    <xf numFmtId="0" fontId="19" fillId="0" borderId="0" xfId="10" applyAlignment="1">
      <alignment vertical="center" wrapText="1"/>
    </xf>
    <xf numFmtId="0" fontId="19" fillId="0" borderId="0" xfId="10" applyAlignment="1">
      <alignment vertical="center"/>
    </xf>
    <xf numFmtId="0" fontId="10" fillId="0" borderId="0" xfId="2" applyFill="1" applyAlignment="1">
      <alignment vertical="center"/>
    </xf>
    <xf numFmtId="0" fontId="4" fillId="0" borderId="0" xfId="7"/>
    <xf numFmtId="0" fontId="11" fillId="0" borderId="0" xfId="3" applyFill="1">
      <alignment horizontal="left" vertical="center"/>
    </xf>
    <xf numFmtId="0" fontId="11" fillId="0" borderId="0" xfId="3" applyFill="1" applyAlignment="1"/>
    <xf numFmtId="0" fontId="17" fillId="0" borderId="0" xfId="2" applyFont="1" applyFill="1" applyAlignment="1">
      <alignment vertical="center"/>
    </xf>
    <xf numFmtId="0" fontId="13" fillId="0" borderId="0" xfId="10" applyFont="1" applyAlignment="1">
      <alignment vertical="center" wrapText="1"/>
    </xf>
    <xf numFmtId="0" fontId="18" fillId="0" borderId="0" xfId="3" applyFont="1" applyFill="1" applyAlignment="1"/>
    <xf numFmtId="0" fontId="13" fillId="0" borderId="0" xfId="1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20" fillId="0" borderId="0" xfId="5" applyFill="1" applyBorder="1" applyAlignment="1" applyProtection="1">
      <alignment vertical="center" wrapText="1"/>
    </xf>
    <xf numFmtId="0" fontId="19" fillId="0" borderId="0" xfId="10" applyAlignment="1">
      <alignment horizontal="center" vertical="center" wrapText="1"/>
    </xf>
    <xf numFmtId="0" fontId="19" fillId="0" borderId="0" xfId="10" applyAlignment="1">
      <alignment horizontal="left" vertical="center"/>
    </xf>
    <xf numFmtId="37" fontId="19" fillId="0" borderId="0" xfId="10" applyNumberFormat="1" applyAlignment="1">
      <alignment horizontal="right" vertical="center"/>
    </xf>
    <xf numFmtId="0" fontId="19" fillId="0" borderId="4" xfId="10" applyBorder="1" applyAlignment="1">
      <alignment horizontal="right" vertical="center"/>
    </xf>
    <xf numFmtId="0" fontId="19" fillId="0" borderId="6" xfId="10" applyBorder="1" applyAlignment="1">
      <alignment horizontal="right" vertical="center"/>
    </xf>
    <xf numFmtId="165" fontId="4" fillId="0" borderId="0" xfId="9" quotePrefix="1" applyNumberFormat="1"/>
    <xf numFmtId="165" fontId="4" fillId="0" borderId="0" xfId="9" applyNumberFormat="1"/>
    <xf numFmtId="37" fontId="19" fillId="0" borderId="0" xfId="1" applyNumberFormat="1" applyFont="1" applyFill="1" applyAlignment="1">
      <alignment horizontal="right" vertical="center"/>
    </xf>
    <xf numFmtId="37" fontId="19" fillId="0" borderId="8" xfId="1" applyNumberFormat="1" applyFont="1" applyFill="1" applyBorder="1" applyAlignment="1">
      <alignment horizontal="right" vertical="center"/>
    </xf>
    <xf numFmtId="37" fontId="19" fillId="0" borderId="6" xfId="1" applyNumberFormat="1" applyFont="1" applyFill="1" applyBorder="1" applyAlignment="1">
      <alignment horizontal="right" vertical="center"/>
    </xf>
    <xf numFmtId="37" fontId="19" fillId="0" borderId="0" xfId="1" applyNumberFormat="1" applyFont="1" applyFill="1" applyBorder="1" applyAlignment="1">
      <alignment horizontal="right" vertical="center"/>
    </xf>
    <xf numFmtId="0" fontId="24" fillId="0" borderId="0" xfId="18">
      <alignment vertical="center" wrapText="1"/>
    </xf>
    <xf numFmtId="0" fontId="24" fillId="0" borderId="0" xfId="18" applyAlignment="1">
      <alignment vertical="center"/>
    </xf>
    <xf numFmtId="0" fontId="27" fillId="0" borderId="0" xfId="15"/>
    <xf numFmtId="0" fontId="28" fillId="0" borderId="0" xfId="17" applyAlignment="1" applyProtection="1">
      <alignment vertical="center" wrapText="1"/>
    </xf>
    <xf numFmtId="0" fontId="29" fillId="0" borderId="0" xfId="16"/>
    <xf numFmtId="0" fontId="28" fillId="0" borderId="0" xfId="17" applyAlignment="1" applyProtection="1">
      <alignment vertical="center"/>
    </xf>
    <xf numFmtId="0" fontId="14" fillId="0" borderId="0" xfId="18" applyFont="1">
      <alignment vertical="center" wrapText="1"/>
    </xf>
    <xf numFmtId="37" fontId="19" fillId="0" borderId="8" xfId="10" applyNumberFormat="1" applyBorder="1" applyAlignment="1">
      <alignment horizontal="right" vertical="center"/>
    </xf>
    <xf numFmtId="37" fontId="19" fillId="0" borderId="6" xfId="10" applyNumberFormat="1" applyBorder="1" applyAlignment="1">
      <alignment horizontal="right" vertical="center"/>
    </xf>
    <xf numFmtId="0" fontId="19" fillId="0" borderId="6" xfId="10" quotePrefix="1" applyBorder="1" applyAlignment="1">
      <alignment horizontal="right" vertical="center"/>
    </xf>
    <xf numFmtId="0" fontId="14" fillId="0" borderId="0" xfId="0" applyFont="1" applyAlignment="1">
      <alignment vertical="center"/>
    </xf>
    <xf numFmtId="0" fontId="18" fillId="0" borderId="0" xfId="3" applyFont="1" applyFill="1">
      <alignment horizontal="left" vertical="center"/>
    </xf>
    <xf numFmtId="17" fontId="19" fillId="0" borderId="6" xfId="10" quotePrefix="1" applyNumberFormat="1" applyBorder="1" applyAlignment="1">
      <alignment horizontal="right" vertical="center"/>
    </xf>
    <xf numFmtId="0" fontId="17" fillId="0" borderId="0" xfId="14" applyFont="1" applyFill="1">
      <alignment vertical="center"/>
    </xf>
    <xf numFmtId="0" fontId="25" fillId="0" borderId="9" xfId="18" applyFont="1" applyBorder="1">
      <alignment vertical="center" wrapText="1"/>
    </xf>
    <xf numFmtId="0" fontId="25" fillId="0" borderId="3" xfId="18" applyFont="1" applyBorder="1">
      <alignment vertical="center" wrapText="1"/>
    </xf>
    <xf numFmtId="0" fontId="25" fillId="0" borderId="4" xfId="18" applyFont="1" applyBorder="1">
      <alignment vertical="center" wrapText="1"/>
    </xf>
    <xf numFmtId="0" fontId="25" fillId="0" borderId="14" xfId="18" applyFont="1" applyBorder="1">
      <alignment vertical="center" wrapText="1"/>
    </xf>
    <xf numFmtId="0" fontId="23" fillId="0" borderId="0" xfId="18" applyFont="1">
      <alignment vertical="center" wrapText="1"/>
    </xf>
    <xf numFmtId="0" fontId="24" fillId="0" borderId="8" xfId="18" applyBorder="1" applyAlignment="1">
      <alignment horizontal="center" vertical="center" wrapText="1"/>
    </xf>
    <xf numFmtId="0" fontId="24" fillId="0" borderId="6" xfId="18" applyBorder="1" applyAlignment="1">
      <alignment horizontal="center" vertical="center" wrapText="1"/>
    </xf>
    <xf numFmtId="0" fontId="24" fillId="0" borderId="10" xfId="18" applyBorder="1" applyAlignment="1">
      <alignment horizontal="center" vertical="center" wrapText="1"/>
    </xf>
    <xf numFmtId="0" fontId="24" fillId="0" borderId="9" xfId="18" applyBorder="1">
      <alignment vertical="center" wrapText="1"/>
    </xf>
    <xf numFmtId="37" fontId="24" fillId="0" borderId="9" xfId="18" applyNumberFormat="1" applyBorder="1" applyAlignment="1">
      <alignment horizontal="right" vertical="center" wrapText="1"/>
    </xf>
    <xf numFmtId="37" fontId="24" fillId="0" borderId="3" xfId="18" applyNumberFormat="1" applyBorder="1" applyAlignment="1">
      <alignment horizontal="right" vertical="center" wrapText="1"/>
    </xf>
    <xf numFmtId="37" fontId="24" fillId="0" borderId="4" xfId="18" applyNumberFormat="1" applyBorder="1" applyAlignment="1">
      <alignment horizontal="right" vertical="center" wrapText="1"/>
    </xf>
    <xf numFmtId="37" fontId="24" fillId="0" borderId="14" xfId="18" applyNumberFormat="1" applyBorder="1" applyAlignment="1">
      <alignment horizontal="right" vertical="center" wrapText="1"/>
    </xf>
    <xf numFmtId="0" fontId="24" fillId="0" borderId="8" xfId="18" applyBorder="1">
      <alignment vertical="center" wrapText="1"/>
    </xf>
    <xf numFmtId="37" fontId="24" fillId="0" borderId="8" xfId="18" applyNumberFormat="1" applyBorder="1" applyAlignment="1">
      <alignment horizontal="right" vertical="center" wrapText="1"/>
    </xf>
    <xf numFmtId="37" fontId="24" fillId="0" borderId="6" xfId="18" applyNumberFormat="1" applyBorder="1" applyAlignment="1">
      <alignment horizontal="right" vertical="center" wrapText="1"/>
    </xf>
    <xf numFmtId="37" fontId="24" fillId="0" borderId="10" xfId="18" applyNumberFormat="1" applyBorder="1" applyAlignment="1">
      <alignment horizontal="right" vertical="center" wrapText="1"/>
    </xf>
    <xf numFmtId="0" fontId="24" fillId="0" borderId="9" xfId="18" applyBorder="1" applyAlignment="1">
      <alignment horizontal="right" vertical="center" wrapText="1"/>
    </xf>
    <xf numFmtId="0" fontId="24" fillId="0" borderId="8" xfId="18" applyBorder="1" applyAlignment="1">
      <alignment horizontal="right" vertical="center" wrapText="1"/>
    </xf>
    <xf numFmtId="0" fontId="25" fillId="0" borderId="7" xfId="18" applyFont="1" applyBorder="1" applyAlignment="1">
      <alignment horizontal="right" vertical="center" wrapText="1"/>
    </xf>
    <xf numFmtId="37" fontId="25" fillId="0" borderId="7" xfId="18" applyNumberFormat="1" applyFont="1" applyBorder="1" applyAlignment="1">
      <alignment horizontal="right" vertical="center" wrapText="1"/>
    </xf>
    <xf numFmtId="37" fontId="25" fillId="0" borderId="1" xfId="18" applyNumberFormat="1" applyFont="1" applyBorder="1" applyAlignment="1">
      <alignment horizontal="right" vertical="center" wrapText="1"/>
    </xf>
    <xf numFmtId="37" fontId="25" fillId="0" borderId="5" xfId="18" applyNumberFormat="1" applyFont="1" applyBorder="1" applyAlignment="1">
      <alignment horizontal="right" vertical="center" wrapText="1"/>
    </xf>
    <xf numFmtId="37" fontId="25" fillId="0" borderId="15" xfId="18" applyNumberFormat="1" applyFont="1" applyBorder="1" applyAlignment="1">
      <alignment horizontal="right" vertical="center" wrapText="1"/>
    </xf>
    <xf numFmtId="0" fontId="24" fillId="0" borderId="0" xfId="18" applyAlignment="1">
      <alignment horizontal="center" vertical="center" wrapText="1"/>
    </xf>
    <xf numFmtId="37" fontId="24" fillId="0" borderId="0" xfId="18" applyNumberFormat="1" applyAlignment="1">
      <alignment horizontal="right" vertical="center" wrapText="1"/>
    </xf>
    <xf numFmtId="0" fontId="24" fillId="3" borderId="13" xfId="18" applyFill="1" applyBorder="1" applyAlignment="1">
      <alignment horizontal="right" vertical="center" wrapText="1"/>
    </xf>
    <xf numFmtId="37" fontId="24" fillId="3" borderId="13" xfId="18" applyNumberFormat="1" applyFill="1" applyBorder="1" applyAlignment="1">
      <alignment horizontal="right" vertical="center" wrapText="1"/>
    </xf>
    <xf numFmtId="37" fontId="24" fillId="3" borderId="11" xfId="18" applyNumberFormat="1" applyFill="1" applyBorder="1" applyAlignment="1">
      <alignment horizontal="right" vertical="center" wrapText="1"/>
    </xf>
    <xf numFmtId="37" fontId="24" fillId="3" borderId="12" xfId="18" applyNumberFormat="1" applyFill="1" applyBorder="1" applyAlignment="1">
      <alignment horizontal="right" vertical="center" wrapText="1"/>
    </xf>
    <xf numFmtId="37" fontId="24" fillId="3" borderId="2" xfId="18" applyNumberFormat="1" applyFill="1" applyBorder="1" applyAlignment="1">
      <alignment horizontal="right" vertical="center" wrapText="1"/>
    </xf>
    <xf numFmtId="37" fontId="24" fillId="3" borderId="3" xfId="18" applyNumberFormat="1" applyFill="1" applyBorder="1" applyAlignment="1">
      <alignment horizontal="right" vertical="center" wrapText="1"/>
    </xf>
    <xf numFmtId="0" fontId="26" fillId="0" borderId="0" xfId="14">
      <alignment vertical="center"/>
    </xf>
    <xf numFmtId="0" fontId="24" fillId="0" borderId="0" xfId="18" applyAlignment="1">
      <alignment horizontal="right" vertical="center" wrapText="1"/>
    </xf>
    <xf numFmtId="37" fontId="24" fillId="0" borderId="0" xfId="18" applyNumberFormat="1">
      <alignment vertical="center" wrapText="1"/>
    </xf>
    <xf numFmtId="9" fontId="24" fillId="0" borderId="0" xfId="12" applyFont="1" applyAlignment="1">
      <alignment vertical="center" wrapText="1"/>
    </xf>
    <xf numFmtId="166" fontId="24" fillId="0" borderId="0" xfId="12" applyNumberFormat="1" applyFont="1" applyAlignment="1">
      <alignment vertical="center" wrapText="1"/>
    </xf>
    <xf numFmtId="0" fontId="14" fillId="0" borderId="8" xfId="18" applyFont="1" applyBorder="1" applyAlignment="1">
      <alignment horizontal="right" vertical="center" wrapText="1"/>
    </xf>
    <xf numFmtId="37" fontId="14" fillId="0" borderId="10" xfId="18" applyNumberFormat="1" applyFont="1" applyBorder="1" applyAlignment="1">
      <alignment horizontal="right" vertical="center" wrapText="1"/>
    </xf>
    <xf numFmtId="37" fontId="14" fillId="0" borderId="0" xfId="18" applyNumberFormat="1" applyFont="1" applyAlignment="1">
      <alignment horizontal="right" vertical="center" wrapText="1"/>
    </xf>
    <xf numFmtId="37" fontId="14" fillId="0" borderId="8" xfId="18" applyNumberFormat="1" applyFont="1" applyBorder="1" applyAlignment="1">
      <alignment horizontal="right" vertical="center" wrapText="1"/>
    </xf>
    <xf numFmtId="37" fontId="14" fillId="0" borderId="6" xfId="18" applyNumberFormat="1" applyFont="1" applyBorder="1" applyAlignment="1">
      <alignment horizontal="right" vertical="center" wrapText="1"/>
    </xf>
    <xf numFmtId="165" fontId="4" fillId="0" borderId="0" xfId="21" quotePrefix="1" applyNumberFormat="1" applyFont="1"/>
    <xf numFmtId="165" fontId="4" fillId="0" borderId="0" xfId="21" applyNumberFormat="1" applyFont="1"/>
    <xf numFmtId="37" fontId="19" fillId="0" borderId="10" xfId="1" applyNumberFormat="1" applyFont="1" applyFill="1" applyBorder="1" applyAlignment="1">
      <alignment horizontal="right" vertical="center"/>
    </xf>
    <xf numFmtId="37" fontId="19" fillId="0" borderId="10" xfId="10" applyNumberFormat="1" applyBorder="1" applyAlignment="1">
      <alignment horizontal="right" vertical="center"/>
    </xf>
    <xf numFmtId="0" fontId="30" fillId="0" borderId="0" xfId="18" applyFont="1" applyAlignment="1">
      <alignment vertical="center"/>
    </xf>
    <xf numFmtId="0" fontId="16" fillId="4" borderId="0" xfId="5" applyFont="1" applyFill="1" applyAlignment="1" applyProtection="1">
      <alignment vertical="center" wrapText="1"/>
    </xf>
    <xf numFmtId="0" fontId="24" fillId="0" borderId="4" xfId="18" applyBorder="1">
      <alignment vertical="center" wrapText="1"/>
    </xf>
    <xf numFmtId="37" fontId="24" fillId="0" borderId="8" xfId="18" applyNumberFormat="1" applyBorder="1">
      <alignment vertical="center" wrapText="1"/>
    </xf>
    <xf numFmtId="37" fontId="24" fillId="0" borderId="10" xfId="18" applyNumberFormat="1" applyBorder="1">
      <alignment vertical="center" wrapText="1"/>
    </xf>
    <xf numFmtId="0" fontId="18" fillId="0" borderId="0" xfId="15" applyFont="1" applyAlignment="1">
      <alignment wrapText="1"/>
    </xf>
    <xf numFmtId="0" fontId="14" fillId="0" borderId="0" xfId="18" applyFont="1" applyAlignment="1">
      <alignment horizontal="center" vertical="center" wrapText="1"/>
    </xf>
    <xf numFmtId="0" fontId="24" fillId="0" borderId="15" xfId="18" applyBorder="1" applyAlignment="1">
      <alignment horizontal="center" vertical="center" wrapText="1"/>
    </xf>
    <xf numFmtId="0" fontId="24" fillId="0" borderId="1" xfId="18" applyBorder="1" applyAlignment="1">
      <alignment horizontal="center" vertical="center" wrapText="1"/>
    </xf>
    <xf numFmtId="0" fontId="24" fillId="0" borderId="7" xfId="18" applyBorder="1" applyAlignment="1">
      <alignment horizontal="center" vertical="center" wrapText="1"/>
    </xf>
    <xf numFmtId="0" fontId="24" fillId="0" borderId="5" xfId="18" applyBorder="1" applyAlignment="1">
      <alignment horizontal="center" vertical="center" wrapText="1"/>
    </xf>
    <xf numFmtId="0" fontId="24" fillId="0" borderId="1" xfId="18" applyBorder="1" applyAlignment="1">
      <alignment vertical="center"/>
    </xf>
    <xf numFmtId="0" fontId="14" fillId="0" borderId="5" xfId="18" applyFont="1" applyBorder="1" applyAlignment="1">
      <alignment horizontal="center" vertical="center" wrapText="1"/>
    </xf>
    <xf numFmtId="37" fontId="24" fillId="0" borderId="9" xfId="18" applyNumberFormat="1" applyBorder="1">
      <alignment vertical="center" wrapText="1"/>
    </xf>
    <xf numFmtId="37" fontId="24" fillId="0" borderId="10" xfId="18" applyNumberFormat="1" applyBorder="1" applyAlignment="1">
      <alignment horizontal="right" vertical="center"/>
    </xf>
    <xf numFmtId="37" fontId="24" fillId="0" borderId="0" xfId="18" applyNumberFormat="1" applyAlignment="1">
      <alignment horizontal="right" vertical="center"/>
    </xf>
    <xf numFmtId="37" fontId="24" fillId="0" borderId="8" xfId="18" applyNumberFormat="1" applyBorder="1" applyAlignment="1">
      <alignment horizontal="right" vertical="center"/>
    </xf>
    <xf numFmtId="37" fontId="24" fillId="0" borderId="6" xfId="18" applyNumberFormat="1" applyBorder="1" applyAlignment="1">
      <alignment horizontal="right" vertical="center"/>
    </xf>
    <xf numFmtId="3" fontId="24" fillId="0" borderId="0" xfId="18" applyNumberFormat="1">
      <alignment vertical="center" wrapText="1"/>
    </xf>
    <xf numFmtId="38" fontId="24" fillId="0" borderId="0" xfId="1" applyNumberFormat="1" applyFont="1" applyAlignment="1">
      <alignment vertical="center" wrapText="1"/>
    </xf>
    <xf numFmtId="37" fontId="14" fillId="0" borderId="0" xfId="1" applyNumberFormat="1" applyFont="1" applyBorder="1" applyAlignment="1">
      <alignment vertical="center" wrapText="1"/>
    </xf>
    <xf numFmtId="37" fontId="14" fillId="0" borderId="8" xfId="18" applyNumberFormat="1" applyFont="1" applyBorder="1" applyAlignment="1">
      <alignment horizontal="right" vertical="center"/>
    </xf>
    <xf numFmtId="37" fontId="14" fillId="0" borderId="6" xfId="18" applyNumberFormat="1" applyFont="1" applyBorder="1" applyAlignment="1">
      <alignment horizontal="right" vertical="center"/>
    </xf>
    <xf numFmtId="37" fontId="19" fillId="0" borderId="0" xfId="10" applyNumberFormat="1" applyAlignment="1">
      <alignment horizontal="left" vertical="center"/>
    </xf>
    <xf numFmtId="0" fontId="14" fillId="0" borderId="0" xfId="10" applyFont="1" applyAlignment="1">
      <alignment vertical="top" wrapText="1"/>
    </xf>
    <xf numFmtId="0" fontId="14" fillId="0" borderId="0" xfId="10" applyFont="1" applyAlignment="1">
      <alignment vertical="top"/>
    </xf>
    <xf numFmtId="0" fontId="14" fillId="0" borderId="0" xfId="10" applyFont="1" applyAlignment="1">
      <alignment horizontal="left" vertical="top"/>
    </xf>
    <xf numFmtId="167" fontId="14" fillId="3" borderId="8" xfId="1" applyNumberFormat="1" applyFont="1" applyFill="1" applyBorder="1" applyAlignment="1">
      <alignment horizontal="right" vertical="center" wrapText="1"/>
    </xf>
    <xf numFmtId="165" fontId="14" fillId="5" borderId="6" xfId="18" applyNumberFormat="1" applyFont="1" applyFill="1" applyBorder="1" applyAlignment="1">
      <alignment horizontal="right" vertical="center" wrapText="1"/>
    </xf>
    <xf numFmtId="37" fontId="14" fillId="5" borderId="8" xfId="18" applyNumberFormat="1" applyFont="1" applyFill="1" applyBorder="1" applyAlignment="1">
      <alignment horizontal="right" vertical="center"/>
    </xf>
    <xf numFmtId="37" fontId="14" fillId="5" borderId="0" xfId="18" applyNumberFormat="1" applyFont="1" applyFill="1" applyAlignment="1">
      <alignment horizontal="right" vertical="center"/>
    </xf>
    <xf numFmtId="37" fontId="14" fillId="5" borderId="6" xfId="18" applyNumberFormat="1" applyFont="1" applyFill="1" applyBorder="1" applyAlignment="1">
      <alignment horizontal="right" vertical="center"/>
    </xf>
    <xf numFmtId="0" fontId="32" fillId="6" borderId="0" xfId="0" applyFont="1" applyFill="1"/>
    <xf numFmtId="0" fontId="33" fillId="6" borderId="17" xfId="0" applyFont="1" applyFill="1" applyBorder="1"/>
    <xf numFmtId="0" fontId="33" fillId="6" borderId="16" xfId="0" applyFont="1" applyFill="1" applyBorder="1"/>
    <xf numFmtId="0" fontId="11" fillId="0" borderId="0" xfId="0" applyFont="1" applyAlignment="1">
      <alignment horizontal="left"/>
    </xf>
    <xf numFmtId="9" fontId="19" fillId="0" borderId="0" xfId="12" applyFont="1" applyAlignment="1">
      <alignment horizontal="left" vertical="center"/>
    </xf>
    <xf numFmtId="0" fontId="10" fillId="0" borderId="0" xfId="2" applyFill="1">
      <alignment horizontal="left" vertical="center"/>
    </xf>
    <xf numFmtId="0" fontId="24" fillId="0" borderId="0" xfId="12" applyNumberFormat="1" applyFont="1" applyAlignment="1">
      <alignment vertical="center" wrapText="1"/>
    </xf>
    <xf numFmtId="0" fontId="21" fillId="0" borderId="0" xfId="0" applyFont="1"/>
    <xf numFmtId="0" fontId="20" fillId="4" borderId="0" xfId="5" applyFill="1" applyAlignment="1" applyProtection="1">
      <alignment vertical="center" wrapText="1"/>
    </xf>
    <xf numFmtId="17" fontId="19" fillId="0" borderId="6" xfId="0" quotePrefix="1" applyNumberFormat="1" applyFont="1" applyBorder="1" applyAlignment="1">
      <alignment horizontal="right" vertical="center"/>
    </xf>
    <xf numFmtId="3" fontId="19" fillId="0" borderId="0" xfId="12" applyNumberFormat="1" applyFont="1" applyAlignment="1">
      <alignment horizontal="right" vertical="center"/>
    </xf>
    <xf numFmtId="2" fontId="19" fillId="0" borderId="0" xfId="12" applyNumberFormat="1" applyFont="1" applyAlignment="1">
      <alignment horizontal="left" vertical="center"/>
    </xf>
    <xf numFmtId="0" fontId="24" fillId="0" borderId="0" xfId="18" applyAlignment="1">
      <alignment horizontal="left" vertical="center" wrapText="1" indent="1"/>
    </xf>
    <xf numFmtId="37" fontId="24" fillId="0" borderId="0" xfId="18" applyNumberFormat="1" applyAlignment="1">
      <alignment horizontal="left" vertical="center" wrapText="1" indent="1"/>
    </xf>
    <xf numFmtId="0" fontId="5" fillId="0" borderId="1" xfId="0" applyFont="1" applyBorder="1" applyAlignment="1">
      <alignment horizontal="center"/>
    </xf>
    <xf numFmtId="0" fontId="0" fillId="0" borderId="1" xfId="0" applyBorder="1" applyAlignment="1">
      <alignment horizontal="center"/>
    </xf>
  </cellXfs>
  <cellStyles count="28">
    <cellStyle name="Comma" xfId="1" builtinId="3"/>
    <cellStyle name="Comma 2" xfId="23" xr:uid="{445AC95D-DA31-4723-BB44-A0E3CA41F547}"/>
    <cellStyle name="Comma 3" xfId="20" xr:uid="{09318E34-4337-443D-9DE0-22B54A93E697}"/>
    <cellStyle name="Heading 1" xfId="2" builtinId="16" customBuiltin="1"/>
    <cellStyle name="Heading 1 2" xfId="14" xr:uid="{21E6CA64-A1CD-4A18-B0E0-64F4E7BD7DC8}"/>
    <cellStyle name="Heading 2" xfId="3" builtinId="17" customBuiltin="1"/>
    <cellStyle name="Heading 2 2" xfId="15" xr:uid="{2574F04C-2575-49B1-9CFA-667724B4823B}"/>
    <cellStyle name="Heading 3" xfId="4" builtinId="18" customBuiltin="1"/>
    <cellStyle name="Heading 3 2" xfId="16" xr:uid="{D5916168-DD16-4675-889D-5A3AFD6358C1}"/>
    <cellStyle name="Hyperlink" xfId="5" builtinId="8" customBuiltin="1"/>
    <cellStyle name="Hyperlink 2" xfId="6" xr:uid="{00000000-0005-0000-0000-000005000000}"/>
    <cellStyle name="Hyperlink 2 3" xfId="27" xr:uid="{D63019AF-8E1A-45D9-8EA5-318A0258DD41}"/>
    <cellStyle name="Hyperlink 3" xfId="17" xr:uid="{DD90420D-5137-46E1-B152-0340BDE5B800}"/>
    <cellStyle name="Normal" xfId="0" builtinId="0"/>
    <cellStyle name="Normal 2" xfId="7" xr:uid="{00000000-0005-0000-0000-000007000000}"/>
    <cellStyle name="Normal 2 2" xfId="24" xr:uid="{B2F0F875-31D3-471D-89DA-E1F3DE697A87}"/>
    <cellStyle name="Normal 2 3" xfId="8" xr:uid="{00000000-0005-0000-0000-000008000000}"/>
    <cellStyle name="Normal 2 4" xfId="19" xr:uid="{40143F1E-6796-4762-9306-FFBDD0D848B3}"/>
    <cellStyle name="Normal 3" xfId="9" xr:uid="{00000000-0005-0000-0000-000009000000}"/>
    <cellStyle name="Normal 3 2" xfId="21" xr:uid="{24BE53CC-4C40-4423-B7DB-C29EDE8F799E}"/>
    <cellStyle name="Normal 4" xfId="10" xr:uid="{00000000-0005-0000-0000-00000A000000}"/>
    <cellStyle name="Normal 4 2" xfId="18" xr:uid="{A39B25DC-EAC5-4510-8FB6-BBA55320AFB1}"/>
    <cellStyle name="Normal 5" xfId="13" xr:uid="{E8137BA9-3571-40BA-84B3-94E81A16CBC8}"/>
    <cellStyle name="Normal 8" xfId="11" xr:uid="{00000000-0005-0000-0000-00000B000000}"/>
    <cellStyle name="Per cent" xfId="12" builtinId="5"/>
    <cellStyle name="Per cent 2" xfId="26" xr:uid="{154C0C54-2354-4CD6-95FF-9F12D350137C}"/>
    <cellStyle name="Percent 2" xfId="22" xr:uid="{21E334AE-E355-48A9-8EA7-77E4B6F8D02D}"/>
    <cellStyle name="Percent 3" xfId="25" xr:uid="{B5791BBB-974D-406C-A8F9-4EE555F4583F}"/>
  </cellStyles>
  <dxfs count="115">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auto="1"/>
        </patternFill>
      </fill>
      <alignment horizontal="right"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0"/>
    </dxf>
    <dxf>
      <alignment horizontal="right" vertical="center" textRotation="0" wrapText="0" indent="0" justifyLastLine="0" shrinkToFit="0" readingOrder="0"/>
      <border diagonalUp="0" diagonalDown="0">
        <left/>
        <right style="thin">
          <color indexed="64"/>
        </right>
        <top/>
        <bottom/>
        <vertical/>
        <horizontal/>
      </border>
    </dxf>
    <dxf>
      <numFmt numFmtId="5" formatCode="#,##0;\-#,##0"/>
      <alignment horizontal="right" vertical="center" textRotation="0" wrapText="0" indent="0" justifyLastLine="0" shrinkToFit="0" readingOrder="0"/>
    </dxf>
    <dxf>
      <border outline="0">
        <right style="thin">
          <color indexed="64"/>
        </right>
      </border>
    </dxf>
    <dxf>
      <fill>
        <patternFill patternType="none">
          <fgColor indexed="64"/>
          <bgColor auto="1"/>
        </patternFill>
      </fill>
      <alignment horizontal="right" vertical="center" textRotation="0" wrapText="0" indent="0" justifyLastLine="0" shrinkToFit="0" readingOrder="0"/>
    </dxf>
    <dxf>
      <alignment horizontal="center" vertical="center" textRotation="0" wrapText="1"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dxf>
    <dxf>
      <numFmt numFmtId="5" formatCode="#,##0;\-#,##0"/>
      <alignment horizontal="right" vertical="center" textRotation="0" wrapText="0" indent="0" justifyLastLine="0" shrinkToFit="0" readingOrder="0"/>
      <border diagonalUp="0" diagonalDown="0">
        <left style="thin">
          <color indexed="64"/>
        </left>
        <right/>
        <top/>
        <bottom/>
        <vertical/>
        <horizontal/>
      </border>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numFmt numFmtId="5" formatCode="#,##0;\-#,##0"/>
      <alignment horizontal="right" vertical="center" textRotation="0" wrapText="0" indent="0" justifyLastLine="0" shrinkToFit="0" readingOrder="0"/>
      <border diagonalUp="0" diagonalDown="0" outline="0">
        <left/>
        <right style="thin">
          <color indexed="64"/>
        </right>
      </border>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dxf>
    <dxf>
      <numFmt numFmtId="5" formatCode="#,##0;\-#,##0"/>
      <alignment horizontal="right" vertical="center" textRotation="0" wrapText="0" indent="0" justifyLastLine="0" shrinkToFit="0" readingOrder="0"/>
      <border diagonalUp="0" diagonalDown="0">
        <left style="thin">
          <color indexed="64"/>
        </left>
        <right/>
        <top/>
        <bottom/>
        <vertical/>
        <horizontal/>
      </border>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numFmt numFmtId="5" formatCode="#,##0;\-#,##0"/>
      <alignment horizontal="right" vertical="center"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dxf>
    <dxf>
      <numFmt numFmtId="5" formatCode="#,##0;\-#,##0"/>
      <alignment horizontal="right" vertical="center" textRotation="0" wrapText="0" indent="0" justifyLastLine="0" shrinkToFit="0" readingOrder="0"/>
      <border diagonalUp="0" diagonalDown="0">
        <left style="thin">
          <color indexed="64"/>
        </left>
        <right/>
        <top/>
        <bottom/>
        <vertical/>
        <horizontal/>
      </border>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bottom/>
      </border>
    </dxf>
    <dxf>
      <font>
        <b val="0"/>
      </font>
      <numFmt numFmtId="5" formatCode="#,##0;\-#,##0"/>
      <alignment horizontal="right" vertical="center" textRotation="0" wrapText="0" indent="0" justifyLastLine="0" shrinkToFit="0" readingOrder="0"/>
      <border diagonalUp="0" diagonalDown="0">
        <left style="thin">
          <color indexed="64"/>
        </left>
        <right style="thin">
          <color indexed="64"/>
        </right>
        <top/>
        <bottom/>
        <vertical/>
        <horizontal/>
      </border>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alignment horizontal="left" vertical="center" textRotation="0" wrapText="0" indent="0" justifyLastLine="0" shrinkToFit="0" readingOrder="0"/>
    </dxf>
    <dxf>
      <border outline="0">
        <right style="thin">
          <color indexed="64"/>
        </right>
      </border>
    </dxf>
    <dxf>
      <alignment horizontal="right" vertical="center" textRotation="0" wrapText="0" indent="0" justifyLastLine="0" shrinkToFit="0" readingOrder="0"/>
    </dxf>
    <dxf>
      <border outline="0">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5" formatCode="0;;;@"/>
      <fill>
        <patternFill patternType="solid">
          <fgColor indexed="64"/>
          <bgColor theme="0"/>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auto="1"/>
        <name val="Calibri"/>
        <family val="2"/>
        <scheme val="minor"/>
      </font>
      <numFmt numFmtId="165" formatCode="0;;;@"/>
      <fill>
        <patternFill patternType="solid">
          <fgColor indexed="64"/>
          <bgColor theme="0"/>
        </patternFill>
      </fill>
      <alignment horizontal="right" vertical="center" textRotation="0" wrapText="1" indent="0" justifyLastLine="0" shrinkToFit="0" readingOrder="0"/>
      <border diagonalUp="0" diagonalDown="0" outline="0">
        <left/>
        <right style="thin">
          <color indexed="64"/>
        </right>
        <top/>
        <bottom/>
      </border>
    </dxf>
    <dxf>
      <border outline="0">
        <right style="thin">
          <color indexed="64"/>
        </right>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alignment horizontal="center" vertical="center" textRotation="0" wrapText="1"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right style="thin">
          <color indexed="64"/>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style="thin">
          <color indexed="64"/>
        </left>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right style="thin">
          <color indexed="64"/>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style="thin">
          <color indexed="64"/>
        </left>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style="thin">
          <color indexed="64"/>
        </left>
        <right style="thin">
          <color indexed="64"/>
        </right>
        <vertical/>
      </border>
    </dxf>
    <dxf>
      <font>
        <strike val="0"/>
        <outline val="0"/>
        <shadow val="0"/>
        <u val="none"/>
        <vertAlign val="baseline"/>
        <sz val="12"/>
        <name val="Calibri"/>
        <family val="2"/>
        <scheme val="minor"/>
      </font>
      <alignment horizontal="right" vertical="center" textRotation="0" wrapText="0" indent="0" justifyLastLine="0" shrinkToFit="0" readingOrder="0"/>
      <border diagonalUp="0" diagonalDown="0" outline="0">
        <left style="thin">
          <color indexed="64"/>
        </left>
        <right style="thin">
          <color indexed="64"/>
        </right>
        <top/>
        <bottom/>
      </border>
    </dxf>
    <dxf>
      <border outline="0">
        <right style="thin">
          <color indexed="64"/>
        </right>
        <bottom style="thin">
          <color indexed="64"/>
        </bottom>
      </border>
    </dxf>
    <dxf>
      <font>
        <strike val="0"/>
        <outline val="0"/>
        <shadow val="0"/>
        <u val="none"/>
        <vertAlign val="baseline"/>
        <sz val="12"/>
        <name val="Calibri"/>
        <family val="2"/>
        <scheme val="minor"/>
      </font>
      <alignment horizontal="right" vertical="center" textRotation="0" wrapText="0" indent="0" justifyLastLine="0" shrinkToFit="0" readingOrder="0"/>
    </dxf>
    <dxf>
      <border outline="0">
        <bottom style="thin">
          <color indexed="64"/>
        </bottom>
      </border>
    </dxf>
    <dxf>
      <alignment horizontal="center" vertical="center" textRotation="0" wrapText="1"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alignment vertical="top" textRotation="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color auto="1"/>
        <name val="Calibri"/>
        <family val="2"/>
        <scheme val="minor"/>
      </font>
      <fill>
        <patternFill patternType="none">
          <fgColor indexed="64"/>
          <bgColor auto="1"/>
        </patternFill>
      </fill>
    </dxf>
    <dxf>
      <fill>
        <patternFill patternType="none">
          <fgColor indexed="64"/>
          <bgColor auto="1"/>
        </patternFill>
      </fill>
      <alignment horizontal="general" vertical="center" textRotation="0" wrapText="1" indent="0" justifyLastLine="0" shrinkToFit="0" readingOrder="0"/>
      <protection locked="1" hidden="0"/>
    </dxf>
    <dxf>
      <font>
        <strike val="0"/>
        <outline val="0"/>
        <shadow val="0"/>
        <vertAlign val="baseline"/>
        <color auto="1"/>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vertAlign val="baseline"/>
        <color auto="1"/>
      </font>
      <fill>
        <patternFill patternType="none">
          <fgColor indexed="64"/>
          <bgColor auto="1"/>
        </patternFill>
      </fill>
      <alignment horizontal="general" vertical="center" textRotation="0" wrapText="0" indent="0" justifyLastLine="0" shrinkToFit="0" readingOrder="0"/>
      <protection locked="1" hidden="0"/>
    </dxf>
    <dxf>
      <font>
        <strike val="0"/>
        <outline val="0"/>
        <shadow val="0"/>
        <vertAlign val="baseline"/>
        <color auto="1"/>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4:B12" totalsRowShown="0" headerRowDxfId="114" dataDxfId="113" headerRowCellStyle="Heading 2" dataCellStyle="Hyperlink">
  <tableColumns count="2">
    <tableColumn id="3" xr3:uid="{00000000-0010-0000-0000-000003000000}" name="Worksheet description" dataDxfId="112" dataCellStyle="Normal 4"/>
    <tableColumn id="1" xr3:uid="{00000000-0010-0000-0000-000001000000}" name="Link" dataDxfId="11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Notes" displayName="Notes" ref="A4:B14" totalsRowShown="0" headerRowDxfId="110" dataDxfId="109" headerRowCellStyle="Heading 2">
  <tableColumns count="2">
    <tableColumn id="1" xr3:uid="{00000000-0010-0000-0100-000001000000}" name="Note " dataDxfId="108" dataCellStyle="Normal 4"/>
    <tableColumn id="2" xr3:uid="{00000000-0010-0000-0100-000002000000}" name="Description" dataDxfId="10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13_deliveries_of_petroleum_products_for_inland_consumption_main_table_thousand_tonnes" displayName="Table3.13_deliveries_of_petroleum_products_for_inland_consumption_main_table_thousand_tonnes" ref="A5:M23" totalsRowShown="0" headerRowDxfId="106" dataDxfId="104" headerRowBorderDxfId="105" tableBorderDxfId="103" headerRowCellStyle="Normal 4 2" dataCellStyle="Normal 4">
  <autoFilter ref="A5:M23"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200-000001000000}" name="Column1" dataDxfId="102" dataCellStyle="Normal 4"/>
    <tableColumn id="3" xr3:uid="{00000000-0010-0000-0200-000003000000}" name="Total _x000a_[note 1]" dataDxfId="101" dataCellStyle="Normal 4"/>
    <tableColumn id="4" xr3:uid="{00000000-0010-0000-0200-000004000000}" name="Butane and  propane _x000a_[note 2]" dataDxfId="100" dataCellStyle="Normal 4"/>
    <tableColumn id="5" xr3:uid="{00000000-0010-0000-0200-000005000000}" name="Other petroleum gases _x000a_[note 3] [note 4]" dataDxfId="99" dataCellStyle="Normal 4"/>
    <tableColumn id="6" xr3:uid="{00000000-0010-0000-0200-000006000000}" name="Naphtha [LDF]" dataDxfId="98" dataCellStyle="Normal 4"/>
    <tableColumn id="7" xr3:uid="{00000000-0010-0000-0200-000007000000}" name="Petrol_x000a_[note 7]" dataDxfId="97" dataCellStyle="Normal 4"/>
    <tableColumn id="8" xr3:uid="{00000000-0010-0000-0200-000008000000}" name="Jet fuel" dataDxfId="96" dataCellStyle="Normal 4"/>
    <tableColumn id="9" xr3:uid="{00000000-0010-0000-0200-000009000000}" name="Burning oil [note 10]" dataDxfId="95" dataCellStyle="Normal 4"/>
    <tableColumn id="10" xr3:uid="{00000000-0010-0000-0200-00000A000000}" name="White diesel_x000a_[note 7]" dataDxfId="94" dataCellStyle="Normal 4"/>
    <tableColumn id="11" xr3:uid="{00000000-0010-0000-0200-00000B000000}" name="Red diesel (Gas oil)_x000a_[note 8]_x000a_[note 9]" dataDxfId="93" dataCellStyle="Normal 4"/>
    <tableColumn id="12" xr3:uid="{00000000-0010-0000-0200-00000C000000}" name="Fuel oil _x000a_[note 4]" dataDxfId="92" dataCellStyle="Normal 4"/>
    <tableColumn id="13" xr3:uid="{00000000-0010-0000-0200-00000D000000}" name="Lubricating oils" dataDxfId="91" dataCellStyle="Normal 4"/>
    <tableColumn id="14" xr3:uid="{00000000-0010-0000-0200-00000E000000}" name="Bitumen" dataDxfId="90"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13_deliveries_of_petroleum_products_for_inland_consumption_annual_data_thousand_tonnes" displayName="Table3.13_deliveries_of_petroleum_products_for_inland_consumption_annual_data_thousand_tonnes" ref="A6:M34" totalsRowShown="0" headerRowDxfId="89" dataDxfId="88" tableBorderDxfId="87" headerRowCellStyle="Normal 4 2" dataCellStyle="Normal 4 2">
  <tableColumns count="13">
    <tableColumn id="1" xr3:uid="{00000000-0010-0000-0300-000001000000}" name="Year" dataDxfId="86" totalsRowDxfId="85" dataCellStyle="Normal 4 2"/>
    <tableColumn id="3" xr3:uid="{00000000-0010-0000-0300-000003000000}" name="Total _x000a_[note 1]" dataDxfId="84" totalsRowDxfId="83" dataCellStyle="Normal 4 2"/>
    <tableColumn id="4" xr3:uid="{00000000-0010-0000-0300-000004000000}" name="Butane and  propane _x000a_[note 2]" dataDxfId="82" totalsRowDxfId="81" dataCellStyle="Normal 4 2"/>
    <tableColumn id="5" xr3:uid="{00000000-0010-0000-0300-000005000000}" name="Other petroleum gases_x000a_[note 3][note 4]" dataDxfId="80" totalsRowDxfId="79" dataCellStyle="Normal 4 2"/>
    <tableColumn id="6" xr3:uid="{00000000-0010-0000-0300-000006000000}" name="Naphtha [LDF]" dataDxfId="78" totalsRowDxfId="77" dataCellStyle="Normal 4 2"/>
    <tableColumn id="7" xr3:uid="{00000000-0010-0000-0300-000007000000}" name="Petrol_x000a_[note 7]" dataDxfId="76" totalsRowDxfId="75" dataCellStyle="Normal 4 2"/>
    <tableColumn id="8" xr3:uid="{00000000-0010-0000-0300-000008000000}" name="Jet fuel" dataDxfId="74" totalsRowDxfId="73" dataCellStyle="Normal 4 2"/>
    <tableColumn id="9" xr3:uid="{00000000-0010-0000-0300-000009000000}" name="Burning oil" dataDxfId="72" totalsRowDxfId="71" dataCellStyle="Normal 4 2"/>
    <tableColumn id="10" xr3:uid="{00000000-0010-0000-0300-00000A000000}" name="White diesel_x000a_[note 7]" dataDxfId="70" totalsRowDxfId="69" dataCellStyle="Normal 4 2"/>
    <tableColumn id="11" xr3:uid="{00000000-0010-0000-0300-00000B000000}" name="Red diesel (Gas oil)_x000a_[note 8]_x000a_[note 9]" dataDxfId="68" totalsRowDxfId="67" dataCellStyle="Normal 4 2"/>
    <tableColumn id="12" xr3:uid="{00000000-0010-0000-0300-00000C000000}" name="Fuel oil _x000a_[note 4]" dataDxfId="66" totalsRowDxfId="65" dataCellStyle="Normal 4 2"/>
    <tableColumn id="13" xr3:uid="{00000000-0010-0000-0300-00000D000000}" name="Lubricating oils" dataDxfId="64" totalsRowDxfId="63" dataCellStyle="Normal 4 2"/>
    <tableColumn id="14" xr3:uid="{00000000-0010-0000-0300-00000E000000}" name="Bitumen" dataDxfId="62" totalsRowDxfId="61" dataCellStyle="Normal 4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33A51C-7989-44C8-A90A-7E4130E7C161}" name="Table3.13_deliveries_of_petroleum_products_for_inland_consumption_quarterly_data_thousand_tonnes" displayName="Table3.13_deliveries_of_petroleum_products_for_inland_consumption_quarterly_data_thousand_tonnes" ref="A6:M120" totalsRowShown="0" headerRowDxfId="60" dataDxfId="58" totalsRowDxfId="56" headerRowBorderDxfId="59" tableBorderDxfId="57" headerRowCellStyle="Normal 4 2" dataCellStyle="Normal 4 2" totalsRowCellStyle="Normal 4">
  <tableColumns count="13">
    <tableColumn id="2" xr3:uid="{88B647EF-0B85-44A1-8413-3A540D93D703}" name="Quarter" dataDxfId="55" totalsRowDxfId="54" dataCellStyle="Normal 4 2" totalsRowCellStyle="Normal 4 2"/>
    <tableColumn id="3" xr3:uid="{BCD56962-2BF2-4927-9F9F-69E5F2396E82}" name="Total _x000a_[note 1]" dataDxfId="53" totalsRowDxfId="52" dataCellStyle="Normal 4 2" totalsRowCellStyle="Normal 4 2"/>
    <tableColumn id="4" xr3:uid="{0B552053-4398-4B87-9D6E-A50B9DEA52B5}" name="Butane and  propane _x000a_[note 2]" dataDxfId="51" totalsRowDxfId="50" dataCellStyle="Normal 4 2" totalsRowCellStyle="Normal 4 2"/>
    <tableColumn id="5" xr3:uid="{BF37A140-0160-42E9-B897-58F148606AD6}" name="Other petroleum gases _x000a_[note 3][note 4]" dataDxfId="49" totalsRowDxfId="48" dataCellStyle="Normal 4 2" totalsRowCellStyle="Normal 4 2"/>
    <tableColumn id="6" xr3:uid="{75283270-1F12-4882-B29A-EAFC2EB38ED5}" name="Naphtha [LDF]" dataDxfId="47" totalsRowDxfId="46" dataCellStyle="Normal 4 2" totalsRowCellStyle="Normal 4 2"/>
    <tableColumn id="7" xr3:uid="{C8FE6921-2973-4065-B29B-9339B8C473EF}" name="Petrol" dataDxfId="45" totalsRowDxfId="44" dataCellStyle="Normal 4 2" totalsRowCellStyle="Normal 4 2"/>
    <tableColumn id="8" xr3:uid="{97D09F85-60EC-4966-A794-C2A4E92CB0A9}" name="Jet fuel" dataDxfId="43" totalsRowDxfId="42" dataCellStyle="Normal 4 2"/>
    <tableColumn id="9" xr3:uid="{B6DD607A-CCFA-4901-BC68-666A9FCE23FF}" name="Burning oil" dataDxfId="41" totalsRowDxfId="40" dataCellStyle="Normal 4 2" totalsRowCellStyle="Normal 4 2"/>
    <tableColumn id="10" xr3:uid="{6D69EC46-8E75-4B41-9707-BDCC32395843}" name="White diesel" dataDxfId="39" totalsRowDxfId="38" dataCellStyle="Normal 4 2" totalsRowCellStyle="Normal 4 2"/>
    <tableColumn id="11" xr3:uid="{387DD636-F736-4370-99A7-40C8D3BF1192}" name="Red diesel (Gas oil)_x000a_[note 8]_x000a_[note 9]" dataDxfId="37" totalsRowDxfId="36" dataCellStyle="Normal 4 2" totalsRowCellStyle="Normal 4 2"/>
    <tableColumn id="12" xr3:uid="{E3D1EC5B-F99D-491D-84A4-589342A35884}" name="Fuel oil _x000a_[note 4]" dataDxfId="35" totalsRowDxfId="34" dataCellStyle="Normal 4 2" totalsRowCellStyle="Normal 4 2"/>
    <tableColumn id="13" xr3:uid="{40E1FBF7-FB79-4706-B123-EB65828D1725}" name="Lubricating oils" dataDxfId="33" totalsRowDxfId="32" dataCellStyle="Normal 4 2" totalsRowCellStyle="Normal 4 2"/>
    <tableColumn id="14" xr3:uid="{4CB90CA8-2CCE-426B-A639-B9A5D1563CA9}" name="Bitumen" dataDxfId="31" totalsRowDxfId="30" dataCellStyle="Normal 4 2" totalsRowCellStyle="Normal 4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EC90BF-6925-4350-9731-D694C97366E7}" name="Table3.13_deliveries_of_petroleum_products_for_inland_consumption_monthly_data_thousand_tonnes" displayName="Table3.13_deliveries_of_petroleum_products_for_inland_consumption_monthly_data_thousand_tonnes" ref="A6:M348" totalsRowShown="0" headerRowDxfId="29" dataDxfId="28" totalsRowDxfId="26" tableBorderDxfId="27" headerRowCellStyle="Normal 4 2" dataCellStyle="Normal 4" totalsRowCellStyle="Normal 4">
  <tableColumns count="13">
    <tableColumn id="1" xr3:uid="{C1D016C8-7136-43D1-910A-4E18DF904FCD}" name="Date" dataDxfId="25" totalsRowDxfId="24" dataCellStyle="Normal 4"/>
    <tableColumn id="2" xr3:uid="{91EC4919-FD31-4FFA-AD1D-9A2EC0119BD1}" name="Total _x000a_[note 1]" dataDxfId="23" totalsRowDxfId="22" dataCellStyle="Normal 4"/>
    <tableColumn id="3" xr3:uid="{9994B519-8D09-4513-9D89-15068D3F7DE7}" name="Butane and  propane _x000a_[note 2]" dataDxfId="21" totalsRowDxfId="20" dataCellStyle="Normal 4"/>
    <tableColumn id="4" xr3:uid="{783F1BD5-1EC3-4630-B016-D961842351A4}" name="Other petroleum gases _x000a_[note 3][note 4]" dataDxfId="19" totalsRowDxfId="18" dataCellStyle="Normal 4"/>
    <tableColumn id="5" xr3:uid="{46CFC098-5F8C-4A0E-930C-156142155F6B}" name="Naphtha [LDF]" dataDxfId="17" totalsRowDxfId="16" dataCellStyle="Normal 4"/>
    <tableColumn id="6" xr3:uid="{2634D3AF-533E-4B44-8B38-8AA6FF4B56F2}" name="Petrol" dataDxfId="15" totalsRowDxfId="14" dataCellStyle="Normal 4"/>
    <tableColumn id="7" xr3:uid="{270DFCDF-A421-4777-B056-F0529134DBCA}" name="Jet fuel" dataDxfId="13" totalsRowDxfId="12" dataCellStyle="Normal 4"/>
    <tableColumn id="8" xr3:uid="{27F8035E-2A2C-4CCE-8B43-5BC3605A1EA2}" name="Burning oil" dataDxfId="11" totalsRowDxfId="10" dataCellStyle="Normal 4"/>
    <tableColumn id="9" xr3:uid="{32482D04-2567-40C6-B05A-081617C263FD}" name="White diesel" dataDxfId="9" totalsRowDxfId="8" dataCellStyle="Normal 4"/>
    <tableColumn id="10" xr3:uid="{50A07C9F-DFDA-4AFF-8695-4CBA4A267A54}" name="Red diesel (Gas oil)_x000a_[note 8]_x000a_[note 9]" dataDxfId="7" totalsRowDxfId="6" dataCellStyle="Normal 4"/>
    <tableColumn id="11" xr3:uid="{A8740E53-EE21-48A3-A4C7-9CF105304A07}" name="Fuel oil _x000a_[note 4]" dataDxfId="5" totalsRowDxfId="4" dataCellStyle="Normal 4"/>
    <tableColumn id="12" xr3:uid="{D8A64CDD-4BB3-4A66-AA23-AF58CA437AA5}" name="Lubricating oils" dataDxfId="3" totalsRowDxfId="2" dataCellStyle="Normal 4"/>
    <tableColumn id="13" xr3:uid="{4A9D043F-7235-4F2A-BA79-F748E9DEC20A}" name="Bitumen" dataDxfId="1" totalsRowDxfId="0" dataCellStyle="Normal 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publications/crude-oil-and-petroleum-products-methodology-note" TargetMode="External"/><Relationship Id="rId7" Type="http://schemas.openxmlformats.org/officeDocument/2006/relationships/hyperlink" Target="mailto:newsdesk@energysecurity.gov.uk" TargetMode="External"/><Relationship Id="rId2" Type="http://schemas.openxmlformats.org/officeDocument/2006/relationships/hyperlink" Target="https://www.gov.uk/government/statistics/energy-balance-methodology-note" TargetMode="External"/><Relationship Id="rId1" Type="http://schemas.openxmlformats.org/officeDocument/2006/relationships/hyperlink" Target="https://www.gov.uk/government/statistics/crude-oil-and-petroleum-products-methodology-note" TargetMode="External"/><Relationship Id="rId6" Type="http://schemas.openxmlformats.org/officeDocument/2006/relationships/hyperlink" Target="https://www.gov.uk/government/publications/standards-for-official-statistics-published-by-desnz/statistics-revisions-policy" TargetMode="External"/><Relationship Id="rId5" Type="http://schemas.openxmlformats.org/officeDocument/2006/relationships/hyperlink" Target="https://www.gov.uk/government/publications/crude-oil-and-petroleum-products-methodology-note"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collections/energy-trends" TargetMode="External"/><Relationship Id="rId9" Type="http://schemas.openxmlformats.org/officeDocument/2006/relationships/hyperlink" Target="https://www.gov.uk/government/statistics/digest-of-uk-energy-statistics-dukes-2024"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26"/>
  <sheetViews>
    <sheetView showGridLines="0" tabSelected="1" workbookViewId="0"/>
  </sheetViews>
  <sheetFormatPr defaultColWidth="8.54296875" defaultRowHeight="20.25" customHeight="1"/>
  <cols>
    <col min="1" max="1" width="150.54296875" customWidth="1"/>
  </cols>
  <sheetData>
    <row r="1" spans="1:257" ht="28.5">
      <c r="A1" s="16" t="s">
        <v>562</v>
      </c>
    </row>
    <row r="2" spans="1:257" ht="45" customHeight="1">
      <c r="A2" s="20" t="s">
        <v>670</v>
      </c>
    </row>
    <row r="3" spans="1:257" s="104" customFormat="1" ht="30" customHeight="1">
      <c r="A3" s="109" t="s">
        <v>79</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row>
    <row r="4" spans="1:257" s="45" customFormat="1" ht="45" customHeight="1">
      <c r="A4" s="44" t="s">
        <v>701</v>
      </c>
    </row>
    <row r="5" spans="1:257" s="104" customFormat="1" ht="30" customHeight="1">
      <c r="A5" s="109" t="s">
        <v>653</v>
      </c>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row>
    <row r="6" spans="1:257" s="45" customFormat="1" ht="20.25" customHeight="1">
      <c r="A6" s="50" t="s">
        <v>702</v>
      </c>
    </row>
    <row r="7" spans="1:257" s="45" customFormat="1" ht="30" customHeight="1">
      <c r="A7" s="109" t="s">
        <v>80</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row>
    <row r="8" spans="1:257" s="45" customFormat="1" ht="31">
      <c r="A8" s="50" t="s">
        <v>703</v>
      </c>
    </row>
    <row r="9" spans="1:257" ht="30" customHeight="1">
      <c r="A9" s="46" t="s">
        <v>81</v>
      </c>
    </row>
    <row r="10" spans="1:257" ht="45" customHeight="1">
      <c r="A10" s="44" t="s">
        <v>82</v>
      </c>
    </row>
    <row r="11" spans="1:257" ht="20.25" customHeight="1">
      <c r="A11" s="105" t="s">
        <v>585</v>
      </c>
    </row>
    <row r="12" spans="1:257" ht="45" customHeight="1">
      <c r="A12" s="44" t="s">
        <v>83</v>
      </c>
    </row>
    <row r="13" spans="1:257" ht="45" customHeight="1">
      <c r="A13" s="44" t="s">
        <v>84</v>
      </c>
    </row>
    <row r="14" spans="1:257" ht="19.5" customHeight="1">
      <c r="A14" s="44" t="s">
        <v>85</v>
      </c>
    </row>
    <row r="15" spans="1:257" ht="20.25" customHeight="1">
      <c r="A15" s="47" t="s">
        <v>86</v>
      </c>
    </row>
    <row r="16" spans="1:257" ht="20.25" customHeight="1">
      <c r="A16" s="47" t="s">
        <v>559</v>
      </c>
      <c r="B16" s="17"/>
      <c r="C16" s="17"/>
      <c r="D16" s="17"/>
      <c r="E16" s="17"/>
      <c r="F16" s="17"/>
      <c r="G16" s="17"/>
      <c r="H16" s="17"/>
    </row>
    <row r="17" spans="1:257" ht="20.25" customHeight="1">
      <c r="A17" s="144" t="s">
        <v>87</v>
      </c>
    </row>
    <row r="18" spans="1:257" s="45" customFormat="1" ht="20.25" customHeight="1">
      <c r="A18" s="47" t="s">
        <v>550</v>
      </c>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row>
    <row r="19" spans="1:257" ht="20.25" customHeight="1">
      <c r="A19" s="46" t="s">
        <v>88</v>
      </c>
    </row>
    <row r="20" spans="1:257" ht="30" customHeight="1">
      <c r="A20" s="48" t="s">
        <v>89</v>
      </c>
    </row>
    <row r="21" spans="1:257" ht="20.25" customHeight="1">
      <c r="A21" s="44" t="s">
        <v>598</v>
      </c>
    </row>
    <row r="22" spans="1:257" ht="20.25" customHeight="1">
      <c r="A22" s="105" t="s">
        <v>605</v>
      </c>
    </row>
    <row r="23" spans="1:257" ht="20.25" customHeight="1">
      <c r="A23" s="44" t="s">
        <v>600</v>
      </c>
    </row>
    <row r="24" spans="1:257" ht="20.25" customHeight="1">
      <c r="A24" s="48" t="s">
        <v>90</v>
      </c>
    </row>
    <row r="25" spans="1:257" ht="20.25" customHeight="1">
      <c r="A25" s="49" t="s">
        <v>584</v>
      </c>
    </row>
    <row r="26" spans="1:257" ht="20.25" customHeight="1">
      <c r="A26" s="45" t="s">
        <v>91</v>
      </c>
    </row>
  </sheetData>
  <hyperlinks>
    <hyperlink ref="A16:G16" r:id="rId1" display="Crude oil and petroleum products: methodology note" xr:uid="{00000000-0004-0000-0000-000007000000}"/>
    <hyperlink ref="A16:F16" r:id="rId2" display="Energy balance: methodology note" xr:uid="{00000000-0004-0000-0000-000008000000}"/>
    <hyperlink ref="A16:H16" r:id="rId3" display="Crude oil and petroleum products: methodology note" xr:uid="{00000000-0004-0000-0000-00000A000000}"/>
    <hyperlink ref="A15" r:id="rId4" display="Energy trends publication (opens in a new window) " xr:uid="{24B737DF-A19C-40B6-9AA9-B9E03ECD12DF}"/>
    <hyperlink ref="A16" r:id="rId5" xr:uid="{BCE8A161-3080-445D-826B-BCEBB14EEB03}"/>
    <hyperlink ref="A17" r:id="rId6" xr:uid="{0C89EC10-41EF-4B68-834E-A66D46C83198}"/>
    <hyperlink ref="A25" r:id="rId7" xr:uid="{1D1008ED-AEA4-4184-AA3D-C7E429A3DE32}"/>
    <hyperlink ref="A11" r:id="rId8" xr:uid="{35737BCD-88B2-4574-80FB-9A098E9DBA37}"/>
    <hyperlink ref="A18" r:id="rId9" xr:uid="{421EB41D-B838-406B-B192-01CC9E82B1B6}"/>
  </hyperlinks>
  <pageMargins left="0.7" right="0.7" top="0.75" bottom="0.75" header="0.3" footer="0.3"/>
  <pageSetup paperSize="9" orientation="portrait"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showGridLines="0" workbookViewId="0"/>
  </sheetViews>
  <sheetFormatPr defaultColWidth="9.1796875" defaultRowHeight="13"/>
  <cols>
    <col min="1" max="1" width="91.54296875" style="23" bestFit="1" customWidth="1"/>
    <col min="2" max="2" width="15.54296875" style="23" customWidth="1"/>
    <col min="3" max="16384" width="9.1796875" style="23"/>
  </cols>
  <sheetData>
    <row r="1" spans="1:2" ht="26">
      <c r="A1" s="22" t="s">
        <v>74</v>
      </c>
    </row>
    <row r="2" spans="1:2" ht="20.25" customHeight="1">
      <c r="A2" s="20" t="s">
        <v>92</v>
      </c>
    </row>
    <row r="3" spans="1:2" ht="20.25" customHeight="1">
      <c r="A3" s="21" t="s">
        <v>93</v>
      </c>
    </row>
    <row r="4" spans="1:2" ht="30" customHeight="1">
      <c r="A4" s="24" t="s">
        <v>110</v>
      </c>
      <c r="B4" s="25" t="s">
        <v>111</v>
      </c>
    </row>
    <row r="5" spans="1:2" ht="20.25" customHeight="1">
      <c r="A5" s="20" t="s">
        <v>112</v>
      </c>
      <c r="B5" s="32" t="s">
        <v>95</v>
      </c>
    </row>
    <row r="6" spans="1:2" ht="20.25" customHeight="1">
      <c r="A6" s="20" t="s">
        <v>113</v>
      </c>
      <c r="B6" s="32" t="s">
        <v>74</v>
      </c>
    </row>
    <row r="7" spans="1:2" ht="20.25" customHeight="1">
      <c r="A7" s="20" t="s">
        <v>118</v>
      </c>
      <c r="B7" s="32" t="s">
        <v>97</v>
      </c>
    </row>
    <row r="8" spans="1:2" ht="20.25" customHeight="1">
      <c r="A8" s="20" t="s">
        <v>114</v>
      </c>
      <c r="B8" s="32" t="s">
        <v>96</v>
      </c>
    </row>
    <row r="9" spans="1:2" ht="20.25" customHeight="1">
      <c r="A9" s="20" t="s">
        <v>115</v>
      </c>
      <c r="B9" s="32" t="s">
        <v>73</v>
      </c>
    </row>
    <row r="10" spans="1:2" ht="20.25" customHeight="1">
      <c r="A10" s="20" t="s">
        <v>551</v>
      </c>
      <c r="B10" s="32" t="s">
        <v>116</v>
      </c>
    </row>
    <row r="11" spans="1:2" ht="20.25" customHeight="1">
      <c r="A11" s="20" t="s">
        <v>552</v>
      </c>
      <c r="B11" s="32" t="s">
        <v>72</v>
      </c>
    </row>
    <row r="12" spans="1:2" ht="20.25" customHeight="1">
      <c r="A12" s="20" t="s">
        <v>553</v>
      </c>
      <c r="B12" s="32" t="s">
        <v>17</v>
      </c>
    </row>
    <row r="13" spans="1:2" ht="20.25" customHeight="1"/>
    <row r="14" spans="1:2" ht="15" customHeight="1"/>
  </sheetData>
  <hyperlinks>
    <hyperlink ref="B5" location="'Cover Sheet'!A1" display="Cover Sheet " xr:uid="{00000000-0004-0000-0100-000000000000}"/>
    <hyperlink ref="B6" location="Contents!A1" display="Contents " xr:uid="{00000000-0004-0000-0100-000001000000}"/>
    <hyperlink ref="B8" location="Commentary!A1" display="Commentary" xr:uid="{00000000-0004-0000-0100-000002000000}"/>
    <hyperlink ref="B9" location="'Main Table'!A1" display="Main table" xr:uid="{00000000-0004-0000-0100-000003000000}"/>
    <hyperlink ref="B10" location="Annual!A1" display="Annual (GWh)" xr:uid="{00000000-0004-0000-0100-000004000000}"/>
    <hyperlink ref="B11" location="Quarter!A1" display="Quarter (GWh)" xr:uid="{00000000-0004-0000-0100-000005000000}"/>
    <hyperlink ref="B12" location="Month!A1" display="Main table (m3)" xr:uid="{00000000-0004-0000-0100-000006000000}"/>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
  <sheetViews>
    <sheetView showGridLines="0" workbookViewId="0"/>
  </sheetViews>
  <sheetFormatPr defaultColWidth="9.1796875" defaultRowHeight="13"/>
  <cols>
    <col min="1" max="1" width="11" style="27" customWidth="1"/>
    <col min="2" max="2" width="110.81640625" style="27" customWidth="1"/>
    <col min="3" max="16384" width="9.1796875" style="27"/>
  </cols>
  <sheetData>
    <row r="1" spans="1:14" ht="26">
      <c r="A1" s="26" t="s">
        <v>97</v>
      </c>
    </row>
    <row r="2" spans="1:14" s="18" customFormat="1" ht="20.25" customHeight="1">
      <c r="A2" s="18" t="s">
        <v>98</v>
      </c>
    </row>
    <row r="3" spans="1:14" s="18" customFormat="1" ht="20.25" customHeight="1">
      <c r="A3" s="18" t="s">
        <v>105</v>
      </c>
    </row>
    <row r="4" spans="1:14" s="29" customFormat="1" ht="30" customHeight="1">
      <c r="A4" s="28" t="s">
        <v>99</v>
      </c>
      <c r="B4" s="28" t="s">
        <v>94</v>
      </c>
      <c r="C4" s="55"/>
    </row>
    <row r="5" spans="1:14" s="19" customFormat="1" ht="30" customHeight="1">
      <c r="A5" s="128" t="s">
        <v>100</v>
      </c>
      <c r="B5" s="19" t="s">
        <v>106</v>
      </c>
    </row>
    <row r="6" spans="1:14" s="19" customFormat="1" ht="20.25" customHeight="1">
      <c r="A6" s="128" t="s">
        <v>101</v>
      </c>
      <c r="B6" s="19" t="s">
        <v>122</v>
      </c>
    </row>
    <row r="7" spans="1:14" s="19" customFormat="1" ht="20.25" customHeight="1">
      <c r="A7" s="128" t="s">
        <v>102</v>
      </c>
      <c r="B7" s="19" t="s">
        <v>107</v>
      </c>
    </row>
    <row r="8" spans="1:14" s="19" customFormat="1" ht="20.25" customHeight="1">
      <c r="A8" s="128" t="s">
        <v>103</v>
      </c>
      <c r="B8" s="19" t="s">
        <v>108</v>
      </c>
    </row>
    <row r="9" spans="1:14" s="19" customFormat="1" ht="20.25" customHeight="1">
      <c r="A9" s="129" t="s">
        <v>109</v>
      </c>
      <c r="B9" s="19" t="s">
        <v>528</v>
      </c>
    </row>
    <row r="10" spans="1:14" s="19" customFormat="1" ht="20.25" customHeight="1">
      <c r="A10" s="129" t="s">
        <v>529</v>
      </c>
      <c r="B10" s="19" t="s">
        <v>123</v>
      </c>
    </row>
    <row r="11" spans="1:14" s="19" customFormat="1" ht="20.25" customHeight="1">
      <c r="A11" s="129" t="s">
        <v>557</v>
      </c>
      <c r="B11" s="19" t="s">
        <v>593</v>
      </c>
    </row>
    <row r="12" spans="1:14" ht="62">
      <c r="A12" s="130" t="s">
        <v>563</v>
      </c>
      <c r="B12" s="19" t="s">
        <v>564</v>
      </c>
      <c r="C12" s="54"/>
      <c r="D12" s="30"/>
      <c r="E12" s="30"/>
      <c r="F12" s="30"/>
      <c r="G12" s="30"/>
      <c r="H12" s="30"/>
      <c r="I12" s="30"/>
      <c r="J12" s="30"/>
      <c r="K12" s="30"/>
      <c r="L12" s="30"/>
      <c r="M12" s="30"/>
      <c r="N12" s="30"/>
    </row>
    <row r="13" spans="1:14" ht="31">
      <c r="A13" s="130" t="s">
        <v>649</v>
      </c>
      <c r="B13" s="19" t="s">
        <v>650</v>
      </c>
      <c r="C13" s="30"/>
      <c r="D13" s="30"/>
      <c r="E13" s="30"/>
      <c r="F13" s="30"/>
      <c r="G13" s="30"/>
      <c r="H13" s="30"/>
      <c r="I13" s="30"/>
      <c r="J13" s="30"/>
      <c r="K13" s="30"/>
      <c r="L13" s="30"/>
      <c r="M13" s="30"/>
      <c r="N13" s="30"/>
    </row>
    <row r="14" spans="1:14" ht="15.75" customHeight="1">
      <c r="A14" s="130" t="s">
        <v>694</v>
      </c>
      <c r="B14" s="19" t="s">
        <v>695</v>
      </c>
      <c r="C14" s="30"/>
      <c r="D14" s="30"/>
      <c r="E14" s="30"/>
      <c r="F14" s="30"/>
      <c r="G14" s="30"/>
      <c r="H14" s="30"/>
      <c r="I14" s="30"/>
      <c r="J14" s="30"/>
      <c r="K14" s="30"/>
      <c r="L14" s="30"/>
      <c r="M14" s="30"/>
      <c r="N14" s="30"/>
    </row>
    <row r="15" spans="1:14" ht="15.5">
      <c r="A15" s="30"/>
      <c r="B15" s="30"/>
      <c r="C15" s="30"/>
      <c r="D15" s="30"/>
      <c r="E15" s="30"/>
      <c r="F15" s="30"/>
      <c r="G15" s="30"/>
      <c r="H15" s="30"/>
      <c r="I15" s="30"/>
      <c r="J15" s="30"/>
      <c r="K15" s="30"/>
      <c r="L15" s="30"/>
      <c r="M15" s="30"/>
      <c r="N15" s="30"/>
    </row>
    <row r="16" spans="1:14" ht="15.5">
      <c r="A16" s="30"/>
      <c r="B16" s="30"/>
    </row>
    <row r="17" spans="1:2" ht="15.5">
      <c r="A17" s="31"/>
      <c r="B17" s="30"/>
    </row>
  </sheetData>
  <phoneticPr fontId="22"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
  <sheetViews>
    <sheetView showGridLines="0" workbookViewId="0"/>
  </sheetViews>
  <sheetFormatPr defaultColWidth="9.1796875" defaultRowHeight="15.5"/>
  <cols>
    <col min="1" max="1" width="158" style="20" customWidth="1"/>
    <col min="2" max="2" width="58.1796875" style="20" customWidth="1"/>
    <col min="3" max="16384" width="9.1796875" style="20"/>
  </cols>
  <sheetData>
    <row r="1" spans="1:2" ht="26">
      <c r="A1" s="141" t="s">
        <v>104</v>
      </c>
    </row>
    <row r="2" spans="1:2" ht="30" customHeight="1">
      <c r="A2" s="139" t="s">
        <v>599</v>
      </c>
      <c r="B2" s="139"/>
    </row>
    <row r="3" spans="1:2" ht="23.5" customHeight="1">
      <c r="A3" s="48" t="s">
        <v>709</v>
      </c>
      <c r="B3" s="48"/>
    </row>
    <row r="4" spans="1:2" ht="62">
      <c r="A4" s="20" t="s">
        <v>710</v>
      </c>
    </row>
    <row r="5" spans="1:2" ht="21">
      <c r="A5" s="139"/>
    </row>
    <row r="6" spans="1:2" ht="31">
      <c r="A6" s="20" t="s">
        <v>708</v>
      </c>
    </row>
    <row r="7" spans="1:2" ht="31">
      <c r="A7" s="20" t="s">
        <v>631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O37"/>
  <sheetViews>
    <sheetView showGridLines="0" workbookViewId="0"/>
  </sheetViews>
  <sheetFormatPr defaultColWidth="9.453125" defaultRowHeight="15.5"/>
  <cols>
    <col min="1" max="1" width="39.453125" style="44" customWidth="1"/>
    <col min="2" max="2" width="11.54296875" style="44" customWidth="1"/>
    <col min="3" max="3" width="13.81640625" style="44" customWidth="1"/>
    <col min="4" max="4" width="16.26953125" style="44" customWidth="1"/>
    <col min="5" max="6" width="12.1796875" style="44" customWidth="1"/>
    <col min="7" max="8" width="11.54296875" style="44" customWidth="1"/>
    <col min="9" max="9" width="14" style="44" customWidth="1"/>
    <col min="10" max="10" width="12.26953125" style="44" customWidth="1"/>
    <col min="11" max="13" width="11.81640625" style="44" customWidth="1"/>
    <col min="14" max="14" width="9.453125" style="44"/>
    <col min="15" max="15" width="13.81640625" style="44" bestFit="1" customWidth="1"/>
    <col min="16" max="16" width="13.54296875" style="44" bestFit="1" customWidth="1"/>
    <col min="17" max="246" width="9.453125" style="44"/>
    <col min="247" max="247" width="6.453125" style="44" customWidth="1"/>
    <col min="248" max="248" width="8" style="44" customWidth="1"/>
    <col min="249" max="249" width="12" style="44" bestFit="1" customWidth="1"/>
    <col min="250" max="250" width="11.54296875" style="44" customWidth="1"/>
    <col min="251" max="251" width="7.453125" style="44" customWidth="1"/>
    <col min="252" max="252" width="8.453125" style="44" bestFit="1" customWidth="1"/>
    <col min="253" max="253" width="11.453125" style="44" customWidth="1"/>
    <col min="254" max="254" width="10.54296875" style="44" customWidth="1"/>
    <col min="255" max="255" width="12.453125" style="44" customWidth="1"/>
    <col min="256" max="257" width="8.453125" style="44" customWidth="1"/>
    <col min="258" max="259" width="12" style="44" customWidth="1"/>
    <col min="260" max="262" width="9.453125" style="44"/>
    <col min="263" max="263" width="9.54296875" style="44" customWidth="1"/>
    <col min="264" max="265" width="9.453125" style="44"/>
    <col min="266" max="266" width="11.453125" style="44" bestFit="1" customWidth="1"/>
    <col min="267" max="502" width="9.453125" style="44"/>
    <col min="503" max="503" width="6.453125" style="44" customWidth="1"/>
    <col min="504" max="504" width="8" style="44" customWidth="1"/>
    <col min="505" max="505" width="12" style="44" bestFit="1" customWidth="1"/>
    <col min="506" max="506" width="11.54296875" style="44" customWidth="1"/>
    <col min="507" max="507" width="7.453125" style="44" customWidth="1"/>
    <col min="508" max="508" width="8.453125" style="44" bestFit="1" customWidth="1"/>
    <col min="509" max="509" width="11.453125" style="44" customWidth="1"/>
    <col min="510" max="510" width="10.54296875" style="44" customWidth="1"/>
    <col min="511" max="511" width="12.453125" style="44" customWidth="1"/>
    <col min="512" max="513" width="8.453125" style="44" customWidth="1"/>
    <col min="514" max="515" width="12" style="44" customWidth="1"/>
    <col min="516" max="518" width="9.453125" style="44"/>
    <col min="519" max="519" width="9.54296875" style="44" customWidth="1"/>
    <col min="520" max="521" width="9.453125" style="44"/>
    <col min="522" max="522" width="11.453125" style="44" bestFit="1" customWidth="1"/>
    <col min="523" max="758" width="9.453125" style="44"/>
    <col min="759" max="759" width="6.453125" style="44" customWidth="1"/>
    <col min="760" max="760" width="8" style="44" customWidth="1"/>
    <col min="761" max="761" width="12" style="44" bestFit="1" customWidth="1"/>
    <col min="762" max="762" width="11.54296875" style="44" customWidth="1"/>
    <col min="763" max="763" width="7.453125" style="44" customWidth="1"/>
    <col min="764" max="764" width="8.453125" style="44" bestFit="1" customWidth="1"/>
    <col min="765" max="765" width="11.453125" style="44" customWidth="1"/>
    <col min="766" max="766" width="10.54296875" style="44" customWidth="1"/>
    <col min="767" max="767" width="12.453125" style="44" customWidth="1"/>
    <col min="768" max="769" width="8.453125" style="44" customWidth="1"/>
    <col min="770" max="771" width="12" style="44" customWidth="1"/>
    <col min="772" max="774" width="9.453125" style="44"/>
    <col min="775" max="775" width="9.54296875" style="44" customWidth="1"/>
    <col min="776" max="777" width="9.453125" style="44"/>
    <col min="778" max="778" width="11.453125" style="44" bestFit="1" customWidth="1"/>
    <col min="779" max="1014" width="9.453125" style="44"/>
    <col min="1015" max="1015" width="6.453125" style="44" customWidth="1"/>
    <col min="1016" max="1016" width="8" style="44" customWidth="1"/>
    <col min="1017" max="1017" width="12" style="44" bestFit="1" customWidth="1"/>
    <col min="1018" max="1018" width="11.54296875" style="44" customWidth="1"/>
    <col min="1019" max="1019" width="7.453125" style="44" customWidth="1"/>
    <col min="1020" max="1020" width="8.453125" style="44" bestFit="1" customWidth="1"/>
    <col min="1021" max="1021" width="11.453125" style="44" customWidth="1"/>
    <col min="1022" max="1022" width="10.54296875" style="44" customWidth="1"/>
    <col min="1023" max="1023" width="12.453125" style="44" customWidth="1"/>
    <col min="1024" max="1025" width="8.453125" style="44" customWidth="1"/>
    <col min="1026" max="1027" width="12" style="44" customWidth="1"/>
    <col min="1028" max="1030" width="9.453125" style="44"/>
    <col min="1031" max="1031" width="9.54296875" style="44" customWidth="1"/>
    <col min="1032" max="1033" width="9.453125" style="44"/>
    <col min="1034" max="1034" width="11.453125" style="44" bestFit="1" customWidth="1"/>
    <col min="1035" max="1270" width="9.453125" style="44"/>
    <col min="1271" max="1271" width="6.453125" style="44" customWidth="1"/>
    <col min="1272" max="1272" width="8" style="44" customWidth="1"/>
    <col min="1273" max="1273" width="12" style="44" bestFit="1" customWidth="1"/>
    <col min="1274" max="1274" width="11.54296875" style="44" customWidth="1"/>
    <col min="1275" max="1275" width="7.453125" style="44" customWidth="1"/>
    <col min="1276" max="1276" width="8.453125" style="44" bestFit="1" customWidth="1"/>
    <col min="1277" max="1277" width="11.453125" style="44" customWidth="1"/>
    <col min="1278" max="1278" width="10.54296875" style="44" customWidth="1"/>
    <col min="1279" max="1279" width="12.453125" style="44" customWidth="1"/>
    <col min="1280" max="1281" width="8.453125" style="44" customWidth="1"/>
    <col min="1282" max="1283" width="12" style="44" customWidth="1"/>
    <col min="1284" max="1286" width="9.453125" style="44"/>
    <col min="1287" max="1287" width="9.54296875" style="44" customWidth="1"/>
    <col min="1288" max="1289" width="9.453125" style="44"/>
    <col min="1290" max="1290" width="11.453125" style="44" bestFit="1" customWidth="1"/>
    <col min="1291" max="1526" width="9.453125" style="44"/>
    <col min="1527" max="1527" width="6.453125" style="44" customWidth="1"/>
    <col min="1528" max="1528" width="8" style="44" customWidth="1"/>
    <col min="1529" max="1529" width="12" style="44" bestFit="1" customWidth="1"/>
    <col min="1530" max="1530" width="11.54296875" style="44" customWidth="1"/>
    <col min="1531" max="1531" width="7.453125" style="44" customWidth="1"/>
    <col min="1532" max="1532" width="8.453125" style="44" bestFit="1" customWidth="1"/>
    <col min="1533" max="1533" width="11.453125" style="44" customWidth="1"/>
    <col min="1534" max="1534" width="10.54296875" style="44" customWidth="1"/>
    <col min="1535" max="1535" width="12.453125" style="44" customWidth="1"/>
    <col min="1536" max="1537" width="8.453125" style="44" customWidth="1"/>
    <col min="1538" max="1539" width="12" style="44" customWidth="1"/>
    <col min="1540" max="1542" width="9.453125" style="44"/>
    <col min="1543" max="1543" width="9.54296875" style="44" customWidth="1"/>
    <col min="1544" max="1545" width="9.453125" style="44"/>
    <col min="1546" max="1546" width="11.453125" style="44" bestFit="1" customWidth="1"/>
    <col min="1547" max="1782" width="9.453125" style="44"/>
    <col min="1783" max="1783" width="6.453125" style="44" customWidth="1"/>
    <col min="1784" max="1784" width="8" style="44" customWidth="1"/>
    <col min="1785" max="1785" width="12" style="44" bestFit="1" customWidth="1"/>
    <col min="1786" max="1786" width="11.54296875" style="44" customWidth="1"/>
    <col min="1787" max="1787" width="7.453125" style="44" customWidth="1"/>
    <col min="1788" max="1788" width="8.453125" style="44" bestFit="1" customWidth="1"/>
    <col min="1789" max="1789" width="11.453125" style="44" customWidth="1"/>
    <col min="1790" max="1790" width="10.54296875" style="44" customWidth="1"/>
    <col min="1791" max="1791" width="12.453125" style="44" customWidth="1"/>
    <col min="1792" max="1793" width="8.453125" style="44" customWidth="1"/>
    <col min="1794" max="1795" width="12" style="44" customWidth="1"/>
    <col min="1796" max="1798" width="9.453125" style="44"/>
    <col min="1799" max="1799" width="9.54296875" style="44" customWidth="1"/>
    <col min="1800" max="1801" width="9.453125" style="44"/>
    <col min="1802" max="1802" width="11.453125" style="44" bestFit="1" customWidth="1"/>
    <col min="1803" max="2038" width="9.453125" style="44"/>
    <col min="2039" max="2039" width="6.453125" style="44" customWidth="1"/>
    <col min="2040" max="2040" width="8" style="44" customWidth="1"/>
    <col min="2041" max="2041" width="12" style="44" bestFit="1" customWidth="1"/>
    <col min="2042" max="2042" width="11.54296875" style="44" customWidth="1"/>
    <col min="2043" max="2043" width="7.453125" style="44" customWidth="1"/>
    <col min="2044" max="2044" width="8.453125" style="44" bestFit="1" customWidth="1"/>
    <col min="2045" max="2045" width="11.453125" style="44" customWidth="1"/>
    <col min="2046" max="2046" width="10.54296875" style="44" customWidth="1"/>
    <col min="2047" max="2047" width="12.453125" style="44" customWidth="1"/>
    <col min="2048" max="2049" width="8.453125" style="44" customWidth="1"/>
    <col min="2050" max="2051" width="12" style="44" customWidth="1"/>
    <col min="2052" max="2054" width="9.453125" style="44"/>
    <col min="2055" max="2055" width="9.54296875" style="44" customWidth="1"/>
    <col min="2056" max="2057" width="9.453125" style="44"/>
    <col min="2058" max="2058" width="11.453125" style="44" bestFit="1" customWidth="1"/>
    <col min="2059" max="2294" width="9.453125" style="44"/>
    <col min="2295" max="2295" width="6.453125" style="44" customWidth="1"/>
    <col min="2296" max="2296" width="8" style="44" customWidth="1"/>
    <col min="2297" max="2297" width="12" style="44" bestFit="1" customWidth="1"/>
    <col min="2298" max="2298" width="11.54296875" style="44" customWidth="1"/>
    <col min="2299" max="2299" width="7.453125" style="44" customWidth="1"/>
    <col min="2300" max="2300" width="8.453125" style="44" bestFit="1" customWidth="1"/>
    <col min="2301" max="2301" width="11.453125" style="44" customWidth="1"/>
    <col min="2302" max="2302" width="10.54296875" style="44" customWidth="1"/>
    <col min="2303" max="2303" width="12.453125" style="44" customWidth="1"/>
    <col min="2304" max="2305" width="8.453125" style="44" customWidth="1"/>
    <col min="2306" max="2307" width="12" style="44" customWidth="1"/>
    <col min="2308" max="2310" width="9.453125" style="44"/>
    <col min="2311" max="2311" width="9.54296875" style="44" customWidth="1"/>
    <col min="2312" max="2313" width="9.453125" style="44"/>
    <col min="2314" max="2314" width="11.453125" style="44" bestFit="1" customWidth="1"/>
    <col min="2315" max="2550" width="9.453125" style="44"/>
    <col min="2551" max="2551" width="6.453125" style="44" customWidth="1"/>
    <col min="2552" max="2552" width="8" style="44" customWidth="1"/>
    <col min="2553" max="2553" width="12" style="44" bestFit="1" customWidth="1"/>
    <col min="2554" max="2554" width="11.54296875" style="44" customWidth="1"/>
    <col min="2555" max="2555" width="7.453125" style="44" customWidth="1"/>
    <col min="2556" max="2556" width="8.453125" style="44" bestFit="1" customWidth="1"/>
    <col min="2557" max="2557" width="11.453125" style="44" customWidth="1"/>
    <col min="2558" max="2558" width="10.54296875" style="44" customWidth="1"/>
    <col min="2559" max="2559" width="12.453125" style="44" customWidth="1"/>
    <col min="2560" max="2561" width="8.453125" style="44" customWidth="1"/>
    <col min="2562" max="2563" width="12" style="44" customWidth="1"/>
    <col min="2564" max="2566" width="9.453125" style="44"/>
    <col min="2567" max="2567" width="9.54296875" style="44" customWidth="1"/>
    <col min="2568" max="2569" width="9.453125" style="44"/>
    <col min="2570" max="2570" width="11.453125" style="44" bestFit="1" customWidth="1"/>
    <col min="2571" max="2806" width="9.453125" style="44"/>
    <col min="2807" max="2807" width="6.453125" style="44" customWidth="1"/>
    <col min="2808" max="2808" width="8" style="44" customWidth="1"/>
    <col min="2809" max="2809" width="12" style="44" bestFit="1" customWidth="1"/>
    <col min="2810" max="2810" width="11.54296875" style="44" customWidth="1"/>
    <col min="2811" max="2811" width="7.453125" style="44" customWidth="1"/>
    <col min="2812" max="2812" width="8.453125" style="44" bestFit="1" customWidth="1"/>
    <col min="2813" max="2813" width="11.453125" style="44" customWidth="1"/>
    <col min="2814" max="2814" width="10.54296875" style="44" customWidth="1"/>
    <col min="2815" max="2815" width="12.453125" style="44" customWidth="1"/>
    <col min="2816" max="2817" width="8.453125" style="44" customWidth="1"/>
    <col min="2818" max="2819" width="12" style="44" customWidth="1"/>
    <col min="2820" max="2822" width="9.453125" style="44"/>
    <col min="2823" max="2823" width="9.54296875" style="44" customWidth="1"/>
    <col min="2824" max="2825" width="9.453125" style="44"/>
    <col min="2826" max="2826" width="11.453125" style="44" bestFit="1" customWidth="1"/>
    <col min="2827" max="3062" width="9.453125" style="44"/>
    <col min="3063" max="3063" width="6.453125" style="44" customWidth="1"/>
    <col min="3064" max="3064" width="8" style="44" customWidth="1"/>
    <col min="3065" max="3065" width="12" style="44" bestFit="1" customWidth="1"/>
    <col min="3066" max="3066" width="11.54296875" style="44" customWidth="1"/>
    <col min="3067" max="3067" width="7.453125" style="44" customWidth="1"/>
    <col min="3068" max="3068" width="8.453125" style="44" bestFit="1" customWidth="1"/>
    <col min="3069" max="3069" width="11.453125" style="44" customWidth="1"/>
    <col min="3070" max="3070" width="10.54296875" style="44" customWidth="1"/>
    <col min="3071" max="3071" width="12.453125" style="44" customWidth="1"/>
    <col min="3072" max="3073" width="8.453125" style="44" customWidth="1"/>
    <col min="3074" max="3075" width="12" style="44" customWidth="1"/>
    <col min="3076" max="3078" width="9.453125" style="44"/>
    <col min="3079" max="3079" width="9.54296875" style="44" customWidth="1"/>
    <col min="3080" max="3081" width="9.453125" style="44"/>
    <col min="3082" max="3082" width="11.453125" style="44" bestFit="1" customWidth="1"/>
    <col min="3083" max="3318" width="9.453125" style="44"/>
    <col min="3319" max="3319" width="6.453125" style="44" customWidth="1"/>
    <col min="3320" max="3320" width="8" style="44" customWidth="1"/>
    <col min="3321" max="3321" width="12" style="44" bestFit="1" customWidth="1"/>
    <col min="3322" max="3322" width="11.54296875" style="44" customWidth="1"/>
    <col min="3323" max="3323" width="7.453125" style="44" customWidth="1"/>
    <col min="3324" max="3324" width="8.453125" style="44" bestFit="1" customWidth="1"/>
    <col min="3325" max="3325" width="11.453125" style="44" customWidth="1"/>
    <col min="3326" max="3326" width="10.54296875" style="44" customWidth="1"/>
    <col min="3327" max="3327" width="12.453125" style="44" customWidth="1"/>
    <col min="3328" max="3329" width="8.453125" style="44" customWidth="1"/>
    <col min="3330" max="3331" width="12" style="44" customWidth="1"/>
    <col min="3332" max="3334" width="9.453125" style="44"/>
    <col min="3335" max="3335" width="9.54296875" style="44" customWidth="1"/>
    <col min="3336" max="3337" width="9.453125" style="44"/>
    <col min="3338" max="3338" width="11.453125" style="44" bestFit="1" customWidth="1"/>
    <col min="3339" max="3574" width="9.453125" style="44"/>
    <col min="3575" max="3575" width="6.453125" style="44" customWidth="1"/>
    <col min="3576" max="3576" width="8" style="44" customWidth="1"/>
    <col min="3577" max="3577" width="12" style="44" bestFit="1" customWidth="1"/>
    <col min="3578" max="3578" width="11.54296875" style="44" customWidth="1"/>
    <col min="3579" max="3579" width="7.453125" style="44" customWidth="1"/>
    <col min="3580" max="3580" width="8.453125" style="44" bestFit="1" customWidth="1"/>
    <col min="3581" max="3581" width="11.453125" style="44" customWidth="1"/>
    <col min="3582" max="3582" width="10.54296875" style="44" customWidth="1"/>
    <col min="3583" max="3583" width="12.453125" style="44" customWidth="1"/>
    <col min="3584" max="3585" width="8.453125" style="44" customWidth="1"/>
    <col min="3586" max="3587" width="12" style="44" customWidth="1"/>
    <col min="3588" max="3590" width="9.453125" style="44"/>
    <col min="3591" max="3591" width="9.54296875" style="44" customWidth="1"/>
    <col min="3592" max="3593" width="9.453125" style="44"/>
    <col min="3594" max="3594" width="11.453125" style="44" bestFit="1" customWidth="1"/>
    <col min="3595" max="3830" width="9.453125" style="44"/>
    <col min="3831" max="3831" width="6.453125" style="44" customWidth="1"/>
    <col min="3832" max="3832" width="8" style="44" customWidth="1"/>
    <col min="3833" max="3833" width="12" style="44" bestFit="1" customWidth="1"/>
    <col min="3834" max="3834" width="11.54296875" style="44" customWidth="1"/>
    <col min="3835" max="3835" width="7.453125" style="44" customWidth="1"/>
    <col min="3836" max="3836" width="8.453125" style="44" bestFit="1" customWidth="1"/>
    <col min="3837" max="3837" width="11.453125" style="44" customWidth="1"/>
    <col min="3838" max="3838" width="10.54296875" style="44" customWidth="1"/>
    <col min="3839" max="3839" width="12.453125" style="44" customWidth="1"/>
    <col min="3840" max="3841" width="8.453125" style="44" customWidth="1"/>
    <col min="3842" max="3843" width="12" style="44" customWidth="1"/>
    <col min="3844" max="3846" width="9.453125" style="44"/>
    <col min="3847" max="3847" width="9.54296875" style="44" customWidth="1"/>
    <col min="3848" max="3849" width="9.453125" style="44"/>
    <col min="3850" max="3850" width="11.453125" style="44" bestFit="1" customWidth="1"/>
    <col min="3851" max="4086" width="9.453125" style="44"/>
    <col min="4087" max="4087" width="6.453125" style="44" customWidth="1"/>
    <col min="4088" max="4088" width="8" style="44" customWidth="1"/>
    <col min="4089" max="4089" width="12" style="44" bestFit="1" customWidth="1"/>
    <col min="4090" max="4090" width="11.54296875" style="44" customWidth="1"/>
    <col min="4091" max="4091" width="7.453125" style="44" customWidth="1"/>
    <col min="4092" max="4092" width="8.453125" style="44" bestFit="1" customWidth="1"/>
    <col min="4093" max="4093" width="11.453125" style="44" customWidth="1"/>
    <col min="4094" max="4094" width="10.54296875" style="44" customWidth="1"/>
    <col min="4095" max="4095" width="12.453125" style="44" customWidth="1"/>
    <col min="4096" max="4097" width="8.453125" style="44" customWidth="1"/>
    <col min="4098" max="4099" width="12" style="44" customWidth="1"/>
    <col min="4100" max="4102" width="9.453125" style="44"/>
    <col min="4103" max="4103" width="9.54296875" style="44" customWidth="1"/>
    <col min="4104" max="4105" width="9.453125" style="44"/>
    <col min="4106" max="4106" width="11.453125" style="44" bestFit="1" customWidth="1"/>
    <col min="4107" max="4342" width="9.453125" style="44"/>
    <col min="4343" max="4343" width="6.453125" style="44" customWidth="1"/>
    <col min="4344" max="4344" width="8" style="44" customWidth="1"/>
    <col min="4345" max="4345" width="12" style="44" bestFit="1" customWidth="1"/>
    <col min="4346" max="4346" width="11.54296875" style="44" customWidth="1"/>
    <col min="4347" max="4347" width="7.453125" style="44" customWidth="1"/>
    <col min="4348" max="4348" width="8.453125" style="44" bestFit="1" customWidth="1"/>
    <col min="4349" max="4349" width="11.453125" style="44" customWidth="1"/>
    <col min="4350" max="4350" width="10.54296875" style="44" customWidth="1"/>
    <col min="4351" max="4351" width="12.453125" style="44" customWidth="1"/>
    <col min="4352" max="4353" width="8.453125" style="44" customWidth="1"/>
    <col min="4354" max="4355" width="12" style="44" customWidth="1"/>
    <col min="4356" max="4358" width="9.453125" style="44"/>
    <col min="4359" max="4359" width="9.54296875" style="44" customWidth="1"/>
    <col min="4360" max="4361" width="9.453125" style="44"/>
    <col min="4362" max="4362" width="11.453125" style="44" bestFit="1" customWidth="1"/>
    <col min="4363" max="4598" width="9.453125" style="44"/>
    <col min="4599" max="4599" width="6.453125" style="44" customWidth="1"/>
    <col min="4600" max="4600" width="8" style="44" customWidth="1"/>
    <col min="4601" max="4601" width="12" style="44" bestFit="1" customWidth="1"/>
    <col min="4602" max="4602" width="11.54296875" style="44" customWidth="1"/>
    <col min="4603" max="4603" width="7.453125" style="44" customWidth="1"/>
    <col min="4604" max="4604" width="8.453125" style="44" bestFit="1" customWidth="1"/>
    <col min="4605" max="4605" width="11.453125" style="44" customWidth="1"/>
    <col min="4606" max="4606" width="10.54296875" style="44" customWidth="1"/>
    <col min="4607" max="4607" width="12.453125" style="44" customWidth="1"/>
    <col min="4608" max="4609" width="8.453125" style="44" customWidth="1"/>
    <col min="4610" max="4611" width="12" style="44" customWidth="1"/>
    <col min="4612" max="4614" width="9.453125" style="44"/>
    <col min="4615" max="4615" width="9.54296875" style="44" customWidth="1"/>
    <col min="4616" max="4617" width="9.453125" style="44"/>
    <col min="4618" max="4618" width="11.453125" style="44" bestFit="1" customWidth="1"/>
    <col min="4619" max="4854" width="9.453125" style="44"/>
    <col min="4855" max="4855" width="6.453125" style="44" customWidth="1"/>
    <col min="4856" max="4856" width="8" style="44" customWidth="1"/>
    <col min="4857" max="4857" width="12" style="44" bestFit="1" customWidth="1"/>
    <col min="4858" max="4858" width="11.54296875" style="44" customWidth="1"/>
    <col min="4859" max="4859" width="7.453125" style="44" customWidth="1"/>
    <col min="4860" max="4860" width="8.453125" style="44" bestFit="1" customWidth="1"/>
    <col min="4861" max="4861" width="11.453125" style="44" customWidth="1"/>
    <col min="4862" max="4862" width="10.54296875" style="44" customWidth="1"/>
    <col min="4863" max="4863" width="12.453125" style="44" customWidth="1"/>
    <col min="4864" max="4865" width="8.453125" style="44" customWidth="1"/>
    <col min="4866" max="4867" width="12" style="44" customWidth="1"/>
    <col min="4868" max="4870" width="9.453125" style="44"/>
    <col min="4871" max="4871" width="9.54296875" style="44" customWidth="1"/>
    <col min="4872" max="4873" width="9.453125" style="44"/>
    <col min="4874" max="4874" width="11.453125" style="44" bestFit="1" customWidth="1"/>
    <col min="4875" max="5110" width="9.453125" style="44"/>
    <col min="5111" max="5111" width="6.453125" style="44" customWidth="1"/>
    <col min="5112" max="5112" width="8" style="44" customWidth="1"/>
    <col min="5113" max="5113" width="12" style="44" bestFit="1" customWidth="1"/>
    <col min="5114" max="5114" width="11.54296875" style="44" customWidth="1"/>
    <col min="5115" max="5115" width="7.453125" style="44" customWidth="1"/>
    <col min="5116" max="5116" width="8.453125" style="44" bestFit="1" customWidth="1"/>
    <col min="5117" max="5117" width="11.453125" style="44" customWidth="1"/>
    <col min="5118" max="5118" width="10.54296875" style="44" customWidth="1"/>
    <col min="5119" max="5119" width="12.453125" style="44" customWidth="1"/>
    <col min="5120" max="5121" width="8.453125" style="44" customWidth="1"/>
    <col min="5122" max="5123" width="12" style="44" customWidth="1"/>
    <col min="5124" max="5126" width="9.453125" style="44"/>
    <col min="5127" max="5127" width="9.54296875" style="44" customWidth="1"/>
    <col min="5128" max="5129" width="9.453125" style="44"/>
    <col min="5130" max="5130" width="11.453125" style="44" bestFit="1" customWidth="1"/>
    <col min="5131" max="5366" width="9.453125" style="44"/>
    <col min="5367" max="5367" width="6.453125" style="44" customWidth="1"/>
    <col min="5368" max="5368" width="8" style="44" customWidth="1"/>
    <col min="5369" max="5369" width="12" style="44" bestFit="1" customWidth="1"/>
    <col min="5370" max="5370" width="11.54296875" style="44" customWidth="1"/>
    <col min="5371" max="5371" width="7.453125" style="44" customWidth="1"/>
    <col min="5372" max="5372" width="8.453125" style="44" bestFit="1" customWidth="1"/>
    <col min="5373" max="5373" width="11.453125" style="44" customWidth="1"/>
    <col min="5374" max="5374" width="10.54296875" style="44" customWidth="1"/>
    <col min="5375" max="5375" width="12.453125" style="44" customWidth="1"/>
    <col min="5376" max="5377" width="8.453125" style="44" customWidth="1"/>
    <col min="5378" max="5379" width="12" style="44" customWidth="1"/>
    <col min="5380" max="5382" width="9.453125" style="44"/>
    <col min="5383" max="5383" width="9.54296875" style="44" customWidth="1"/>
    <col min="5384" max="5385" width="9.453125" style="44"/>
    <col min="5386" max="5386" width="11.453125" style="44" bestFit="1" customWidth="1"/>
    <col min="5387" max="5622" width="9.453125" style="44"/>
    <col min="5623" max="5623" width="6.453125" style="44" customWidth="1"/>
    <col min="5624" max="5624" width="8" style="44" customWidth="1"/>
    <col min="5625" max="5625" width="12" style="44" bestFit="1" customWidth="1"/>
    <col min="5626" max="5626" width="11.54296875" style="44" customWidth="1"/>
    <col min="5627" max="5627" width="7.453125" style="44" customWidth="1"/>
    <col min="5628" max="5628" width="8.453125" style="44" bestFit="1" customWidth="1"/>
    <col min="5629" max="5629" width="11.453125" style="44" customWidth="1"/>
    <col min="5630" max="5630" width="10.54296875" style="44" customWidth="1"/>
    <col min="5631" max="5631" width="12.453125" style="44" customWidth="1"/>
    <col min="5632" max="5633" width="8.453125" style="44" customWidth="1"/>
    <col min="5634" max="5635" width="12" style="44" customWidth="1"/>
    <col min="5636" max="5638" width="9.453125" style="44"/>
    <col min="5639" max="5639" width="9.54296875" style="44" customWidth="1"/>
    <col min="5640" max="5641" width="9.453125" style="44"/>
    <col min="5642" max="5642" width="11.453125" style="44" bestFit="1" customWidth="1"/>
    <col min="5643" max="5878" width="9.453125" style="44"/>
    <col min="5879" max="5879" width="6.453125" style="44" customWidth="1"/>
    <col min="5880" max="5880" width="8" style="44" customWidth="1"/>
    <col min="5881" max="5881" width="12" style="44" bestFit="1" customWidth="1"/>
    <col min="5882" max="5882" width="11.54296875" style="44" customWidth="1"/>
    <col min="5883" max="5883" width="7.453125" style="44" customWidth="1"/>
    <col min="5884" max="5884" width="8.453125" style="44" bestFit="1" customWidth="1"/>
    <col min="5885" max="5885" width="11.453125" style="44" customWidth="1"/>
    <col min="5886" max="5886" width="10.54296875" style="44" customWidth="1"/>
    <col min="5887" max="5887" width="12.453125" style="44" customWidth="1"/>
    <col min="5888" max="5889" width="8.453125" style="44" customWidth="1"/>
    <col min="5890" max="5891" width="12" style="44" customWidth="1"/>
    <col min="5892" max="5894" width="9.453125" style="44"/>
    <col min="5895" max="5895" width="9.54296875" style="44" customWidth="1"/>
    <col min="5896" max="5897" width="9.453125" style="44"/>
    <col min="5898" max="5898" width="11.453125" style="44" bestFit="1" customWidth="1"/>
    <col min="5899" max="6134" width="9.453125" style="44"/>
    <col min="6135" max="6135" width="6.453125" style="44" customWidth="1"/>
    <col min="6136" max="6136" width="8" style="44" customWidth="1"/>
    <col min="6137" max="6137" width="12" style="44" bestFit="1" customWidth="1"/>
    <col min="6138" max="6138" width="11.54296875" style="44" customWidth="1"/>
    <col min="6139" max="6139" width="7.453125" style="44" customWidth="1"/>
    <col min="6140" max="6140" width="8.453125" style="44" bestFit="1" customWidth="1"/>
    <col min="6141" max="6141" width="11.453125" style="44" customWidth="1"/>
    <col min="6142" max="6142" width="10.54296875" style="44" customWidth="1"/>
    <col min="6143" max="6143" width="12.453125" style="44" customWidth="1"/>
    <col min="6144" max="6145" width="8.453125" style="44" customWidth="1"/>
    <col min="6146" max="6147" width="12" style="44" customWidth="1"/>
    <col min="6148" max="6150" width="9.453125" style="44"/>
    <col min="6151" max="6151" width="9.54296875" style="44" customWidth="1"/>
    <col min="6152" max="6153" width="9.453125" style="44"/>
    <col min="6154" max="6154" width="11.453125" style="44" bestFit="1" customWidth="1"/>
    <col min="6155" max="6390" width="9.453125" style="44"/>
    <col min="6391" max="6391" width="6.453125" style="44" customWidth="1"/>
    <col min="6392" max="6392" width="8" style="44" customWidth="1"/>
    <col min="6393" max="6393" width="12" style="44" bestFit="1" customWidth="1"/>
    <col min="6394" max="6394" width="11.54296875" style="44" customWidth="1"/>
    <col min="6395" max="6395" width="7.453125" style="44" customWidth="1"/>
    <col min="6396" max="6396" width="8.453125" style="44" bestFit="1" customWidth="1"/>
    <col min="6397" max="6397" width="11.453125" style="44" customWidth="1"/>
    <col min="6398" max="6398" width="10.54296875" style="44" customWidth="1"/>
    <col min="6399" max="6399" width="12.453125" style="44" customWidth="1"/>
    <col min="6400" max="6401" width="8.453125" style="44" customWidth="1"/>
    <col min="6402" max="6403" width="12" style="44" customWidth="1"/>
    <col min="6404" max="6406" width="9.453125" style="44"/>
    <col min="6407" max="6407" width="9.54296875" style="44" customWidth="1"/>
    <col min="6408" max="6409" width="9.453125" style="44"/>
    <col min="6410" max="6410" width="11.453125" style="44" bestFit="1" customWidth="1"/>
    <col min="6411" max="6646" width="9.453125" style="44"/>
    <col min="6647" max="6647" width="6.453125" style="44" customWidth="1"/>
    <col min="6648" max="6648" width="8" style="44" customWidth="1"/>
    <col min="6649" max="6649" width="12" style="44" bestFit="1" customWidth="1"/>
    <col min="6650" max="6650" width="11.54296875" style="44" customWidth="1"/>
    <col min="6651" max="6651" width="7.453125" style="44" customWidth="1"/>
    <col min="6652" max="6652" width="8.453125" style="44" bestFit="1" customWidth="1"/>
    <col min="6653" max="6653" width="11.453125" style="44" customWidth="1"/>
    <col min="6654" max="6654" width="10.54296875" style="44" customWidth="1"/>
    <col min="6655" max="6655" width="12.453125" style="44" customWidth="1"/>
    <col min="6656" max="6657" width="8.453125" style="44" customWidth="1"/>
    <col min="6658" max="6659" width="12" style="44" customWidth="1"/>
    <col min="6660" max="6662" width="9.453125" style="44"/>
    <col min="6663" max="6663" width="9.54296875" style="44" customWidth="1"/>
    <col min="6664" max="6665" width="9.453125" style="44"/>
    <col min="6666" max="6666" width="11.453125" style="44" bestFit="1" customWidth="1"/>
    <col min="6667" max="6902" width="9.453125" style="44"/>
    <col min="6903" max="6903" width="6.453125" style="44" customWidth="1"/>
    <col min="6904" max="6904" width="8" style="44" customWidth="1"/>
    <col min="6905" max="6905" width="12" style="44" bestFit="1" customWidth="1"/>
    <col min="6906" max="6906" width="11.54296875" style="44" customWidth="1"/>
    <col min="6907" max="6907" width="7.453125" style="44" customWidth="1"/>
    <col min="6908" max="6908" width="8.453125" style="44" bestFit="1" customWidth="1"/>
    <col min="6909" max="6909" width="11.453125" style="44" customWidth="1"/>
    <col min="6910" max="6910" width="10.54296875" style="44" customWidth="1"/>
    <col min="6911" max="6911" width="12.453125" style="44" customWidth="1"/>
    <col min="6912" max="6913" width="8.453125" style="44" customWidth="1"/>
    <col min="6914" max="6915" width="12" style="44" customWidth="1"/>
    <col min="6916" max="6918" width="9.453125" style="44"/>
    <col min="6919" max="6919" width="9.54296875" style="44" customWidth="1"/>
    <col min="6920" max="6921" width="9.453125" style="44"/>
    <col min="6922" max="6922" width="11.453125" style="44" bestFit="1" customWidth="1"/>
    <col min="6923" max="7158" width="9.453125" style="44"/>
    <col min="7159" max="7159" width="6.453125" style="44" customWidth="1"/>
    <col min="7160" max="7160" width="8" style="44" customWidth="1"/>
    <col min="7161" max="7161" width="12" style="44" bestFit="1" customWidth="1"/>
    <col min="7162" max="7162" width="11.54296875" style="44" customWidth="1"/>
    <col min="7163" max="7163" width="7.453125" style="44" customWidth="1"/>
    <col min="7164" max="7164" width="8.453125" style="44" bestFit="1" customWidth="1"/>
    <col min="7165" max="7165" width="11.453125" style="44" customWidth="1"/>
    <col min="7166" max="7166" width="10.54296875" style="44" customWidth="1"/>
    <col min="7167" max="7167" width="12.453125" style="44" customWidth="1"/>
    <col min="7168" max="7169" width="8.453125" style="44" customWidth="1"/>
    <col min="7170" max="7171" width="12" style="44" customWidth="1"/>
    <col min="7172" max="7174" width="9.453125" style="44"/>
    <col min="7175" max="7175" width="9.54296875" style="44" customWidth="1"/>
    <col min="7176" max="7177" width="9.453125" style="44"/>
    <col min="7178" max="7178" width="11.453125" style="44" bestFit="1" customWidth="1"/>
    <col min="7179" max="7414" width="9.453125" style="44"/>
    <col min="7415" max="7415" width="6.453125" style="44" customWidth="1"/>
    <col min="7416" max="7416" width="8" style="44" customWidth="1"/>
    <col min="7417" max="7417" width="12" style="44" bestFit="1" customWidth="1"/>
    <col min="7418" max="7418" width="11.54296875" style="44" customWidth="1"/>
    <col min="7419" max="7419" width="7.453125" style="44" customWidth="1"/>
    <col min="7420" max="7420" width="8.453125" style="44" bestFit="1" customWidth="1"/>
    <col min="7421" max="7421" width="11.453125" style="44" customWidth="1"/>
    <col min="7422" max="7422" width="10.54296875" style="44" customWidth="1"/>
    <col min="7423" max="7423" width="12.453125" style="44" customWidth="1"/>
    <col min="7424" max="7425" width="8.453125" style="44" customWidth="1"/>
    <col min="7426" max="7427" width="12" style="44" customWidth="1"/>
    <col min="7428" max="7430" width="9.453125" style="44"/>
    <col min="7431" max="7431" width="9.54296875" style="44" customWidth="1"/>
    <col min="7432" max="7433" width="9.453125" style="44"/>
    <col min="7434" max="7434" width="11.453125" style="44" bestFit="1" customWidth="1"/>
    <col min="7435" max="7670" width="9.453125" style="44"/>
    <col min="7671" max="7671" width="6.453125" style="44" customWidth="1"/>
    <col min="7672" max="7672" width="8" style="44" customWidth="1"/>
    <col min="7673" max="7673" width="12" style="44" bestFit="1" customWidth="1"/>
    <col min="7674" max="7674" width="11.54296875" style="44" customWidth="1"/>
    <col min="7675" max="7675" width="7.453125" style="44" customWidth="1"/>
    <col min="7676" max="7676" width="8.453125" style="44" bestFit="1" customWidth="1"/>
    <col min="7677" max="7677" width="11.453125" style="44" customWidth="1"/>
    <col min="7678" max="7678" width="10.54296875" style="44" customWidth="1"/>
    <col min="7679" max="7679" width="12.453125" style="44" customWidth="1"/>
    <col min="7680" max="7681" width="8.453125" style="44" customWidth="1"/>
    <col min="7682" max="7683" width="12" style="44" customWidth="1"/>
    <col min="7684" max="7686" width="9.453125" style="44"/>
    <col min="7687" max="7687" width="9.54296875" style="44" customWidth="1"/>
    <col min="7688" max="7689" width="9.453125" style="44"/>
    <col min="7690" max="7690" width="11.453125" style="44" bestFit="1" customWidth="1"/>
    <col min="7691" max="7926" width="9.453125" style="44"/>
    <col min="7927" max="7927" width="6.453125" style="44" customWidth="1"/>
    <col min="7928" max="7928" width="8" style="44" customWidth="1"/>
    <col min="7929" max="7929" width="12" style="44" bestFit="1" customWidth="1"/>
    <col min="7930" max="7930" width="11.54296875" style="44" customWidth="1"/>
    <col min="7931" max="7931" width="7.453125" style="44" customWidth="1"/>
    <col min="7932" max="7932" width="8.453125" style="44" bestFit="1" customWidth="1"/>
    <col min="7933" max="7933" width="11.453125" style="44" customWidth="1"/>
    <col min="7934" max="7934" width="10.54296875" style="44" customWidth="1"/>
    <col min="7935" max="7935" width="12.453125" style="44" customWidth="1"/>
    <col min="7936" max="7937" width="8.453125" style="44" customWidth="1"/>
    <col min="7938" max="7939" width="12" style="44" customWidth="1"/>
    <col min="7940" max="7942" width="9.453125" style="44"/>
    <col min="7943" max="7943" width="9.54296875" style="44" customWidth="1"/>
    <col min="7944" max="7945" width="9.453125" style="44"/>
    <col min="7946" max="7946" width="11.453125" style="44" bestFit="1" customWidth="1"/>
    <col min="7947" max="8182" width="9.453125" style="44"/>
    <col min="8183" max="8183" width="6.453125" style="44" customWidth="1"/>
    <col min="8184" max="8184" width="8" style="44" customWidth="1"/>
    <col min="8185" max="8185" width="12" style="44" bestFit="1" customWidth="1"/>
    <col min="8186" max="8186" width="11.54296875" style="44" customWidth="1"/>
    <col min="8187" max="8187" width="7.453125" style="44" customWidth="1"/>
    <col min="8188" max="8188" width="8.453125" style="44" bestFit="1" customWidth="1"/>
    <col min="8189" max="8189" width="11.453125" style="44" customWidth="1"/>
    <col min="8190" max="8190" width="10.54296875" style="44" customWidth="1"/>
    <col min="8191" max="8191" width="12.453125" style="44" customWidth="1"/>
    <col min="8192" max="8193" width="8.453125" style="44" customWidth="1"/>
    <col min="8194" max="8195" width="12" style="44" customWidth="1"/>
    <col min="8196" max="8198" width="9.453125" style="44"/>
    <col min="8199" max="8199" width="9.54296875" style="44" customWidth="1"/>
    <col min="8200" max="8201" width="9.453125" style="44"/>
    <col min="8202" max="8202" width="11.453125" style="44" bestFit="1" customWidth="1"/>
    <col min="8203" max="8438" width="9.453125" style="44"/>
    <col min="8439" max="8439" width="6.453125" style="44" customWidth="1"/>
    <col min="8440" max="8440" width="8" style="44" customWidth="1"/>
    <col min="8441" max="8441" width="12" style="44" bestFit="1" customWidth="1"/>
    <col min="8442" max="8442" width="11.54296875" style="44" customWidth="1"/>
    <col min="8443" max="8443" width="7.453125" style="44" customWidth="1"/>
    <col min="8444" max="8444" width="8.453125" style="44" bestFit="1" customWidth="1"/>
    <col min="8445" max="8445" width="11.453125" style="44" customWidth="1"/>
    <col min="8446" max="8446" width="10.54296875" style="44" customWidth="1"/>
    <col min="8447" max="8447" width="12.453125" style="44" customWidth="1"/>
    <col min="8448" max="8449" width="8.453125" style="44" customWidth="1"/>
    <col min="8450" max="8451" width="12" style="44" customWidth="1"/>
    <col min="8452" max="8454" width="9.453125" style="44"/>
    <col min="8455" max="8455" width="9.54296875" style="44" customWidth="1"/>
    <col min="8456" max="8457" width="9.453125" style="44"/>
    <col min="8458" max="8458" width="11.453125" style="44" bestFit="1" customWidth="1"/>
    <col min="8459" max="8694" width="9.453125" style="44"/>
    <col min="8695" max="8695" width="6.453125" style="44" customWidth="1"/>
    <col min="8696" max="8696" width="8" style="44" customWidth="1"/>
    <col min="8697" max="8697" width="12" style="44" bestFit="1" customWidth="1"/>
    <col min="8698" max="8698" width="11.54296875" style="44" customWidth="1"/>
    <col min="8699" max="8699" width="7.453125" style="44" customWidth="1"/>
    <col min="8700" max="8700" width="8.453125" style="44" bestFit="1" customWidth="1"/>
    <col min="8701" max="8701" width="11.453125" style="44" customWidth="1"/>
    <col min="8702" max="8702" width="10.54296875" style="44" customWidth="1"/>
    <col min="8703" max="8703" width="12.453125" style="44" customWidth="1"/>
    <col min="8704" max="8705" width="8.453125" style="44" customWidth="1"/>
    <col min="8706" max="8707" width="12" style="44" customWidth="1"/>
    <col min="8708" max="8710" width="9.453125" style="44"/>
    <col min="8711" max="8711" width="9.54296875" style="44" customWidth="1"/>
    <col min="8712" max="8713" width="9.453125" style="44"/>
    <col min="8714" max="8714" width="11.453125" style="44" bestFit="1" customWidth="1"/>
    <col min="8715" max="8950" width="9.453125" style="44"/>
    <col min="8951" max="8951" width="6.453125" style="44" customWidth="1"/>
    <col min="8952" max="8952" width="8" style="44" customWidth="1"/>
    <col min="8953" max="8953" width="12" style="44" bestFit="1" customWidth="1"/>
    <col min="8954" max="8954" width="11.54296875" style="44" customWidth="1"/>
    <col min="8955" max="8955" width="7.453125" style="44" customWidth="1"/>
    <col min="8956" max="8956" width="8.453125" style="44" bestFit="1" customWidth="1"/>
    <col min="8957" max="8957" width="11.453125" style="44" customWidth="1"/>
    <col min="8958" max="8958" width="10.54296875" style="44" customWidth="1"/>
    <col min="8959" max="8959" width="12.453125" style="44" customWidth="1"/>
    <col min="8960" max="8961" width="8.453125" style="44" customWidth="1"/>
    <col min="8962" max="8963" width="12" style="44" customWidth="1"/>
    <col min="8964" max="8966" width="9.453125" style="44"/>
    <col min="8967" max="8967" width="9.54296875" style="44" customWidth="1"/>
    <col min="8968" max="8969" width="9.453125" style="44"/>
    <col min="8970" max="8970" width="11.453125" style="44" bestFit="1" customWidth="1"/>
    <col min="8971" max="9206" width="9.453125" style="44"/>
    <col min="9207" max="9207" width="6.453125" style="44" customWidth="1"/>
    <col min="9208" max="9208" width="8" style="44" customWidth="1"/>
    <col min="9209" max="9209" width="12" style="44" bestFit="1" customWidth="1"/>
    <col min="9210" max="9210" width="11.54296875" style="44" customWidth="1"/>
    <col min="9211" max="9211" width="7.453125" style="44" customWidth="1"/>
    <col min="9212" max="9212" width="8.453125" style="44" bestFit="1" customWidth="1"/>
    <col min="9213" max="9213" width="11.453125" style="44" customWidth="1"/>
    <col min="9214" max="9214" width="10.54296875" style="44" customWidth="1"/>
    <col min="9215" max="9215" width="12.453125" style="44" customWidth="1"/>
    <col min="9216" max="9217" width="8.453125" style="44" customWidth="1"/>
    <col min="9218" max="9219" width="12" style="44" customWidth="1"/>
    <col min="9220" max="9222" width="9.453125" style="44"/>
    <col min="9223" max="9223" width="9.54296875" style="44" customWidth="1"/>
    <col min="9224" max="9225" width="9.453125" style="44"/>
    <col min="9226" max="9226" width="11.453125" style="44" bestFit="1" customWidth="1"/>
    <col min="9227" max="9462" width="9.453125" style="44"/>
    <col min="9463" max="9463" width="6.453125" style="44" customWidth="1"/>
    <col min="9464" max="9464" width="8" style="44" customWidth="1"/>
    <col min="9465" max="9465" width="12" style="44" bestFit="1" customWidth="1"/>
    <col min="9466" max="9466" width="11.54296875" style="44" customWidth="1"/>
    <col min="9467" max="9467" width="7.453125" style="44" customWidth="1"/>
    <col min="9468" max="9468" width="8.453125" style="44" bestFit="1" customWidth="1"/>
    <col min="9469" max="9469" width="11.453125" style="44" customWidth="1"/>
    <col min="9470" max="9470" width="10.54296875" style="44" customWidth="1"/>
    <col min="9471" max="9471" width="12.453125" style="44" customWidth="1"/>
    <col min="9472" max="9473" width="8.453125" style="44" customWidth="1"/>
    <col min="9474" max="9475" width="12" style="44" customWidth="1"/>
    <col min="9476" max="9478" width="9.453125" style="44"/>
    <col min="9479" max="9479" width="9.54296875" style="44" customWidth="1"/>
    <col min="9480" max="9481" width="9.453125" style="44"/>
    <col min="9482" max="9482" width="11.453125" style="44" bestFit="1" customWidth="1"/>
    <col min="9483" max="9718" width="9.453125" style="44"/>
    <col min="9719" max="9719" width="6.453125" style="44" customWidth="1"/>
    <col min="9720" max="9720" width="8" style="44" customWidth="1"/>
    <col min="9721" max="9721" width="12" style="44" bestFit="1" customWidth="1"/>
    <col min="9722" max="9722" width="11.54296875" style="44" customWidth="1"/>
    <col min="9723" max="9723" width="7.453125" style="44" customWidth="1"/>
    <col min="9724" max="9724" width="8.453125" style="44" bestFit="1" customWidth="1"/>
    <col min="9725" max="9725" width="11.453125" style="44" customWidth="1"/>
    <col min="9726" max="9726" width="10.54296875" style="44" customWidth="1"/>
    <col min="9727" max="9727" width="12.453125" style="44" customWidth="1"/>
    <col min="9728" max="9729" width="8.453125" style="44" customWidth="1"/>
    <col min="9730" max="9731" width="12" style="44" customWidth="1"/>
    <col min="9732" max="9734" width="9.453125" style="44"/>
    <col min="9735" max="9735" width="9.54296875" style="44" customWidth="1"/>
    <col min="9736" max="9737" width="9.453125" style="44"/>
    <col min="9738" max="9738" width="11.453125" style="44" bestFit="1" customWidth="1"/>
    <col min="9739" max="9974" width="9.453125" style="44"/>
    <col min="9975" max="9975" width="6.453125" style="44" customWidth="1"/>
    <col min="9976" max="9976" width="8" style="44" customWidth="1"/>
    <col min="9977" max="9977" width="12" style="44" bestFit="1" customWidth="1"/>
    <col min="9978" max="9978" width="11.54296875" style="44" customWidth="1"/>
    <col min="9979" max="9979" width="7.453125" style="44" customWidth="1"/>
    <col min="9980" max="9980" width="8.453125" style="44" bestFit="1" customWidth="1"/>
    <col min="9981" max="9981" width="11.453125" style="44" customWidth="1"/>
    <col min="9982" max="9982" width="10.54296875" style="44" customWidth="1"/>
    <col min="9983" max="9983" width="12.453125" style="44" customWidth="1"/>
    <col min="9984" max="9985" width="8.453125" style="44" customWidth="1"/>
    <col min="9986" max="9987" width="12" style="44" customWidth="1"/>
    <col min="9988" max="9990" width="9.453125" style="44"/>
    <col min="9991" max="9991" width="9.54296875" style="44" customWidth="1"/>
    <col min="9992" max="9993" width="9.453125" style="44"/>
    <col min="9994" max="9994" width="11.453125" style="44" bestFit="1" customWidth="1"/>
    <col min="9995" max="10230" width="9.453125" style="44"/>
    <col min="10231" max="10231" width="6.453125" style="44" customWidth="1"/>
    <col min="10232" max="10232" width="8" style="44" customWidth="1"/>
    <col min="10233" max="10233" width="12" style="44" bestFit="1" customWidth="1"/>
    <col min="10234" max="10234" width="11.54296875" style="44" customWidth="1"/>
    <col min="10235" max="10235" width="7.453125" style="44" customWidth="1"/>
    <col min="10236" max="10236" width="8.453125" style="44" bestFit="1" customWidth="1"/>
    <col min="10237" max="10237" width="11.453125" style="44" customWidth="1"/>
    <col min="10238" max="10238" width="10.54296875" style="44" customWidth="1"/>
    <col min="10239" max="10239" width="12.453125" style="44" customWidth="1"/>
    <col min="10240" max="10241" width="8.453125" style="44" customWidth="1"/>
    <col min="10242" max="10243" width="12" style="44" customWidth="1"/>
    <col min="10244" max="10246" width="9.453125" style="44"/>
    <col min="10247" max="10247" width="9.54296875" style="44" customWidth="1"/>
    <col min="10248" max="10249" width="9.453125" style="44"/>
    <col min="10250" max="10250" width="11.453125" style="44" bestFit="1" customWidth="1"/>
    <col min="10251" max="10486" width="9.453125" style="44"/>
    <col min="10487" max="10487" width="6.453125" style="44" customWidth="1"/>
    <col min="10488" max="10488" width="8" style="44" customWidth="1"/>
    <col min="10489" max="10489" width="12" style="44" bestFit="1" customWidth="1"/>
    <col min="10490" max="10490" width="11.54296875" style="44" customWidth="1"/>
    <col min="10491" max="10491" width="7.453125" style="44" customWidth="1"/>
    <col min="10492" max="10492" width="8.453125" style="44" bestFit="1" customWidth="1"/>
    <col min="10493" max="10493" width="11.453125" style="44" customWidth="1"/>
    <col min="10494" max="10494" width="10.54296875" style="44" customWidth="1"/>
    <col min="10495" max="10495" width="12.453125" style="44" customWidth="1"/>
    <col min="10496" max="10497" width="8.453125" style="44" customWidth="1"/>
    <col min="10498" max="10499" width="12" style="44" customWidth="1"/>
    <col min="10500" max="10502" width="9.453125" style="44"/>
    <col min="10503" max="10503" width="9.54296875" style="44" customWidth="1"/>
    <col min="10504" max="10505" width="9.453125" style="44"/>
    <col min="10506" max="10506" width="11.453125" style="44" bestFit="1" customWidth="1"/>
    <col min="10507" max="10742" width="9.453125" style="44"/>
    <col min="10743" max="10743" width="6.453125" style="44" customWidth="1"/>
    <col min="10744" max="10744" width="8" style="44" customWidth="1"/>
    <col min="10745" max="10745" width="12" style="44" bestFit="1" customWidth="1"/>
    <col min="10746" max="10746" width="11.54296875" style="44" customWidth="1"/>
    <col min="10747" max="10747" width="7.453125" style="44" customWidth="1"/>
    <col min="10748" max="10748" width="8.453125" style="44" bestFit="1" customWidth="1"/>
    <col min="10749" max="10749" width="11.453125" style="44" customWidth="1"/>
    <col min="10750" max="10750" width="10.54296875" style="44" customWidth="1"/>
    <col min="10751" max="10751" width="12.453125" style="44" customWidth="1"/>
    <col min="10752" max="10753" width="8.453125" style="44" customWidth="1"/>
    <col min="10754" max="10755" width="12" style="44" customWidth="1"/>
    <col min="10756" max="10758" width="9.453125" style="44"/>
    <col min="10759" max="10759" width="9.54296875" style="44" customWidth="1"/>
    <col min="10760" max="10761" width="9.453125" style="44"/>
    <col min="10762" max="10762" width="11.453125" style="44" bestFit="1" customWidth="1"/>
    <col min="10763" max="10998" width="9.453125" style="44"/>
    <col min="10999" max="10999" width="6.453125" style="44" customWidth="1"/>
    <col min="11000" max="11000" width="8" style="44" customWidth="1"/>
    <col min="11001" max="11001" width="12" style="44" bestFit="1" customWidth="1"/>
    <col min="11002" max="11002" width="11.54296875" style="44" customWidth="1"/>
    <col min="11003" max="11003" width="7.453125" style="44" customWidth="1"/>
    <col min="11004" max="11004" width="8.453125" style="44" bestFit="1" customWidth="1"/>
    <col min="11005" max="11005" width="11.453125" style="44" customWidth="1"/>
    <col min="11006" max="11006" width="10.54296875" style="44" customWidth="1"/>
    <col min="11007" max="11007" width="12.453125" style="44" customWidth="1"/>
    <col min="11008" max="11009" width="8.453125" style="44" customWidth="1"/>
    <col min="11010" max="11011" width="12" style="44" customWidth="1"/>
    <col min="11012" max="11014" width="9.453125" style="44"/>
    <col min="11015" max="11015" width="9.54296875" style="44" customWidth="1"/>
    <col min="11016" max="11017" width="9.453125" style="44"/>
    <col min="11018" max="11018" width="11.453125" style="44" bestFit="1" customWidth="1"/>
    <col min="11019" max="11254" width="9.453125" style="44"/>
    <col min="11255" max="11255" width="6.453125" style="44" customWidth="1"/>
    <col min="11256" max="11256" width="8" style="44" customWidth="1"/>
    <col min="11257" max="11257" width="12" style="44" bestFit="1" customWidth="1"/>
    <col min="11258" max="11258" width="11.54296875" style="44" customWidth="1"/>
    <col min="11259" max="11259" width="7.453125" style="44" customWidth="1"/>
    <col min="11260" max="11260" width="8.453125" style="44" bestFit="1" customWidth="1"/>
    <col min="11261" max="11261" width="11.453125" style="44" customWidth="1"/>
    <col min="11262" max="11262" width="10.54296875" style="44" customWidth="1"/>
    <col min="11263" max="11263" width="12.453125" style="44" customWidth="1"/>
    <col min="11264" max="11265" width="8.453125" style="44" customWidth="1"/>
    <col min="11266" max="11267" width="12" style="44" customWidth="1"/>
    <col min="11268" max="11270" width="9.453125" style="44"/>
    <col min="11271" max="11271" width="9.54296875" style="44" customWidth="1"/>
    <col min="11272" max="11273" width="9.453125" style="44"/>
    <col min="11274" max="11274" width="11.453125" style="44" bestFit="1" customWidth="1"/>
    <col min="11275" max="11510" width="9.453125" style="44"/>
    <col min="11511" max="11511" width="6.453125" style="44" customWidth="1"/>
    <col min="11512" max="11512" width="8" style="44" customWidth="1"/>
    <col min="11513" max="11513" width="12" style="44" bestFit="1" customWidth="1"/>
    <col min="11514" max="11514" width="11.54296875" style="44" customWidth="1"/>
    <col min="11515" max="11515" width="7.453125" style="44" customWidth="1"/>
    <col min="11516" max="11516" width="8.453125" style="44" bestFit="1" customWidth="1"/>
    <col min="11517" max="11517" width="11.453125" style="44" customWidth="1"/>
    <col min="11518" max="11518" width="10.54296875" style="44" customWidth="1"/>
    <col min="11519" max="11519" width="12.453125" style="44" customWidth="1"/>
    <col min="11520" max="11521" width="8.453125" style="44" customWidth="1"/>
    <col min="11522" max="11523" width="12" style="44" customWidth="1"/>
    <col min="11524" max="11526" width="9.453125" style="44"/>
    <col min="11527" max="11527" width="9.54296875" style="44" customWidth="1"/>
    <col min="11528" max="11529" width="9.453125" style="44"/>
    <col min="11530" max="11530" width="11.453125" style="44" bestFit="1" customWidth="1"/>
    <col min="11531" max="11766" width="9.453125" style="44"/>
    <col min="11767" max="11767" width="6.453125" style="44" customWidth="1"/>
    <col min="11768" max="11768" width="8" style="44" customWidth="1"/>
    <col min="11769" max="11769" width="12" style="44" bestFit="1" customWidth="1"/>
    <col min="11770" max="11770" width="11.54296875" style="44" customWidth="1"/>
    <col min="11771" max="11771" width="7.453125" style="44" customWidth="1"/>
    <col min="11772" max="11772" width="8.453125" style="44" bestFit="1" customWidth="1"/>
    <col min="11773" max="11773" width="11.453125" style="44" customWidth="1"/>
    <col min="11774" max="11774" width="10.54296875" style="44" customWidth="1"/>
    <col min="11775" max="11775" width="12.453125" style="44" customWidth="1"/>
    <col min="11776" max="11777" width="8.453125" style="44" customWidth="1"/>
    <col min="11778" max="11779" width="12" style="44" customWidth="1"/>
    <col min="11780" max="11782" width="9.453125" style="44"/>
    <col min="11783" max="11783" width="9.54296875" style="44" customWidth="1"/>
    <col min="11784" max="11785" width="9.453125" style="44"/>
    <col min="11786" max="11786" width="11.453125" style="44" bestFit="1" customWidth="1"/>
    <col min="11787" max="12022" width="9.453125" style="44"/>
    <col min="12023" max="12023" width="6.453125" style="44" customWidth="1"/>
    <col min="12024" max="12024" width="8" style="44" customWidth="1"/>
    <col min="12025" max="12025" width="12" style="44" bestFit="1" customWidth="1"/>
    <col min="12026" max="12026" width="11.54296875" style="44" customWidth="1"/>
    <col min="12027" max="12027" width="7.453125" style="44" customWidth="1"/>
    <col min="12028" max="12028" width="8.453125" style="44" bestFit="1" customWidth="1"/>
    <col min="12029" max="12029" width="11.453125" style="44" customWidth="1"/>
    <col min="12030" max="12030" width="10.54296875" style="44" customWidth="1"/>
    <col min="12031" max="12031" width="12.453125" style="44" customWidth="1"/>
    <col min="12032" max="12033" width="8.453125" style="44" customWidth="1"/>
    <col min="12034" max="12035" width="12" style="44" customWidth="1"/>
    <col min="12036" max="12038" width="9.453125" style="44"/>
    <col min="12039" max="12039" width="9.54296875" style="44" customWidth="1"/>
    <col min="12040" max="12041" width="9.453125" style="44"/>
    <col min="12042" max="12042" width="11.453125" style="44" bestFit="1" customWidth="1"/>
    <col min="12043" max="12278" width="9.453125" style="44"/>
    <col min="12279" max="12279" width="6.453125" style="44" customWidth="1"/>
    <col min="12280" max="12280" width="8" style="44" customWidth="1"/>
    <col min="12281" max="12281" width="12" style="44" bestFit="1" customWidth="1"/>
    <col min="12282" max="12282" width="11.54296875" style="44" customWidth="1"/>
    <col min="12283" max="12283" width="7.453125" style="44" customWidth="1"/>
    <col min="12284" max="12284" width="8.453125" style="44" bestFit="1" customWidth="1"/>
    <col min="12285" max="12285" width="11.453125" style="44" customWidth="1"/>
    <col min="12286" max="12286" width="10.54296875" style="44" customWidth="1"/>
    <col min="12287" max="12287" width="12.453125" style="44" customWidth="1"/>
    <col min="12288" max="12289" width="8.453125" style="44" customWidth="1"/>
    <col min="12290" max="12291" width="12" style="44" customWidth="1"/>
    <col min="12292" max="12294" width="9.453125" style="44"/>
    <col min="12295" max="12295" width="9.54296875" style="44" customWidth="1"/>
    <col min="12296" max="12297" width="9.453125" style="44"/>
    <col min="12298" max="12298" width="11.453125" style="44" bestFit="1" customWidth="1"/>
    <col min="12299" max="12534" width="9.453125" style="44"/>
    <col min="12535" max="12535" width="6.453125" style="44" customWidth="1"/>
    <col min="12536" max="12536" width="8" style="44" customWidth="1"/>
    <col min="12537" max="12537" width="12" style="44" bestFit="1" customWidth="1"/>
    <col min="12538" max="12538" width="11.54296875" style="44" customWidth="1"/>
    <col min="12539" max="12539" width="7.453125" style="44" customWidth="1"/>
    <col min="12540" max="12540" width="8.453125" style="44" bestFit="1" customWidth="1"/>
    <col min="12541" max="12541" width="11.453125" style="44" customWidth="1"/>
    <col min="12542" max="12542" width="10.54296875" style="44" customWidth="1"/>
    <col min="12543" max="12543" width="12.453125" style="44" customWidth="1"/>
    <col min="12544" max="12545" width="8.453125" style="44" customWidth="1"/>
    <col min="12546" max="12547" width="12" style="44" customWidth="1"/>
    <col min="12548" max="12550" width="9.453125" style="44"/>
    <col min="12551" max="12551" width="9.54296875" style="44" customWidth="1"/>
    <col min="12552" max="12553" width="9.453125" style="44"/>
    <col min="12554" max="12554" width="11.453125" style="44" bestFit="1" customWidth="1"/>
    <col min="12555" max="12790" width="9.453125" style="44"/>
    <col min="12791" max="12791" width="6.453125" style="44" customWidth="1"/>
    <col min="12792" max="12792" width="8" style="44" customWidth="1"/>
    <col min="12793" max="12793" width="12" style="44" bestFit="1" customWidth="1"/>
    <col min="12794" max="12794" width="11.54296875" style="44" customWidth="1"/>
    <col min="12795" max="12795" width="7.453125" style="44" customWidth="1"/>
    <col min="12796" max="12796" width="8.453125" style="44" bestFit="1" customWidth="1"/>
    <col min="12797" max="12797" width="11.453125" style="44" customWidth="1"/>
    <col min="12798" max="12798" width="10.54296875" style="44" customWidth="1"/>
    <col min="12799" max="12799" width="12.453125" style="44" customWidth="1"/>
    <col min="12800" max="12801" width="8.453125" style="44" customWidth="1"/>
    <col min="12802" max="12803" width="12" style="44" customWidth="1"/>
    <col min="12804" max="12806" width="9.453125" style="44"/>
    <col min="12807" max="12807" width="9.54296875" style="44" customWidth="1"/>
    <col min="12808" max="12809" width="9.453125" style="44"/>
    <col min="12810" max="12810" width="11.453125" style="44" bestFit="1" customWidth="1"/>
    <col min="12811" max="13046" width="9.453125" style="44"/>
    <col min="13047" max="13047" width="6.453125" style="44" customWidth="1"/>
    <col min="13048" max="13048" width="8" style="44" customWidth="1"/>
    <col min="13049" max="13049" width="12" style="44" bestFit="1" customWidth="1"/>
    <col min="13050" max="13050" width="11.54296875" style="44" customWidth="1"/>
    <col min="13051" max="13051" width="7.453125" style="44" customWidth="1"/>
    <col min="13052" max="13052" width="8.453125" style="44" bestFit="1" customWidth="1"/>
    <col min="13053" max="13053" width="11.453125" style="44" customWidth="1"/>
    <col min="13054" max="13054" width="10.54296875" style="44" customWidth="1"/>
    <col min="13055" max="13055" width="12.453125" style="44" customWidth="1"/>
    <col min="13056" max="13057" width="8.453125" style="44" customWidth="1"/>
    <col min="13058" max="13059" width="12" style="44" customWidth="1"/>
    <col min="13060" max="13062" width="9.453125" style="44"/>
    <col min="13063" max="13063" width="9.54296875" style="44" customWidth="1"/>
    <col min="13064" max="13065" width="9.453125" style="44"/>
    <col min="13066" max="13066" width="11.453125" style="44" bestFit="1" customWidth="1"/>
    <col min="13067" max="13302" width="9.453125" style="44"/>
    <col min="13303" max="13303" width="6.453125" style="44" customWidth="1"/>
    <col min="13304" max="13304" width="8" style="44" customWidth="1"/>
    <col min="13305" max="13305" width="12" style="44" bestFit="1" customWidth="1"/>
    <col min="13306" max="13306" width="11.54296875" style="44" customWidth="1"/>
    <col min="13307" max="13307" width="7.453125" style="44" customWidth="1"/>
    <col min="13308" max="13308" width="8.453125" style="44" bestFit="1" customWidth="1"/>
    <col min="13309" max="13309" width="11.453125" style="44" customWidth="1"/>
    <col min="13310" max="13310" width="10.54296875" style="44" customWidth="1"/>
    <col min="13311" max="13311" width="12.453125" style="44" customWidth="1"/>
    <col min="13312" max="13313" width="8.453125" style="44" customWidth="1"/>
    <col min="13314" max="13315" width="12" style="44" customWidth="1"/>
    <col min="13316" max="13318" width="9.453125" style="44"/>
    <col min="13319" max="13319" width="9.54296875" style="44" customWidth="1"/>
    <col min="13320" max="13321" width="9.453125" style="44"/>
    <col min="13322" max="13322" width="11.453125" style="44" bestFit="1" customWidth="1"/>
    <col min="13323" max="13558" width="9.453125" style="44"/>
    <col min="13559" max="13559" width="6.453125" style="44" customWidth="1"/>
    <col min="13560" max="13560" width="8" style="44" customWidth="1"/>
    <col min="13561" max="13561" width="12" style="44" bestFit="1" customWidth="1"/>
    <col min="13562" max="13562" width="11.54296875" style="44" customWidth="1"/>
    <col min="13563" max="13563" width="7.453125" style="44" customWidth="1"/>
    <col min="13564" max="13564" width="8.453125" style="44" bestFit="1" customWidth="1"/>
    <col min="13565" max="13565" width="11.453125" style="44" customWidth="1"/>
    <col min="13566" max="13566" width="10.54296875" style="44" customWidth="1"/>
    <col min="13567" max="13567" width="12.453125" style="44" customWidth="1"/>
    <col min="13568" max="13569" width="8.453125" style="44" customWidth="1"/>
    <col min="13570" max="13571" width="12" style="44" customWidth="1"/>
    <col min="13572" max="13574" width="9.453125" style="44"/>
    <col min="13575" max="13575" width="9.54296875" style="44" customWidth="1"/>
    <col min="13576" max="13577" width="9.453125" style="44"/>
    <col min="13578" max="13578" width="11.453125" style="44" bestFit="1" customWidth="1"/>
    <col min="13579" max="13814" width="9.453125" style="44"/>
    <col min="13815" max="13815" width="6.453125" style="44" customWidth="1"/>
    <col min="13816" max="13816" width="8" style="44" customWidth="1"/>
    <col min="13817" max="13817" width="12" style="44" bestFit="1" customWidth="1"/>
    <col min="13818" max="13818" width="11.54296875" style="44" customWidth="1"/>
    <col min="13819" max="13819" width="7.453125" style="44" customWidth="1"/>
    <col min="13820" max="13820" width="8.453125" style="44" bestFit="1" customWidth="1"/>
    <col min="13821" max="13821" width="11.453125" style="44" customWidth="1"/>
    <col min="13822" max="13822" width="10.54296875" style="44" customWidth="1"/>
    <col min="13823" max="13823" width="12.453125" style="44" customWidth="1"/>
    <col min="13824" max="13825" width="8.453125" style="44" customWidth="1"/>
    <col min="13826" max="13827" width="12" style="44" customWidth="1"/>
    <col min="13828" max="13830" width="9.453125" style="44"/>
    <col min="13831" max="13831" width="9.54296875" style="44" customWidth="1"/>
    <col min="13832" max="13833" width="9.453125" style="44"/>
    <col min="13834" max="13834" width="11.453125" style="44" bestFit="1" customWidth="1"/>
    <col min="13835" max="14070" width="9.453125" style="44"/>
    <col min="14071" max="14071" width="6.453125" style="44" customWidth="1"/>
    <col min="14072" max="14072" width="8" style="44" customWidth="1"/>
    <col min="14073" max="14073" width="12" style="44" bestFit="1" customWidth="1"/>
    <col min="14074" max="14074" width="11.54296875" style="44" customWidth="1"/>
    <col min="14075" max="14075" width="7.453125" style="44" customWidth="1"/>
    <col min="14076" max="14076" width="8.453125" style="44" bestFit="1" customWidth="1"/>
    <col min="14077" max="14077" width="11.453125" style="44" customWidth="1"/>
    <col min="14078" max="14078" width="10.54296875" style="44" customWidth="1"/>
    <col min="14079" max="14079" width="12.453125" style="44" customWidth="1"/>
    <col min="14080" max="14081" width="8.453125" style="44" customWidth="1"/>
    <col min="14082" max="14083" width="12" style="44" customWidth="1"/>
    <col min="14084" max="14086" width="9.453125" style="44"/>
    <col min="14087" max="14087" width="9.54296875" style="44" customWidth="1"/>
    <col min="14088" max="14089" width="9.453125" style="44"/>
    <col min="14090" max="14090" width="11.453125" style="44" bestFit="1" customWidth="1"/>
    <col min="14091" max="14326" width="9.453125" style="44"/>
    <col min="14327" max="14327" width="6.453125" style="44" customWidth="1"/>
    <col min="14328" max="14328" width="8" style="44" customWidth="1"/>
    <col min="14329" max="14329" width="12" style="44" bestFit="1" customWidth="1"/>
    <col min="14330" max="14330" width="11.54296875" style="44" customWidth="1"/>
    <col min="14331" max="14331" width="7.453125" style="44" customWidth="1"/>
    <col min="14332" max="14332" width="8.453125" style="44" bestFit="1" customWidth="1"/>
    <col min="14333" max="14333" width="11.453125" style="44" customWidth="1"/>
    <col min="14334" max="14334" width="10.54296875" style="44" customWidth="1"/>
    <col min="14335" max="14335" width="12.453125" style="44" customWidth="1"/>
    <col min="14336" max="14337" width="8.453125" style="44" customWidth="1"/>
    <col min="14338" max="14339" width="12" style="44" customWidth="1"/>
    <col min="14340" max="14342" width="9.453125" style="44"/>
    <col min="14343" max="14343" width="9.54296875" style="44" customWidth="1"/>
    <col min="14344" max="14345" width="9.453125" style="44"/>
    <col min="14346" max="14346" width="11.453125" style="44" bestFit="1" customWidth="1"/>
    <col min="14347" max="14582" width="9.453125" style="44"/>
    <col min="14583" max="14583" width="6.453125" style="44" customWidth="1"/>
    <col min="14584" max="14584" width="8" style="44" customWidth="1"/>
    <col min="14585" max="14585" width="12" style="44" bestFit="1" customWidth="1"/>
    <col min="14586" max="14586" width="11.54296875" style="44" customWidth="1"/>
    <col min="14587" max="14587" width="7.453125" style="44" customWidth="1"/>
    <col min="14588" max="14588" width="8.453125" style="44" bestFit="1" customWidth="1"/>
    <col min="14589" max="14589" width="11.453125" style="44" customWidth="1"/>
    <col min="14590" max="14590" width="10.54296875" style="44" customWidth="1"/>
    <col min="14591" max="14591" width="12.453125" style="44" customWidth="1"/>
    <col min="14592" max="14593" width="8.453125" style="44" customWidth="1"/>
    <col min="14594" max="14595" width="12" style="44" customWidth="1"/>
    <col min="14596" max="14598" width="9.453125" style="44"/>
    <col min="14599" max="14599" width="9.54296875" style="44" customWidth="1"/>
    <col min="14600" max="14601" width="9.453125" style="44"/>
    <col min="14602" max="14602" width="11.453125" style="44" bestFit="1" customWidth="1"/>
    <col min="14603" max="14838" width="9.453125" style="44"/>
    <col min="14839" max="14839" width="6.453125" style="44" customWidth="1"/>
    <col min="14840" max="14840" width="8" style="44" customWidth="1"/>
    <col min="14841" max="14841" width="12" style="44" bestFit="1" customWidth="1"/>
    <col min="14842" max="14842" width="11.54296875" style="44" customWidth="1"/>
    <col min="14843" max="14843" width="7.453125" style="44" customWidth="1"/>
    <col min="14844" max="14844" width="8.453125" style="44" bestFit="1" customWidth="1"/>
    <col min="14845" max="14845" width="11.453125" style="44" customWidth="1"/>
    <col min="14846" max="14846" width="10.54296875" style="44" customWidth="1"/>
    <col min="14847" max="14847" width="12.453125" style="44" customWidth="1"/>
    <col min="14848" max="14849" width="8.453125" style="44" customWidth="1"/>
    <col min="14850" max="14851" width="12" style="44" customWidth="1"/>
    <col min="14852" max="14854" width="9.453125" style="44"/>
    <col min="14855" max="14855" width="9.54296875" style="44" customWidth="1"/>
    <col min="14856" max="14857" width="9.453125" style="44"/>
    <col min="14858" max="14858" width="11.453125" style="44" bestFit="1" customWidth="1"/>
    <col min="14859" max="15094" width="9.453125" style="44"/>
    <col min="15095" max="15095" width="6.453125" style="44" customWidth="1"/>
    <col min="15096" max="15096" width="8" style="44" customWidth="1"/>
    <col min="15097" max="15097" width="12" style="44" bestFit="1" customWidth="1"/>
    <col min="15098" max="15098" width="11.54296875" style="44" customWidth="1"/>
    <col min="15099" max="15099" width="7.453125" style="44" customWidth="1"/>
    <col min="15100" max="15100" width="8.453125" style="44" bestFit="1" customWidth="1"/>
    <col min="15101" max="15101" width="11.453125" style="44" customWidth="1"/>
    <col min="15102" max="15102" width="10.54296875" style="44" customWidth="1"/>
    <col min="15103" max="15103" width="12.453125" style="44" customWidth="1"/>
    <col min="15104" max="15105" width="8.453125" style="44" customWidth="1"/>
    <col min="15106" max="15107" width="12" style="44" customWidth="1"/>
    <col min="15108" max="15110" width="9.453125" style="44"/>
    <col min="15111" max="15111" width="9.54296875" style="44" customWidth="1"/>
    <col min="15112" max="15113" width="9.453125" style="44"/>
    <col min="15114" max="15114" width="11.453125" style="44" bestFit="1" customWidth="1"/>
    <col min="15115" max="15350" width="9.453125" style="44"/>
    <col min="15351" max="15351" width="6.453125" style="44" customWidth="1"/>
    <col min="15352" max="15352" width="8" style="44" customWidth="1"/>
    <col min="15353" max="15353" width="12" style="44" bestFit="1" customWidth="1"/>
    <col min="15354" max="15354" width="11.54296875" style="44" customWidth="1"/>
    <col min="15355" max="15355" width="7.453125" style="44" customWidth="1"/>
    <col min="15356" max="15356" width="8.453125" style="44" bestFit="1" customWidth="1"/>
    <col min="15357" max="15357" width="11.453125" style="44" customWidth="1"/>
    <col min="15358" max="15358" width="10.54296875" style="44" customWidth="1"/>
    <col min="15359" max="15359" width="12.453125" style="44" customWidth="1"/>
    <col min="15360" max="15361" width="8.453125" style="44" customWidth="1"/>
    <col min="15362" max="15363" width="12" style="44" customWidth="1"/>
    <col min="15364" max="15366" width="9.453125" style="44"/>
    <col min="15367" max="15367" width="9.54296875" style="44" customWidth="1"/>
    <col min="15368" max="15369" width="9.453125" style="44"/>
    <col min="15370" max="15370" width="11.453125" style="44" bestFit="1" customWidth="1"/>
    <col min="15371" max="15606" width="9.453125" style="44"/>
    <col min="15607" max="15607" width="6.453125" style="44" customWidth="1"/>
    <col min="15608" max="15608" width="8" style="44" customWidth="1"/>
    <col min="15609" max="15609" width="12" style="44" bestFit="1" customWidth="1"/>
    <col min="15610" max="15610" width="11.54296875" style="44" customWidth="1"/>
    <col min="15611" max="15611" width="7.453125" style="44" customWidth="1"/>
    <col min="15612" max="15612" width="8.453125" style="44" bestFit="1" customWidth="1"/>
    <col min="15613" max="15613" width="11.453125" style="44" customWidth="1"/>
    <col min="15614" max="15614" width="10.54296875" style="44" customWidth="1"/>
    <col min="15615" max="15615" width="12.453125" style="44" customWidth="1"/>
    <col min="15616" max="15617" width="8.453125" style="44" customWidth="1"/>
    <col min="15618" max="15619" width="12" style="44" customWidth="1"/>
    <col min="15620" max="15622" width="9.453125" style="44"/>
    <col min="15623" max="15623" width="9.54296875" style="44" customWidth="1"/>
    <col min="15624" max="15625" width="9.453125" style="44"/>
    <col min="15626" max="15626" width="11.453125" style="44" bestFit="1" customWidth="1"/>
    <col min="15627" max="15862" width="9.453125" style="44"/>
    <col min="15863" max="15863" width="6.453125" style="44" customWidth="1"/>
    <col min="15864" max="15864" width="8" style="44" customWidth="1"/>
    <col min="15865" max="15865" width="12" style="44" bestFit="1" customWidth="1"/>
    <col min="15866" max="15866" width="11.54296875" style="44" customWidth="1"/>
    <col min="15867" max="15867" width="7.453125" style="44" customWidth="1"/>
    <col min="15868" max="15868" width="8.453125" style="44" bestFit="1" customWidth="1"/>
    <col min="15869" max="15869" width="11.453125" style="44" customWidth="1"/>
    <col min="15870" max="15870" width="10.54296875" style="44" customWidth="1"/>
    <col min="15871" max="15871" width="12.453125" style="44" customWidth="1"/>
    <col min="15872" max="15873" width="8.453125" style="44" customWidth="1"/>
    <col min="15874" max="15875" width="12" style="44" customWidth="1"/>
    <col min="15876" max="15878" width="9.453125" style="44"/>
    <col min="15879" max="15879" width="9.54296875" style="44" customWidth="1"/>
    <col min="15880" max="15881" width="9.453125" style="44"/>
    <col min="15882" max="15882" width="11.453125" style="44" bestFit="1" customWidth="1"/>
    <col min="15883" max="16118" width="9.453125" style="44"/>
    <col min="16119" max="16119" width="6.453125" style="44" customWidth="1"/>
    <col min="16120" max="16120" width="8" style="44" customWidth="1"/>
    <col min="16121" max="16121" width="12" style="44" bestFit="1" customWidth="1"/>
    <col min="16122" max="16122" width="11.54296875" style="44" customWidth="1"/>
    <col min="16123" max="16123" width="7.453125" style="44" customWidth="1"/>
    <col min="16124" max="16124" width="8.453125" style="44" bestFit="1" customWidth="1"/>
    <col min="16125" max="16125" width="11.453125" style="44" customWidth="1"/>
    <col min="16126" max="16126" width="10.54296875" style="44" customWidth="1"/>
    <col min="16127" max="16127" width="12.453125" style="44" customWidth="1"/>
    <col min="16128" max="16129" width="8.453125" style="44" customWidth="1"/>
    <col min="16130" max="16131" width="12" style="44" customWidth="1"/>
    <col min="16132" max="16134" width="9.453125" style="44"/>
    <col min="16135" max="16135" width="9.54296875" style="44" customWidth="1"/>
    <col min="16136" max="16137" width="9.453125" style="44"/>
    <col min="16138" max="16138" width="11.453125" style="44" bestFit="1" customWidth="1"/>
    <col min="16139" max="16384" width="9.453125" style="44"/>
  </cols>
  <sheetData>
    <row r="1" spans="1:13" ht="26">
      <c r="A1" s="57" t="s">
        <v>124</v>
      </c>
    </row>
    <row r="2" spans="1:13" s="45" customFormat="1">
      <c r="A2" s="45" t="s">
        <v>92</v>
      </c>
    </row>
    <row r="3" spans="1:13" s="45" customFormat="1">
      <c r="A3" s="45" t="s">
        <v>117</v>
      </c>
    </row>
    <row r="4" spans="1:13">
      <c r="B4" s="61"/>
      <c r="C4" s="59"/>
      <c r="D4" s="59"/>
      <c r="E4" s="59"/>
      <c r="F4" s="59"/>
      <c r="G4" s="58" t="s">
        <v>0</v>
      </c>
      <c r="H4" s="60"/>
      <c r="I4" s="58" t="s">
        <v>4</v>
      </c>
      <c r="J4" s="60"/>
      <c r="K4" s="59"/>
      <c r="L4" s="59"/>
      <c r="M4" s="60"/>
    </row>
    <row r="5" spans="1:13" ht="69.75" customHeight="1">
      <c r="A5" s="62" t="s">
        <v>121</v>
      </c>
      <c r="B5" s="65" t="s">
        <v>127</v>
      </c>
      <c r="C5" s="82" t="s">
        <v>128</v>
      </c>
      <c r="D5" s="82" t="s">
        <v>672</v>
      </c>
      <c r="E5" s="82" t="s">
        <v>75</v>
      </c>
      <c r="F5" s="82" t="s">
        <v>556</v>
      </c>
      <c r="G5" s="63" t="s">
        <v>524</v>
      </c>
      <c r="H5" s="64" t="s">
        <v>693</v>
      </c>
      <c r="I5" s="63" t="s">
        <v>592</v>
      </c>
      <c r="J5" s="64" t="s">
        <v>648</v>
      </c>
      <c r="K5" s="82" t="s">
        <v>505</v>
      </c>
      <c r="L5" s="82" t="s">
        <v>77</v>
      </c>
      <c r="M5" s="82" t="s">
        <v>15</v>
      </c>
    </row>
    <row r="6" spans="1:13">
      <c r="A6" s="66">
        <f ca="1">INDIRECT(calculation_hide!P9)</f>
        <v>2021</v>
      </c>
      <c r="B6" s="70">
        <f ca="1">INDIRECT(calculation_hide!Q9)</f>
        <v>51835.3</v>
      </c>
      <c r="C6" s="68">
        <f ca="1">INDIRECT(calculation_hide!R9)</f>
        <v>2701.71</v>
      </c>
      <c r="D6" s="68">
        <f ca="1">INDIRECT(calculation_hide!S9)</f>
        <v>950.57</v>
      </c>
      <c r="E6" s="68">
        <f ca="1">INDIRECT(calculation_hide!T9)</f>
        <v>154.83000000000001</v>
      </c>
      <c r="F6" s="68">
        <f ca="1">INDIRECT(calculation_hide!U9)</f>
        <v>10159.5</v>
      </c>
      <c r="G6" s="67">
        <f ca="1">INDIRECT(calculation_hide!V9)</f>
        <v>4822.9400000000005</v>
      </c>
      <c r="H6" s="69">
        <f ca="1">INDIRECT(calculation_hide!W9)</f>
        <v>3276.1000000000004</v>
      </c>
      <c r="I6" s="67">
        <f ca="1">INDIRECT(calculation_hide!X9)</f>
        <v>21812.62</v>
      </c>
      <c r="J6" s="69">
        <f ca="1">INDIRECT(calculation_hide!Y9)</f>
        <v>4711.21</v>
      </c>
      <c r="K6" s="68">
        <f ca="1">INDIRECT(calculation_hide!Z9)</f>
        <v>361.42</v>
      </c>
      <c r="L6" s="68">
        <f ca="1">INDIRECT(calculation_hide!AA9)</f>
        <v>294.38</v>
      </c>
      <c r="M6" s="68">
        <f ca="1">INDIRECT(calculation_hide!AB9)</f>
        <v>1836.7700000000002</v>
      </c>
    </row>
    <row r="7" spans="1:13">
      <c r="A7" s="71">
        <f ca="1">INDIRECT(calculation_hide!P10)</f>
        <v>2022</v>
      </c>
      <c r="B7" s="74">
        <f ca="1">INDIRECT(calculation_hide!Q10)</f>
        <v>55414.86</v>
      </c>
      <c r="C7" s="83">
        <f ca="1">INDIRECT(calculation_hide!R10)</f>
        <v>2786.4</v>
      </c>
      <c r="D7" s="83">
        <f ca="1">INDIRECT(calculation_hide!S10)</f>
        <v>705.63000000000011</v>
      </c>
      <c r="E7" s="83">
        <f ca="1">INDIRECT(calculation_hide!T10)</f>
        <v>45.580000000000005</v>
      </c>
      <c r="F7" s="83">
        <f ca="1">INDIRECT(calculation_hide!U10)</f>
        <v>10967.29</v>
      </c>
      <c r="G7" s="72">
        <f ca="1">INDIRECT(calculation_hide!V10)</f>
        <v>9549.99</v>
      </c>
      <c r="H7" s="73">
        <f ca="1">INDIRECT(calculation_hide!W10)</f>
        <v>2685.5</v>
      </c>
      <c r="I7" s="72">
        <f ca="1">INDIRECT(calculation_hide!X10)</f>
        <v>22659.260000000002</v>
      </c>
      <c r="J7" s="73">
        <f ca="1">INDIRECT(calculation_hide!Y10)</f>
        <v>2999.61</v>
      </c>
      <c r="K7" s="83">
        <f ca="1">INDIRECT(calculation_hide!Z10)</f>
        <v>302.74</v>
      </c>
      <c r="L7" s="83">
        <f ca="1">INDIRECT(calculation_hide!AA10)</f>
        <v>278.49</v>
      </c>
      <c r="M7" s="83">
        <f ca="1">INDIRECT(calculation_hide!AB10)</f>
        <v>1563.46</v>
      </c>
    </row>
    <row r="8" spans="1:13">
      <c r="A8" s="71">
        <f ca="1">INDIRECT(calculation_hide!P11)</f>
        <v>2023</v>
      </c>
      <c r="B8" s="74">
        <f ca="1">INDIRECT(calculation_hide!Q11)</f>
        <v>56455.92</v>
      </c>
      <c r="C8" s="83">
        <f ca="1">INDIRECT(calculation_hide!R11)</f>
        <v>2454.7799999999997</v>
      </c>
      <c r="D8" s="83">
        <f ca="1">INDIRECT(calculation_hide!S11)</f>
        <v>632.22</v>
      </c>
      <c r="E8" s="83">
        <f ca="1">INDIRECT(calculation_hide!T11)</f>
        <v>95.81</v>
      </c>
      <c r="F8" s="83">
        <f ca="1">INDIRECT(calculation_hide!U11)</f>
        <v>11459.97</v>
      </c>
      <c r="G8" s="72">
        <f ca="1">INDIRECT(calculation_hide!V11)</f>
        <v>11082.369999999999</v>
      </c>
      <c r="H8" s="73">
        <f ca="1">INDIRECT(calculation_hide!W11)</f>
        <v>2909.79</v>
      </c>
      <c r="I8" s="72">
        <f ca="1">INDIRECT(calculation_hide!X11)</f>
        <v>22811.219999999998</v>
      </c>
      <c r="J8" s="73">
        <f ca="1">INDIRECT(calculation_hide!Y11)</f>
        <v>2169.3199999999997</v>
      </c>
      <c r="K8" s="83">
        <f ca="1">INDIRECT(calculation_hide!Z11)</f>
        <v>183.56</v>
      </c>
      <c r="L8" s="83">
        <f ca="1">INDIRECT(calculation_hide!AA11)</f>
        <v>325.89999999999998</v>
      </c>
      <c r="M8" s="83">
        <f ca="1">INDIRECT(calculation_hide!AB11)</f>
        <v>1535.9099999999999</v>
      </c>
    </row>
    <row r="9" spans="1:13">
      <c r="A9" s="76">
        <f ca="1">INDIRECT(calculation_hide!P12)</f>
        <v>2024</v>
      </c>
      <c r="B9" s="74">
        <f ca="1">INDIRECT(calculation_hide!Q12)</f>
        <v>57919.100000000006</v>
      </c>
      <c r="C9" s="83">
        <f ca="1">INDIRECT(calculation_hide!R12)</f>
        <v>2553.0100000000002</v>
      </c>
      <c r="D9" s="83">
        <f ca="1">INDIRECT(calculation_hide!S12)</f>
        <v>851.07999999999993</v>
      </c>
      <c r="E9" s="83">
        <f ca="1">INDIRECT(calculation_hide!T12)</f>
        <v>84.49</v>
      </c>
      <c r="F9" s="83">
        <f ca="1">INDIRECT(calculation_hide!U12)</f>
        <v>11833.11</v>
      </c>
      <c r="G9" s="72">
        <f ca="1">INDIRECT(calculation_hide!V12)</f>
        <v>11963.119999999999</v>
      </c>
      <c r="H9" s="73">
        <f ca="1">INDIRECT(calculation_hide!W12)</f>
        <v>3115.4700000000003</v>
      </c>
      <c r="I9" s="72">
        <f ca="1">INDIRECT(calculation_hide!X12)</f>
        <v>22697.59</v>
      </c>
      <c r="J9" s="73">
        <f ca="1">INDIRECT(calculation_hide!Y12)</f>
        <v>2206.6099999999997</v>
      </c>
      <c r="K9" s="83">
        <f ca="1">INDIRECT(calculation_hide!Z12)</f>
        <v>287.42</v>
      </c>
      <c r="L9" s="83">
        <f ca="1">INDIRECT(calculation_hide!AA12)</f>
        <v>280.47000000000003</v>
      </c>
      <c r="M9" s="83">
        <f ca="1">INDIRECT(calculation_hide!AB12)</f>
        <v>1363.77</v>
      </c>
    </row>
    <row r="10" spans="1:13">
      <c r="A10" s="76">
        <f ca="1">INDIRECT(calculation_hide!P13)</f>
        <v>2025</v>
      </c>
      <c r="B10" s="74">
        <f ca="1">INDIRECT(calculation_hide!Q13)</f>
        <v>58290.86</v>
      </c>
      <c r="C10" s="83">
        <f ca="1">INDIRECT(calculation_hide!R13)</f>
        <v>2351.3999999999996</v>
      </c>
      <c r="D10" s="83">
        <f ca="1">INDIRECT(calculation_hide!S13)</f>
        <v>601.64</v>
      </c>
      <c r="E10" s="83">
        <f ca="1">INDIRECT(calculation_hide!T13)</f>
        <v>32.590000000000003</v>
      </c>
      <c r="F10" s="83">
        <f ca="1">INDIRECT(calculation_hide!U13)</f>
        <v>12306.5</v>
      </c>
      <c r="G10" s="72">
        <f ca="1">INDIRECT(calculation_hide!V13)</f>
        <v>11870.1</v>
      </c>
      <c r="H10" s="73">
        <f ca="1">INDIRECT(calculation_hide!W13)</f>
        <v>3214.38</v>
      </c>
      <c r="I10" s="72">
        <f ca="1">INDIRECT(calculation_hide!X13)</f>
        <v>23050.629999999997</v>
      </c>
      <c r="J10" s="73">
        <f ca="1">INDIRECT(calculation_hide!Y13)</f>
        <v>1899.64</v>
      </c>
      <c r="K10" s="83">
        <f ca="1">INDIRECT(calculation_hide!Z13)</f>
        <v>508.63</v>
      </c>
      <c r="L10" s="83">
        <f ca="1">INDIRECT(calculation_hide!AA13)</f>
        <v>274.32</v>
      </c>
      <c r="M10" s="83">
        <f ca="1">INDIRECT(calculation_hide!AB13)</f>
        <v>1334.99</v>
      </c>
    </row>
    <row r="11" spans="1:13">
      <c r="A11" s="84" t="s">
        <v>78</v>
      </c>
      <c r="B11" s="88" t="str">
        <f t="shared" ref="B11:M11" ca="1" si="0">IF(((B10-B9)/B9*100)&gt;100,"(+) ",IF(((B10-B9)/B9*100)&lt;-100,"(-) ",IF(ROUND(((B10-B9)/B9*100),1)=0,"- ",IF(((B10-B9)/B9*100)&gt;0,TEXT(((B10-B9)/B9*100),"+0.0 "),TEXT(((B10-B9)/B9*100),"0.0 ")))))</f>
        <v xml:space="preserve">+0.6 </v>
      </c>
      <c r="C11" s="86" t="str">
        <f t="shared" ca="1" si="0"/>
        <v xml:space="preserve">-7.9 </v>
      </c>
      <c r="D11" s="86" t="str">
        <f t="shared" ca="1" si="0"/>
        <v xml:space="preserve">-29.3 </v>
      </c>
      <c r="E11" s="86" t="str">
        <f t="shared" ca="1" si="0"/>
        <v xml:space="preserve">-61.4 </v>
      </c>
      <c r="F11" s="86" t="str">
        <f t="shared" ca="1" si="0"/>
        <v xml:space="preserve">+4.0 </v>
      </c>
      <c r="G11" s="85" t="str">
        <f t="shared" ca="1" si="0"/>
        <v xml:space="preserve">-0.8 </v>
      </c>
      <c r="H11" s="87" t="str">
        <f t="shared" ca="1" si="0"/>
        <v xml:space="preserve">+3.2 </v>
      </c>
      <c r="I11" s="85" t="str">
        <f t="shared" ca="1" si="0"/>
        <v xml:space="preserve">+1.6 </v>
      </c>
      <c r="J11" s="87" t="str">
        <f t="shared" ca="1" si="0"/>
        <v xml:space="preserve">-13.9 </v>
      </c>
      <c r="K11" s="86" t="str">
        <f t="shared" ca="1" si="0"/>
        <v xml:space="preserve">+77.0 </v>
      </c>
      <c r="L11" s="86" t="str">
        <f t="shared" ca="1" si="0"/>
        <v xml:space="preserve">-2.2 </v>
      </c>
      <c r="M11" s="86" t="str">
        <f t="shared" ca="1" si="0"/>
        <v xml:space="preserve">-2.1 </v>
      </c>
    </row>
    <row r="12" spans="1:13">
      <c r="A12" s="75" t="str">
        <f ca="1">INDIRECT(calculation_hide!Q40)</f>
        <v>January - June 2025 [provisional]</v>
      </c>
      <c r="B12" s="70">
        <f ca="1">INDIRECT(calculation_hide!R40)</f>
        <v>28746.560000000005</v>
      </c>
      <c r="C12" s="68">
        <f ca="1">INDIRECT(calculation_hide!S40)</f>
        <v>1130.31</v>
      </c>
      <c r="D12" s="68">
        <f ca="1">INDIRECT(calculation_hide!T40)</f>
        <v>301.80999999999995</v>
      </c>
      <c r="E12" s="68">
        <f ca="1">INDIRECT(calculation_hide!U40)</f>
        <v>19.170000000000002</v>
      </c>
      <c r="F12" s="68">
        <f ca="1">INDIRECT(calculation_hide!V40)</f>
        <v>6103.57</v>
      </c>
      <c r="G12" s="67">
        <f ca="1">INDIRECT(calculation_hide!W40)</f>
        <v>5719.54</v>
      </c>
      <c r="H12" s="69">
        <f ca="1">INDIRECT(calculation_hide!X40)</f>
        <v>1673.5300000000002</v>
      </c>
      <c r="I12" s="67">
        <f ca="1">INDIRECT(calculation_hide!Y40)</f>
        <v>11578.79</v>
      </c>
      <c r="J12" s="69">
        <f ca="1">INDIRECT(calculation_hide!Z40)</f>
        <v>702.11</v>
      </c>
      <c r="K12" s="68">
        <f ca="1">INDIRECT(calculation_hide!AA40)</f>
        <v>309.01</v>
      </c>
      <c r="L12" s="68">
        <f ca="1">INDIRECT(calculation_hide!AB40)</f>
        <v>131.19</v>
      </c>
      <c r="M12" s="68">
        <f ca="1">INDIRECT(calculation_hide!AC40)</f>
        <v>658.35000000000014</v>
      </c>
    </row>
    <row r="13" spans="1:13" s="50" customFormat="1">
      <c r="A13" s="95" t="str">
        <f ca="1">INDIRECT(calculation_hide!Q41)</f>
        <v>January - June 2026 [provisional]</v>
      </c>
      <c r="B13" s="96">
        <f ca="1">INDIRECT(calculation_hide!R41)</f>
        <v>28066.03</v>
      </c>
      <c r="C13" s="97">
        <f ca="1">INDIRECT(calculation_hide!S41)</f>
        <v>1082.07</v>
      </c>
      <c r="D13" s="97">
        <f ca="1">INDIRECT(calculation_hide!T41)</f>
        <v>216.14999999999998</v>
      </c>
      <c r="E13" s="97">
        <f ca="1">INDIRECT(calculation_hide!U41)</f>
        <v>26.020000000000003</v>
      </c>
      <c r="F13" s="97">
        <f ca="1">INDIRECT(calculation_hide!V41)</f>
        <v>6147.2899999999991</v>
      </c>
      <c r="G13" s="98">
        <f ca="1">INDIRECT(calculation_hide!W41)</f>
        <v>5773.2300000000005</v>
      </c>
      <c r="H13" s="99">
        <f ca="1">INDIRECT(calculation_hide!X41)</f>
        <v>1540.7400000000002</v>
      </c>
      <c r="I13" s="98">
        <f ca="1">INDIRECT(calculation_hide!Y41)</f>
        <v>11067.37</v>
      </c>
      <c r="J13" s="99">
        <f ca="1">INDIRECT(calculation_hide!Z41)</f>
        <v>792.28</v>
      </c>
      <c r="K13" s="97">
        <f ca="1">INDIRECT(calculation_hide!AA41)</f>
        <v>154.46</v>
      </c>
      <c r="L13" s="97">
        <f ca="1">INDIRECT(calculation_hide!AB41)</f>
        <v>134.14000000000001</v>
      </c>
      <c r="M13" s="97">
        <f ca="1">INDIRECT(calculation_hide!AC41)</f>
        <v>618.13</v>
      </c>
    </row>
    <row r="14" spans="1:13">
      <c r="A14" s="84" t="s">
        <v>48</v>
      </c>
      <c r="B14" s="88" t="str">
        <f t="shared" ref="B14:M14" ca="1" si="1">IF(((B13-B12)/B12*100)&gt;100,"(+) ",IF(((B13-B12)/B12*100)&lt;-100,"(-) ",IF(ROUND(((B13-B12)/B12*100),1)=0,"- ",IF(((B13-B12)/B12*100)&gt;0,TEXT(((B13-B12)/B12*100),"+0.0 "),TEXT(((B13-B12)/B12*100),"0.0 ")))))</f>
        <v xml:space="preserve">-2.4 </v>
      </c>
      <c r="C14" s="86" t="str">
        <f t="shared" ca="1" si="1"/>
        <v xml:space="preserve">-4.3 </v>
      </c>
      <c r="D14" s="86" t="str">
        <f t="shared" ca="1" si="1"/>
        <v xml:space="preserve">-28.4 </v>
      </c>
      <c r="E14" s="86" t="str">
        <f t="shared" ca="1" si="1"/>
        <v xml:space="preserve">+35.7 </v>
      </c>
      <c r="F14" s="86" t="str">
        <f t="shared" ca="1" si="1"/>
        <v xml:space="preserve">+0.7 </v>
      </c>
      <c r="G14" s="85" t="str">
        <f t="shared" ca="1" si="1"/>
        <v xml:space="preserve">+0.9 </v>
      </c>
      <c r="H14" s="87" t="str">
        <f t="shared" ca="1" si="1"/>
        <v xml:space="preserve">-7.9 </v>
      </c>
      <c r="I14" s="85" t="str">
        <f t="shared" ca="1" si="1"/>
        <v xml:space="preserve">-4.4 </v>
      </c>
      <c r="J14" s="87" t="str">
        <f t="shared" ca="1" si="1"/>
        <v xml:space="preserve">+12.8 </v>
      </c>
      <c r="K14" s="86" t="str">
        <f t="shared" ca="1" si="1"/>
        <v xml:space="preserve">-50.0 </v>
      </c>
      <c r="L14" s="86" t="str">
        <f t="shared" ca="1" si="1"/>
        <v xml:space="preserve">+2.2 </v>
      </c>
      <c r="M14" s="86" t="str">
        <f t="shared" ca="1" si="1"/>
        <v xml:space="preserve">-6.1 </v>
      </c>
    </row>
    <row r="15" spans="1:13">
      <c r="A15" s="75" t="str">
        <f ca="1">INDIRECT(calculation_hide!Q21)</f>
        <v>April 2025</v>
      </c>
      <c r="B15" s="70">
        <f ca="1">INDIRECT(calculation_hide!R21)</f>
        <v>4818.49</v>
      </c>
      <c r="C15" s="68">
        <f ca="1">INDIRECT(calculation_hide!S21)</f>
        <v>158.07</v>
      </c>
      <c r="D15" s="68">
        <f ca="1">INDIRECT(calculation_hide!T21)</f>
        <v>41.32</v>
      </c>
      <c r="E15" s="68">
        <f ca="1">INDIRECT(calculation_hide!U21)</f>
        <v>1.94</v>
      </c>
      <c r="F15" s="68">
        <f ca="1">INDIRECT(calculation_hide!V21)</f>
        <v>1034.9100000000001</v>
      </c>
      <c r="G15" s="67">
        <f ca="1">INDIRECT(calculation_hide!W21)</f>
        <v>1023.29</v>
      </c>
      <c r="H15" s="69">
        <f ca="1">INDIRECT(calculation_hide!X21)</f>
        <v>258.61</v>
      </c>
      <c r="I15" s="67">
        <f ca="1">INDIRECT(calculation_hide!Y21)</f>
        <v>1973.45</v>
      </c>
      <c r="J15" s="69">
        <f ca="1">INDIRECT(calculation_hide!Z21)</f>
        <v>111.32</v>
      </c>
      <c r="K15" s="68">
        <f ca="1">INDIRECT(calculation_hide!AA21)</f>
        <v>31.5</v>
      </c>
      <c r="L15" s="68">
        <f ca="1">INDIRECT(calculation_hide!AB21)</f>
        <v>19.05</v>
      </c>
      <c r="M15" s="68">
        <f ca="1">INDIRECT(calculation_hide!AC21)</f>
        <v>116.22</v>
      </c>
    </row>
    <row r="16" spans="1:13">
      <c r="A16" s="76" t="str">
        <f ca="1">INDIRECT(calculation_hide!Q22)</f>
        <v>May 2025</v>
      </c>
      <c r="B16" s="74">
        <f ca="1">INDIRECT(calculation_hide!R22)</f>
        <v>5118.83</v>
      </c>
      <c r="C16" s="83">
        <f ca="1">INDIRECT(calculation_hide!S22)</f>
        <v>161.54</v>
      </c>
      <c r="D16" s="83">
        <f ca="1">INDIRECT(calculation_hide!T22)</f>
        <v>41.89</v>
      </c>
      <c r="E16" s="83">
        <f ca="1">INDIRECT(calculation_hide!U22)</f>
        <v>0.89</v>
      </c>
      <c r="F16" s="83">
        <f ca="1">INDIRECT(calculation_hide!V22)</f>
        <v>1052.07</v>
      </c>
      <c r="G16" s="72">
        <f ca="1">INDIRECT(calculation_hide!W22)</f>
        <v>1071.27</v>
      </c>
      <c r="H16" s="73">
        <f ca="1">INDIRECT(calculation_hide!X22)</f>
        <v>230.46</v>
      </c>
      <c r="I16" s="72">
        <f ca="1">INDIRECT(calculation_hide!Y22)</f>
        <v>2093.88</v>
      </c>
      <c r="J16" s="73">
        <f ca="1">INDIRECT(calculation_hide!Z22)</f>
        <v>117.54</v>
      </c>
      <c r="K16" s="83">
        <f ca="1">INDIRECT(calculation_hide!AA22)</f>
        <v>118.66</v>
      </c>
      <c r="L16" s="83">
        <f ca="1">INDIRECT(calculation_hide!AB22)</f>
        <v>23.08</v>
      </c>
      <c r="M16" s="83">
        <f ca="1">INDIRECT(calculation_hide!AC22)</f>
        <v>112.07</v>
      </c>
    </row>
    <row r="17" spans="1:15">
      <c r="A17" s="76" t="str">
        <f ca="1">INDIRECT(calculation_hide!Q23)</f>
        <v>June 2025</v>
      </c>
      <c r="B17" s="74">
        <f ca="1">INDIRECT(calculation_hide!R23)</f>
        <v>4824.82</v>
      </c>
      <c r="C17" s="83">
        <f ca="1">INDIRECT(calculation_hide!S23)</f>
        <v>184.8</v>
      </c>
      <c r="D17" s="83">
        <f ca="1">INDIRECT(calculation_hide!T23)</f>
        <v>51.91</v>
      </c>
      <c r="E17" s="83">
        <f ca="1">INDIRECT(calculation_hide!U23)</f>
        <v>0.59</v>
      </c>
      <c r="F17" s="83">
        <f ca="1">INDIRECT(calculation_hide!V23)</f>
        <v>1102.33</v>
      </c>
      <c r="G17" s="72">
        <f ca="1">INDIRECT(calculation_hide!W23)</f>
        <v>1025.49</v>
      </c>
      <c r="H17" s="73">
        <f ca="1">INDIRECT(calculation_hide!X23)</f>
        <v>196.46</v>
      </c>
      <c r="I17" s="72">
        <f ca="1">INDIRECT(calculation_hide!Y23)</f>
        <v>1898.25</v>
      </c>
      <c r="J17" s="73">
        <f ca="1">INDIRECT(calculation_hide!Z23)</f>
        <v>86.22</v>
      </c>
      <c r="K17" s="83">
        <f ca="1">INDIRECT(calculation_hide!AA23)</f>
        <v>62.71</v>
      </c>
      <c r="L17" s="83">
        <f ca="1">INDIRECT(calculation_hide!AB23)</f>
        <v>26</v>
      </c>
      <c r="M17" s="83">
        <f ca="1">INDIRECT(calculation_hide!AC23)</f>
        <v>131.21</v>
      </c>
    </row>
    <row r="18" spans="1:15">
      <c r="A18" s="77" t="s">
        <v>10</v>
      </c>
      <c r="B18" s="81">
        <f t="shared" ref="B18:M18" ca="1" si="2">SUM(B15:B17)</f>
        <v>14762.14</v>
      </c>
      <c r="C18" s="79">
        <f t="shared" ca="1" si="2"/>
        <v>504.41</v>
      </c>
      <c r="D18" s="79">
        <f t="shared" ca="1" si="2"/>
        <v>135.12</v>
      </c>
      <c r="E18" s="79">
        <f t="shared" ca="1" si="2"/>
        <v>3.42</v>
      </c>
      <c r="F18" s="79">
        <f t="shared" ca="1" si="2"/>
        <v>3189.31</v>
      </c>
      <c r="G18" s="78">
        <f t="shared" ca="1" si="2"/>
        <v>3120.05</v>
      </c>
      <c r="H18" s="80">
        <f t="shared" ca="1" si="2"/>
        <v>685.53000000000009</v>
      </c>
      <c r="I18" s="78">
        <f t="shared" ca="1" si="2"/>
        <v>5965.58</v>
      </c>
      <c r="J18" s="80">
        <f t="shared" ca="1" si="2"/>
        <v>315.08000000000004</v>
      </c>
      <c r="K18" s="79">
        <f t="shared" ca="1" si="2"/>
        <v>212.87</v>
      </c>
      <c r="L18" s="79">
        <f t="shared" ca="1" si="2"/>
        <v>68.13</v>
      </c>
      <c r="M18" s="79">
        <f t="shared" ca="1" si="2"/>
        <v>359.5</v>
      </c>
    </row>
    <row r="19" spans="1:15">
      <c r="A19" s="75" t="str">
        <f ca="1">INDIRECT(calculation_hide!Q33)</f>
        <v>April 2026</v>
      </c>
      <c r="B19" s="70">
        <f ca="1">INDIRECT(calculation_hide!R33)</f>
        <v>4533.09</v>
      </c>
      <c r="C19" s="68">
        <f ca="1">INDIRECT(calculation_hide!S33)</f>
        <v>166.77</v>
      </c>
      <c r="D19" s="68">
        <f ca="1">INDIRECT(calculation_hide!T33)</f>
        <v>28.76</v>
      </c>
      <c r="E19" s="68">
        <f ca="1">INDIRECT(calculation_hide!U33)</f>
        <v>1.03</v>
      </c>
      <c r="F19" s="68">
        <f ca="1">INDIRECT(calculation_hide!V33)</f>
        <v>1045.1199999999999</v>
      </c>
      <c r="G19" s="67">
        <f ca="1">INDIRECT(calculation_hide!W33)</f>
        <v>982.49</v>
      </c>
      <c r="H19" s="69">
        <f ca="1">INDIRECT(calculation_hide!X33)</f>
        <v>217.86</v>
      </c>
      <c r="I19" s="67">
        <f ca="1">INDIRECT(calculation_hide!Y33)</f>
        <v>1759.57</v>
      </c>
      <c r="J19" s="69">
        <f ca="1">INDIRECT(calculation_hide!Z33)</f>
        <v>102.19</v>
      </c>
      <c r="K19" s="68">
        <f ca="1">INDIRECT(calculation_hide!AA33)</f>
        <v>24.22</v>
      </c>
      <c r="L19" s="68">
        <f ca="1">INDIRECT(calculation_hide!AB33)</f>
        <v>29.59</v>
      </c>
      <c r="M19" s="68">
        <f ca="1">INDIRECT(calculation_hide!AC33)</f>
        <v>127.82</v>
      </c>
    </row>
    <row r="20" spans="1:15">
      <c r="A20" s="76" t="str">
        <f ca="1">INDIRECT(calculation_hide!Q34)</f>
        <v>May 2026</v>
      </c>
      <c r="B20" s="74">
        <f ca="1">INDIRECT(calculation_hide!R34)</f>
        <v>4821.78</v>
      </c>
      <c r="C20" s="83">
        <f ca="1">INDIRECT(calculation_hide!S34)</f>
        <v>166.17</v>
      </c>
      <c r="D20" s="83">
        <f ca="1">INDIRECT(calculation_hide!T34)</f>
        <v>25.92</v>
      </c>
      <c r="E20" s="83">
        <f ca="1">INDIRECT(calculation_hide!U34)</f>
        <v>2.56</v>
      </c>
      <c r="F20" s="83">
        <f ca="1">INDIRECT(calculation_hide!V34)</f>
        <v>1047.6099999999999</v>
      </c>
      <c r="G20" s="72">
        <f ca="1">INDIRECT(calculation_hide!W34)</f>
        <v>1076.33</v>
      </c>
      <c r="H20" s="73">
        <f ca="1">INDIRECT(calculation_hide!X34)</f>
        <v>130.29</v>
      </c>
      <c r="I20" s="72">
        <f ca="1">INDIRECT(calculation_hide!Y34)</f>
        <v>1980.64</v>
      </c>
      <c r="J20" s="73">
        <f ca="1">INDIRECT(calculation_hide!Z34)</f>
        <v>117.4</v>
      </c>
      <c r="K20" s="83">
        <f ca="1">INDIRECT(calculation_hide!AA34)</f>
        <v>27.69</v>
      </c>
      <c r="L20" s="83">
        <f ca="1">INDIRECT(calculation_hide!AB34)</f>
        <v>23.46</v>
      </c>
      <c r="M20" s="83">
        <f ca="1">INDIRECT(calculation_hide!AC34)</f>
        <v>101.29</v>
      </c>
    </row>
    <row r="21" spans="1:15">
      <c r="A21" s="76" t="str">
        <f ca="1">INDIRECT(calculation_hide!Q35)</f>
        <v>June 2026 [provisional]</v>
      </c>
      <c r="B21" s="74">
        <f ca="1">INDIRECT(calculation_hide!R35)</f>
        <v>4660.95</v>
      </c>
      <c r="C21" s="83">
        <f ca="1">INDIRECT(calculation_hide!S35)</f>
        <v>127.64</v>
      </c>
      <c r="D21" s="83">
        <f ca="1">INDIRECT(calculation_hide!T35)</f>
        <v>18.39</v>
      </c>
      <c r="E21" s="83">
        <f ca="1">INDIRECT(calculation_hide!U35)</f>
        <v>1.05</v>
      </c>
      <c r="F21" s="83">
        <f ca="1">INDIRECT(calculation_hide!V35)</f>
        <v>1093.8499999999999</v>
      </c>
      <c r="G21" s="72">
        <f ca="1">INDIRECT(calculation_hide!W35)</f>
        <v>1060.0899999999999</v>
      </c>
      <c r="H21" s="73">
        <f ca="1">INDIRECT(calculation_hide!X35)</f>
        <v>125.63</v>
      </c>
      <c r="I21" s="72">
        <f ca="1">INDIRECT(calculation_hide!Y35)</f>
        <v>1886.76</v>
      </c>
      <c r="J21" s="73">
        <f ca="1">INDIRECT(calculation_hide!Z35)</f>
        <v>115.41</v>
      </c>
      <c r="K21" s="83">
        <f ca="1">INDIRECT(calculation_hide!AA35)</f>
        <v>26.46</v>
      </c>
      <c r="L21" s="83">
        <f ca="1">INDIRECT(calculation_hide!AB35)</f>
        <v>19.899999999999999</v>
      </c>
      <c r="M21" s="83">
        <f ca="1">INDIRECT(calculation_hide!AC35)</f>
        <v>120.33</v>
      </c>
    </row>
    <row r="22" spans="1:15">
      <c r="A22" s="77" t="s">
        <v>10</v>
      </c>
      <c r="B22" s="81">
        <f t="shared" ref="B22:M22" ca="1" si="3">SUM(B19:B21)</f>
        <v>14015.82</v>
      </c>
      <c r="C22" s="79">
        <f t="shared" ca="1" si="3"/>
        <v>460.58</v>
      </c>
      <c r="D22" s="79">
        <f t="shared" ca="1" si="3"/>
        <v>73.070000000000007</v>
      </c>
      <c r="E22" s="79">
        <f t="shared" ca="1" si="3"/>
        <v>4.6399999999999997</v>
      </c>
      <c r="F22" s="79">
        <f t="shared" ca="1" si="3"/>
        <v>3186.5799999999995</v>
      </c>
      <c r="G22" s="78">
        <f t="shared" ca="1" si="3"/>
        <v>3118.91</v>
      </c>
      <c r="H22" s="80">
        <f t="shared" ca="1" si="3"/>
        <v>473.78</v>
      </c>
      <c r="I22" s="78">
        <f t="shared" ca="1" si="3"/>
        <v>5626.97</v>
      </c>
      <c r="J22" s="80">
        <f t="shared" ca="1" si="3"/>
        <v>335</v>
      </c>
      <c r="K22" s="79">
        <f t="shared" ca="1" si="3"/>
        <v>78.37</v>
      </c>
      <c r="L22" s="79">
        <f t="shared" ca="1" si="3"/>
        <v>72.949999999999989</v>
      </c>
      <c r="M22" s="79">
        <f t="shared" ca="1" si="3"/>
        <v>349.44</v>
      </c>
    </row>
    <row r="23" spans="1:15">
      <c r="A23" s="84" t="s">
        <v>658</v>
      </c>
      <c r="B23" s="131" t="str">
        <f t="shared" ref="B23:M23" ca="1" si="4">IF(((B22-B18)/B18*100)&gt;100,"(+) ",IF(((B22-B18)/B18*100)&lt;-100,"(-) ",IF(ROUND(((B22-B18)/B18*100),1)=0,"- ",IF(((B22-B18)/B18*100)&gt;0,TEXT(((B22-B18)/B18*100),"+0.0 "),TEXT(((B22-B18)/B18*100),"0.0 ")))))</f>
        <v xml:space="preserve">-5.1 </v>
      </c>
      <c r="C23" s="85" t="str">
        <f t="shared" ca="1" si="4"/>
        <v xml:space="preserve">-8.7 </v>
      </c>
      <c r="D23" s="89" t="str">
        <f t="shared" ca="1" si="4"/>
        <v xml:space="preserve">-45.9 </v>
      </c>
      <c r="E23" s="89" t="str">
        <f t="shared" ca="1" si="4"/>
        <v xml:space="preserve">+35.7 </v>
      </c>
      <c r="F23" s="89" t="str">
        <f t="shared" ca="1" si="4"/>
        <v xml:space="preserve">-0.1 </v>
      </c>
      <c r="G23" s="131" t="str">
        <f t="shared" ca="1" si="4"/>
        <v xml:space="preserve">- </v>
      </c>
      <c r="H23" s="89" t="str">
        <f t="shared" ca="1" si="4"/>
        <v xml:space="preserve">-30.9 </v>
      </c>
      <c r="I23" s="131" t="str">
        <f t="shared" ca="1" si="4"/>
        <v xml:space="preserve">-5.7 </v>
      </c>
      <c r="J23" s="89" t="str">
        <f t="shared" ca="1" si="4"/>
        <v xml:space="preserve">+6.3 </v>
      </c>
      <c r="K23" s="131" t="str">
        <f t="shared" ca="1" si="4"/>
        <v xml:space="preserve">-63.2 </v>
      </c>
      <c r="L23" s="89" t="str">
        <f t="shared" ca="1" si="4"/>
        <v xml:space="preserve">+7.1 </v>
      </c>
      <c r="M23" s="89" t="str">
        <f t="shared" ca="1" si="4"/>
        <v xml:space="preserve">-2.8 </v>
      </c>
      <c r="O23" s="94"/>
    </row>
    <row r="24" spans="1:15">
      <c r="B24" s="94"/>
      <c r="C24" s="94"/>
    </row>
    <row r="25" spans="1:15">
      <c r="B25" s="123"/>
      <c r="C25" s="123"/>
      <c r="D25" s="123"/>
      <c r="E25" s="123"/>
      <c r="F25" s="123"/>
      <c r="G25" s="123"/>
      <c r="H25" s="123"/>
      <c r="I25" s="123"/>
      <c r="J25" s="123"/>
      <c r="K25" s="123"/>
      <c r="L25" s="123"/>
      <c r="M25" s="123"/>
    </row>
    <row r="26" spans="1:15">
      <c r="A26" s="148"/>
      <c r="B26" s="149"/>
      <c r="C26" s="149"/>
      <c r="D26" s="149"/>
      <c r="E26" s="149"/>
      <c r="F26" s="149"/>
      <c r="G26" s="149"/>
      <c r="H26" s="149"/>
      <c r="I26" s="149"/>
      <c r="J26" s="149"/>
      <c r="K26" s="149"/>
      <c r="L26" s="149"/>
      <c r="M26" s="149"/>
      <c r="N26" s="94"/>
    </row>
    <row r="27" spans="1:15">
      <c r="F27" s="92"/>
    </row>
    <row r="28" spans="1:15">
      <c r="F28" s="92"/>
    </row>
    <row r="30" spans="1:15">
      <c r="F30" s="93"/>
    </row>
    <row r="37" spans="2:13">
      <c r="B37" s="93"/>
      <c r="C37" s="93"/>
      <c r="D37" s="93"/>
      <c r="E37" s="93"/>
      <c r="F37" s="93"/>
      <c r="G37" s="93"/>
      <c r="H37" s="93"/>
      <c r="I37" s="93"/>
      <c r="J37" s="93"/>
      <c r="K37" s="93"/>
      <c r="L37" s="93"/>
      <c r="M37" s="93"/>
    </row>
  </sheetData>
  <phoneticPr fontId="5" type="noConversion"/>
  <pageMargins left="0.74803149606299213" right="0.74803149606299213" top="0.98425196850393704" bottom="0.98425196850393704" header="0.51181102362204722" footer="0.51181102362204722"/>
  <pageSetup paperSize="9"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M309"/>
  <sheetViews>
    <sheetView showGridLines="0" workbookViewId="0">
      <pane xSplit="1" ySplit="6" topLeftCell="B28" activePane="bottomRight" state="frozen"/>
      <selection pane="topRight" activeCell="B1" sqref="B1"/>
      <selection pane="bottomLeft" activeCell="A7" sqref="A7"/>
      <selection pane="bottomRight"/>
    </sheetView>
  </sheetViews>
  <sheetFormatPr defaultRowHeight="15.5"/>
  <cols>
    <col min="1" max="1" width="17.54296875" style="44" customWidth="1"/>
    <col min="2" max="3" width="13.81640625" style="44" customWidth="1"/>
    <col min="4" max="4" width="15.81640625" style="44" customWidth="1"/>
    <col min="5" max="13" width="13.81640625" style="44" customWidth="1"/>
    <col min="14" max="251" width="9.1796875" style="44"/>
    <col min="252" max="252" width="9.453125" style="44" customWidth="1"/>
    <col min="253" max="253" width="12" style="44" bestFit="1" customWidth="1"/>
    <col min="254" max="255" width="8" style="44" customWidth="1"/>
    <col min="256" max="256" width="10.54296875" style="44" customWidth="1"/>
    <col min="257" max="257" width="10" style="44" customWidth="1"/>
    <col min="258" max="260" width="9.1796875" style="44"/>
    <col min="261" max="261" width="10.453125" style="44" customWidth="1"/>
    <col min="262" max="265" width="9.1796875" style="44"/>
    <col min="266" max="266" width="10.453125" style="44" bestFit="1" customWidth="1"/>
    <col min="267" max="507" width="9.1796875" style="44"/>
    <col min="508" max="508" width="9.453125" style="44" customWidth="1"/>
    <col min="509" max="509" width="12" style="44" bestFit="1" customWidth="1"/>
    <col min="510" max="511" width="8" style="44" customWidth="1"/>
    <col min="512" max="512" width="10.54296875" style="44" customWidth="1"/>
    <col min="513" max="513" width="10" style="44" customWidth="1"/>
    <col min="514" max="516" width="9.1796875" style="44"/>
    <col min="517" max="517" width="10.453125" style="44" customWidth="1"/>
    <col min="518" max="521" width="9.1796875" style="44"/>
    <col min="522" max="522" width="10.453125" style="44" bestFit="1" customWidth="1"/>
    <col min="523" max="763" width="9.1796875" style="44"/>
    <col min="764" max="764" width="9.453125" style="44" customWidth="1"/>
    <col min="765" max="765" width="12" style="44" bestFit="1" customWidth="1"/>
    <col min="766" max="767" width="8" style="44" customWidth="1"/>
    <col min="768" max="768" width="10.54296875" style="44" customWidth="1"/>
    <col min="769" max="769" width="10" style="44" customWidth="1"/>
    <col min="770" max="772" width="9.1796875" style="44"/>
    <col min="773" max="773" width="10.453125" style="44" customWidth="1"/>
    <col min="774" max="777" width="9.1796875" style="44"/>
    <col min="778" max="778" width="10.453125" style="44" bestFit="1" customWidth="1"/>
    <col min="779" max="1019" width="9.1796875" style="44"/>
    <col min="1020" max="1020" width="9.453125" style="44" customWidth="1"/>
    <col min="1021" max="1021" width="12" style="44" bestFit="1" customWidth="1"/>
    <col min="1022" max="1023" width="8" style="44" customWidth="1"/>
    <col min="1024" max="1024" width="10.54296875" style="44" customWidth="1"/>
    <col min="1025" max="1025" width="10" style="44" customWidth="1"/>
    <col min="1026" max="1028" width="9.1796875" style="44"/>
    <col min="1029" max="1029" width="10.453125" style="44" customWidth="1"/>
    <col min="1030" max="1033" width="9.1796875" style="44"/>
    <col min="1034" max="1034" width="10.453125" style="44" bestFit="1" customWidth="1"/>
    <col min="1035" max="1275" width="9.1796875" style="44"/>
    <col min="1276" max="1276" width="9.453125" style="44" customWidth="1"/>
    <col min="1277" max="1277" width="12" style="44" bestFit="1" customWidth="1"/>
    <col min="1278" max="1279" width="8" style="44" customWidth="1"/>
    <col min="1280" max="1280" width="10.54296875" style="44" customWidth="1"/>
    <col min="1281" max="1281" width="10" style="44" customWidth="1"/>
    <col min="1282" max="1284" width="9.1796875" style="44"/>
    <col min="1285" max="1285" width="10.453125" style="44" customWidth="1"/>
    <col min="1286" max="1289" width="9.1796875" style="44"/>
    <col min="1290" max="1290" width="10.453125" style="44" bestFit="1" customWidth="1"/>
    <col min="1291" max="1531" width="9.1796875" style="44"/>
    <col min="1532" max="1532" width="9.453125" style="44" customWidth="1"/>
    <col min="1533" max="1533" width="12" style="44" bestFit="1" customWidth="1"/>
    <col min="1534" max="1535" width="8" style="44" customWidth="1"/>
    <col min="1536" max="1536" width="10.54296875" style="44" customWidth="1"/>
    <col min="1537" max="1537" width="10" style="44" customWidth="1"/>
    <col min="1538" max="1540" width="9.1796875" style="44"/>
    <col min="1541" max="1541" width="10.453125" style="44" customWidth="1"/>
    <col min="1542" max="1545" width="9.1796875" style="44"/>
    <col min="1546" max="1546" width="10.453125" style="44" bestFit="1" customWidth="1"/>
    <col min="1547" max="1787" width="9.1796875" style="44"/>
    <col min="1788" max="1788" width="9.453125" style="44" customWidth="1"/>
    <col min="1789" max="1789" width="12" style="44" bestFit="1" customWidth="1"/>
    <col min="1790" max="1791" width="8" style="44" customWidth="1"/>
    <col min="1792" max="1792" width="10.54296875" style="44" customWidth="1"/>
    <col min="1793" max="1793" width="10" style="44" customWidth="1"/>
    <col min="1794" max="1796" width="9.1796875" style="44"/>
    <col min="1797" max="1797" width="10.453125" style="44" customWidth="1"/>
    <col min="1798" max="1801" width="9.1796875" style="44"/>
    <col min="1802" max="1802" width="10.453125" style="44" bestFit="1" customWidth="1"/>
    <col min="1803" max="2043" width="9.1796875" style="44"/>
    <col min="2044" max="2044" width="9.453125" style="44" customWidth="1"/>
    <col min="2045" max="2045" width="12" style="44" bestFit="1" customWidth="1"/>
    <col min="2046" max="2047" width="8" style="44" customWidth="1"/>
    <col min="2048" max="2048" width="10.54296875" style="44" customWidth="1"/>
    <col min="2049" max="2049" width="10" style="44" customWidth="1"/>
    <col min="2050" max="2052" width="9.1796875" style="44"/>
    <col min="2053" max="2053" width="10.453125" style="44" customWidth="1"/>
    <col min="2054" max="2057" width="9.1796875" style="44"/>
    <col min="2058" max="2058" width="10.453125" style="44" bestFit="1" customWidth="1"/>
    <col min="2059" max="2299" width="9.1796875" style="44"/>
    <col min="2300" max="2300" width="9.453125" style="44" customWidth="1"/>
    <col min="2301" max="2301" width="12" style="44" bestFit="1" customWidth="1"/>
    <col min="2302" max="2303" width="8" style="44" customWidth="1"/>
    <col min="2304" max="2304" width="10.54296875" style="44" customWidth="1"/>
    <col min="2305" max="2305" width="10" style="44" customWidth="1"/>
    <col min="2306" max="2308" width="9.1796875" style="44"/>
    <col min="2309" max="2309" width="10.453125" style="44" customWidth="1"/>
    <col min="2310" max="2313" width="9.1796875" style="44"/>
    <col min="2314" max="2314" width="10.453125" style="44" bestFit="1" customWidth="1"/>
    <col min="2315" max="2555" width="9.1796875" style="44"/>
    <col min="2556" max="2556" width="9.453125" style="44" customWidth="1"/>
    <col min="2557" max="2557" width="12" style="44" bestFit="1" customWidth="1"/>
    <col min="2558" max="2559" width="8" style="44" customWidth="1"/>
    <col min="2560" max="2560" width="10.54296875" style="44" customWidth="1"/>
    <col min="2561" max="2561" width="10" style="44" customWidth="1"/>
    <col min="2562" max="2564" width="9.1796875" style="44"/>
    <col min="2565" max="2565" width="10.453125" style="44" customWidth="1"/>
    <col min="2566" max="2569" width="9.1796875" style="44"/>
    <col min="2570" max="2570" width="10.453125" style="44" bestFit="1" customWidth="1"/>
    <col min="2571" max="2811" width="9.1796875" style="44"/>
    <col min="2812" max="2812" width="9.453125" style="44" customWidth="1"/>
    <col min="2813" max="2813" width="12" style="44" bestFit="1" customWidth="1"/>
    <col min="2814" max="2815" width="8" style="44" customWidth="1"/>
    <col min="2816" max="2816" width="10.54296875" style="44" customWidth="1"/>
    <col min="2817" max="2817" width="10" style="44" customWidth="1"/>
    <col min="2818" max="2820" width="9.1796875" style="44"/>
    <col min="2821" max="2821" width="10.453125" style="44" customWidth="1"/>
    <col min="2822" max="2825" width="9.1796875" style="44"/>
    <col min="2826" max="2826" width="10.453125" style="44" bestFit="1" customWidth="1"/>
    <col min="2827" max="3067" width="9.1796875" style="44"/>
    <col min="3068" max="3068" width="9.453125" style="44" customWidth="1"/>
    <col min="3069" max="3069" width="12" style="44" bestFit="1" customWidth="1"/>
    <col min="3070" max="3071" width="8" style="44" customWidth="1"/>
    <col min="3072" max="3072" width="10.54296875" style="44" customWidth="1"/>
    <col min="3073" max="3073" width="10" style="44" customWidth="1"/>
    <col min="3074" max="3076" width="9.1796875" style="44"/>
    <col min="3077" max="3077" width="10.453125" style="44" customWidth="1"/>
    <col min="3078" max="3081" width="9.1796875" style="44"/>
    <col min="3082" max="3082" width="10.453125" style="44" bestFit="1" customWidth="1"/>
    <col min="3083" max="3323" width="9.1796875" style="44"/>
    <col min="3324" max="3324" width="9.453125" style="44" customWidth="1"/>
    <col min="3325" max="3325" width="12" style="44" bestFit="1" customWidth="1"/>
    <col min="3326" max="3327" width="8" style="44" customWidth="1"/>
    <col min="3328" max="3328" width="10.54296875" style="44" customWidth="1"/>
    <col min="3329" max="3329" width="10" style="44" customWidth="1"/>
    <col min="3330" max="3332" width="9.1796875" style="44"/>
    <col min="3333" max="3333" width="10.453125" style="44" customWidth="1"/>
    <col min="3334" max="3337" width="9.1796875" style="44"/>
    <col min="3338" max="3338" width="10.453125" style="44" bestFit="1" customWidth="1"/>
    <col min="3339" max="3579" width="9.1796875" style="44"/>
    <col min="3580" max="3580" width="9.453125" style="44" customWidth="1"/>
    <col min="3581" max="3581" width="12" style="44" bestFit="1" customWidth="1"/>
    <col min="3582" max="3583" width="8" style="44" customWidth="1"/>
    <col min="3584" max="3584" width="10.54296875" style="44" customWidth="1"/>
    <col min="3585" max="3585" width="10" style="44" customWidth="1"/>
    <col min="3586" max="3588" width="9.1796875" style="44"/>
    <col min="3589" max="3589" width="10.453125" style="44" customWidth="1"/>
    <col min="3590" max="3593" width="9.1796875" style="44"/>
    <col min="3594" max="3594" width="10.453125" style="44" bestFit="1" customWidth="1"/>
    <col min="3595" max="3835" width="9.1796875" style="44"/>
    <col min="3836" max="3836" width="9.453125" style="44" customWidth="1"/>
    <col min="3837" max="3837" width="12" style="44" bestFit="1" customWidth="1"/>
    <col min="3838" max="3839" width="8" style="44" customWidth="1"/>
    <col min="3840" max="3840" width="10.54296875" style="44" customWidth="1"/>
    <col min="3841" max="3841" width="10" style="44" customWidth="1"/>
    <col min="3842" max="3844" width="9.1796875" style="44"/>
    <col min="3845" max="3845" width="10.453125" style="44" customWidth="1"/>
    <col min="3846" max="3849" width="9.1796875" style="44"/>
    <col min="3850" max="3850" width="10.453125" style="44" bestFit="1" customWidth="1"/>
    <col min="3851" max="4091" width="9.1796875" style="44"/>
    <col min="4092" max="4092" width="9.453125" style="44" customWidth="1"/>
    <col min="4093" max="4093" width="12" style="44" bestFit="1" customWidth="1"/>
    <col min="4094" max="4095" width="8" style="44" customWidth="1"/>
    <col min="4096" max="4096" width="10.54296875" style="44" customWidth="1"/>
    <col min="4097" max="4097" width="10" style="44" customWidth="1"/>
    <col min="4098" max="4100" width="9.1796875" style="44"/>
    <col min="4101" max="4101" width="10.453125" style="44" customWidth="1"/>
    <col min="4102" max="4105" width="9.1796875" style="44"/>
    <col min="4106" max="4106" width="10.453125" style="44" bestFit="1" customWidth="1"/>
    <col min="4107" max="4347" width="9.1796875" style="44"/>
    <col min="4348" max="4348" width="9.453125" style="44" customWidth="1"/>
    <col min="4349" max="4349" width="12" style="44" bestFit="1" customWidth="1"/>
    <col min="4350" max="4351" width="8" style="44" customWidth="1"/>
    <col min="4352" max="4352" width="10.54296875" style="44" customWidth="1"/>
    <col min="4353" max="4353" width="10" style="44" customWidth="1"/>
    <col min="4354" max="4356" width="9.1796875" style="44"/>
    <col min="4357" max="4357" width="10.453125" style="44" customWidth="1"/>
    <col min="4358" max="4361" width="9.1796875" style="44"/>
    <col min="4362" max="4362" width="10.453125" style="44" bestFit="1" customWidth="1"/>
    <col min="4363" max="4603" width="9.1796875" style="44"/>
    <col min="4604" max="4604" width="9.453125" style="44" customWidth="1"/>
    <col min="4605" max="4605" width="12" style="44" bestFit="1" customWidth="1"/>
    <col min="4606" max="4607" width="8" style="44" customWidth="1"/>
    <col min="4608" max="4608" width="10.54296875" style="44" customWidth="1"/>
    <col min="4609" max="4609" width="10" style="44" customWidth="1"/>
    <col min="4610" max="4612" width="9.1796875" style="44"/>
    <col min="4613" max="4613" width="10.453125" style="44" customWidth="1"/>
    <col min="4614" max="4617" width="9.1796875" style="44"/>
    <col min="4618" max="4618" width="10.453125" style="44" bestFit="1" customWidth="1"/>
    <col min="4619" max="4859" width="9.1796875" style="44"/>
    <col min="4860" max="4860" width="9.453125" style="44" customWidth="1"/>
    <col min="4861" max="4861" width="12" style="44" bestFit="1" customWidth="1"/>
    <col min="4862" max="4863" width="8" style="44" customWidth="1"/>
    <col min="4864" max="4864" width="10.54296875" style="44" customWidth="1"/>
    <col min="4865" max="4865" width="10" style="44" customWidth="1"/>
    <col min="4866" max="4868" width="9.1796875" style="44"/>
    <col min="4869" max="4869" width="10.453125" style="44" customWidth="1"/>
    <col min="4870" max="4873" width="9.1796875" style="44"/>
    <col min="4874" max="4874" width="10.453125" style="44" bestFit="1" customWidth="1"/>
    <col min="4875" max="5115" width="9.1796875" style="44"/>
    <col min="5116" max="5116" width="9.453125" style="44" customWidth="1"/>
    <col min="5117" max="5117" width="12" style="44" bestFit="1" customWidth="1"/>
    <col min="5118" max="5119" width="8" style="44" customWidth="1"/>
    <col min="5120" max="5120" width="10.54296875" style="44" customWidth="1"/>
    <col min="5121" max="5121" width="10" style="44" customWidth="1"/>
    <col min="5122" max="5124" width="9.1796875" style="44"/>
    <col min="5125" max="5125" width="10.453125" style="44" customWidth="1"/>
    <col min="5126" max="5129" width="9.1796875" style="44"/>
    <col min="5130" max="5130" width="10.453125" style="44" bestFit="1" customWidth="1"/>
    <col min="5131" max="5371" width="9.1796875" style="44"/>
    <col min="5372" max="5372" width="9.453125" style="44" customWidth="1"/>
    <col min="5373" max="5373" width="12" style="44" bestFit="1" customWidth="1"/>
    <col min="5374" max="5375" width="8" style="44" customWidth="1"/>
    <col min="5376" max="5376" width="10.54296875" style="44" customWidth="1"/>
    <col min="5377" max="5377" width="10" style="44" customWidth="1"/>
    <col min="5378" max="5380" width="9.1796875" style="44"/>
    <col min="5381" max="5381" width="10.453125" style="44" customWidth="1"/>
    <col min="5382" max="5385" width="9.1796875" style="44"/>
    <col min="5386" max="5386" width="10.453125" style="44" bestFit="1" customWidth="1"/>
    <col min="5387" max="5627" width="9.1796875" style="44"/>
    <col min="5628" max="5628" width="9.453125" style="44" customWidth="1"/>
    <col min="5629" max="5629" width="12" style="44" bestFit="1" customWidth="1"/>
    <col min="5630" max="5631" width="8" style="44" customWidth="1"/>
    <col min="5632" max="5632" width="10.54296875" style="44" customWidth="1"/>
    <col min="5633" max="5633" width="10" style="44" customWidth="1"/>
    <col min="5634" max="5636" width="9.1796875" style="44"/>
    <col min="5637" max="5637" width="10.453125" style="44" customWidth="1"/>
    <col min="5638" max="5641" width="9.1796875" style="44"/>
    <col min="5642" max="5642" width="10.453125" style="44" bestFit="1" customWidth="1"/>
    <col min="5643" max="5883" width="9.1796875" style="44"/>
    <col min="5884" max="5884" width="9.453125" style="44" customWidth="1"/>
    <col min="5885" max="5885" width="12" style="44" bestFit="1" customWidth="1"/>
    <col min="5886" max="5887" width="8" style="44" customWidth="1"/>
    <col min="5888" max="5888" width="10.54296875" style="44" customWidth="1"/>
    <col min="5889" max="5889" width="10" style="44" customWidth="1"/>
    <col min="5890" max="5892" width="9.1796875" style="44"/>
    <col min="5893" max="5893" width="10.453125" style="44" customWidth="1"/>
    <col min="5894" max="5897" width="9.1796875" style="44"/>
    <col min="5898" max="5898" width="10.453125" style="44" bestFit="1" customWidth="1"/>
    <col min="5899" max="6139" width="9.1796875" style="44"/>
    <col min="6140" max="6140" width="9.453125" style="44" customWidth="1"/>
    <col min="6141" max="6141" width="12" style="44" bestFit="1" customWidth="1"/>
    <col min="6142" max="6143" width="8" style="44" customWidth="1"/>
    <col min="6144" max="6144" width="10.54296875" style="44" customWidth="1"/>
    <col min="6145" max="6145" width="10" style="44" customWidth="1"/>
    <col min="6146" max="6148" width="9.1796875" style="44"/>
    <col min="6149" max="6149" width="10.453125" style="44" customWidth="1"/>
    <col min="6150" max="6153" width="9.1796875" style="44"/>
    <col min="6154" max="6154" width="10.453125" style="44" bestFit="1" customWidth="1"/>
    <col min="6155" max="6395" width="9.1796875" style="44"/>
    <col min="6396" max="6396" width="9.453125" style="44" customWidth="1"/>
    <col min="6397" max="6397" width="12" style="44" bestFit="1" customWidth="1"/>
    <col min="6398" max="6399" width="8" style="44" customWidth="1"/>
    <col min="6400" max="6400" width="10.54296875" style="44" customWidth="1"/>
    <col min="6401" max="6401" width="10" style="44" customWidth="1"/>
    <col min="6402" max="6404" width="9.1796875" style="44"/>
    <col min="6405" max="6405" width="10.453125" style="44" customWidth="1"/>
    <col min="6406" max="6409" width="9.1796875" style="44"/>
    <col min="6410" max="6410" width="10.453125" style="44" bestFit="1" customWidth="1"/>
    <col min="6411" max="6651" width="9.1796875" style="44"/>
    <col min="6652" max="6652" width="9.453125" style="44" customWidth="1"/>
    <col min="6653" max="6653" width="12" style="44" bestFit="1" customWidth="1"/>
    <col min="6654" max="6655" width="8" style="44" customWidth="1"/>
    <col min="6656" max="6656" width="10.54296875" style="44" customWidth="1"/>
    <col min="6657" max="6657" width="10" style="44" customWidth="1"/>
    <col min="6658" max="6660" width="9.1796875" style="44"/>
    <col min="6661" max="6661" width="10.453125" style="44" customWidth="1"/>
    <col min="6662" max="6665" width="9.1796875" style="44"/>
    <col min="6666" max="6666" width="10.453125" style="44" bestFit="1" customWidth="1"/>
    <col min="6667" max="6907" width="9.1796875" style="44"/>
    <col min="6908" max="6908" width="9.453125" style="44" customWidth="1"/>
    <col min="6909" max="6909" width="12" style="44" bestFit="1" customWidth="1"/>
    <col min="6910" max="6911" width="8" style="44" customWidth="1"/>
    <col min="6912" max="6912" width="10.54296875" style="44" customWidth="1"/>
    <col min="6913" max="6913" width="10" style="44" customWidth="1"/>
    <col min="6914" max="6916" width="9.1796875" style="44"/>
    <col min="6917" max="6917" width="10.453125" style="44" customWidth="1"/>
    <col min="6918" max="6921" width="9.1796875" style="44"/>
    <col min="6922" max="6922" width="10.453125" style="44" bestFit="1" customWidth="1"/>
    <col min="6923" max="7163" width="9.1796875" style="44"/>
    <col min="7164" max="7164" width="9.453125" style="44" customWidth="1"/>
    <col min="7165" max="7165" width="12" style="44" bestFit="1" customWidth="1"/>
    <col min="7166" max="7167" width="8" style="44" customWidth="1"/>
    <col min="7168" max="7168" width="10.54296875" style="44" customWidth="1"/>
    <col min="7169" max="7169" width="10" style="44" customWidth="1"/>
    <col min="7170" max="7172" width="9.1796875" style="44"/>
    <col min="7173" max="7173" width="10.453125" style="44" customWidth="1"/>
    <col min="7174" max="7177" width="9.1796875" style="44"/>
    <col min="7178" max="7178" width="10.453125" style="44" bestFit="1" customWidth="1"/>
    <col min="7179" max="7419" width="9.1796875" style="44"/>
    <col min="7420" max="7420" width="9.453125" style="44" customWidth="1"/>
    <col min="7421" max="7421" width="12" style="44" bestFit="1" customWidth="1"/>
    <col min="7422" max="7423" width="8" style="44" customWidth="1"/>
    <col min="7424" max="7424" width="10.54296875" style="44" customWidth="1"/>
    <col min="7425" max="7425" width="10" style="44" customWidth="1"/>
    <col min="7426" max="7428" width="9.1796875" style="44"/>
    <col min="7429" max="7429" width="10.453125" style="44" customWidth="1"/>
    <col min="7430" max="7433" width="9.1796875" style="44"/>
    <col min="7434" max="7434" width="10.453125" style="44" bestFit="1" customWidth="1"/>
    <col min="7435" max="7675" width="9.1796875" style="44"/>
    <col min="7676" max="7676" width="9.453125" style="44" customWidth="1"/>
    <col min="7677" max="7677" width="12" style="44" bestFit="1" customWidth="1"/>
    <col min="7678" max="7679" width="8" style="44" customWidth="1"/>
    <col min="7680" max="7680" width="10.54296875" style="44" customWidth="1"/>
    <col min="7681" max="7681" width="10" style="44" customWidth="1"/>
    <col min="7682" max="7684" width="9.1796875" style="44"/>
    <col min="7685" max="7685" width="10.453125" style="44" customWidth="1"/>
    <col min="7686" max="7689" width="9.1796875" style="44"/>
    <col min="7690" max="7690" width="10.453125" style="44" bestFit="1" customWidth="1"/>
    <col min="7691" max="7931" width="9.1796875" style="44"/>
    <col min="7932" max="7932" width="9.453125" style="44" customWidth="1"/>
    <col min="7933" max="7933" width="12" style="44" bestFit="1" customWidth="1"/>
    <col min="7934" max="7935" width="8" style="44" customWidth="1"/>
    <col min="7936" max="7936" width="10.54296875" style="44" customWidth="1"/>
    <col min="7937" max="7937" width="10" style="44" customWidth="1"/>
    <col min="7938" max="7940" width="9.1796875" style="44"/>
    <col min="7941" max="7941" width="10.453125" style="44" customWidth="1"/>
    <col min="7942" max="7945" width="9.1796875" style="44"/>
    <col min="7946" max="7946" width="10.453125" style="44" bestFit="1" customWidth="1"/>
    <col min="7947" max="8187" width="9.1796875" style="44"/>
    <col min="8188" max="8188" width="9.453125" style="44" customWidth="1"/>
    <col min="8189" max="8189" width="12" style="44" bestFit="1" customWidth="1"/>
    <col min="8190" max="8191" width="8" style="44" customWidth="1"/>
    <col min="8192" max="8192" width="10.54296875" style="44" customWidth="1"/>
    <col min="8193" max="8193" width="10" style="44" customWidth="1"/>
    <col min="8194" max="8196" width="9.1796875" style="44"/>
    <col min="8197" max="8197" width="10.453125" style="44" customWidth="1"/>
    <col min="8198" max="8201" width="9.1796875" style="44"/>
    <col min="8202" max="8202" width="10.453125" style="44" bestFit="1" customWidth="1"/>
    <col min="8203" max="8443" width="9.1796875" style="44"/>
    <col min="8444" max="8444" width="9.453125" style="44" customWidth="1"/>
    <col min="8445" max="8445" width="12" style="44" bestFit="1" customWidth="1"/>
    <col min="8446" max="8447" width="8" style="44" customWidth="1"/>
    <col min="8448" max="8448" width="10.54296875" style="44" customWidth="1"/>
    <col min="8449" max="8449" width="10" style="44" customWidth="1"/>
    <col min="8450" max="8452" width="9.1796875" style="44"/>
    <col min="8453" max="8453" width="10.453125" style="44" customWidth="1"/>
    <col min="8454" max="8457" width="9.1796875" style="44"/>
    <col min="8458" max="8458" width="10.453125" style="44" bestFit="1" customWidth="1"/>
    <col min="8459" max="8699" width="9.1796875" style="44"/>
    <col min="8700" max="8700" width="9.453125" style="44" customWidth="1"/>
    <col min="8701" max="8701" width="12" style="44" bestFit="1" customWidth="1"/>
    <col min="8702" max="8703" width="8" style="44" customWidth="1"/>
    <col min="8704" max="8704" width="10.54296875" style="44" customWidth="1"/>
    <col min="8705" max="8705" width="10" style="44" customWidth="1"/>
    <col min="8706" max="8708" width="9.1796875" style="44"/>
    <col min="8709" max="8709" width="10.453125" style="44" customWidth="1"/>
    <col min="8710" max="8713" width="9.1796875" style="44"/>
    <col min="8714" max="8714" width="10.453125" style="44" bestFit="1" customWidth="1"/>
    <col min="8715" max="8955" width="9.1796875" style="44"/>
    <col min="8956" max="8956" width="9.453125" style="44" customWidth="1"/>
    <col min="8957" max="8957" width="12" style="44" bestFit="1" customWidth="1"/>
    <col min="8958" max="8959" width="8" style="44" customWidth="1"/>
    <col min="8960" max="8960" width="10.54296875" style="44" customWidth="1"/>
    <col min="8961" max="8961" width="10" style="44" customWidth="1"/>
    <col min="8962" max="8964" width="9.1796875" style="44"/>
    <col min="8965" max="8965" width="10.453125" style="44" customWidth="1"/>
    <col min="8966" max="8969" width="9.1796875" style="44"/>
    <col min="8970" max="8970" width="10.453125" style="44" bestFit="1" customWidth="1"/>
    <col min="8971" max="9211" width="9.1796875" style="44"/>
    <col min="9212" max="9212" width="9.453125" style="44" customWidth="1"/>
    <col min="9213" max="9213" width="12" style="44" bestFit="1" customWidth="1"/>
    <col min="9214" max="9215" width="8" style="44" customWidth="1"/>
    <col min="9216" max="9216" width="10.54296875" style="44" customWidth="1"/>
    <col min="9217" max="9217" width="10" style="44" customWidth="1"/>
    <col min="9218" max="9220" width="9.1796875" style="44"/>
    <col min="9221" max="9221" width="10.453125" style="44" customWidth="1"/>
    <col min="9222" max="9225" width="9.1796875" style="44"/>
    <col min="9226" max="9226" width="10.453125" style="44" bestFit="1" customWidth="1"/>
    <col min="9227" max="9467" width="9.1796875" style="44"/>
    <col min="9468" max="9468" width="9.453125" style="44" customWidth="1"/>
    <col min="9469" max="9469" width="12" style="44" bestFit="1" customWidth="1"/>
    <col min="9470" max="9471" width="8" style="44" customWidth="1"/>
    <col min="9472" max="9472" width="10.54296875" style="44" customWidth="1"/>
    <col min="9473" max="9473" width="10" style="44" customWidth="1"/>
    <col min="9474" max="9476" width="9.1796875" style="44"/>
    <col min="9477" max="9477" width="10.453125" style="44" customWidth="1"/>
    <col min="9478" max="9481" width="9.1796875" style="44"/>
    <col min="9482" max="9482" width="10.453125" style="44" bestFit="1" customWidth="1"/>
    <col min="9483" max="9723" width="9.1796875" style="44"/>
    <col min="9724" max="9724" width="9.453125" style="44" customWidth="1"/>
    <col min="9725" max="9725" width="12" style="44" bestFit="1" customWidth="1"/>
    <col min="9726" max="9727" width="8" style="44" customWidth="1"/>
    <col min="9728" max="9728" width="10.54296875" style="44" customWidth="1"/>
    <col min="9729" max="9729" width="10" style="44" customWidth="1"/>
    <col min="9730" max="9732" width="9.1796875" style="44"/>
    <col min="9733" max="9733" width="10.453125" style="44" customWidth="1"/>
    <col min="9734" max="9737" width="9.1796875" style="44"/>
    <col min="9738" max="9738" width="10.453125" style="44" bestFit="1" customWidth="1"/>
    <col min="9739" max="9979" width="9.1796875" style="44"/>
    <col min="9980" max="9980" width="9.453125" style="44" customWidth="1"/>
    <col min="9981" max="9981" width="12" style="44" bestFit="1" customWidth="1"/>
    <col min="9982" max="9983" width="8" style="44" customWidth="1"/>
    <col min="9984" max="9984" width="10.54296875" style="44" customWidth="1"/>
    <col min="9985" max="9985" width="10" style="44" customWidth="1"/>
    <col min="9986" max="9988" width="9.1796875" style="44"/>
    <col min="9989" max="9989" width="10.453125" style="44" customWidth="1"/>
    <col min="9990" max="9993" width="9.1796875" style="44"/>
    <col min="9994" max="9994" width="10.453125" style="44" bestFit="1" customWidth="1"/>
    <col min="9995" max="10235" width="9.1796875" style="44"/>
    <col min="10236" max="10236" width="9.453125" style="44" customWidth="1"/>
    <col min="10237" max="10237" width="12" style="44" bestFit="1" customWidth="1"/>
    <col min="10238" max="10239" width="8" style="44" customWidth="1"/>
    <col min="10240" max="10240" width="10.54296875" style="44" customWidth="1"/>
    <col min="10241" max="10241" width="10" style="44" customWidth="1"/>
    <col min="10242" max="10244" width="9.1796875" style="44"/>
    <col min="10245" max="10245" width="10.453125" style="44" customWidth="1"/>
    <col min="10246" max="10249" width="9.1796875" style="44"/>
    <col min="10250" max="10250" width="10.453125" style="44" bestFit="1" customWidth="1"/>
    <col min="10251" max="10491" width="9.1796875" style="44"/>
    <col min="10492" max="10492" width="9.453125" style="44" customWidth="1"/>
    <col min="10493" max="10493" width="12" style="44" bestFit="1" customWidth="1"/>
    <col min="10494" max="10495" width="8" style="44" customWidth="1"/>
    <col min="10496" max="10496" width="10.54296875" style="44" customWidth="1"/>
    <col min="10497" max="10497" width="10" style="44" customWidth="1"/>
    <col min="10498" max="10500" width="9.1796875" style="44"/>
    <col min="10501" max="10501" width="10.453125" style="44" customWidth="1"/>
    <col min="10502" max="10505" width="9.1796875" style="44"/>
    <col min="10506" max="10506" width="10.453125" style="44" bestFit="1" customWidth="1"/>
    <col min="10507" max="10747" width="9.1796875" style="44"/>
    <col min="10748" max="10748" width="9.453125" style="44" customWidth="1"/>
    <col min="10749" max="10749" width="12" style="44" bestFit="1" customWidth="1"/>
    <col min="10750" max="10751" width="8" style="44" customWidth="1"/>
    <col min="10752" max="10752" width="10.54296875" style="44" customWidth="1"/>
    <col min="10753" max="10753" width="10" style="44" customWidth="1"/>
    <col min="10754" max="10756" width="9.1796875" style="44"/>
    <col min="10757" max="10757" width="10.453125" style="44" customWidth="1"/>
    <col min="10758" max="10761" width="9.1796875" style="44"/>
    <col min="10762" max="10762" width="10.453125" style="44" bestFit="1" customWidth="1"/>
    <col min="10763" max="11003" width="9.1796875" style="44"/>
    <col min="11004" max="11004" width="9.453125" style="44" customWidth="1"/>
    <col min="11005" max="11005" width="12" style="44" bestFit="1" customWidth="1"/>
    <col min="11006" max="11007" width="8" style="44" customWidth="1"/>
    <col min="11008" max="11008" width="10.54296875" style="44" customWidth="1"/>
    <col min="11009" max="11009" width="10" style="44" customWidth="1"/>
    <col min="11010" max="11012" width="9.1796875" style="44"/>
    <col min="11013" max="11013" width="10.453125" style="44" customWidth="1"/>
    <col min="11014" max="11017" width="9.1796875" style="44"/>
    <col min="11018" max="11018" width="10.453125" style="44" bestFit="1" customWidth="1"/>
    <col min="11019" max="11259" width="9.1796875" style="44"/>
    <col min="11260" max="11260" width="9.453125" style="44" customWidth="1"/>
    <col min="11261" max="11261" width="12" style="44" bestFit="1" customWidth="1"/>
    <col min="11262" max="11263" width="8" style="44" customWidth="1"/>
    <col min="11264" max="11264" width="10.54296875" style="44" customWidth="1"/>
    <col min="11265" max="11265" width="10" style="44" customWidth="1"/>
    <col min="11266" max="11268" width="9.1796875" style="44"/>
    <col min="11269" max="11269" width="10.453125" style="44" customWidth="1"/>
    <col min="11270" max="11273" width="9.1796875" style="44"/>
    <col min="11274" max="11274" width="10.453125" style="44" bestFit="1" customWidth="1"/>
    <col min="11275" max="11515" width="9.1796875" style="44"/>
    <col min="11516" max="11516" width="9.453125" style="44" customWidth="1"/>
    <col min="11517" max="11517" width="12" style="44" bestFit="1" customWidth="1"/>
    <col min="11518" max="11519" width="8" style="44" customWidth="1"/>
    <col min="11520" max="11520" width="10.54296875" style="44" customWidth="1"/>
    <col min="11521" max="11521" width="10" style="44" customWidth="1"/>
    <col min="11522" max="11524" width="9.1796875" style="44"/>
    <col min="11525" max="11525" width="10.453125" style="44" customWidth="1"/>
    <col min="11526" max="11529" width="9.1796875" style="44"/>
    <col min="11530" max="11530" width="10.453125" style="44" bestFit="1" customWidth="1"/>
    <col min="11531" max="11771" width="9.1796875" style="44"/>
    <col min="11772" max="11772" width="9.453125" style="44" customWidth="1"/>
    <col min="11773" max="11773" width="12" style="44" bestFit="1" customWidth="1"/>
    <col min="11774" max="11775" width="8" style="44" customWidth="1"/>
    <col min="11776" max="11776" width="10.54296875" style="44" customWidth="1"/>
    <col min="11777" max="11777" width="10" style="44" customWidth="1"/>
    <col min="11778" max="11780" width="9.1796875" style="44"/>
    <col min="11781" max="11781" width="10.453125" style="44" customWidth="1"/>
    <col min="11782" max="11785" width="9.1796875" style="44"/>
    <col min="11786" max="11786" width="10.453125" style="44" bestFit="1" customWidth="1"/>
    <col min="11787" max="12027" width="9.1796875" style="44"/>
    <col min="12028" max="12028" width="9.453125" style="44" customWidth="1"/>
    <col min="12029" max="12029" width="12" style="44" bestFit="1" customWidth="1"/>
    <col min="12030" max="12031" width="8" style="44" customWidth="1"/>
    <col min="12032" max="12032" width="10.54296875" style="44" customWidth="1"/>
    <col min="12033" max="12033" width="10" style="44" customWidth="1"/>
    <col min="12034" max="12036" width="9.1796875" style="44"/>
    <col min="12037" max="12037" width="10.453125" style="44" customWidth="1"/>
    <col min="12038" max="12041" width="9.1796875" style="44"/>
    <col min="12042" max="12042" width="10.453125" style="44" bestFit="1" customWidth="1"/>
    <col min="12043" max="12283" width="9.1796875" style="44"/>
    <col min="12284" max="12284" width="9.453125" style="44" customWidth="1"/>
    <col min="12285" max="12285" width="12" style="44" bestFit="1" customWidth="1"/>
    <col min="12286" max="12287" width="8" style="44" customWidth="1"/>
    <col min="12288" max="12288" width="10.54296875" style="44" customWidth="1"/>
    <col min="12289" max="12289" width="10" style="44" customWidth="1"/>
    <col min="12290" max="12292" width="9.1796875" style="44"/>
    <col min="12293" max="12293" width="10.453125" style="44" customWidth="1"/>
    <col min="12294" max="12297" width="9.1796875" style="44"/>
    <col min="12298" max="12298" width="10.453125" style="44" bestFit="1" customWidth="1"/>
    <col min="12299" max="12539" width="9.1796875" style="44"/>
    <col min="12540" max="12540" width="9.453125" style="44" customWidth="1"/>
    <col min="12541" max="12541" width="12" style="44" bestFit="1" customWidth="1"/>
    <col min="12542" max="12543" width="8" style="44" customWidth="1"/>
    <col min="12544" max="12544" width="10.54296875" style="44" customWidth="1"/>
    <col min="12545" max="12545" width="10" style="44" customWidth="1"/>
    <col min="12546" max="12548" width="9.1796875" style="44"/>
    <col min="12549" max="12549" width="10.453125" style="44" customWidth="1"/>
    <col min="12550" max="12553" width="9.1796875" style="44"/>
    <col min="12554" max="12554" width="10.453125" style="44" bestFit="1" customWidth="1"/>
    <col min="12555" max="12795" width="9.1796875" style="44"/>
    <col min="12796" max="12796" width="9.453125" style="44" customWidth="1"/>
    <col min="12797" max="12797" width="12" style="44" bestFit="1" customWidth="1"/>
    <col min="12798" max="12799" width="8" style="44" customWidth="1"/>
    <col min="12800" max="12800" width="10.54296875" style="44" customWidth="1"/>
    <col min="12801" max="12801" width="10" style="44" customWidth="1"/>
    <col min="12802" max="12804" width="9.1796875" style="44"/>
    <col min="12805" max="12805" width="10.453125" style="44" customWidth="1"/>
    <col min="12806" max="12809" width="9.1796875" style="44"/>
    <col min="12810" max="12810" width="10.453125" style="44" bestFit="1" customWidth="1"/>
    <col min="12811" max="13051" width="9.1796875" style="44"/>
    <col min="13052" max="13052" width="9.453125" style="44" customWidth="1"/>
    <col min="13053" max="13053" width="12" style="44" bestFit="1" customWidth="1"/>
    <col min="13054" max="13055" width="8" style="44" customWidth="1"/>
    <col min="13056" max="13056" width="10.54296875" style="44" customWidth="1"/>
    <col min="13057" max="13057" width="10" style="44" customWidth="1"/>
    <col min="13058" max="13060" width="9.1796875" style="44"/>
    <col min="13061" max="13061" width="10.453125" style="44" customWidth="1"/>
    <col min="13062" max="13065" width="9.1796875" style="44"/>
    <col min="13066" max="13066" width="10.453125" style="44" bestFit="1" customWidth="1"/>
    <col min="13067" max="13307" width="9.1796875" style="44"/>
    <col min="13308" max="13308" width="9.453125" style="44" customWidth="1"/>
    <col min="13309" max="13309" width="12" style="44" bestFit="1" customWidth="1"/>
    <col min="13310" max="13311" width="8" style="44" customWidth="1"/>
    <col min="13312" max="13312" width="10.54296875" style="44" customWidth="1"/>
    <col min="13313" max="13313" width="10" style="44" customWidth="1"/>
    <col min="13314" max="13316" width="9.1796875" style="44"/>
    <col min="13317" max="13317" width="10.453125" style="44" customWidth="1"/>
    <col min="13318" max="13321" width="9.1796875" style="44"/>
    <col min="13322" max="13322" width="10.453125" style="44" bestFit="1" customWidth="1"/>
    <col min="13323" max="13563" width="9.1796875" style="44"/>
    <col min="13564" max="13564" width="9.453125" style="44" customWidth="1"/>
    <col min="13565" max="13565" width="12" style="44" bestFit="1" customWidth="1"/>
    <col min="13566" max="13567" width="8" style="44" customWidth="1"/>
    <col min="13568" max="13568" width="10.54296875" style="44" customWidth="1"/>
    <col min="13569" max="13569" width="10" style="44" customWidth="1"/>
    <col min="13570" max="13572" width="9.1796875" style="44"/>
    <col min="13573" max="13573" width="10.453125" style="44" customWidth="1"/>
    <col min="13574" max="13577" width="9.1796875" style="44"/>
    <col min="13578" max="13578" width="10.453125" style="44" bestFit="1" customWidth="1"/>
    <col min="13579" max="13819" width="9.1796875" style="44"/>
    <col min="13820" max="13820" width="9.453125" style="44" customWidth="1"/>
    <col min="13821" max="13821" width="12" style="44" bestFit="1" customWidth="1"/>
    <col min="13822" max="13823" width="8" style="44" customWidth="1"/>
    <col min="13824" max="13824" width="10.54296875" style="44" customWidth="1"/>
    <col min="13825" max="13825" width="10" style="44" customWidth="1"/>
    <col min="13826" max="13828" width="9.1796875" style="44"/>
    <col min="13829" max="13829" width="10.453125" style="44" customWidth="1"/>
    <col min="13830" max="13833" width="9.1796875" style="44"/>
    <col min="13834" max="13834" width="10.453125" style="44" bestFit="1" customWidth="1"/>
    <col min="13835" max="14075" width="9.1796875" style="44"/>
    <col min="14076" max="14076" width="9.453125" style="44" customWidth="1"/>
    <col min="14077" max="14077" width="12" style="44" bestFit="1" customWidth="1"/>
    <col min="14078" max="14079" width="8" style="44" customWidth="1"/>
    <col min="14080" max="14080" width="10.54296875" style="44" customWidth="1"/>
    <col min="14081" max="14081" width="10" style="44" customWidth="1"/>
    <col min="14082" max="14084" width="9.1796875" style="44"/>
    <col min="14085" max="14085" width="10.453125" style="44" customWidth="1"/>
    <col min="14086" max="14089" width="9.1796875" style="44"/>
    <col min="14090" max="14090" width="10.453125" style="44" bestFit="1" customWidth="1"/>
    <col min="14091" max="14331" width="9.1796875" style="44"/>
    <col min="14332" max="14332" width="9.453125" style="44" customWidth="1"/>
    <col min="14333" max="14333" width="12" style="44" bestFit="1" customWidth="1"/>
    <col min="14334" max="14335" width="8" style="44" customWidth="1"/>
    <col min="14336" max="14336" width="10.54296875" style="44" customWidth="1"/>
    <col min="14337" max="14337" width="10" style="44" customWidth="1"/>
    <col min="14338" max="14340" width="9.1796875" style="44"/>
    <col min="14341" max="14341" width="10.453125" style="44" customWidth="1"/>
    <col min="14342" max="14345" width="9.1796875" style="44"/>
    <col min="14346" max="14346" width="10.453125" style="44" bestFit="1" customWidth="1"/>
    <col min="14347" max="14587" width="9.1796875" style="44"/>
    <col min="14588" max="14588" width="9.453125" style="44" customWidth="1"/>
    <col min="14589" max="14589" width="12" style="44" bestFit="1" customWidth="1"/>
    <col min="14590" max="14591" width="8" style="44" customWidth="1"/>
    <col min="14592" max="14592" width="10.54296875" style="44" customWidth="1"/>
    <col min="14593" max="14593" width="10" style="44" customWidth="1"/>
    <col min="14594" max="14596" width="9.1796875" style="44"/>
    <col min="14597" max="14597" width="10.453125" style="44" customWidth="1"/>
    <col min="14598" max="14601" width="9.1796875" style="44"/>
    <col min="14602" max="14602" width="10.453125" style="44" bestFit="1" customWidth="1"/>
    <col min="14603" max="14843" width="9.1796875" style="44"/>
    <col min="14844" max="14844" width="9.453125" style="44" customWidth="1"/>
    <col min="14845" max="14845" width="12" style="44" bestFit="1" customWidth="1"/>
    <col min="14846" max="14847" width="8" style="44" customWidth="1"/>
    <col min="14848" max="14848" width="10.54296875" style="44" customWidth="1"/>
    <col min="14849" max="14849" width="10" style="44" customWidth="1"/>
    <col min="14850" max="14852" width="9.1796875" style="44"/>
    <col min="14853" max="14853" width="10.453125" style="44" customWidth="1"/>
    <col min="14854" max="14857" width="9.1796875" style="44"/>
    <col min="14858" max="14858" width="10.453125" style="44" bestFit="1" customWidth="1"/>
    <col min="14859" max="15099" width="9.1796875" style="44"/>
    <col min="15100" max="15100" width="9.453125" style="44" customWidth="1"/>
    <col min="15101" max="15101" width="12" style="44" bestFit="1" customWidth="1"/>
    <col min="15102" max="15103" width="8" style="44" customWidth="1"/>
    <col min="15104" max="15104" width="10.54296875" style="44" customWidth="1"/>
    <col min="15105" max="15105" width="10" style="44" customWidth="1"/>
    <col min="15106" max="15108" width="9.1796875" style="44"/>
    <col min="15109" max="15109" width="10.453125" style="44" customWidth="1"/>
    <col min="15110" max="15113" width="9.1796875" style="44"/>
    <col min="15114" max="15114" width="10.453125" style="44" bestFit="1" customWidth="1"/>
    <col min="15115" max="15355" width="9.1796875" style="44"/>
    <col min="15356" max="15356" width="9.453125" style="44" customWidth="1"/>
    <col min="15357" max="15357" width="12" style="44" bestFit="1" customWidth="1"/>
    <col min="15358" max="15359" width="8" style="44" customWidth="1"/>
    <col min="15360" max="15360" width="10.54296875" style="44" customWidth="1"/>
    <col min="15361" max="15361" width="10" style="44" customWidth="1"/>
    <col min="15362" max="15364" width="9.1796875" style="44"/>
    <col min="15365" max="15365" width="10.453125" style="44" customWidth="1"/>
    <col min="15366" max="15369" width="9.1796875" style="44"/>
    <col min="15370" max="15370" width="10.453125" style="44" bestFit="1" customWidth="1"/>
    <col min="15371" max="15611" width="9.1796875" style="44"/>
    <col min="15612" max="15612" width="9.453125" style="44" customWidth="1"/>
    <col min="15613" max="15613" width="12" style="44" bestFit="1" customWidth="1"/>
    <col min="15614" max="15615" width="8" style="44" customWidth="1"/>
    <col min="15616" max="15616" width="10.54296875" style="44" customWidth="1"/>
    <col min="15617" max="15617" width="10" style="44" customWidth="1"/>
    <col min="15618" max="15620" width="9.1796875" style="44"/>
    <col min="15621" max="15621" width="10.453125" style="44" customWidth="1"/>
    <col min="15622" max="15625" width="9.1796875" style="44"/>
    <col min="15626" max="15626" width="10.453125" style="44" bestFit="1" customWidth="1"/>
    <col min="15627" max="15867" width="9.1796875" style="44"/>
    <col min="15868" max="15868" width="9.453125" style="44" customWidth="1"/>
    <col min="15869" max="15869" width="12" style="44" bestFit="1" customWidth="1"/>
    <col min="15870" max="15871" width="8" style="44" customWidth="1"/>
    <col min="15872" max="15872" width="10.54296875" style="44" customWidth="1"/>
    <col min="15873" max="15873" width="10" style="44" customWidth="1"/>
    <col min="15874" max="15876" width="9.1796875" style="44"/>
    <col min="15877" max="15877" width="10.453125" style="44" customWidth="1"/>
    <col min="15878" max="15881" width="9.1796875" style="44"/>
    <col min="15882" max="15882" width="10.453125" style="44" bestFit="1" customWidth="1"/>
    <col min="15883" max="16123" width="9.1796875" style="44"/>
    <col min="16124" max="16124" width="9.453125" style="44" customWidth="1"/>
    <col min="16125" max="16125" width="12" style="44" bestFit="1" customWidth="1"/>
    <col min="16126" max="16127" width="8" style="44" customWidth="1"/>
    <col min="16128" max="16128" width="10.54296875" style="44" customWidth="1"/>
    <col min="16129" max="16129" width="10" style="44" customWidth="1"/>
    <col min="16130" max="16132" width="9.1796875" style="44"/>
    <col min="16133" max="16133" width="10.453125" style="44" customWidth="1"/>
    <col min="16134" max="16137" width="9.1796875" style="44"/>
    <col min="16138" max="16138" width="10.453125" style="44" bestFit="1" customWidth="1"/>
    <col min="16139" max="16384" width="9.1796875" style="44"/>
  </cols>
  <sheetData>
    <row r="1" spans="1:13" ht="28.5">
      <c r="A1" s="90" t="s">
        <v>125</v>
      </c>
    </row>
    <row r="2" spans="1:13" s="45" customFormat="1" ht="16.5" customHeight="1">
      <c r="A2" s="45" t="s">
        <v>92</v>
      </c>
    </row>
    <row r="3" spans="1:13" s="45" customFormat="1" ht="16.5" customHeight="1">
      <c r="A3" s="45" t="s">
        <v>120</v>
      </c>
    </row>
    <row r="4" spans="1:13" s="45" customFormat="1" ht="16.5" customHeight="1">
      <c r="A4" s="115" t="s">
        <v>119</v>
      </c>
    </row>
    <row r="5" spans="1:13">
      <c r="B5" s="61"/>
      <c r="C5" s="59"/>
      <c r="D5" s="59"/>
      <c r="E5" s="59"/>
      <c r="F5" s="59"/>
      <c r="G5" s="58" t="s">
        <v>0</v>
      </c>
      <c r="H5" s="60"/>
      <c r="I5" s="58" t="s">
        <v>4</v>
      </c>
      <c r="J5" s="60"/>
      <c r="K5" s="59"/>
      <c r="L5" s="59"/>
      <c r="M5" s="60"/>
    </row>
    <row r="6" spans="1:13" ht="36.65" customHeight="1">
      <c r="A6" s="116" t="s">
        <v>9</v>
      </c>
      <c r="B6" s="111" t="s">
        <v>127</v>
      </c>
      <c r="C6" s="112" t="s">
        <v>128</v>
      </c>
      <c r="D6" s="112" t="s">
        <v>587</v>
      </c>
      <c r="E6" s="112" t="s">
        <v>75</v>
      </c>
      <c r="F6" s="112" t="s">
        <v>556</v>
      </c>
      <c r="G6" s="113" t="s">
        <v>524</v>
      </c>
      <c r="H6" s="114" t="s">
        <v>76</v>
      </c>
      <c r="I6" s="113" t="s">
        <v>592</v>
      </c>
      <c r="J6" s="64" t="s">
        <v>648</v>
      </c>
      <c r="K6" s="112" t="s">
        <v>505</v>
      </c>
      <c r="L6" s="112" t="s">
        <v>77</v>
      </c>
      <c r="M6" s="112" t="s">
        <v>15</v>
      </c>
    </row>
    <row r="7" spans="1:13">
      <c r="A7" s="91">
        <v>1998</v>
      </c>
      <c r="B7" s="117">
        <f>SUM(Month!B7:B18)</f>
        <v>72260.59</v>
      </c>
      <c r="C7" s="117">
        <f>SUM(Month!C7:C18)</f>
        <v>2369.3799999999997</v>
      </c>
      <c r="D7" s="92">
        <f>SUM(Month!D7:D18)</f>
        <v>1751.99</v>
      </c>
      <c r="E7" s="92">
        <f>SUM(Month!E7:E18)</f>
        <v>2881.7200000000003</v>
      </c>
      <c r="F7" s="92">
        <f>SUM(Month!F7:F18)</f>
        <v>21848.36</v>
      </c>
      <c r="G7" s="117">
        <f>SUM(Month!G7:G18)</f>
        <v>9240.89</v>
      </c>
      <c r="H7" s="92">
        <f>SUM(Month!H7:H18)</f>
        <v>3574</v>
      </c>
      <c r="I7" s="117">
        <f>SUM(Month!I7:I18)</f>
        <v>15143.060000000001</v>
      </c>
      <c r="J7" s="92">
        <f>SUM(Month!J7:J18)</f>
        <v>7908.9100000000008</v>
      </c>
      <c r="K7" s="117">
        <f>SUM(Month!K7:K18)</f>
        <v>3104.85</v>
      </c>
      <c r="L7" s="92">
        <f>SUM(Month!L7:L18)</f>
        <v>812.72</v>
      </c>
      <c r="M7" s="92">
        <f>SUM(Month!M7:M18)</f>
        <v>1967.06</v>
      </c>
    </row>
    <row r="8" spans="1:13">
      <c r="A8" s="91">
        <v>1999</v>
      </c>
      <c r="B8" s="107">
        <f>SUM(Month!B19:B30)</f>
        <v>72435.94</v>
      </c>
      <c r="C8" s="107">
        <f>SUM(Month!C19:C30)</f>
        <v>2248.79</v>
      </c>
      <c r="D8" s="92">
        <f>SUM(Month!D19:D30)</f>
        <v>2041</v>
      </c>
      <c r="E8" s="92">
        <f>SUM(Month!E19:E30)</f>
        <v>3099.6600000000003</v>
      </c>
      <c r="F8" s="92">
        <f>SUM(Month!F19:F30)</f>
        <v>21787.48</v>
      </c>
      <c r="G8" s="107">
        <f>SUM(Month!G19:G30)</f>
        <v>9939.3500000000022</v>
      </c>
      <c r="H8" s="92">
        <f>SUM(Month!H19:H30)</f>
        <v>3633.01</v>
      </c>
      <c r="I8" s="107">
        <f>SUM(Month!I19:I30)</f>
        <v>15507.800000000001</v>
      </c>
      <c r="J8" s="92">
        <f>SUM(Month!J19:J30)</f>
        <v>7454.9799999999987</v>
      </c>
      <c r="K8" s="107">
        <f>SUM(Month!K19:K30)</f>
        <v>2701.23</v>
      </c>
      <c r="L8" s="92">
        <f>SUM(Month!L19:L30)</f>
        <v>789.77</v>
      </c>
      <c r="M8" s="92">
        <f>SUM(Month!M19:M30)</f>
        <v>1928.27</v>
      </c>
    </row>
    <row r="9" spans="1:13">
      <c r="A9" s="91">
        <v>2000</v>
      </c>
      <c r="B9" s="107">
        <f>SUM(Month!B31:B42)</f>
        <v>71944.459999999992</v>
      </c>
      <c r="C9" s="107">
        <f>SUM(Month!C31:C42)</f>
        <v>2069.63</v>
      </c>
      <c r="D9" s="92">
        <f>SUM(Month!D31:D42)</f>
        <v>1886.2799999999997</v>
      </c>
      <c r="E9" s="92">
        <f>SUM(Month!E31:E42)</f>
        <v>2344.48</v>
      </c>
      <c r="F9" s="92">
        <f>SUM(Month!F31:F42)</f>
        <v>21402.929999999997</v>
      </c>
      <c r="G9" s="107">
        <f>SUM(Month!G31:G42)</f>
        <v>10806.1</v>
      </c>
      <c r="H9" s="92">
        <f>SUM(Month!H31:H42)</f>
        <v>3839.01</v>
      </c>
      <c r="I9" s="107">
        <f>SUM(Month!I31:I42)</f>
        <v>15631.659999999996</v>
      </c>
      <c r="J9" s="92">
        <f>SUM(Month!J31:J42)</f>
        <v>7575.53</v>
      </c>
      <c r="K9" s="107">
        <f>SUM(Month!K31:K42)</f>
        <v>2118.63</v>
      </c>
      <c r="L9" s="92">
        <f>SUM(Month!L31:L42)</f>
        <v>801.16000000000008</v>
      </c>
      <c r="M9" s="92">
        <f>SUM(Month!M31:M42)</f>
        <v>1975.2299999999996</v>
      </c>
    </row>
    <row r="10" spans="1:13">
      <c r="A10" s="91">
        <v>2001</v>
      </c>
      <c r="B10" s="107">
        <f>SUM(Month!B43:B54)</f>
        <v>71354.339999999982</v>
      </c>
      <c r="C10" s="107">
        <f>SUM(Month!C43:C54)</f>
        <v>2096.6400000000003</v>
      </c>
      <c r="D10" s="92">
        <f>SUM(Month!D43:D54)</f>
        <v>2076.9500000000003</v>
      </c>
      <c r="E10" s="92">
        <f>SUM(Month!E43:E54)</f>
        <v>1592.37</v>
      </c>
      <c r="F10" s="92">
        <f>SUM(Month!F43:F54)</f>
        <v>20939.740000000002</v>
      </c>
      <c r="G10" s="107">
        <f>SUM(Month!G43:G54)</f>
        <v>10614.099999999999</v>
      </c>
      <c r="H10" s="92">
        <f>SUM(Month!H43:H54)</f>
        <v>4236.03</v>
      </c>
      <c r="I10" s="107">
        <f>SUM(Month!I43:I54)</f>
        <v>16059.070000000002</v>
      </c>
      <c r="J10" s="92">
        <f>SUM(Month!J43:J54)</f>
        <v>6958.7</v>
      </c>
      <c r="K10" s="107">
        <f>SUM(Month!K43:K54)</f>
        <v>2578.75</v>
      </c>
      <c r="L10" s="92">
        <f>SUM(Month!L43:L54)</f>
        <v>845.88</v>
      </c>
      <c r="M10" s="92">
        <f>SUM(Month!M43:M54)</f>
        <v>1934.8999999999999</v>
      </c>
    </row>
    <row r="11" spans="1:13">
      <c r="A11" s="91">
        <v>2002</v>
      </c>
      <c r="B11" s="107">
        <f>SUM(Month!B55:B66)</f>
        <v>70556.62000000001</v>
      </c>
      <c r="C11" s="107">
        <f>SUM(Month!C55:C66)</f>
        <v>2553.2699999999995</v>
      </c>
      <c r="D11" s="92">
        <f>SUM(Month!D55:D66)</f>
        <v>2181.15</v>
      </c>
      <c r="E11" s="92">
        <f>SUM(Month!E55:E66)</f>
        <v>1592.2799999999997</v>
      </c>
      <c r="F11" s="92">
        <f>SUM(Month!F55:F66)</f>
        <v>20808.419999999998</v>
      </c>
      <c r="G11" s="107">
        <f>SUM(Month!G55:G66)</f>
        <v>10518.909999999998</v>
      </c>
      <c r="H11" s="92">
        <f>SUM(Month!H55:H66)</f>
        <v>3577.9300000000003</v>
      </c>
      <c r="I11" s="107">
        <f>SUM(Month!I55:I66)</f>
        <v>16926.310000000001</v>
      </c>
      <c r="J11" s="92">
        <f>SUM(Month!J55:J66)</f>
        <v>6098.82</v>
      </c>
      <c r="K11" s="107">
        <f>SUM(Month!K55:K66)</f>
        <v>1722.6999999999996</v>
      </c>
      <c r="L11" s="92">
        <f>SUM(Month!L55:L66)</f>
        <v>828.83000000000015</v>
      </c>
      <c r="M11" s="92">
        <f>SUM(Month!M55:M66)</f>
        <v>2002.36</v>
      </c>
    </row>
    <row r="12" spans="1:13">
      <c r="A12" s="91">
        <v>2003</v>
      </c>
      <c r="B12" s="107">
        <f>SUM(Month!B67:B78)</f>
        <v>71698.360000000015</v>
      </c>
      <c r="C12" s="107">
        <f>SUM(Month!C67:C78)</f>
        <v>3019.03</v>
      </c>
      <c r="D12" s="92">
        <f>SUM(Month!D67:D78)</f>
        <v>2113.9</v>
      </c>
      <c r="E12" s="92">
        <f>SUM(Month!E67:E78)</f>
        <v>2331.56</v>
      </c>
      <c r="F12" s="92">
        <f>SUM(Month!F67:F78)</f>
        <v>19918.559999999998</v>
      </c>
      <c r="G12" s="107">
        <f>SUM(Month!G67:G78)</f>
        <v>10764.230000000001</v>
      </c>
      <c r="H12" s="92">
        <f>SUM(Month!H67:H78)</f>
        <v>3566.96</v>
      </c>
      <c r="I12" s="107">
        <f>SUM(Month!I67:I78)</f>
        <v>17712.37</v>
      </c>
      <c r="J12" s="92">
        <f>SUM(Month!J67:J78)</f>
        <v>6326.15</v>
      </c>
      <c r="K12" s="107">
        <f>SUM(Month!K67:K78)</f>
        <v>1540.43</v>
      </c>
      <c r="L12" s="92">
        <f>SUM(Month!L67:L78)</f>
        <v>867.78</v>
      </c>
      <c r="M12" s="92">
        <f>SUM(Month!M67:M78)</f>
        <v>1958.7</v>
      </c>
    </row>
    <row r="13" spans="1:13">
      <c r="A13" s="91">
        <v>2004</v>
      </c>
      <c r="B13" s="107">
        <f>SUM(Month!B79:B90)</f>
        <v>73641.580000000016</v>
      </c>
      <c r="C13" s="107">
        <f>SUM(Month!C79:C90)</f>
        <v>3115.46</v>
      </c>
      <c r="D13" s="92">
        <f>SUM(Month!D79:D90)</f>
        <v>1918.2600000000002</v>
      </c>
      <c r="E13" s="92">
        <f>SUM(Month!E79:E90)</f>
        <v>2028.8300000000002</v>
      </c>
      <c r="F13" s="92">
        <f>SUM(Month!F79:F90)</f>
        <v>19484.240000000002</v>
      </c>
      <c r="G13" s="107">
        <f>SUM(Month!G79:G90)</f>
        <v>11636.919999999998</v>
      </c>
      <c r="H13" s="92">
        <f>SUM(Month!H79:H90)</f>
        <v>3948.4299999999994</v>
      </c>
      <c r="I13" s="107">
        <f>SUM(Month!I79:I90)</f>
        <v>18514.16</v>
      </c>
      <c r="J13" s="92">
        <f>SUM(Month!J79:J90)</f>
        <v>6023.17</v>
      </c>
      <c r="K13" s="107">
        <f>SUM(Month!K79:K90)</f>
        <v>2063.91</v>
      </c>
      <c r="L13" s="92">
        <f>SUM(Month!L79:L90)</f>
        <v>914.42999999999984</v>
      </c>
      <c r="M13" s="92">
        <f>SUM(Month!M79:M90)</f>
        <v>1991.0099999999998</v>
      </c>
    </row>
    <row r="14" spans="1:13">
      <c r="A14" s="91">
        <v>2005</v>
      </c>
      <c r="B14" s="107">
        <f>SUM(Month!B91:B102)</f>
        <v>75496.329999999987</v>
      </c>
      <c r="C14" s="107">
        <f>SUM(Month!C91:C102)</f>
        <v>3314.54</v>
      </c>
      <c r="D14" s="92">
        <f>SUM(Month!D91:D102)</f>
        <v>2020.7199999999998</v>
      </c>
      <c r="E14" s="92">
        <f>SUM(Month!E91:E102)</f>
        <v>1916.17</v>
      </c>
      <c r="F14" s="92">
        <f>SUM(Month!F91:F102)</f>
        <v>18852.149999999998</v>
      </c>
      <c r="G14" s="107">
        <f>SUM(Month!G91:G102)</f>
        <v>12497.289999999999</v>
      </c>
      <c r="H14" s="92">
        <f>SUM(Month!H91:H102)</f>
        <v>3869.4300000000003</v>
      </c>
      <c r="I14" s="107">
        <f>SUM(Month!I91:I102)</f>
        <v>19377.23</v>
      </c>
      <c r="J14" s="92">
        <f>SUM(Month!J91:J102)</f>
        <v>6851.7499999999991</v>
      </c>
      <c r="K14" s="107">
        <f>SUM(Month!K91:K102)</f>
        <v>2206.92</v>
      </c>
      <c r="L14" s="92">
        <f>SUM(Month!L91:L102)</f>
        <v>749.89</v>
      </c>
      <c r="M14" s="92">
        <f>SUM(Month!M91:M102)</f>
        <v>1905.7300000000005</v>
      </c>
    </row>
    <row r="15" spans="1:13">
      <c r="A15" s="91">
        <v>2006</v>
      </c>
      <c r="B15" s="107">
        <f>SUM(Month!B103:B114)</f>
        <v>74895.87999999999</v>
      </c>
      <c r="C15" s="107">
        <f>SUM(Month!C103:C114)</f>
        <v>3126.8600000000006</v>
      </c>
      <c r="D15" s="92">
        <f>SUM(Month!D103:D114)</f>
        <v>1919.79</v>
      </c>
      <c r="E15" s="92">
        <f>SUM(Month!E103:E114)</f>
        <v>2278.38</v>
      </c>
      <c r="F15" s="92">
        <f>SUM(Month!F103:F114)</f>
        <v>18091.169999999998</v>
      </c>
      <c r="G15" s="107">
        <f>SUM(Month!G103:G114)</f>
        <v>12640.56</v>
      </c>
      <c r="H15" s="92">
        <f>SUM(Month!H103:H114)</f>
        <v>4016.4200000000005</v>
      </c>
      <c r="I15" s="107">
        <f>SUM(Month!I103:I114)</f>
        <v>20160.900000000001</v>
      </c>
      <c r="J15" s="92">
        <f>SUM(Month!J103:J114)</f>
        <v>6525.0499999999993</v>
      </c>
      <c r="K15" s="107">
        <f>SUM(Month!K103:K114)</f>
        <v>2250.84</v>
      </c>
      <c r="L15" s="92">
        <f>SUM(Month!L103:L114)</f>
        <v>712.66000000000008</v>
      </c>
      <c r="M15" s="92">
        <f>SUM(Month!M103:M114)</f>
        <v>1609.82</v>
      </c>
    </row>
    <row r="16" spans="1:13">
      <c r="A16" s="91">
        <v>2007</v>
      </c>
      <c r="B16" s="107">
        <f>SUM(Month!B115:B126)</f>
        <v>72748.009999999995</v>
      </c>
      <c r="C16" s="107">
        <f>SUM(Month!C115:C126)</f>
        <v>2826.97</v>
      </c>
      <c r="D16" s="92">
        <f>SUM(Month!D115:D126)</f>
        <v>1814.81</v>
      </c>
      <c r="E16" s="92">
        <f>SUM(Month!E115:E126)</f>
        <v>1607.5600000000002</v>
      </c>
      <c r="F16" s="92">
        <f>SUM(Month!F115:F126)</f>
        <v>17614.870000000003</v>
      </c>
      <c r="G16" s="107">
        <f>SUM(Month!G115:G126)</f>
        <v>12574.390000000001</v>
      </c>
      <c r="H16" s="92">
        <f>SUM(Month!H115:H126)</f>
        <v>3628.2599999999998</v>
      </c>
      <c r="I16" s="107">
        <f>SUM(Month!I115:I126)</f>
        <v>21038.320000000003</v>
      </c>
      <c r="J16" s="92">
        <f>SUM(Month!J115:J126)</f>
        <v>6116.57</v>
      </c>
      <c r="K16" s="107">
        <f>SUM(Month!K115:K126)</f>
        <v>2209.0899999999997</v>
      </c>
      <c r="L16" s="92">
        <f>SUM(Month!L115:L126)</f>
        <v>672.21</v>
      </c>
      <c r="M16" s="92">
        <f>SUM(Month!M115:M126)</f>
        <v>1563.3</v>
      </c>
    </row>
    <row r="17" spans="1:13">
      <c r="A17" s="91">
        <v>2008</v>
      </c>
      <c r="B17" s="107">
        <f>SUM(Month!B127:B138)</f>
        <v>70264.149999999994</v>
      </c>
      <c r="C17" s="107">
        <f>SUM(Month!C127:C138)</f>
        <v>3319.82</v>
      </c>
      <c r="D17" s="92">
        <f>SUM(Month!D127:D138)</f>
        <v>1697.8200000000002</v>
      </c>
      <c r="E17" s="92">
        <f>SUM(Month!E127:E138)</f>
        <v>741.44</v>
      </c>
      <c r="F17" s="92">
        <f>SUM(Month!F127:F138)</f>
        <v>16541.57</v>
      </c>
      <c r="G17" s="107">
        <f>SUM(Month!G127:G138)</f>
        <v>12142.41</v>
      </c>
      <c r="H17" s="92">
        <f>SUM(Month!H127:H138)</f>
        <v>3681.4</v>
      </c>
      <c r="I17" s="107">
        <f>SUM(Month!I127:I138)</f>
        <v>20500.79</v>
      </c>
      <c r="J17" s="92">
        <f>SUM(Month!J127:J138)</f>
        <v>5631.869999999999</v>
      </c>
      <c r="K17" s="107">
        <f>SUM(Month!K127:K138)</f>
        <v>1944.79</v>
      </c>
      <c r="L17" s="92">
        <f>SUM(Month!L127:L138)</f>
        <v>509.85</v>
      </c>
      <c r="M17" s="92">
        <f>SUM(Month!M127:M138)</f>
        <v>1740.8500000000001</v>
      </c>
    </row>
    <row r="18" spans="1:13">
      <c r="A18" s="91">
        <v>2009</v>
      </c>
      <c r="B18" s="107">
        <f>SUM(Month!B139:B150)</f>
        <v>67060.009999999995</v>
      </c>
      <c r="C18" s="107">
        <f>SUM(Month!C139:C150)</f>
        <v>3228.68</v>
      </c>
      <c r="D18" s="92">
        <f>SUM(Month!D139:D150)</f>
        <v>1590.5700000000002</v>
      </c>
      <c r="E18" s="92">
        <f>SUM(Month!E139:E150)</f>
        <v>987.60000000000014</v>
      </c>
      <c r="F18" s="92">
        <f>SUM(Month!F139:F150)</f>
        <v>15612.64</v>
      </c>
      <c r="G18" s="107">
        <f>SUM(Month!G139:G150)</f>
        <v>11532.72</v>
      </c>
      <c r="H18" s="92">
        <f>SUM(Month!H139:H150)</f>
        <v>3732.16</v>
      </c>
      <c r="I18" s="107">
        <f>SUM(Month!I139:I150)</f>
        <v>20112.060000000001</v>
      </c>
      <c r="J18" s="92">
        <f>SUM(Month!J139:J150)</f>
        <v>5034.4799999999996</v>
      </c>
      <c r="K18" s="107">
        <f>SUM(Month!K139:K150)</f>
        <v>1515.9899999999998</v>
      </c>
      <c r="L18" s="92">
        <f>SUM(Month!L139:L150)</f>
        <v>510.35999999999996</v>
      </c>
      <c r="M18" s="92">
        <f>SUM(Month!M139:M150)</f>
        <v>1381.43</v>
      </c>
    </row>
    <row r="19" spans="1:13">
      <c r="A19" s="91">
        <v>2010</v>
      </c>
      <c r="B19" s="107">
        <f>SUM(Month!B151:B162)</f>
        <v>66295.010000000009</v>
      </c>
      <c r="C19" s="107">
        <f>SUM(Month!C151:C162)</f>
        <v>3031.5100000000007</v>
      </c>
      <c r="D19" s="92">
        <f>SUM(Month!D151:D162)</f>
        <v>1523.9199999999998</v>
      </c>
      <c r="E19" s="92">
        <f>SUM(Month!E151:E162)</f>
        <v>1036.6999999999998</v>
      </c>
      <c r="F19" s="92">
        <f>SUM(Month!F151:F162)</f>
        <v>14601.53</v>
      </c>
      <c r="G19" s="107">
        <f>SUM(Month!G151:G162)</f>
        <v>11116.160000000002</v>
      </c>
      <c r="H19" s="92">
        <f>SUM(Month!H151:H162)</f>
        <v>4012.13</v>
      </c>
      <c r="I19" s="107">
        <f>SUM(Month!I151:I162)</f>
        <v>20740.38</v>
      </c>
      <c r="J19" s="92">
        <f>SUM(Month!J151:J162)</f>
        <v>5058.8500000000004</v>
      </c>
      <c r="K19" s="107">
        <f>SUM(Month!K151:K162)</f>
        <v>1370.9499999999998</v>
      </c>
      <c r="L19" s="92">
        <f>SUM(Month!L151:L162)</f>
        <v>580.24</v>
      </c>
      <c r="M19" s="92">
        <f>SUM(Month!M151:M162)</f>
        <v>1370.03</v>
      </c>
    </row>
    <row r="20" spans="1:13">
      <c r="A20" s="91">
        <v>2011</v>
      </c>
      <c r="B20" s="107">
        <f>SUM(Month!B163:B174)</f>
        <v>64168.390000000007</v>
      </c>
      <c r="C20" s="107">
        <f>SUM(Month!C163:C174)</f>
        <v>3092.9599999999996</v>
      </c>
      <c r="D20" s="92">
        <f>SUM(Month!D163:D174)</f>
        <v>1292.3100000000002</v>
      </c>
      <c r="E20" s="92">
        <f>SUM(Month!E163:E174)</f>
        <v>1030.7</v>
      </c>
      <c r="F20" s="92">
        <f>SUM(Month!F163:F174)</f>
        <v>13894.77</v>
      </c>
      <c r="G20" s="107">
        <f>SUM(Month!G163:G174)</f>
        <v>11692.85</v>
      </c>
      <c r="H20" s="92">
        <f>SUM(Month!H163:H174)</f>
        <v>3066.64</v>
      </c>
      <c r="I20" s="107">
        <f>SUM(Month!I163:I174)</f>
        <v>20991</v>
      </c>
      <c r="J20" s="92">
        <f>SUM(Month!J163:J174)</f>
        <v>4787.5</v>
      </c>
      <c r="K20" s="107">
        <f>SUM(Month!K163:K174)</f>
        <v>954.27999999999975</v>
      </c>
      <c r="L20" s="92">
        <f>SUM(Month!L163:L174)</f>
        <v>491.27000000000004</v>
      </c>
      <c r="M20" s="92">
        <f>SUM(Month!M163:M174)</f>
        <v>1589.7099999999998</v>
      </c>
    </row>
    <row r="21" spans="1:13">
      <c r="A21" s="91">
        <v>2012</v>
      </c>
      <c r="B21" s="107">
        <f>SUM(Month!B175:B186)</f>
        <v>63073.689999999995</v>
      </c>
      <c r="C21" s="107">
        <f>SUM(Month!C175:C186)</f>
        <v>2487.5300000000002</v>
      </c>
      <c r="D21" s="92">
        <f>SUM(Month!D175:D186)</f>
        <v>1090.23</v>
      </c>
      <c r="E21" s="92">
        <f>SUM(Month!E175:E186)</f>
        <v>1094.8699999999999</v>
      </c>
      <c r="F21" s="92">
        <f>SUM(Month!F175:F186)</f>
        <v>13225.54</v>
      </c>
      <c r="G21" s="107">
        <f>SUM(Month!G175:G186)</f>
        <v>11246.899999999998</v>
      </c>
      <c r="H21" s="92">
        <f>SUM(Month!H175:H186)</f>
        <v>2982.33</v>
      </c>
      <c r="I21" s="107">
        <f>SUM(Month!I175:I186)</f>
        <v>21684.769999999997</v>
      </c>
      <c r="J21" s="92">
        <f>SUM(Month!J175:J186)</f>
        <v>5385.1200000000008</v>
      </c>
      <c r="K21" s="107">
        <f>SUM(Month!K175:K186)</f>
        <v>667.46</v>
      </c>
      <c r="L21" s="92">
        <f>SUM(Month!L175:L186)</f>
        <v>412.46000000000004</v>
      </c>
      <c r="M21" s="92">
        <f>SUM(Month!M175:M186)</f>
        <v>1354.52</v>
      </c>
    </row>
    <row r="22" spans="1:13">
      <c r="A22" s="91">
        <v>2013</v>
      </c>
      <c r="B22" s="107">
        <f>SUM(Month!B187:B198)</f>
        <v>63291.56</v>
      </c>
      <c r="C22" s="107">
        <f>SUM(Month!C187:C198)</f>
        <v>2615.9800000000005</v>
      </c>
      <c r="D22" s="92">
        <f>SUM(Month!D187:D198)</f>
        <v>1245.3899999999999</v>
      </c>
      <c r="E22" s="92">
        <f>SUM(Month!E187:E198)</f>
        <v>990.33000000000015</v>
      </c>
      <c r="F22" s="92">
        <f>SUM(Month!F187:F198)</f>
        <v>12573.829999999998</v>
      </c>
      <c r="G22" s="107">
        <f>SUM(Month!G187:G198)</f>
        <v>11457.87</v>
      </c>
      <c r="H22" s="92">
        <f>SUM(Month!H187:H198)</f>
        <v>3360.0000000000009</v>
      </c>
      <c r="I22" s="107">
        <f>SUM(Month!I187:I198)</f>
        <v>21925.569999999996</v>
      </c>
      <c r="J22" s="92">
        <f>SUM(Month!J187:J198)</f>
        <v>5367.3200000000006</v>
      </c>
      <c r="K22" s="107">
        <f>SUM(Month!K187:K198)</f>
        <v>576.1400000000001</v>
      </c>
      <c r="L22" s="92">
        <f>SUM(Month!L187:L198)</f>
        <v>447.04</v>
      </c>
      <c r="M22" s="92">
        <f>SUM(Month!M187:M198)</f>
        <v>1358.3899999999999</v>
      </c>
    </row>
    <row r="23" spans="1:13">
      <c r="A23" s="91">
        <v>2014</v>
      </c>
      <c r="B23" s="107">
        <f>SUM(Month!B199:B210)</f>
        <v>63410.200000000004</v>
      </c>
      <c r="C23" s="107">
        <f>SUM(Month!C199:C210)</f>
        <v>2584.8999999999996</v>
      </c>
      <c r="D23" s="92">
        <f>SUM(Month!D199:D210)</f>
        <v>1292.8499999999999</v>
      </c>
      <c r="E23" s="92">
        <f>SUM(Month!E199:E210)</f>
        <v>875.44999999999993</v>
      </c>
      <c r="F23" s="92">
        <f>SUM(Month!F199:F210)</f>
        <v>12326.02</v>
      </c>
      <c r="G23" s="107">
        <f>SUM(Month!G199:G210)</f>
        <v>11220.71</v>
      </c>
      <c r="H23" s="92">
        <f>SUM(Month!H199:H210)</f>
        <v>3540.39</v>
      </c>
      <c r="I23" s="107">
        <f>SUM(Month!I199:I210)</f>
        <v>22790.34</v>
      </c>
      <c r="J23" s="92">
        <f>SUM(Month!J199:J210)</f>
        <v>5114.380000000001</v>
      </c>
      <c r="K23" s="107">
        <f>SUM(Month!K199:K210)</f>
        <v>524.96</v>
      </c>
      <c r="L23" s="92">
        <f>SUM(Month!L199:L210)</f>
        <v>439.17</v>
      </c>
      <c r="M23" s="92">
        <f>SUM(Month!M199:M210)</f>
        <v>1409.74</v>
      </c>
    </row>
    <row r="24" spans="1:13">
      <c r="A24" s="91">
        <v>2015</v>
      </c>
      <c r="B24" s="107">
        <f>SUM(Quarter!B75:B78)</f>
        <v>64783.95</v>
      </c>
      <c r="C24" s="107">
        <f>SUM(Quarter!C75:C78)</f>
        <v>3170.1</v>
      </c>
      <c r="D24" s="92">
        <f>SUM(Quarter!D75:D78)</f>
        <v>1399.65</v>
      </c>
      <c r="E24" s="92">
        <f>SUM(Quarter!E75:E78)</f>
        <v>1568.17</v>
      </c>
      <c r="F24" s="92">
        <f>SUM(Quarter!F75:F78)</f>
        <v>11882.04</v>
      </c>
      <c r="G24" s="107">
        <f>SUM(Quarter!G75:G78)</f>
        <v>11326.65</v>
      </c>
      <c r="H24" s="92">
        <f>SUM(Quarter!H75:H78)</f>
        <v>2953.8</v>
      </c>
      <c r="I24" s="107">
        <f>SUM(Quarter!I75:I78)</f>
        <v>23405.82</v>
      </c>
      <c r="J24" s="92">
        <f>SUM(Quarter!J75:J78)</f>
        <v>5647.58</v>
      </c>
      <c r="K24" s="107">
        <f>SUM(Quarter!K75:K78)</f>
        <v>420.09000000000003</v>
      </c>
      <c r="L24" s="92">
        <f>SUM(Quarter!L75:L78)</f>
        <v>407.60999999999996</v>
      </c>
      <c r="M24" s="92">
        <f>SUM(Quarter!M75:M78)</f>
        <v>1464.28</v>
      </c>
    </row>
    <row r="25" spans="1:13">
      <c r="A25" s="91">
        <v>2016</v>
      </c>
      <c r="B25" s="107">
        <f>SUM(Quarter!B79:B82)</f>
        <v>66140.19</v>
      </c>
      <c r="C25" s="107">
        <f>SUM(Quarter!C79:C82)</f>
        <v>3060.4900000000002</v>
      </c>
      <c r="D25" s="92">
        <f>SUM(Quarter!D79:D82)</f>
        <v>1648.52</v>
      </c>
      <c r="E25" s="92">
        <f>SUM(Quarter!E79:E82)</f>
        <v>1340.5900000000001</v>
      </c>
      <c r="F25" s="92">
        <f>SUM(Quarter!F79:F82)</f>
        <v>11951.15</v>
      </c>
      <c r="G25" s="107">
        <f>SUM(Quarter!G79:G82)</f>
        <v>11499.42</v>
      </c>
      <c r="H25" s="92">
        <f>SUM(Quarter!H79:H82)</f>
        <v>3436.79</v>
      </c>
      <c r="I25" s="107">
        <f>SUM(Quarter!I79:I82)</f>
        <v>24538.5</v>
      </c>
      <c r="J25" s="92">
        <f>SUM(Quarter!J79:J82)</f>
        <v>5637.4299999999994</v>
      </c>
      <c r="K25" s="107">
        <f>SUM(Quarter!K79:K82)</f>
        <v>436.03</v>
      </c>
      <c r="L25" s="92">
        <f>SUM(Quarter!L79:L82)</f>
        <v>407.55</v>
      </c>
      <c r="M25" s="92">
        <f>SUM(Quarter!M79:M82)</f>
        <v>1327.39</v>
      </c>
    </row>
    <row r="26" spans="1:13">
      <c r="A26" s="91">
        <v>2017</v>
      </c>
      <c r="B26" s="107">
        <f>SUM(Quarter!B83:B86)</f>
        <v>67460.100000000006</v>
      </c>
      <c r="C26" s="107">
        <f>SUM(Quarter!C83:C86)</f>
        <v>3196.21</v>
      </c>
      <c r="D26" s="92">
        <f>SUM(Quarter!D83:D86)</f>
        <v>1667.54</v>
      </c>
      <c r="E26" s="92">
        <f>SUM(Quarter!E83:E86)</f>
        <v>1324.53</v>
      </c>
      <c r="F26" s="92">
        <f>SUM(Quarter!F83:F86)</f>
        <v>11793.41</v>
      </c>
      <c r="G26" s="107">
        <f>SUM(Quarter!G83:G86)</f>
        <v>12447.36</v>
      </c>
      <c r="H26" s="92">
        <f>SUM(Quarter!H83:H86)</f>
        <v>2786.24</v>
      </c>
      <c r="I26" s="107">
        <f>SUM(Quarter!I83:I86)</f>
        <v>24975.919999999998</v>
      </c>
      <c r="J26" s="92">
        <f>SUM(Quarter!J83:J86)</f>
        <v>5718.5</v>
      </c>
      <c r="K26" s="107">
        <f>SUM(Quarter!K83:K86)</f>
        <v>493.9</v>
      </c>
      <c r="L26" s="92">
        <f>SUM(Quarter!L83:L86)</f>
        <v>413.85</v>
      </c>
      <c r="M26" s="92">
        <f>SUM(Quarter!M83:M86)</f>
        <v>1631.83</v>
      </c>
    </row>
    <row r="27" spans="1:13">
      <c r="A27" s="91">
        <v>2018</v>
      </c>
      <c r="B27" s="107">
        <f>SUM(Quarter!B87:B90)</f>
        <v>66536.539999999994</v>
      </c>
      <c r="C27" s="107">
        <f>SUM(Quarter!C87:C90)</f>
        <v>3164.6899999999996</v>
      </c>
      <c r="D27" s="92">
        <f>SUM(Quarter!D87:D90)</f>
        <v>1445.9</v>
      </c>
      <c r="E27" s="92">
        <f>SUM(Quarter!E87:E90)</f>
        <v>1180.79</v>
      </c>
      <c r="F27" s="92">
        <f>SUM(Quarter!F87:F90)</f>
        <v>11584</v>
      </c>
      <c r="G27" s="107">
        <f>SUM(Quarter!G87:G90)</f>
        <v>12277.16</v>
      </c>
      <c r="H27" s="92">
        <f>SUM(Quarter!H87:H90)</f>
        <v>3489.41</v>
      </c>
      <c r="I27" s="107">
        <f>SUM(Quarter!I87:I90)</f>
        <v>24803.119999999999</v>
      </c>
      <c r="J27" s="92">
        <f>SUM(Quarter!J87:J90)</f>
        <v>5070.3500000000004</v>
      </c>
      <c r="K27" s="107">
        <f>SUM(Quarter!K87:K90)</f>
        <v>506.56999999999994</v>
      </c>
      <c r="L27" s="92">
        <f>SUM(Quarter!L87:L90)</f>
        <v>369.46999999999997</v>
      </c>
      <c r="M27" s="92">
        <f>SUM(Quarter!M87:M90)</f>
        <v>1601.46</v>
      </c>
    </row>
    <row r="28" spans="1:13">
      <c r="A28" s="91">
        <v>2019</v>
      </c>
      <c r="B28" s="107">
        <f>SUM(Quarter!B91:B94)</f>
        <v>64179.680000000008</v>
      </c>
      <c r="C28" s="107">
        <f>SUM(Quarter!C91:C94)</f>
        <v>2895.64</v>
      </c>
      <c r="D28" s="92">
        <f>SUM(Quarter!D91:D94)</f>
        <v>1005.85</v>
      </c>
      <c r="E28" s="92">
        <f>SUM(Quarter!E91:E94)</f>
        <v>1266.42</v>
      </c>
      <c r="F28" s="92">
        <f>SUM(Quarter!F91:F94)</f>
        <v>11774.140000000001</v>
      </c>
      <c r="G28" s="107">
        <f>SUM(Quarter!G91:G94)</f>
        <v>12071.630000000001</v>
      </c>
      <c r="H28" s="92">
        <f>SUM(Quarter!H91:H94)</f>
        <v>3335.7899999999995</v>
      </c>
      <c r="I28" s="107">
        <f>SUM(Quarter!I91:I94)</f>
        <v>23490.190000000002</v>
      </c>
      <c r="J28" s="92">
        <f>SUM(Quarter!J91:J94)</f>
        <v>5171.07</v>
      </c>
      <c r="K28" s="107">
        <f>SUM(Quarter!K91:K94)</f>
        <v>212</v>
      </c>
      <c r="L28" s="92">
        <f>SUM(Quarter!L91:L94)</f>
        <v>358.16999999999996</v>
      </c>
      <c r="M28" s="92">
        <f>SUM(Quarter!M91:M94)</f>
        <v>1662.5200000000002</v>
      </c>
    </row>
    <row r="29" spans="1:13">
      <c r="A29" s="91">
        <v>2020</v>
      </c>
      <c r="B29" s="107">
        <f>SUM(Quarter!B95:B98)</f>
        <v>50744.14</v>
      </c>
      <c r="C29" s="107">
        <f>SUM(Quarter!C95:C98)</f>
        <v>2738.48</v>
      </c>
      <c r="D29" s="92">
        <f>SUM(Quarter!D95:D98)</f>
        <v>1114.71</v>
      </c>
      <c r="E29" s="92">
        <f>SUM(Quarter!E95:E98)</f>
        <v>1273.03</v>
      </c>
      <c r="F29" s="92">
        <f>SUM(Quarter!F95:F98)</f>
        <v>9141.66</v>
      </c>
      <c r="G29" s="107">
        <f>SUM(Quarter!G95:G98)</f>
        <v>5214.579999999999</v>
      </c>
      <c r="H29" s="92">
        <f>SUM(Quarter!H95:H98)</f>
        <v>3468.68</v>
      </c>
      <c r="I29" s="107">
        <f>SUM(Quarter!I95:I98)</f>
        <v>20283.29</v>
      </c>
      <c r="J29" s="92">
        <f>SUM(Quarter!J95:J98)</f>
        <v>4531.4000000000005</v>
      </c>
      <c r="K29" s="107">
        <f>SUM(Quarter!K95:K98)</f>
        <v>310.78999999999996</v>
      </c>
      <c r="L29" s="92">
        <f>SUM(Quarter!L95:L98)</f>
        <v>293.02999999999997</v>
      </c>
      <c r="M29" s="92">
        <f>SUM(Quarter!M95:M98)</f>
        <v>1570.8899999999999</v>
      </c>
    </row>
    <row r="30" spans="1:13">
      <c r="A30" s="91">
        <v>2021</v>
      </c>
      <c r="B30" s="107">
        <f>SUM(Quarter!B99:B102)</f>
        <v>51835.3</v>
      </c>
      <c r="C30" s="107">
        <f>SUM(Quarter!C99:C102)</f>
        <v>2701.71</v>
      </c>
      <c r="D30" s="92">
        <f>SUM(Quarter!D99:D102)</f>
        <v>950.57</v>
      </c>
      <c r="E30" s="92">
        <f>SUM(Quarter!E99:E102)</f>
        <v>154.83000000000001</v>
      </c>
      <c r="F30" s="92">
        <f>SUM(Quarter!F99:F102)</f>
        <v>10159.5</v>
      </c>
      <c r="G30" s="107">
        <f>SUM(Quarter!G99:G102)</f>
        <v>4822.9400000000005</v>
      </c>
      <c r="H30" s="92">
        <f>SUM(Quarter!H99:H102)</f>
        <v>3276.1000000000004</v>
      </c>
      <c r="I30" s="107">
        <f>SUM(Quarter!I99:I102)</f>
        <v>21812.62</v>
      </c>
      <c r="J30" s="92">
        <f>SUM(Quarter!J99:J102)</f>
        <v>4711.21</v>
      </c>
      <c r="K30" s="107">
        <f>SUM(Quarter!K99:K102)</f>
        <v>361.42</v>
      </c>
      <c r="L30" s="92">
        <f>SUM(Quarter!L99:L102)</f>
        <v>294.38</v>
      </c>
      <c r="M30" s="92">
        <f>SUM(Quarter!M99:M102)</f>
        <v>1836.7700000000002</v>
      </c>
    </row>
    <row r="31" spans="1:13">
      <c r="A31" s="91">
        <v>2022</v>
      </c>
      <c r="B31" s="107">
        <f>SUM(Quarter!B103:B106)</f>
        <v>55414.86</v>
      </c>
      <c r="C31" s="107">
        <f>SUM(Quarter!C103:C106)</f>
        <v>2786.4</v>
      </c>
      <c r="D31" s="92">
        <f>SUM(Quarter!D103:D106)</f>
        <v>705.63000000000011</v>
      </c>
      <c r="E31" s="92">
        <f>SUM(Quarter!E103:E106)</f>
        <v>45.580000000000005</v>
      </c>
      <c r="F31" s="92">
        <f>SUM(Quarter!F103:F106)</f>
        <v>10967.29</v>
      </c>
      <c r="G31" s="107">
        <f>SUM(Quarter!G103:G106)</f>
        <v>9549.99</v>
      </c>
      <c r="H31" s="92">
        <f>SUM(Quarter!H103:H106)</f>
        <v>2685.5</v>
      </c>
      <c r="I31" s="107">
        <f>SUM(Quarter!I103:I106)</f>
        <v>22659.260000000002</v>
      </c>
      <c r="J31" s="92">
        <f>SUM(Quarter!J103:J106)</f>
        <v>2999.61</v>
      </c>
      <c r="K31" s="107">
        <f>SUM(Quarter!K103:K106)</f>
        <v>302.74</v>
      </c>
      <c r="L31" s="92">
        <f>SUM(Quarter!L103:L106)</f>
        <v>278.49</v>
      </c>
      <c r="M31" s="92">
        <f>SUM(Quarter!M103:M106)</f>
        <v>1563.46</v>
      </c>
    </row>
    <row r="32" spans="1:13" ht="17.25" customHeight="1">
      <c r="A32" s="91">
        <v>2023</v>
      </c>
      <c r="B32" s="107">
        <f>SUM(Quarter!B107:B110)</f>
        <v>56455.92</v>
      </c>
      <c r="C32" s="107">
        <f>SUM(Quarter!C107:C110)</f>
        <v>2454.7799999999997</v>
      </c>
      <c r="D32" s="92">
        <f>SUM(Quarter!D107:D110)</f>
        <v>632.22</v>
      </c>
      <c r="E32" s="92">
        <f>SUM(Quarter!E107:E110)</f>
        <v>95.81</v>
      </c>
      <c r="F32" s="92">
        <f>SUM(Quarter!F107:F110)</f>
        <v>11459.97</v>
      </c>
      <c r="G32" s="107">
        <f>SUM(Quarter!G107:G110)</f>
        <v>11082.369999999999</v>
      </c>
      <c r="H32" s="92">
        <f>SUM(Quarter!H107:H110)</f>
        <v>2909.79</v>
      </c>
      <c r="I32" s="107">
        <f>SUM(Quarter!I107:I110)</f>
        <v>22811.219999999998</v>
      </c>
      <c r="J32" s="92">
        <f>SUM(Quarter!J107:J110)</f>
        <v>2169.3199999999997</v>
      </c>
      <c r="K32" s="107">
        <f>SUM(Quarter!K107:K110)</f>
        <v>183.56</v>
      </c>
      <c r="L32" s="92">
        <f>SUM(Quarter!L107:L110)</f>
        <v>325.89999999999998</v>
      </c>
      <c r="M32" s="92">
        <f>SUM(Quarter!M107:M110)</f>
        <v>1535.9099999999999</v>
      </c>
    </row>
    <row r="33" spans="1:13">
      <c r="A33" s="91">
        <v>2024</v>
      </c>
      <c r="B33" s="107">
        <f>SUM(Quarter!B111:B114)</f>
        <v>57919.100000000006</v>
      </c>
      <c r="C33" s="107">
        <f>SUM(Quarter!C111:C114)</f>
        <v>2553.0100000000002</v>
      </c>
      <c r="D33" s="92">
        <f>SUM(Quarter!D111:D114)</f>
        <v>851.07999999999993</v>
      </c>
      <c r="E33" s="92">
        <f>SUM(Quarter!E111:E114)</f>
        <v>84.49</v>
      </c>
      <c r="F33" s="92">
        <f>SUM(Quarter!F111:F114)</f>
        <v>11833.11</v>
      </c>
      <c r="G33" s="107">
        <f>SUM(Quarter!G111:G114)</f>
        <v>11963.119999999999</v>
      </c>
      <c r="H33" s="92">
        <f>SUM(Quarter!H111:H114)</f>
        <v>3115.4700000000003</v>
      </c>
      <c r="I33" s="107">
        <f>SUM(Quarter!I111:I114)</f>
        <v>22697.59</v>
      </c>
      <c r="J33" s="92">
        <f>SUM(Quarter!J111:J114)</f>
        <v>2206.6099999999997</v>
      </c>
      <c r="K33" s="107">
        <f>SUM(Quarter!K111:K114)</f>
        <v>287.42</v>
      </c>
      <c r="L33" s="92">
        <f>SUM(Quarter!L111:L114)</f>
        <v>280.47000000000003</v>
      </c>
      <c r="M33" s="92">
        <f>SUM(Quarter!M111:M114)</f>
        <v>1363.77</v>
      </c>
    </row>
    <row r="34" spans="1:13">
      <c r="A34" s="132">
        <v>2025</v>
      </c>
      <c r="B34" s="107">
        <f>SUM(Quarter!B115:B118)</f>
        <v>58290.86</v>
      </c>
      <c r="C34" s="133">
        <f>SUM(Quarter!C115:C118)</f>
        <v>2351.3999999999996</v>
      </c>
      <c r="D34" s="134">
        <f>SUM(Quarter!D115:D118)</f>
        <v>601.64</v>
      </c>
      <c r="E34" s="134">
        <f>SUM(Quarter!E115:E118)</f>
        <v>32.590000000000003</v>
      </c>
      <c r="F34" s="135">
        <f>SUM(Quarter!F115:F118)</f>
        <v>12306.5</v>
      </c>
      <c r="G34" s="133">
        <f>SUM(Quarter!G115:G118)</f>
        <v>11870.1</v>
      </c>
      <c r="H34" s="135">
        <f>SUM(Quarter!H115:H118)</f>
        <v>3214.38</v>
      </c>
      <c r="I34" s="133">
        <f>SUM(Quarter!I115:I118)</f>
        <v>23050.629999999997</v>
      </c>
      <c r="J34" s="135">
        <f>SUM(Quarter!J115:J118)</f>
        <v>1899.64</v>
      </c>
      <c r="K34" s="133">
        <f>SUM(Quarter!K115:K118)</f>
        <v>508.63</v>
      </c>
      <c r="L34" s="134">
        <f>SUM(Quarter!L115:L118)</f>
        <v>274.32</v>
      </c>
      <c r="M34" s="134">
        <f>SUM(Quarter!M115:M118)</f>
        <v>1334.99</v>
      </c>
    </row>
    <row r="35" spans="1:13">
      <c r="A35" s="91"/>
      <c r="B35" s="93"/>
      <c r="C35" s="94"/>
      <c r="D35" s="94"/>
      <c r="E35" s="94"/>
      <c r="F35" s="94"/>
      <c r="G35" s="94"/>
      <c r="H35" s="94"/>
      <c r="I35" s="94"/>
      <c r="J35" s="94"/>
      <c r="K35" s="94"/>
      <c r="L35" s="94"/>
      <c r="M35" s="94"/>
    </row>
    <row r="36" spans="1:13">
      <c r="A36" s="91"/>
      <c r="B36" s="142"/>
      <c r="C36" s="142"/>
      <c r="D36" s="142"/>
      <c r="E36" s="142"/>
      <c r="F36" s="142"/>
      <c r="G36" s="142"/>
      <c r="H36" s="142"/>
      <c r="I36" s="142"/>
      <c r="J36" s="142"/>
      <c r="K36" s="94"/>
      <c r="L36" s="94"/>
      <c r="M36" s="94"/>
    </row>
    <row r="37" spans="1:13">
      <c r="A37" s="91"/>
      <c r="B37" s="94"/>
      <c r="C37" s="94"/>
      <c r="D37" s="94"/>
      <c r="E37" s="94"/>
      <c r="F37" s="94"/>
      <c r="G37" s="94"/>
      <c r="H37" s="94"/>
      <c r="I37" s="94"/>
      <c r="J37" s="94"/>
      <c r="K37" s="92"/>
      <c r="L37" s="92"/>
      <c r="M37" s="92"/>
    </row>
    <row r="38" spans="1:13">
      <c r="A38" s="91"/>
      <c r="B38" s="92"/>
      <c r="C38" s="92"/>
      <c r="D38" s="92"/>
      <c r="E38" s="92"/>
      <c r="F38" s="92"/>
      <c r="G38" s="92"/>
      <c r="H38" s="92"/>
      <c r="I38" s="92"/>
      <c r="J38" s="92"/>
      <c r="K38" s="92"/>
      <c r="L38" s="92"/>
      <c r="M38" s="92"/>
    </row>
    <row r="39" spans="1:13">
      <c r="A39" s="91"/>
      <c r="B39" s="92"/>
      <c r="C39" s="92"/>
      <c r="D39" s="92"/>
      <c r="E39" s="92"/>
      <c r="F39" s="92"/>
      <c r="G39" s="92"/>
      <c r="H39" s="92"/>
      <c r="I39" s="92"/>
      <c r="J39" s="92"/>
      <c r="K39" s="92"/>
      <c r="L39" s="92"/>
      <c r="M39" s="92"/>
    </row>
    <row r="40" spans="1:13">
      <c r="A40" s="91"/>
      <c r="B40" s="92"/>
      <c r="C40" s="92"/>
      <c r="D40" s="92"/>
      <c r="E40" s="92"/>
      <c r="F40" s="92"/>
      <c r="G40" s="92"/>
      <c r="H40" s="92"/>
      <c r="I40" s="92"/>
      <c r="J40" s="92"/>
      <c r="K40" s="92"/>
      <c r="L40" s="92"/>
      <c r="M40" s="92"/>
    </row>
    <row r="41" spans="1:13">
      <c r="A41" s="91"/>
      <c r="B41" s="92"/>
      <c r="C41" s="92"/>
      <c r="D41" s="92"/>
      <c r="E41" s="92"/>
      <c r="F41" s="92"/>
      <c r="G41" s="92"/>
      <c r="H41" s="92"/>
      <c r="I41" s="92"/>
      <c r="J41" s="92"/>
      <c r="K41" s="92"/>
      <c r="L41" s="92"/>
      <c r="M41" s="92"/>
    </row>
    <row r="42" spans="1:13">
      <c r="A42" s="91"/>
      <c r="B42" s="92"/>
      <c r="C42" s="92"/>
      <c r="D42" s="92"/>
      <c r="E42" s="92"/>
      <c r="F42" s="92"/>
      <c r="G42" s="92"/>
      <c r="H42" s="92"/>
      <c r="I42" s="92"/>
      <c r="J42" s="92"/>
      <c r="K42" s="92"/>
      <c r="L42" s="92"/>
      <c r="M42" s="92"/>
    </row>
    <row r="43" spans="1:13">
      <c r="A43" s="91"/>
      <c r="B43" s="92"/>
      <c r="C43" s="92"/>
      <c r="D43" s="92"/>
      <c r="E43" s="92"/>
      <c r="F43" s="92"/>
      <c r="G43" s="92"/>
      <c r="H43" s="92"/>
      <c r="I43" s="92"/>
      <c r="J43" s="92"/>
      <c r="K43" s="92"/>
      <c r="L43" s="92"/>
      <c r="M43" s="92"/>
    </row>
    <row r="44" spans="1:13">
      <c r="A44" s="91"/>
      <c r="B44" s="92"/>
      <c r="C44" s="92"/>
      <c r="D44" s="92"/>
      <c r="E44" s="92"/>
      <c r="F44" s="92"/>
      <c r="G44" s="92"/>
      <c r="H44" s="92"/>
      <c r="I44" s="92"/>
      <c r="J44" s="92"/>
      <c r="K44" s="92"/>
      <c r="L44" s="92"/>
      <c r="M44" s="92"/>
    </row>
    <row r="45" spans="1:13">
      <c r="A45" s="91"/>
      <c r="B45" s="92"/>
      <c r="C45" s="92"/>
      <c r="D45" s="92"/>
      <c r="E45" s="92"/>
      <c r="F45" s="92"/>
      <c r="G45" s="92"/>
      <c r="H45" s="92"/>
      <c r="I45" s="92"/>
      <c r="J45" s="92"/>
      <c r="K45" s="92"/>
      <c r="L45" s="92"/>
      <c r="M45" s="92"/>
    </row>
    <row r="46" spans="1:13">
      <c r="A46" s="91"/>
      <c r="B46" s="92"/>
      <c r="C46" s="92"/>
      <c r="D46" s="92"/>
      <c r="E46" s="92"/>
      <c r="F46" s="92"/>
      <c r="G46" s="92"/>
      <c r="H46" s="92"/>
      <c r="I46" s="92"/>
      <c r="J46" s="92"/>
      <c r="K46" s="92"/>
      <c r="L46" s="92"/>
      <c r="M46" s="92"/>
    </row>
    <row r="47" spans="1:13">
      <c r="A47" s="91"/>
      <c r="B47" s="92"/>
      <c r="C47" s="92"/>
      <c r="D47" s="92"/>
      <c r="E47" s="92"/>
      <c r="F47" s="92"/>
      <c r="G47" s="92"/>
      <c r="H47" s="92"/>
      <c r="I47" s="92"/>
      <c r="J47" s="92"/>
      <c r="K47" s="92"/>
      <c r="L47" s="92"/>
      <c r="M47" s="92"/>
    </row>
    <row r="48" spans="1:13">
      <c r="A48" s="91"/>
      <c r="B48" s="92"/>
      <c r="C48" s="92"/>
      <c r="D48" s="92"/>
      <c r="E48" s="92"/>
      <c r="F48" s="92"/>
      <c r="G48" s="92"/>
      <c r="H48" s="92"/>
      <c r="I48" s="92"/>
      <c r="J48" s="92"/>
      <c r="K48" s="92"/>
      <c r="L48" s="92"/>
      <c r="M48" s="92"/>
    </row>
    <row r="49" spans="1:13">
      <c r="A49" s="91"/>
      <c r="B49" s="92"/>
      <c r="C49" s="92"/>
      <c r="D49" s="92"/>
      <c r="E49" s="92"/>
      <c r="F49" s="92"/>
      <c r="G49" s="92"/>
      <c r="H49" s="92"/>
      <c r="I49" s="92"/>
      <c r="J49" s="92"/>
      <c r="K49" s="92"/>
      <c r="L49" s="92"/>
      <c r="M49" s="92"/>
    </row>
    <row r="50" spans="1:13">
      <c r="A50" s="91"/>
      <c r="B50" s="92"/>
      <c r="C50" s="92"/>
      <c r="D50" s="92"/>
      <c r="E50" s="92"/>
      <c r="F50" s="92"/>
      <c r="G50" s="92"/>
      <c r="H50" s="92"/>
      <c r="I50" s="92"/>
      <c r="J50" s="92"/>
      <c r="K50" s="92"/>
      <c r="L50" s="92"/>
      <c r="M50" s="92"/>
    </row>
    <row r="51" spans="1:13">
      <c r="A51" s="91"/>
      <c r="B51" s="92"/>
      <c r="C51" s="92"/>
      <c r="D51" s="92"/>
      <c r="E51" s="92"/>
      <c r="F51" s="92"/>
      <c r="G51" s="92"/>
      <c r="H51" s="92"/>
      <c r="I51" s="92"/>
      <c r="J51" s="92"/>
      <c r="K51" s="92"/>
      <c r="L51" s="92"/>
      <c r="M51" s="92"/>
    </row>
    <row r="52" spans="1:13">
      <c r="A52" s="91"/>
      <c r="B52" s="92"/>
      <c r="C52" s="92"/>
      <c r="D52" s="92"/>
      <c r="E52" s="92"/>
      <c r="F52" s="92"/>
      <c r="G52" s="92"/>
      <c r="H52" s="92"/>
      <c r="I52" s="92"/>
      <c r="J52" s="92"/>
      <c r="K52" s="92"/>
      <c r="L52" s="92"/>
      <c r="M52" s="92"/>
    </row>
    <row r="53" spans="1:13">
      <c r="A53" s="91"/>
      <c r="B53" s="92"/>
      <c r="C53" s="92"/>
      <c r="D53" s="92"/>
      <c r="E53" s="92"/>
      <c r="F53" s="92"/>
      <c r="G53" s="92"/>
      <c r="H53" s="92"/>
      <c r="I53" s="92"/>
      <c r="J53" s="92"/>
      <c r="K53" s="92"/>
      <c r="L53" s="92"/>
      <c r="M53" s="92"/>
    </row>
    <row r="54" spans="1:13">
      <c r="A54" s="91"/>
      <c r="B54" s="92"/>
      <c r="C54" s="92"/>
      <c r="D54" s="92"/>
      <c r="E54" s="92"/>
      <c r="F54" s="92"/>
      <c r="G54" s="92"/>
      <c r="H54" s="92"/>
      <c r="I54" s="92"/>
      <c r="J54" s="92"/>
      <c r="K54" s="92"/>
      <c r="L54" s="92"/>
      <c r="M54" s="92"/>
    </row>
    <row r="55" spans="1:13">
      <c r="A55" s="91"/>
      <c r="B55" s="92"/>
      <c r="C55" s="92"/>
      <c r="D55" s="92"/>
      <c r="E55" s="92"/>
      <c r="F55" s="92"/>
      <c r="G55" s="92"/>
      <c r="H55" s="92"/>
      <c r="I55" s="92"/>
      <c r="J55" s="92"/>
      <c r="K55" s="92"/>
      <c r="L55" s="92"/>
      <c r="M55" s="92"/>
    </row>
    <row r="56" spans="1:13">
      <c r="A56" s="91"/>
      <c r="B56" s="92"/>
      <c r="C56" s="92"/>
      <c r="D56" s="92"/>
      <c r="E56" s="92"/>
      <c r="F56" s="92"/>
      <c r="G56" s="92"/>
      <c r="H56" s="92"/>
      <c r="I56" s="92"/>
      <c r="J56" s="92"/>
      <c r="K56" s="92"/>
      <c r="L56" s="92"/>
      <c r="M56" s="92"/>
    </row>
    <row r="57" spans="1:13">
      <c r="A57" s="91"/>
      <c r="B57" s="92"/>
      <c r="C57" s="92"/>
      <c r="D57" s="92"/>
      <c r="E57" s="92"/>
      <c r="F57" s="92"/>
      <c r="G57" s="92"/>
      <c r="H57" s="92"/>
      <c r="I57" s="92"/>
      <c r="J57" s="92"/>
      <c r="K57" s="92"/>
      <c r="L57" s="92"/>
      <c r="M57" s="92"/>
    </row>
    <row r="58" spans="1:13">
      <c r="A58" s="91"/>
      <c r="B58" s="92"/>
      <c r="C58" s="92"/>
      <c r="D58" s="92"/>
      <c r="E58" s="92"/>
      <c r="F58" s="92"/>
      <c r="G58" s="92"/>
      <c r="H58" s="92"/>
      <c r="I58" s="92"/>
      <c r="J58" s="92"/>
      <c r="K58" s="92"/>
      <c r="L58" s="92"/>
      <c r="M58" s="92"/>
    </row>
    <row r="59" spans="1:13">
      <c r="A59" s="91"/>
      <c r="B59" s="92"/>
      <c r="C59" s="92"/>
      <c r="D59" s="92"/>
      <c r="E59" s="92"/>
      <c r="F59" s="92"/>
      <c r="G59" s="92"/>
      <c r="H59" s="92"/>
      <c r="I59" s="92"/>
      <c r="J59" s="92"/>
      <c r="K59" s="92"/>
      <c r="L59" s="92"/>
      <c r="M59" s="92"/>
    </row>
    <row r="60" spans="1:13">
      <c r="A60" s="91"/>
      <c r="B60" s="92"/>
      <c r="C60" s="92"/>
      <c r="D60" s="92"/>
      <c r="E60" s="92"/>
      <c r="F60" s="92"/>
      <c r="G60" s="92"/>
      <c r="H60" s="92"/>
      <c r="I60" s="92"/>
      <c r="J60" s="92"/>
      <c r="K60" s="92"/>
      <c r="L60" s="92"/>
      <c r="M60" s="92"/>
    </row>
    <row r="61" spans="1:13">
      <c r="A61" s="91"/>
      <c r="B61" s="92"/>
      <c r="C61" s="92"/>
      <c r="D61" s="92"/>
      <c r="E61" s="92"/>
      <c r="F61" s="92"/>
      <c r="G61" s="92"/>
      <c r="H61" s="92"/>
      <c r="I61" s="92"/>
      <c r="J61" s="92"/>
      <c r="K61" s="92"/>
      <c r="L61" s="92"/>
      <c r="M61" s="92"/>
    </row>
    <row r="62" spans="1:13">
      <c r="A62" s="91"/>
      <c r="B62" s="92"/>
      <c r="C62" s="92"/>
      <c r="D62" s="92"/>
      <c r="E62" s="92"/>
      <c r="F62" s="92"/>
      <c r="G62" s="92"/>
      <c r="H62" s="92"/>
      <c r="I62" s="92"/>
      <c r="J62" s="92"/>
      <c r="K62" s="92"/>
      <c r="L62" s="92"/>
      <c r="M62" s="92"/>
    </row>
    <row r="63" spans="1:13">
      <c r="A63" s="91"/>
      <c r="B63" s="92"/>
      <c r="C63" s="92"/>
      <c r="D63" s="92"/>
      <c r="E63" s="92"/>
      <c r="F63" s="92"/>
      <c r="G63" s="92"/>
      <c r="H63" s="92"/>
      <c r="I63" s="92"/>
      <c r="J63" s="92"/>
      <c r="K63" s="92"/>
      <c r="L63" s="92"/>
      <c r="M63" s="92"/>
    </row>
    <row r="64" spans="1:13">
      <c r="A64" s="91"/>
      <c r="B64" s="92"/>
      <c r="C64" s="92"/>
      <c r="D64" s="92"/>
      <c r="E64" s="92"/>
      <c r="F64" s="92"/>
      <c r="G64" s="92"/>
      <c r="H64" s="92"/>
      <c r="I64" s="92"/>
      <c r="J64" s="92"/>
      <c r="K64" s="92"/>
      <c r="L64" s="92"/>
      <c r="M64" s="92"/>
    </row>
    <row r="65" spans="1:13">
      <c r="A65" s="91"/>
      <c r="B65" s="92"/>
      <c r="C65" s="92"/>
      <c r="D65" s="92"/>
      <c r="E65" s="92"/>
      <c r="F65" s="92"/>
      <c r="G65" s="92"/>
      <c r="H65" s="92"/>
      <c r="I65" s="92"/>
      <c r="J65" s="92"/>
      <c r="K65" s="92"/>
      <c r="L65" s="92"/>
      <c r="M65" s="92"/>
    </row>
    <row r="66" spans="1:13">
      <c r="A66" s="91"/>
      <c r="B66" s="92"/>
      <c r="C66" s="92"/>
      <c r="D66" s="92"/>
      <c r="E66" s="92"/>
      <c r="F66" s="92"/>
      <c r="G66" s="92"/>
      <c r="H66" s="92"/>
      <c r="I66" s="92"/>
      <c r="J66" s="92"/>
      <c r="K66" s="92"/>
      <c r="L66" s="92"/>
      <c r="M66" s="92"/>
    </row>
    <row r="67" spans="1:13">
      <c r="A67" s="91"/>
      <c r="B67" s="92"/>
      <c r="C67" s="92"/>
      <c r="D67" s="92"/>
      <c r="E67" s="92"/>
      <c r="F67" s="92"/>
      <c r="G67" s="92"/>
      <c r="H67" s="92"/>
      <c r="I67" s="92"/>
      <c r="J67" s="92"/>
      <c r="K67" s="92"/>
      <c r="L67" s="92"/>
      <c r="M67" s="92"/>
    </row>
    <row r="68" spans="1:13">
      <c r="A68" s="91"/>
      <c r="B68" s="92"/>
      <c r="C68" s="92"/>
      <c r="D68" s="92"/>
      <c r="E68" s="92"/>
      <c r="F68" s="92"/>
      <c r="G68" s="92"/>
      <c r="H68" s="92"/>
      <c r="I68" s="92"/>
      <c r="J68" s="92"/>
      <c r="K68" s="92"/>
      <c r="L68" s="92"/>
      <c r="M68" s="92"/>
    </row>
    <row r="69" spans="1:13">
      <c r="A69" s="91"/>
      <c r="B69" s="92"/>
      <c r="C69" s="92"/>
      <c r="D69" s="92"/>
      <c r="E69" s="92"/>
      <c r="F69" s="92"/>
      <c r="G69" s="92"/>
      <c r="H69" s="92"/>
      <c r="I69" s="92"/>
      <c r="J69" s="92"/>
      <c r="K69" s="92"/>
      <c r="L69" s="92"/>
      <c r="M69" s="92"/>
    </row>
    <row r="70" spans="1:13">
      <c r="A70" s="91"/>
      <c r="B70" s="92"/>
      <c r="C70" s="92"/>
      <c r="D70" s="92"/>
      <c r="E70" s="92"/>
      <c r="F70" s="92"/>
      <c r="G70" s="92"/>
      <c r="H70" s="92"/>
      <c r="I70" s="92"/>
      <c r="J70" s="92"/>
      <c r="K70" s="92"/>
      <c r="L70" s="92"/>
      <c r="M70" s="92"/>
    </row>
    <row r="71" spans="1:13">
      <c r="A71" s="91"/>
      <c r="B71" s="92"/>
      <c r="C71" s="92"/>
      <c r="D71" s="92"/>
      <c r="E71" s="92"/>
      <c r="F71" s="92"/>
      <c r="G71" s="92"/>
      <c r="H71" s="92"/>
      <c r="I71" s="92"/>
      <c r="J71" s="92"/>
      <c r="K71" s="92"/>
      <c r="L71" s="92"/>
      <c r="M71" s="92"/>
    </row>
    <row r="72" spans="1:13">
      <c r="A72" s="91"/>
      <c r="B72" s="92"/>
      <c r="C72" s="92"/>
      <c r="D72" s="92"/>
      <c r="E72" s="92"/>
      <c r="F72" s="92"/>
      <c r="G72" s="92"/>
      <c r="H72" s="92"/>
      <c r="I72" s="92"/>
      <c r="J72" s="92"/>
      <c r="K72" s="92"/>
      <c r="L72" s="92"/>
      <c r="M72" s="92"/>
    </row>
    <row r="73" spans="1:13">
      <c r="A73" s="91"/>
      <c r="B73" s="92"/>
      <c r="C73" s="92"/>
      <c r="D73" s="92"/>
      <c r="E73" s="92"/>
      <c r="F73" s="92"/>
      <c r="G73" s="92"/>
      <c r="H73" s="92"/>
      <c r="I73" s="92"/>
      <c r="J73" s="92"/>
      <c r="K73" s="92"/>
      <c r="L73" s="92"/>
      <c r="M73" s="92"/>
    </row>
    <row r="74" spans="1:13">
      <c r="A74" s="91"/>
      <c r="B74" s="92"/>
      <c r="C74" s="92"/>
      <c r="D74" s="92"/>
      <c r="E74" s="92"/>
      <c r="F74" s="92"/>
      <c r="G74" s="92"/>
      <c r="H74" s="92"/>
      <c r="I74" s="92"/>
      <c r="J74" s="92"/>
      <c r="K74" s="92"/>
      <c r="L74" s="92"/>
      <c r="M74" s="92"/>
    </row>
    <row r="75" spans="1:13">
      <c r="A75" s="91"/>
      <c r="B75" s="92"/>
      <c r="C75" s="92"/>
      <c r="D75" s="92"/>
      <c r="E75" s="92"/>
      <c r="F75" s="92"/>
      <c r="G75" s="92"/>
      <c r="H75" s="92"/>
      <c r="I75" s="92"/>
      <c r="J75" s="92"/>
      <c r="K75" s="92"/>
      <c r="L75" s="92"/>
      <c r="M75" s="92"/>
    </row>
    <row r="76" spans="1:13">
      <c r="A76" s="91"/>
      <c r="B76" s="92"/>
      <c r="C76" s="92"/>
      <c r="D76" s="92"/>
      <c r="E76" s="92"/>
      <c r="F76" s="92"/>
      <c r="G76" s="92"/>
      <c r="H76" s="92"/>
      <c r="I76" s="92"/>
      <c r="J76" s="92"/>
      <c r="K76" s="92"/>
      <c r="L76" s="92"/>
      <c r="M76" s="92"/>
    </row>
    <row r="77" spans="1:13">
      <c r="A77" s="91"/>
      <c r="B77" s="92"/>
      <c r="C77" s="92"/>
      <c r="D77" s="92"/>
      <c r="E77" s="92"/>
      <c r="F77" s="92"/>
      <c r="G77" s="92"/>
      <c r="H77" s="92"/>
      <c r="I77" s="92"/>
      <c r="J77" s="92"/>
      <c r="K77" s="92"/>
      <c r="L77" s="92"/>
      <c r="M77" s="92"/>
    </row>
    <row r="78" spans="1:13">
      <c r="A78" s="91"/>
      <c r="B78" s="92"/>
      <c r="C78" s="92"/>
      <c r="D78" s="92"/>
      <c r="E78" s="92"/>
      <c r="F78" s="92"/>
      <c r="G78" s="92"/>
      <c r="H78" s="92"/>
      <c r="I78" s="92"/>
      <c r="J78" s="92"/>
      <c r="K78" s="92"/>
      <c r="L78" s="92"/>
      <c r="M78" s="92"/>
    </row>
    <row r="79" spans="1:13">
      <c r="A79" s="91"/>
      <c r="B79" s="92"/>
      <c r="C79" s="92"/>
      <c r="D79" s="92"/>
      <c r="E79" s="92"/>
      <c r="F79" s="92"/>
      <c r="G79" s="92"/>
      <c r="H79" s="92"/>
      <c r="I79" s="92"/>
      <c r="J79" s="92"/>
      <c r="K79" s="92"/>
      <c r="L79" s="92"/>
      <c r="M79" s="92"/>
    </row>
    <row r="80" spans="1:13">
      <c r="A80" s="91"/>
      <c r="B80" s="92"/>
      <c r="C80" s="92"/>
      <c r="D80" s="92"/>
      <c r="E80" s="92"/>
      <c r="F80" s="92"/>
      <c r="G80" s="92"/>
      <c r="H80" s="92"/>
      <c r="I80" s="92"/>
      <c r="J80" s="92"/>
      <c r="K80" s="92"/>
      <c r="L80" s="92"/>
      <c r="M80" s="92"/>
    </row>
    <row r="81" spans="1:13">
      <c r="A81" s="91"/>
      <c r="B81" s="92"/>
      <c r="C81" s="92"/>
      <c r="D81" s="92"/>
      <c r="E81" s="92"/>
      <c r="F81" s="92"/>
      <c r="G81" s="92"/>
      <c r="H81" s="92"/>
      <c r="I81" s="92"/>
      <c r="J81" s="92"/>
      <c r="K81" s="92"/>
      <c r="L81" s="92"/>
      <c r="M81" s="92"/>
    </row>
    <row r="82" spans="1:13">
      <c r="A82" s="91"/>
      <c r="B82" s="92"/>
      <c r="C82" s="92"/>
      <c r="D82" s="92"/>
      <c r="E82" s="92"/>
      <c r="F82" s="92"/>
      <c r="G82" s="92"/>
      <c r="H82" s="92"/>
      <c r="I82" s="92"/>
      <c r="J82" s="92"/>
      <c r="K82" s="92"/>
      <c r="L82" s="92"/>
      <c r="M82" s="92"/>
    </row>
    <row r="83" spans="1:13">
      <c r="A83" s="91"/>
      <c r="B83" s="92"/>
      <c r="C83" s="92"/>
      <c r="D83" s="92"/>
      <c r="E83" s="92"/>
      <c r="F83" s="92"/>
      <c r="G83" s="92"/>
      <c r="H83" s="92"/>
      <c r="I83" s="92"/>
      <c r="J83" s="92"/>
      <c r="K83" s="92"/>
      <c r="L83" s="92"/>
      <c r="M83" s="92"/>
    </row>
    <row r="84" spans="1:13">
      <c r="A84" s="91"/>
      <c r="B84" s="92"/>
      <c r="C84" s="92"/>
      <c r="D84" s="92"/>
      <c r="E84" s="92"/>
      <c r="F84" s="92"/>
      <c r="G84" s="92"/>
      <c r="H84" s="92"/>
      <c r="I84" s="92"/>
      <c r="J84" s="92"/>
      <c r="K84" s="92"/>
      <c r="L84" s="92"/>
      <c r="M84" s="92"/>
    </row>
    <row r="85" spans="1:13">
      <c r="A85" s="91"/>
      <c r="B85" s="92"/>
      <c r="C85" s="92"/>
      <c r="D85" s="92"/>
      <c r="E85" s="92"/>
      <c r="F85" s="92"/>
      <c r="G85" s="92"/>
      <c r="H85" s="92"/>
      <c r="I85" s="92"/>
      <c r="J85" s="92"/>
      <c r="K85" s="92"/>
      <c r="L85" s="92"/>
      <c r="M85" s="92"/>
    </row>
    <row r="86" spans="1:13">
      <c r="A86" s="91"/>
      <c r="B86" s="92"/>
      <c r="C86" s="92"/>
      <c r="D86" s="92"/>
      <c r="E86" s="92"/>
      <c r="F86" s="92"/>
      <c r="G86" s="92"/>
      <c r="H86" s="92"/>
      <c r="I86" s="92"/>
      <c r="J86" s="92"/>
      <c r="K86" s="92"/>
      <c r="L86" s="92"/>
      <c r="M86" s="92"/>
    </row>
    <row r="87" spans="1:13">
      <c r="A87" s="91"/>
      <c r="B87" s="92"/>
      <c r="C87" s="92"/>
      <c r="D87" s="92"/>
      <c r="E87" s="92"/>
      <c r="F87" s="92"/>
      <c r="G87" s="92"/>
      <c r="H87" s="92"/>
      <c r="I87" s="92"/>
      <c r="J87" s="92"/>
      <c r="K87" s="92"/>
      <c r="L87" s="92"/>
      <c r="M87" s="92"/>
    </row>
    <row r="88" spans="1:13">
      <c r="A88" s="91"/>
      <c r="B88" s="92"/>
      <c r="C88" s="92"/>
      <c r="D88" s="92"/>
      <c r="E88" s="92"/>
      <c r="F88" s="92"/>
      <c r="G88" s="92"/>
      <c r="H88" s="92"/>
      <c r="I88" s="92"/>
      <c r="J88" s="92"/>
      <c r="K88" s="92"/>
      <c r="L88" s="92"/>
      <c r="M88" s="92"/>
    </row>
    <row r="89" spans="1:13">
      <c r="A89" s="91"/>
      <c r="B89" s="92"/>
      <c r="C89" s="92"/>
      <c r="D89" s="92"/>
      <c r="E89" s="92"/>
      <c r="F89" s="92"/>
      <c r="G89" s="92"/>
      <c r="H89" s="92"/>
      <c r="I89" s="92"/>
      <c r="J89" s="92"/>
      <c r="K89" s="92"/>
      <c r="L89" s="92"/>
      <c r="M89" s="92"/>
    </row>
    <row r="90" spans="1:13">
      <c r="A90" s="91"/>
      <c r="B90" s="92"/>
      <c r="C90" s="92"/>
      <c r="D90" s="92"/>
      <c r="E90" s="92"/>
      <c r="F90" s="92"/>
      <c r="G90" s="92"/>
      <c r="H90" s="92"/>
      <c r="I90" s="92"/>
      <c r="J90" s="92"/>
      <c r="K90" s="92"/>
      <c r="L90" s="92"/>
      <c r="M90" s="92"/>
    </row>
    <row r="91" spans="1:13">
      <c r="A91" s="91"/>
      <c r="B91" s="92"/>
      <c r="C91" s="92"/>
      <c r="D91" s="92"/>
      <c r="E91" s="92"/>
      <c r="F91" s="92"/>
      <c r="G91" s="92"/>
      <c r="H91" s="92"/>
      <c r="I91" s="92"/>
      <c r="J91" s="92"/>
      <c r="K91" s="92"/>
      <c r="L91" s="92"/>
      <c r="M91" s="92"/>
    </row>
    <row r="92" spans="1:13">
      <c r="A92" s="91"/>
      <c r="B92" s="92"/>
      <c r="C92" s="92"/>
      <c r="D92" s="92"/>
      <c r="E92" s="92"/>
      <c r="F92" s="92"/>
      <c r="G92" s="92"/>
      <c r="H92" s="92"/>
      <c r="I92" s="92"/>
      <c r="J92" s="92"/>
      <c r="K92" s="92"/>
      <c r="L92" s="92"/>
      <c r="M92" s="92"/>
    </row>
    <row r="93" spans="1:13">
      <c r="A93" s="91"/>
      <c r="B93" s="92"/>
      <c r="C93" s="92"/>
      <c r="D93" s="92"/>
      <c r="E93" s="92"/>
      <c r="F93" s="92"/>
      <c r="G93" s="92"/>
      <c r="H93" s="92"/>
      <c r="I93" s="92"/>
      <c r="J93" s="92"/>
      <c r="K93" s="92"/>
      <c r="L93" s="92"/>
      <c r="M93" s="92"/>
    </row>
    <row r="94" spans="1:13">
      <c r="A94" s="91"/>
      <c r="B94" s="92"/>
      <c r="C94" s="92"/>
      <c r="D94" s="92"/>
      <c r="E94" s="92"/>
      <c r="F94" s="92"/>
      <c r="G94" s="92"/>
      <c r="H94" s="92"/>
      <c r="I94" s="92"/>
      <c r="J94" s="92"/>
      <c r="K94" s="92"/>
      <c r="L94" s="92"/>
      <c r="M94" s="92"/>
    </row>
    <row r="95" spans="1:13">
      <c r="A95" s="91"/>
      <c r="B95" s="92"/>
      <c r="C95" s="92"/>
      <c r="D95" s="92"/>
      <c r="E95" s="92"/>
      <c r="F95" s="92"/>
      <c r="G95" s="92"/>
      <c r="H95" s="92"/>
      <c r="I95" s="92"/>
      <c r="J95" s="92"/>
      <c r="K95" s="92"/>
      <c r="L95" s="92"/>
      <c r="M95" s="92"/>
    </row>
    <row r="96" spans="1:13">
      <c r="A96" s="91"/>
      <c r="B96" s="92"/>
      <c r="C96" s="92"/>
      <c r="D96" s="92"/>
      <c r="E96" s="92"/>
      <c r="F96" s="92"/>
      <c r="G96" s="92"/>
      <c r="H96" s="92"/>
      <c r="I96" s="92"/>
      <c r="J96" s="92"/>
      <c r="K96" s="92"/>
      <c r="L96" s="92"/>
      <c r="M96" s="92"/>
    </row>
    <row r="97" spans="1:13">
      <c r="A97" s="91"/>
      <c r="B97" s="92"/>
      <c r="C97" s="92"/>
      <c r="D97" s="92"/>
      <c r="E97" s="92"/>
      <c r="F97" s="92"/>
      <c r="G97" s="92"/>
      <c r="H97" s="92"/>
      <c r="I97" s="92"/>
      <c r="J97" s="92"/>
      <c r="K97" s="92"/>
      <c r="L97" s="92"/>
      <c r="M97" s="92"/>
    </row>
    <row r="98" spans="1:13">
      <c r="A98" s="91"/>
      <c r="B98" s="92"/>
      <c r="C98" s="92"/>
      <c r="D98" s="92"/>
      <c r="E98" s="92"/>
      <c r="F98" s="92"/>
      <c r="G98" s="92"/>
      <c r="H98" s="92"/>
      <c r="I98" s="92"/>
      <c r="J98" s="92"/>
      <c r="K98" s="92"/>
      <c r="L98" s="92"/>
      <c r="M98" s="92"/>
    </row>
    <row r="99" spans="1:13">
      <c r="A99" s="91"/>
      <c r="B99" s="92"/>
      <c r="C99" s="92"/>
      <c r="D99" s="92"/>
      <c r="E99" s="92"/>
      <c r="F99" s="92"/>
      <c r="G99" s="92"/>
      <c r="H99" s="92"/>
      <c r="I99" s="92"/>
      <c r="J99" s="92"/>
      <c r="K99" s="92"/>
      <c r="L99" s="92"/>
      <c r="M99" s="92"/>
    </row>
    <row r="100" spans="1:13">
      <c r="A100" s="91"/>
      <c r="B100" s="92"/>
      <c r="C100" s="92"/>
      <c r="D100" s="92"/>
      <c r="E100" s="92"/>
      <c r="F100" s="92"/>
      <c r="G100" s="92"/>
      <c r="H100" s="92"/>
      <c r="I100" s="92"/>
      <c r="J100" s="92"/>
      <c r="K100" s="92"/>
      <c r="L100" s="92"/>
      <c r="M100" s="92"/>
    </row>
    <row r="101" spans="1:13">
      <c r="A101" s="91"/>
      <c r="B101" s="92"/>
      <c r="C101" s="92"/>
      <c r="D101" s="92"/>
      <c r="E101" s="92"/>
      <c r="F101" s="92"/>
      <c r="G101" s="92"/>
      <c r="H101" s="92"/>
      <c r="I101" s="92"/>
      <c r="J101" s="92"/>
      <c r="K101" s="92"/>
      <c r="L101" s="92"/>
      <c r="M101" s="92"/>
    </row>
    <row r="102" spans="1:13">
      <c r="A102" s="91"/>
      <c r="B102" s="92"/>
      <c r="C102" s="92"/>
      <c r="D102" s="92"/>
      <c r="E102" s="92"/>
      <c r="F102" s="92"/>
      <c r="G102" s="92"/>
      <c r="H102" s="92"/>
      <c r="I102" s="92"/>
      <c r="J102" s="92"/>
      <c r="K102" s="92"/>
      <c r="L102" s="92"/>
      <c r="M102" s="92"/>
    </row>
    <row r="103" spans="1:13">
      <c r="A103" s="91"/>
      <c r="B103" s="92"/>
      <c r="C103" s="92"/>
      <c r="D103" s="92"/>
      <c r="E103" s="92"/>
      <c r="F103" s="92"/>
      <c r="G103" s="92"/>
      <c r="H103" s="92"/>
      <c r="I103" s="92"/>
      <c r="J103" s="92"/>
      <c r="K103" s="92"/>
      <c r="L103" s="92"/>
      <c r="M103" s="92"/>
    </row>
    <row r="104" spans="1:13">
      <c r="A104" s="91"/>
      <c r="B104" s="92"/>
      <c r="C104" s="92"/>
      <c r="D104" s="92"/>
      <c r="E104" s="92"/>
      <c r="F104" s="92"/>
      <c r="G104" s="92"/>
      <c r="H104" s="92"/>
      <c r="I104" s="92"/>
      <c r="J104" s="92"/>
      <c r="K104" s="92"/>
      <c r="L104" s="92"/>
      <c r="M104" s="92"/>
    </row>
    <row r="105" spans="1:13">
      <c r="A105" s="91"/>
      <c r="B105" s="92"/>
      <c r="C105" s="92"/>
      <c r="D105" s="92"/>
      <c r="E105" s="92"/>
      <c r="F105" s="92"/>
      <c r="G105" s="92"/>
      <c r="H105" s="92"/>
      <c r="I105" s="92"/>
      <c r="J105" s="92"/>
      <c r="K105" s="92"/>
      <c r="L105" s="92"/>
      <c r="M105" s="92"/>
    </row>
    <row r="106" spans="1:13">
      <c r="A106" s="91"/>
      <c r="B106" s="92"/>
      <c r="C106" s="92"/>
      <c r="D106" s="92"/>
      <c r="E106" s="92"/>
      <c r="F106" s="92"/>
      <c r="G106" s="92"/>
      <c r="H106" s="92"/>
      <c r="I106" s="92"/>
      <c r="J106" s="92"/>
      <c r="K106" s="92"/>
      <c r="L106" s="92"/>
      <c r="M106" s="92"/>
    </row>
    <row r="107" spans="1:13">
      <c r="A107" s="91"/>
      <c r="B107" s="92"/>
      <c r="C107" s="92"/>
      <c r="D107" s="92"/>
      <c r="E107" s="92"/>
      <c r="F107" s="92"/>
      <c r="G107" s="92"/>
      <c r="H107" s="92"/>
      <c r="I107" s="92"/>
      <c r="J107" s="92"/>
      <c r="K107" s="92"/>
      <c r="L107" s="92"/>
      <c r="M107" s="92"/>
    </row>
    <row r="108" spans="1:13">
      <c r="A108" s="91"/>
      <c r="B108" s="92"/>
      <c r="C108" s="92"/>
      <c r="D108" s="92"/>
      <c r="E108" s="92"/>
      <c r="F108" s="92"/>
      <c r="G108" s="92"/>
      <c r="H108" s="92"/>
      <c r="I108" s="92"/>
      <c r="J108" s="92"/>
      <c r="K108" s="92"/>
      <c r="L108" s="92"/>
      <c r="M108" s="92"/>
    </row>
    <row r="109" spans="1:13">
      <c r="A109" s="91"/>
      <c r="B109" s="92"/>
      <c r="C109" s="92"/>
      <c r="D109" s="92"/>
      <c r="E109" s="92"/>
      <c r="F109" s="92"/>
      <c r="G109" s="92"/>
      <c r="H109" s="92"/>
      <c r="I109" s="92"/>
      <c r="J109" s="92"/>
      <c r="K109" s="92"/>
      <c r="L109" s="92"/>
      <c r="M109" s="92"/>
    </row>
    <row r="110" spans="1:13">
      <c r="A110" s="91"/>
      <c r="B110" s="92"/>
      <c r="C110" s="92"/>
      <c r="D110" s="92"/>
      <c r="E110" s="92"/>
      <c r="F110" s="92"/>
      <c r="G110" s="92"/>
      <c r="H110" s="92"/>
      <c r="I110" s="92"/>
      <c r="J110" s="92"/>
      <c r="K110" s="92"/>
      <c r="L110" s="92"/>
      <c r="M110" s="92"/>
    </row>
    <row r="111" spans="1:13">
      <c r="A111" s="91"/>
      <c r="B111" s="92"/>
      <c r="C111" s="92"/>
      <c r="D111" s="92"/>
      <c r="E111" s="92"/>
      <c r="F111" s="92"/>
      <c r="G111" s="92"/>
      <c r="H111" s="92"/>
      <c r="I111" s="92"/>
      <c r="J111" s="92"/>
      <c r="K111" s="92"/>
      <c r="L111" s="92"/>
      <c r="M111" s="92"/>
    </row>
    <row r="112" spans="1:13">
      <c r="A112" s="91"/>
      <c r="B112" s="92"/>
      <c r="C112" s="92"/>
      <c r="D112" s="92"/>
      <c r="E112" s="92"/>
      <c r="F112" s="92"/>
      <c r="G112" s="92"/>
      <c r="H112" s="92"/>
      <c r="I112" s="92"/>
      <c r="J112" s="92"/>
      <c r="K112" s="92"/>
      <c r="L112" s="92"/>
      <c r="M112" s="92"/>
    </row>
    <row r="113" spans="1:13">
      <c r="A113" s="91"/>
      <c r="B113" s="92"/>
      <c r="C113" s="92"/>
      <c r="D113" s="92"/>
      <c r="E113" s="92"/>
      <c r="F113" s="92"/>
      <c r="G113" s="92"/>
      <c r="H113" s="92"/>
      <c r="I113" s="92"/>
      <c r="J113" s="92"/>
      <c r="K113" s="92"/>
      <c r="L113" s="92"/>
      <c r="M113" s="92"/>
    </row>
    <row r="114" spans="1:13">
      <c r="A114" s="91"/>
      <c r="B114" s="92"/>
      <c r="C114" s="92"/>
      <c r="D114" s="92"/>
      <c r="E114" s="92"/>
      <c r="F114" s="92"/>
      <c r="G114" s="92"/>
      <c r="H114" s="92"/>
      <c r="I114" s="92"/>
      <c r="J114" s="92"/>
      <c r="K114" s="92"/>
      <c r="L114" s="92"/>
      <c r="M114" s="92"/>
    </row>
    <row r="115" spans="1:13">
      <c r="A115" s="91"/>
      <c r="B115" s="92"/>
      <c r="C115" s="92"/>
      <c r="D115" s="92"/>
      <c r="E115" s="92"/>
      <c r="F115" s="92"/>
      <c r="G115" s="92"/>
      <c r="H115" s="92"/>
      <c r="I115" s="92"/>
      <c r="J115" s="92"/>
      <c r="K115" s="92"/>
      <c r="L115" s="92"/>
      <c r="M115" s="92"/>
    </row>
    <row r="116" spans="1:13">
      <c r="A116" s="91"/>
      <c r="B116" s="92"/>
      <c r="C116" s="92"/>
      <c r="D116" s="92"/>
      <c r="E116" s="92"/>
      <c r="F116" s="92"/>
      <c r="G116" s="92"/>
      <c r="H116" s="92"/>
      <c r="I116" s="92"/>
      <c r="J116" s="92"/>
      <c r="K116" s="92"/>
      <c r="L116" s="92"/>
      <c r="M116" s="92"/>
    </row>
    <row r="117" spans="1:13">
      <c r="A117" s="91"/>
      <c r="B117" s="92"/>
      <c r="C117" s="92"/>
      <c r="D117" s="92"/>
      <c r="E117" s="92"/>
      <c r="F117" s="92"/>
      <c r="G117" s="92"/>
      <c r="H117" s="92"/>
      <c r="I117" s="92"/>
      <c r="J117" s="92"/>
      <c r="K117" s="92"/>
      <c r="L117" s="92"/>
      <c r="M117" s="92"/>
    </row>
    <row r="118" spans="1:13">
      <c r="A118" s="91"/>
      <c r="B118" s="92"/>
      <c r="C118" s="92"/>
      <c r="D118" s="92"/>
      <c r="E118" s="92"/>
      <c r="F118" s="92"/>
      <c r="G118" s="92"/>
      <c r="H118" s="92"/>
      <c r="I118" s="92"/>
      <c r="J118" s="92"/>
      <c r="K118" s="92"/>
      <c r="L118" s="92"/>
      <c r="M118" s="92"/>
    </row>
    <row r="119" spans="1:13">
      <c r="A119" s="91"/>
      <c r="B119" s="92"/>
      <c r="C119" s="92"/>
      <c r="D119" s="92"/>
      <c r="E119" s="92"/>
      <c r="F119" s="92"/>
      <c r="G119" s="92"/>
      <c r="H119" s="92"/>
      <c r="I119" s="92"/>
      <c r="J119" s="92"/>
      <c r="K119" s="92"/>
      <c r="L119" s="92"/>
      <c r="M119" s="92"/>
    </row>
    <row r="120" spans="1:13">
      <c r="A120" s="91"/>
      <c r="B120" s="92"/>
      <c r="C120" s="92"/>
      <c r="D120" s="92"/>
      <c r="E120" s="92"/>
      <c r="F120" s="92"/>
      <c r="G120" s="92"/>
      <c r="H120" s="92"/>
      <c r="I120" s="92"/>
      <c r="J120" s="92"/>
      <c r="K120" s="92"/>
      <c r="L120" s="92"/>
      <c r="M120" s="92"/>
    </row>
    <row r="121" spans="1:13">
      <c r="A121" s="91"/>
      <c r="B121" s="92"/>
      <c r="C121" s="92"/>
      <c r="D121" s="92"/>
      <c r="E121" s="92"/>
      <c r="F121" s="92"/>
      <c r="G121" s="92"/>
      <c r="H121" s="92"/>
      <c r="I121" s="92"/>
      <c r="J121" s="92"/>
      <c r="K121" s="92"/>
      <c r="L121" s="92"/>
      <c r="M121" s="92"/>
    </row>
    <row r="122" spans="1:13">
      <c r="A122" s="91"/>
      <c r="B122" s="92"/>
      <c r="C122" s="92"/>
      <c r="D122" s="92"/>
      <c r="E122" s="92"/>
      <c r="F122" s="92"/>
      <c r="G122" s="92"/>
      <c r="H122" s="92"/>
      <c r="I122" s="92"/>
      <c r="J122" s="92"/>
      <c r="K122" s="92"/>
      <c r="L122" s="92"/>
      <c r="M122" s="92"/>
    </row>
    <row r="123" spans="1:13">
      <c r="A123" s="91"/>
      <c r="B123" s="92"/>
      <c r="C123" s="92"/>
      <c r="D123" s="92"/>
      <c r="E123" s="92"/>
      <c r="F123" s="92"/>
      <c r="G123" s="92"/>
      <c r="H123" s="92"/>
      <c r="I123" s="92"/>
      <c r="J123" s="92"/>
      <c r="K123" s="92"/>
      <c r="L123" s="92"/>
      <c r="M123" s="92"/>
    </row>
    <row r="124" spans="1:13">
      <c r="A124" s="91"/>
      <c r="B124" s="92"/>
      <c r="C124" s="92"/>
      <c r="D124" s="92"/>
      <c r="E124" s="92"/>
      <c r="F124" s="92"/>
      <c r="G124" s="92"/>
      <c r="H124" s="92"/>
      <c r="I124" s="92"/>
      <c r="J124" s="92"/>
      <c r="K124" s="92"/>
      <c r="L124" s="92"/>
      <c r="M124" s="92"/>
    </row>
    <row r="125" spans="1:13">
      <c r="A125" s="91"/>
      <c r="B125" s="92"/>
      <c r="C125" s="92"/>
      <c r="D125" s="92"/>
      <c r="E125" s="92"/>
      <c r="F125" s="92"/>
      <c r="G125" s="92"/>
      <c r="H125" s="92"/>
      <c r="I125" s="92"/>
      <c r="J125" s="92"/>
      <c r="K125" s="92"/>
      <c r="L125" s="92"/>
      <c r="M125" s="92"/>
    </row>
    <row r="126" spans="1:13">
      <c r="A126" s="91"/>
      <c r="B126" s="92"/>
      <c r="C126" s="92"/>
      <c r="D126" s="92"/>
      <c r="E126" s="92"/>
      <c r="F126" s="92"/>
      <c r="G126" s="92"/>
      <c r="H126" s="92"/>
      <c r="I126" s="92"/>
      <c r="J126" s="92"/>
      <c r="K126" s="92"/>
      <c r="L126" s="92"/>
      <c r="M126" s="92"/>
    </row>
    <row r="127" spans="1:13">
      <c r="A127" s="91"/>
      <c r="B127" s="92"/>
      <c r="C127" s="92"/>
      <c r="D127" s="92"/>
      <c r="E127" s="92"/>
      <c r="F127" s="92"/>
      <c r="G127" s="92"/>
      <c r="H127" s="92"/>
      <c r="I127" s="92"/>
      <c r="J127" s="92"/>
      <c r="K127" s="92"/>
      <c r="L127" s="92"/>
      <c r="M127" s="92"/>
    </row>
    <row r="128" spans="1:13">
      <c r="A128" s="91"/>
      <c r="B128" s="92"/>
      <c r="C128" s="92"/>
      <c r="D128" s="92"/>
      <c r="E128" s="92"/>
      <c r="F128" s="92"/>
      <c r="G128" s="92"/>
      <c r="H128" s="92"/>
      <c r="I128" s="92"/>
      <c r="J128" s="92"/>
      <c r="K128" s="92"/>
      <c r="L128" s="92"/>
      <c r="M128" s="92"/>
    </row>
    <row r="129" spans="1:13">
      <c r="A129" s="91"/>
      <c r="B129" s="92"/>
      <c r="C129" s="92"/>
      <c r="D129" s="92"/>
      <c r="E129" s="92"/>
      <c r="F129" s="92"/>
      <c r="G129" s="92"/>
      <c r="H129" s="92"/>
      <c r="I129" s="92"/>
      <c r="J129" s="92"/>
      <c r="K129" s="92"/>
      <c r="L129" s="92"/>
      <c r="M129" s="92"/>
    </row>
    <row r="130" spans="1:13">
      <c r="A130" s="91"/>
      <c r="B130" s="92"/>
      <c r="C130" s="92"/>
      <c r="D130" s="92"/>
      <c r="E130" s="92"/>
      <c r="F130" s="92"/>
      <c r="G130" s="92"/>
      <c r="H130" s="92"/>
      <c r="I130" s="92"/>
      <c r="J130" s="92"/>
      <c r="K130" s="92"/>
      <c r="L130" s="92"/>
      <c r="M130" s="92"/>
    </row>
    <row r="131" spans="1:13">
      <c r="A131" s="91"/>
      <c r="B131" s="92"/>
      <c r="C131" s="92"/>
      <c r="D131" s="92"/>
      <c r="E131" s="92"/>
      <c r="F131" s="92"/>
      <c r="G131" s="92"/>
      <c r="H131" s="92"/>
      <c r="I131" s="92"/>
      <c r="J131" s="92"/>
      <c r="K131" s="92"/>
      <c r="L131" s="92"/>
      <c r="M131" s="92"/>
    </row>
    <row r="132" spans="1:13">
      <c r="A132" s="91"/>
      <c r="B132" s="92"/>
      <c r="C132" s="92"/>
      <c r="D132" s="92"/>
      <c r="E132" s="92"/>
      <c r="F132" s="92"/>
      <c r="G132" s="92"/>
      <c r="H132" s="92"/>
      <c r="I132" s="92"/>
      <c r="J132" s="92"/>
      <c r="K132" s="92"/>
      <c r="L132" s="92"/>
      <c r="M132" s="92"/>
    </row>
    <row r="133" spans="1:13">
      <c r="A133" s="91"/>
      <c r="B133" s="92"/>
      <c r="C133" s="92"/>
      <c r="D133" s="92"/>
      <c r="E133" s="92"/>
      <c r="F133" s="92"/>
      <c r="G133" s="92"/>
      <c r="H133" s="92"/>
      <c r="I133" s="92"/>
      <c r="J133" s="92"/>
      <c r="K133" s="92"/>
      <c r="L133" s="92"/>
      <c r="M133" s="92"/>
    </row>
    <row r="134" spans="1:13">
      <c r="A134" s="91"/>
      <c r="B134" s="92"/>
      <c r="C134" s="92"/>
      <c r="D134" s="92"/>
      <c r="E134" s="92"/>
      <c r="F134" s="92"/>
      <c r="G134" s="92"/>
      <c r="H134" s="92"/>
      <c r="I134" s="92"/>
      <c r="J134" s="92"/>
      <c r="K134" s="92"/>
      <c r="L134" s="92"/>
      <c r="M134" s="92"/>
    </row>
    <row r="135" spans="1:13">
      <c r="A135" s="91"/>
      <c r="B135" s="92"/>
      <c r="C135" s="92"/>
      <c r="D135" s="92"/>
      <c r="E135" s="92"/>
      <c r="F135" s="92"/>
      <c r="G135" s="92"/>
      <c r="H135" s="92"/>
      <c r="I135" s="92"/>
      <c r="J135" s="92"/>
      <c r="K135" s="92"/>
      <c r="L135" s="92"/>
      <c r="M135" s="92"/>
    </row>
    <row r="136" spans="1:13">
      <c r="A136" s="91"/>
      <c r="B136" s="92"/>
      <c r="C136" s="92"/>
      <c r="D136" s="92"/>
      <c r="E136" s="92"/>
      <c r="F136" s="92"/>
      <c r="G136" s="92"/>
      <c r="H136" s="92"/>
      <c r="I136" s="92"/>
      <c r="J136" s="92"/>
      <c r="K136" s="92"/>
      <c r="L136" s="92"/>
      <c r="M136" s="92"/>
    </row>
    <row r="137" spans="1:13">
      <c r="A137" s="91"/>
      <c r="B137" s="92"/>
      <c r="C137" s="92"/>
      <c r="D137" s="92"/>
      <c r="E137" s="92"/>
      <c r="F137" s="92"/>
      <c r="G137" s="92"/>
      <c r="H137" s="92"/>
      <c r="I137" s="92"/>
      <c r="J137" s="92"/>
      <c r="K137" s="92"/>
      <c r="L137" s="92"/>
      <c r="M137" s="92"/>
    </row>
    <row r="138" spans="1:13">
      <c r="A138" s="91"/>
      <c r="B138" s="92"/>
      <c r="C138" s="92"/>
      <c r="D138" s="92"/>
      <c r="E138" s="92"/>
      <c r="F138" s="92"/>
      <c r="G138" s="92"/>
      <c r="H138" s="92"/>
      <c r="I138" s="92"/>
      <c r="J138" s="92"/>
      <c r="K138" s="92"/>
      <c r="L138" s="92"/>
      <c r="M138" s="92"/>
    </row>
    <row r="139" spans="1:13">
      <c r="A139" s="91"/>
      <c r="B139" s="92"/>
      <c r="C139" s="92"/>
      <c r="D139" s="92"/>
      <c r="E139" s="92"/>
      <c r="F139" s="92"/>
      <c r="G139" s="92"/>
      <c r="H139" s="92"/>
      <c r="I139" s="92"/>
      <c r="J139" s="92"/>
      <c r="K139" s="92"/>
      <c r="L139" s="92"/>
      <c r="M139" s="92"/>
    </row>
    <row r="140" spans="1:13">
      <c r="A140" s="91"/>
      <c r="B140" s="92"/>
      <c r="C140" s="92"/>
      <c r="D140" s="92"/>
      <c r="E140" s="92"/>
      <c r="F140" s="92"/>
      <c r="G140" s="92"/>
      <c r="H140" s="92"/>
      <c r="I140" s="92"/>
      <c r="J140" s="92"/>
      <c r="K140" s="92"/>
      <c r="L140" s="92"/>
      <c r="M140" s="92"/>
    </row>
    <row r="141" spans="1:13">
      <c r="A141" s="91"/>
      <c r="B141" s="92"/>
      <c r="C141" s="92"/>
      <c r="D141" s="92"/>
      <c r="E141" s="92"/>
      <c r="F141" s="92"/>
      <c r="G141" s="92"/>
      <c r="H141" s="92"/>
      <c r="I141" s="92"/>
      <c r="J141" s="92"/>
      <c r="K141" s="92"/>
      <c r="L141" s="92"/>
      <c r="M141" s="92"/>
    </row>
    <row r="142" spans="1:13">
      <c r="A142" s="91"/>
      <c r="B142" s="92"/>
      <c r="C142" s="92"/>
      <c r="D142" s="92"/>
      <c r="E142" s="92"/>
      <c r="F142" s="92"/>
      <c r="G142" s="92"/>
      <c r="H142" s="92"/>
      <c r="I142" s="92"/>
      <c r="J142" s="92"/>
      <c r="K142" s="92"/>
      <c r="L142" s="92"/>
      <c r="M142" s="92"/>
    </row>
    <row r="143" spans="1:13">
      <c r="A143" s="91"/>
      <c r="B143" s="92"/>
      <c r="C143" s="92"/>
      <c r="D143" s="92"/>
      <c r="E143" s="92"/>
      <c r="F143" s="92"/>
      <c r="G143" s="92"/>
      <c r="H143" s="92"/>
      <c r="I143" s="92"/>
      <c r="J143" s="92"/>
      <c r="K143" s="92"/>
      <c r="L143" s="92"/>
      <c r="M143" s="92"/>
    </row>
    <row r="144" spans="1:13">
      <c r="A144" s="91"/>
      <c r="B144" s="92"/>
      <c r="C144" s="92"/>
      <c r="D144" s="92"/>
      <c r="E144" s="92"/>
      <c r="F144" s="92"/>
      <c r="G144" s="92"/>
      <c r="H144" s="92"/>
      <c r="I144" s="92"/>
      <c r="J144" s="92"/>
      <c r="K144" s="92"/>
      <c r="L144" s="92"/>
      <c r="M144" s="92"/>
    </row>
    <row r="145" spans="1:13">
      <c r="A145" s="91"/>
      <c r="B145" s="92"/>
      <c r="C145" s="92"/>
      <c r="D145" s="92"/>
      <c r="E145" s="92"/>
      <c r="F145" s="92"/>
      <c r="G145" s="92"/>
      <c r="H145" s="92"/>
      <c r="I145" s="92"/>
      <c r="J145" s="92"/>
      <c r="K145" s="92"/>
      <c r="L145" s="92"/>
      <c r="M145" s="92"/>
    </row>
    <row r="146" spans="1:13">
      <c r="A146" s="91"/>
      <c r="B146" s="92"/>
      <c r="C146" s="92"/>
      <c r="D146" s="92"/>
      <c r="E146" s="92"/>
      <c r="F146" s="92"/>
      <c r="G146" s="92"/>
      <c r="H146" s="92"/>
      <c r="I146" s="92"/>
      <c r="J146" s="92"/>
      <c r="K146" s="92"/>
      <c r="L146" s="92"/>
      <c r="M146" s="92"/>
    </row>
    <row r="147" spans="1:13">
      <c r="A147" s="91"/>
      <c r="B147" s="92"/>
      <c r="C147" s="92"/>
      <c r="D147" s="92"/>
      <c r="E147" s="92"/>
      <c r="F147" s="92"/>
      <c r="G147" s="92"/>
      <c r="H147" s="92"/>
      <c r="I147" s="92"/>
      <c r="J147" s="92"/>
      <c r="K147" s="92"/>
      <c r="L147" s="92"/>
      <c r="M147" s="92"/>
    </row>
    <row r="148" spans="1:13">
      <c r="A148" s="91"/>
      <c r="B148" s="92"/>
      <c r="C148" s="92"/>
      <c r="D148" s="92"/>
      <c r="E148" s="92"/>
      <c r="F148" s="92"/>
      <c r="G148" s="92"/>
      <c r="H148" s="92"/>
      <c r="I148" s="92"/>
      <c r="J148" s="92"/>
      <c r="K148" s="92"/>
      <c r="L148" s="92"/>
      <c r="M148" s="92"/>
    </row>
    <row r="149" spans="1:13">
      <c r="A149" s="91"/>
      <c r="B149" s="92"/>
      <c r="C149" s="92"/>
      <c r="D149" s="92"/>
      <c r="E149" s="92"/>
      <c r="F149" s="92"/>
      <c r="G149" s="92"/>
      <c r="H149" s="92"/>
      <c r="I149" s="92"/>
      <c r="J149" s="92"/>
      <c r="K149" s="92"/>
      <c r="L149" s="92"/>
      <c r="M149" s="92"/>
    </row>
    <row r="150" spans="1:13">
      <c r="A150" s="91"/>
      <c r="B150" s="92"/>
      <c r="C150" s="92"/>
      <c r="D150" s="92"/>
      <c r="E150" s="92"/>
      <c r="F150" s="92"/>
      <c r="G150" s="92"/>
      <c r="H150" s="92"/>
      <c r="I150" s="92"/>
      <c r="J150" s="92"/>
      <c r="K150" s="92"/>
      <c r="L150" s="92"/>
      <c r="M150" s="92"/>
    </row>
    <row r="151" spans="1:13">
      <c r="A151" s="91"/>
      <c r="B151" s="92"/>
      <c r="C151" s="92"/>
      <c r="D151" s="92"/>
      <c r="E151" s="92"/>
      <c r="F151" s="92"/>
      <c r="G151" s="92"/>
      <c r="H151" s="92"/>
      <c r="I151" s="92"/>
      <c r="J151" s="92"/>
      <c r="K151" s="92"/>
      <c r="L151" s="92"/>
      <c r="M151" s="92"/>
    </row>
    <row r="152" spans="1:13">
      <c r="A152" s="91"/>
      <c r="B152" s="92"/>
      <c r="C152" s="92"/>
      <c r="D152" s="92"/>
      <c r="E152" s="92"/>
      <c r="F152" s="92"/>
      <c r="G152" s="92"/>
      <c r="H152" s="92"/>
      <c r="I152" s="92"/>
      <c r="J152" s="92"/>
      <c r="K152" s="92"/>
      <c r="L152" s="92"/>
      <c r="M152" s="92"/>
    </row>
    <row r="153" spans="1:13">
      <c r="A153" s="91"/>
      <c r="B153" s="92"/>
      <c r="C153" s="92"/>
      <c r="D153" s="92"/>
      <c r="E153" s="92"/>
      <c r="F153" s="92"/>
      <c r="G153" s="92"/>
      <c r="H153" s="92"/>
      <c r="I153" s="92"/>
      <c r="J153" s="92"/>
      <c r="K153" s="92"/>
      <c r="L153" s="92"/>
      <c r="M153" s="92"/>
    </row>
    <row r="154" spans="1:13">
      <c r="A154" s="91"/>
      <c r="B154" s="92"/>
      <c r="C154" s="92"/>
      <c r="D154" s="92"/>
      <c r="E154" s="92"/>
      <c r="F154" s="92"/>
      <c r="G154" s="92"/>
      <c r="H154" s="92"/>
      <c r="I154" s="92"/>
      <c r="J154" s="92"/>
      <c r="K154" s="92"/>
      <c r="L154" s="92"/>
      <c r="M154" s="92"/>
    </row>
    <row r="155" spans="1:13">
      <c r="A155" s="91"/>
      <c r="B155" s="92"/>
      <c r="C155" s="92"/>
      <c r="D155" s="92"/>
      <c r="E155" s="92"/>
      <c r="F155" s="92"/>
      <c r="G155" s="92"/>
      <c r="H155" s="92"/>
      <c r="I155" s="92"/>
      <c r="J155" s="92"/>
      <c r="K155" s="92"/>
      <c r="L155" s="92"/>
      <c r="M155" s="92"/>
    </row>
    <row r="156" spans="1:13">
      <c r="A156" s="91"/>
      <c r="B156" s="92"/>
      <c r="C156" s="92"/>
      <c r="D156" s="92"/>
      <c r="E156" s="92"/>
      <c r="F156" s="92"/>
      <c r="G156" s="92"/>
      <c r="H156" s="92"/>
      <c r="I156" s="92"/>
      <c r="J156" s="92"/>
      <c r="K156" s="92"/>
      <c r="L156" s="92"/>
      <c r="M156" s="92"/>
    </row>
    <row r="157" spans="1:13">
      <c r="A157" s="91"/>
      <c r="B157" s="92"/>
      <c r="C157" s="92"/>
      <c r="D157" s="92"/>
      <c r="E157" s="92"/>
      <c r="F157" s="92"/>
      <c r="G157" s="92"/>
      <c r="H157" s="92"/>
      <c r="I157" s="92"/>
      <c r="J157" s="92"/>
      <c r="K157" s="92"/>
      <c r="L157" s="92"/>
      <c r="M157" s="92"/>
    </row>
    <row r="158" spans="1:13">
      <c r="A158" s="91"/>
      <c r="B158" s="92"/>
      <c r="C158" s="92"/>
      <c r="D158" s="92"/>
      <c r="E158" s="92"/>
      <c r="F158" s="92"/>
      <c r="G158" s="92"/>
      <c r="H158" s="92"/>
      <c r="I158" s="92"/>
      <c r="J158" s="92"/>
      <c r="K158" s="92"/>
      <c r="L158" s="92"/>
      <c r="M158" s="92"/>
    </row>
    <row r="159" spans="1:13">
      <c r="A159" s="91"/>
      <c r="B159" s="92"/>
      <c r="C159" s="92"/>
      <c r="D159" s="92"/>
      <c r="E159" s="92"/>
      <c r="F159" s="92"/>
      <c r="G159" s="92"/>
      <c r="H159" s="92"/>
      <c r="I159" s="92"/>
      <c r="J159" s="92"/>
      <c r="K159" s="92"/>
      <c r="L159" s="92"/>
      <c r="M159" s="92"/>
    </row>
    <row r="160" spans="1:13">
      <c r="A160" s="91"/>
      <c r="B160" s="92"/>
      <c r="C160" s="92"/>
      <c r="D160" s="92"/>
      <c r="E160" s="92"/>
      <c r="F160" s="92"/>
      <c r="G160" s="92"/>
      <c r="H160" s="92"/>
      <c r="I160" s="92"/>
      <c r="J160" s="92"/>
      <c r="K160" s="92"/>
      <c r="L160" s="92"/>
      <c r="M160" s="92"/>
    </row>
    <row r="161" spans="1:13">
      <c r="A161" s="91"/>
      <c r="B161" s="92"/>
      <c r="C161" s="92"/>
      <c r="D161" s="92"/>
      <c r="E161" s="92"/>
      <c r="F161" s="92"/>
      <c r="G161" s="92"/>
      <c r="H161" s="92"/>
      <c r="I161" s="92"/>
      <c r="J161" s="92"/>
      <c r="K161" s="92"/>
      <c r="L161" s="92"/>
      <c r="M161" s="92"/>
    </row>
    <row r="162" spans="1:13">
      <c r="A162" s="91"/>
      <c r="B162" s="92"/>
      <c r="C162" s="92"/>
      <c r="D162" s="92"/>
      <c r="E162" s="92"/>
      <c r="F162" s="92"/>
      <c r="G162" s="92"/>
      <c r="H162" s="92"/>
      <c r="I162" s="92"/>
      <c r="J162" s="92"/>
      <c r="K162" s="92"/>
      <c r="L162" s="92"/>
      <c r="M162" s="92"/>
    </row>
    <row r="163" spans="1:13">
      <c r="A163" s="91"/>
      <c r="B163" s="92"/>
      <c r="C163" s="92"/>
      <c r="D163" s="92"/>
      <c r="E163" s="92"/>
      <c r="F163" s="92"/>
      <c r="G163" s="92"/>
      <c r="H163" s="92"/>
      <c r="I163" s="92"/>
      <c r="J163" s="92"/>
      <c r="K163" s="92"/>
      <c r="L163" s="92"/>
      <c r="M163" s="92"/>
    </row>
    <row r="164" spans="1:13">
      <c r="A164" s="91"/>
      <c r="B164" s="92"/>
      <c r="C164" s="92"/>
      <c r="D164" s="92"/>
      <c r="E164" s="92"/>
      <c r="F164" s="92"/>
      <c r="G164" s="92"/>
      <c r="H164" s="92"/>
      <c r="I164" s="92"/>
      <c r="J164" s="92"/>
      <c r="K164" s="92"/>
      <c r="L164" s="92"/>
      <c r="M164" s="92"/>
    </row>
    <row r="165" spans="1:13">
      <c r="A165" s="91"/>
      <c r="B165" s="92"/>
      <c r="C165" s="92"/>
      <c r="D165" s="92"/>
      <c r="E165" s="92"/>
      <c r="F165" s="92"/>
      <c r="G165" s="92"/>
      <c r="H165" s="92"/>
      <c r="I165" s="92"/>
      <c r="J165" s="92"/>
      <c r="K165" s="92"/>
      <c r="L165" s="92"/>
      <c r="M165" s="92"/>
    </row>
    <row r="166" spans="1:13">
      <c r="A166" s="91"/>
      <c r="B166" s="92"/>
      <c r="C166" s="92"/>
      <c r="D166" s="92"/>
      <c r="E166" s="92"/>
      <c r="F166" s="92"/>
      <c r="G166" s="92"/>
      <c r="H166" s="92"/>
      <c r="I166" s="92"/>
      <c r="J166" s="92"/>
      <c r="K166" s="92"/>
      <c r="L166" s="92"/>
      <c r="M166" s="92"/>
    </row>
    <row r="167" spans="1:13">
      <c r="A167" s="91"/>
      <c r="B167" s="92"/>
      <c r="C167" s="92"/>
      <c r="D167" s="92"/>
      <c r="E167" s="92"/>
      <c r="F167" s="92"/>
      <c r="G167" s="92"/>
      <c r="H167" s="92"/>
      <c r="I167" s="92"/>
      <c r="J167" s="92"/>
      <c r="K167" s="92"/>
      <c r="L167" s="92"/>
      <c r="M167" s="92"/>
    </row>
    <row r="168" spans="1:13">
      <c r="A168" s="91"/>
      <c r="B168" s="92"/>
      <c r="C168" s="92"/>
      <c r="D168" s="92"/>
      <c r="E168" s="92"/>
      <c r="F168" s="92"/>
      <c r="G168" s="92"/>
      <c r="H168" s="92"/>
      <c r="I168" s="92"/>
      <c r="J168" s="92"/>
      <c r="K168" s="92"/>
      <c r="L168" s="92"/>
      <c r="M168" s="92"/>
    </row>
    <row r="169" spans="1:13">
      <c r="A169" s="91"/>
      <c r="B169" s="92"/>
      <c r="C169" s="92"/>
      <c r="D169" s="92"/>
      <c r="E169" s="92"/>
      <c r="F169" s="92"/>
      <c r="G169" s="92"/>
      <c r="H169" s="92"/>
      <c r="I169" s="92"/>
      <c r="J169" s="92"/>
      <c r="K169" s="92"/>
      <c r="L169" s="92"/>
      <c r="M169" s="92"/>
    </row>
    <row r="170" spans="1:13">
      <c r="A170" s="91"/>
      <c r="B170" s="92"/>
      <c r="C170" s="92"/>
      <c r="D170" s="92"/>
      <c r="E170" s="92"/>
      <c r="F170" s="92"/>
      <c r="G170" s="92"/>
      <c r="H170" s="92"/>
      <c r="I170" s="92"/>
      <c r="J170" s="92"/>
      <c r="K170" s="92"/>
      <c r="L170" s="92"/>
      <c r="M170" s="92"/>
    </row>
    <row r="171" spans="1:13">
      <c r="A171" s="91"/>
      <c r="B171" s="92"/>
      <c r="C171" s="92"/>
      <c r="D171" s="92"/>
      <c r="E171" s="92"/>
      <c r="F171" s="92"/>
      <c r="G171" s="92"/>
      <c r="H171" s="92"/>
      <c r="I171" s="92"/>
      <c r="J171" s="92"/>
      <c r="K171" s="92"/>
      <c r="L171" s="92"/>
      <c r="M171" s="92"/>
    </row>
    <row r="172" spans="1:13">
      <c r="A172" s="91"/>
      <c r="B172" s="92"/>
      <c r="C172" s="92"/>
      <c r="D172" s="92"/>
      <c r="E172" s="92"/>
      <c r="F172" s="92"/>
      <c r="G172" s="92"/>
      <c r="H172" s="92"/>
      <c r="I172" s="92"/>
      <c r="J172" s="92"/>
      <c r="K172" s="92"/>
      <c r="L172" s="92"/>
      <c r="M172" s="92"/>
    </row>
    <row r="173" spans="1:13">
      <c r="A173" s="91"/>
      <c r="B173" s="92"/>
      <c r="C173" s="92"/>
      <c r="D173" s="92"/>
      <c r="E173" s="92"/>
      <c r="F173" s="92"/>
      <c r="G173" s="92"/>
      <c r="H173" s="92"/>
      <c r="I173" s="92"/>
      <c r="J173" s="92"/>
      <c r="K173" s="92"/>
      <c r="L173" s="92"/>
      <c r="M173" s="92"/>
    </row>
    <row r="174" spans="1:13">
      <c r="A174" s="91"/>
      <c r="B174" s="92"/>
      <c r="C174" s="92"/>
      <c r="D174" s="92"/>
      <c r="E174" s="92"/>
      <c r="F174" s="92"/>
      <c r="G174" s="92"/>
      <c r="H174" s="92"/>
      <c r="I174" s="92"/>
      <c r="J174" s="92"/>
      <c r="K174" s="92"/>
      <c r="L174" s="92"/>
      <c r="M174" s="92"/>
    </row>
    <row r="175" spans="1:13">
      <c r="A175" s="91"/>
      <c r="B175" s="92"/>
      <c r="C175" s="92"/>
      <c r="D175" s="92"/>
      <c r="E175" s="92"/>
      <c r="F175" s="92"/>
      <c r="G175" s="92"/>
      <c r="H175" s="92"/>
      <c r="I175" s="92"/>
      <c r="J175" s="92"/>
      <c r="K175" s="92"/>
      <c r="L175" s="92"/>
      <c r="M175" s="92"/>
    </row>
    <row r="176" spans="1:13">
      <c r="A176" s="91"/>
      <c r="B176" s="92"/>
      <c r="C176" s="92"/>
      <c r="D176" s="92"/>
      <c r="E176" s="92"/>
      <c r="F176" s="92"/>
      <c r="G176" s="92"/>
      <c r="H176" s="92"/>
      <c r="I176" s="92"/>
      <c r="J176" s="92"/>
      <c r="K176" s="92"/>
      <c r="L176" s="92"/>
      <c r="M176" s="92"/>
    </row>
    <row r="177" spans="1:13">
      <c r="A177" s="91"/>
      <c r="B177" s="92"/>
      <c r="C177" s="92"/>
      <c r="D177" s="92"/>
      <c r="E177" s="92"/>
      <c r="F177" s="92"/>
      <c r="G177" s="92"/>
      <c r="H177" s="92"/>
      <c r="I177" s="92"/>
      <c r="J177" s="92"/>
      <c r="K177" s="92"/>
      <c r="L177" s="92"/>
      <c r="M177" s="92"/>
    </row>
    <row r="178" spans="1:13">
      <c r="A178" s="91"/>
      <c r="B178" s="92"/>
      <c r="C178" s="92"/>
      <c r="D178" s="92"/>
      <c r="E178" s="92"/>
      <c r="F178" s="92"/>
      <c r="G178" s="92"/>
      <c r="H178" s="92"/>
      <c r="I178" s="92"/>
      <c r="J178" s="92"/>
      <c r="K178" s="92"/>
      <c r="L178" s="92"/>
      <c r="M178" s="92"/>
    </row>
    <row r="179" spans="1:13">
      <c r="A179" s="91"/>
      <c r="B179" s="92"/>
      <c r="C179" s="92"/>
      <c r="D179" s="92"/>
      <c r="E179" s="92"/>
      <c r="F179" s="92"/>
      <c r="G179" s="92"/>
      <c r="H179" s="92"/>
      <c r="I179" s="92"/>
      <c r="J179" s="92"/>
      <c r="K179" s="92"/>
      <c r="L179" s="92"/>
      <c r="M179" s="92"/>
    </row>
    <row r="180" spans="1:13">
      <c r="A180" s="91"/>
      <c r="B180" s="92"/>
      <c r="C180" s="92"/>
      <c r="D180" s="92"/>
      <c r="E180" s="92"/>
      <c r="F180" s="92"/>
      <c r="G180" s="92"/>
      <c r="H180" s="92"/>
      <c r="I180" s="92"/>
      <c r="J180" s="92"/>
      <c r="K180" s="92"/>
      <c r="L180" s="92"/>
      <c r="M180" s="92"/>
    </row>
    <row r="181" spans="1:13">
      <c r="A181" s="91"/>
      <c r="B181" s="92"/>
      <c r="C181" s="92"/>
      <c r="D181" s="92"/>
      <c r="E181" s="92"/>
      <c r="F181" s="92"/>
      <c r="G181" s="92"/>
      <c r="H181" s="92"/>
      <c r="I181" s="92"/>
      <c r="J181" s="92"/>
      <c r="K181" s="92"/>
      <c r="L181" s="92"/>
      <c r="M181" s="92"/>
    </row>
    <row r="182" spans="1:13">
      <c r="A182" s="91"/>
      <c r="B182" s="92"/>
      <c r="C182" s="92"/>
      <c r="D182" s="92"/>
      <c r="E182" s="92"/>
      <c r="F182" s="92"/>
      <c r="G182" s="92"/>
      <c r="H182" s="92"/>
      <c r="I182" s="92"/>
      <c r="J182" s="92"/>
      <c r="K182" s="92"/>
      <c r="L182" s="92"/>
      <c r="M182" s="92"/>
    </row>
    <row r="183" spans="1:13">
      <c r="A183" s="91"/>
      <c r="B183" s="92"/>
      <c r="C183" s="92"/>
      <c r="D183" s="92"/>
      <c r="E183" s="92"/>
      <c r="F183" s="92"/>
      <c r="G183" s="92"/>
      <c r="H183" s="92"/>
      <c r="I183" s="92"/>
      <c r="J183" s="92"/>
      <c r="K183" s="92"/>
      <c r="L183" s="92"/>
      <c r="M183" s="92"/>
    </row>
    <row r="184" spans="1:13">
      <c r="A184" s="91"/>
      <c r="B184" s="92"/>
      <c r="C184" s="92"/>
      <c r="D184" s="92"/>
      <c r="E184" s="92"/>
      <c r="F184" s="92"/>
      <c r="G184" s="92"/>
      <c r="H184" s="92"/>
      <c r="I184" s="92"/>
      <c r="J184" s="92"/>
      <c r="K184" s="92"/>
      <c r="L184" s="92"/>
      <c r="M184" s="92"/>
    </row>
    <row r="185" spans="1:13">
      <c r="A185" s="91"/>
      <c r="B185" s="92"/>
      <c r="C185" s="92"/>
      <c r="D185" s="92"/>
      <c r="E185" s="92"/>
      <c r="F185" s="92"/>
      <c r="G185" s="92"/>
      <c r="H185" s="92"/>
      <c r="I185" s="92"/>
      <c r="J185" s="92"/>
      <c r="K185" s="92"/>
      <c r="L185" s="92"/>
      <c r="M185" s="92"/>
    </row>
    <row r="186" spans="1:13">
      <c r="A186" s="91"/>
      <c r="B186" s="92"/>
      <c r="C186" s="92"/>
      <c r="D186" s="92"/>
      <c r="E186" s="92"/>
      <c r="F186" s="92"/>
      <c r="G186" s="92"/>
      <c r="H186" s="92"/>
      <c r="I186" s="92"/>
      <c r="J186" s="92"/>
      <c r="K186" s="92"/>
      <c r="L186" s="92"/>
      <c r="M186" s="92"/>
    </row>
    <row r="187" spans="1:13">
      <c r="A187" s="91"/>
      <c r="B187" s="92"/>
      <c r="C187" s="92"/>
      <c r="D187" s="92"/>
      <c r="E187" s="92"/>
      <c r="F187" s="92"/>
      <c r="G187" s="92"/>
      <c r="H187" s="92"/>
      <c r="I187" s="92"/>
      <c r="J187" s="92"/>
      <c r="K187" s="92"/>
      <c r="L187" s="92"/>
      <c r="M187" s="92"/>
    </row>
    <row r="188" spans="1:13">
      <c r="A188" s="91"/>
      <c r="B188" s="92"/>
      <c r="C188" s="92"/>
      <c r="D188" s="92"/>
      <c r="E188" s="92"/>
      <c r="F188" s="92"/>
      <c r="G188" s="92"/>
      <c r="H188" s="92"/>
      <c r="I188" s="92"/>
      <c r="J188" s="92"/>
      <c r="K188" s="92"/>
      <c r="L188" s="92"/>
      <c r="M188" s="92"/>
    </row>
    <row r="189" spans="1:13">
      <c r="A189" s="91"/>
      <c r="B189" s="92"/>
      <c r="C189" s="92"/>
      <c r="D189" s="92"/>
      <c r="E189" s="92"/>
      <c r="F189" s="92"/>
      <c r="G189" s="92"/>
      <c r="H189" s="92"/>
      <c r="I189" s="92"/>
      <c r="J189" s="92"/>
      <c r="K189" s="92"/>
      <c r="L189" s="92"/>
      <c r="M189" s="92"/>
    </row>
    <row r="190" spans="1:13">
      <c r="A190" s="91"/>
      <c r="B190" s="92"/>
      <c r="C190" s="92"/>
      <c r="D190" s="92"/>
      <c r="E190" s="92"/>
      <c r="F190" s="92"/>
      <c r="G190" s="92"/>
      <c r="H190" s="92"/>
      <c r="I190" s="92"/>
      <c r="J190" s="92"/>
      <c r="K190" s="92"/>
      <c r="L190" s="92"/>
      <c r="M190" s="92"/>
    </row>
    <row r="191" spans="1:13">
      <c r="A191" s="91"/>
      <c r="B191" s="92"/>
      <c r="C191" s="92"/>
      <c r="D191" s="92"/>
      <c r="E191" s="92"/>
      <c r="F191" s="92"/>
      <c r="G191" s="92"/>
      <c r="H191" s="92"/>
      <c r="I191" s="92"/>
      <c r="J191" s="92"/>
      <c r="K191" s="92"/>
      <c r="L191" s="92"/>
      <c r="M191" s="92"/>
    </row>
    <row r="192" spans="1:13">
      <c r="A192" s="91"/>
      <c r="B192" s="92"/>
      <c r="C192" s="92"/>
      <c r="D192" s="92"/>
      <c r="E192" s="92"/>
      <c r="F192" s="92"/>
      <c r="G192" s="92"/>
      <c r="H192" s="92"/>
      <c r="I192" s="92"/>
      <c r="J192" s="92"/>
      <c r="K192" s="92"/>
      <c r="L192" s="92"/>
      <c r="M192" s="92"/>
    </row>
    <row r="193" spans="1:13">
      <c r="A193" s="91"/>
      <c r="B193" s="92"/>
      <c r="C193" s="92"/>
      <c r="D193" s="92"/>
      <c r="E193" s="92"/>
      <c r="F193" s="92"/>
      <c r="G193" s="92"/>
      <c r="H193" s="92"/>
      <c r="I193" s="92"/>
      <c r="J193" s="92"/>
      <c r="K193" s="92"/>
      <c r="L193" s="92"/>
      <c r="M193" s="92"/>
    </row>
    <row r="194" spans="1:13">
      <c r="A194" s="91"/>
      <c r="B194" s="92"/>
      <c r="C194" s="92"/>
      <c r="D194" s="92"/>
      <c r="E194" s="92"/>
      <c r="F194" s="92"/>
      <c r="G194" s="92"/>
      <c r="H194" s="92"/>
      <c r="I194" s="92"/>
      <c r="J194" s="92"/>
      <c r="K194" s="92"/>
      <c r="L194" s="92"/>
      <c r="M194" s="92"/>
    </row>
    <row r="195" spans="1:13">
      <c r="A195" s="91"/>
      <c r="B195" s="92"/>
      <c r="C195" s="92"/>
      <c r="D195" s="92"/>
      <c r="E195" s="92"/>
      <c r="F195" s="92"/>
      <c r="G195" s="92"/>
      <c r="H195" s="92"/>
      <c r="I195" s="92"/>
      <c r="J195" s="92"/>
      <c r="K195" s="92"/>
      <c r="L195" s="92"/>
      <c r="M195" s="92"/>
    </row>
    <row r="196" spans="1:13">
      <c r="A196" s="91"/>
      <c r="B196" s="92"/>
      <c r="C196" s="92"/>
      <c r="D196" s="92"/>
      <c r="E196" s="92"/>
      <c r="F196" s="92"/>
      <c r="G196" s="92"/>
      <c r="H196" s="92"/>
      <c r="I196" s="92"/>
      <c r="J196" s="92"/>
      <c r="K196" s="92"/>
      <c r="L196" s="92"/>
      <c r="M196" s="92"/>
    </row>
    <row r="197" spans="1:13">
      <c r="A197" s="91"/>
      <c r="B197" s="92"/>
      <c r="C197" s="92"/>
      <c r="D197" s="92"/>
      <c r="E197" s="92"/>
      <c r="F197" s="92"/>
      <c r="G197" s="92"/>
      <c r="H197" s="92"/>
      <c r="I197" s="92"/>
      <c r="J197" s="92"/>
      <c r="K197" s="92"/>
      <c r="L197" s="92"/>
      <c r="M197" s="92"/>
    </row>
    <row r="198" spans="1:13">
      <c r="A198" s="91"/>
      <c r="B198" s="92"/>
      <c r="C198" s="92"/>
      <c r="D198" s="92"/>
      <c r="E198" s="92"/>
      <c r="F198" s="92"/>
      <c r="G198" s="92"/>
      <c r="H198" s="92"/>
      <c r="I198" s="92"/>
      <c r="J198" s="92"/>
      <c r="K198" s="92"/>
      <c r="L198" s="92"/>
      <c r="M198" s="92"/>
    </row>
    <row r="199" spans="1:13">
      <c r="A199" s="91"/>
      <c r="B199" s="92"/>
      <c r="C199" s="92"/>
      <c r="D199" s="92"/>
      <c r="E199" s="92"/>
      <c r="F199" s="92"/>
      <c r="G199" s="92"/>
      <c r="H199" s="92"/>
      <c r="I199" s="92"/>
      <c r="J199" s="92"/>
      <c r="K199" s="92"/>
      <c r="L199" s="92"/>
      <c r="M199" s="92"/>
    </row>
    <row r="200" spans="1:13">
      <c r="A200" s="91"/>
      <c r="B200" s="92"/>
      <c r="C200" s="92"/>
      <c r="D200" s="92"/>
      <c r="E200" s="92"/>
      <c r="F200" s="92"/>
      <c r="G200" s="92"/>
      <c r="H200" s="92"/>
      <c r="I200" s="92"/>
      <c r="J200" s="92"/>
      <c r="K200" s="92"/>
      <c r="L200" s="92"/>
      <c r="M200" s="92"/>
    </row>
    <row r="201" spans="1:13">
      <c r="A201" s="91"/>
      <c r="B201" s="92"/>
      <c r="C201" s="92"/>
      <c r="D201" s="92"/>
      <c r="E201" s="92"/>
      <c r="F201" s="92"/>
      <c r="G201" s="92"/>
      <c r="H201" s="92"/>
      <c r="I201" s="92"/>
      <c r="J201" s="92"/>
      <c r="K201" s="92"/>
      <c r="L201" s="92"/>
      <c r="M201" s="92"/>
    </row>
    <row r="202" spans="1:13">
      <c r="A202" s="91"/>
      <c r="B202" s="92"/>
      <c r="C202" s="92"/>
      <c r="D202" s="92"/>
      <c r="E202" s="92"/>
      <c r="F202" s="92"/>
      <c r="G202" s="92"/>
      <c r="H202" s="92"/>
      <c r="I202" s="92"/>
      <c r="J202" s="92"/>
      <c r="K202" s="92"/>
      <c r="L202" s="92"/>
      <c r="M202" s="92"/>
    </row>
    <row r="203" spans="1:13">
      <c r="A203" s="91"/>
      <c r="B203" s="92"/>
      <c r="C203" s="92"/>
      <c r="D203" s="92"/>
      <c r="E203" s="92"/>
      <c r="F203" s="92"/>
      <c r="G203" s="92"/>
      <c r="H203" s="92"/>
      <c r="I203" s="92"/>
      <c r="J203" s="92"/>
      <c r="K203" s="92"/>
      <c r="L203" s="92"/>
      <c r="M203" s="92"/>
    </row>
    <row r="204" spans="1:13">
      <c r="A204" s="91"/>
      <c r="B204" s="92"/>
      <c r="C204" s="92"/>
      <c r="D204" s="92"/>
      <c r="E204" s="92"/>
      <c r="F204" s="92"/>
      <c r="G204" s="92"/>
      <c r="H204" s="92"/>
      <c r="I204" s="92"/>
      <c r="J204" s="92"/>
      <c r="K204" s="92"/>
      <c r="L204" s="92"/>
      <c r="M204" s="92"/>
    </row>
    <row r="205" spans="1:13">
      <c r="A205" s="91"/>
      <c r="B205" s="92"/>
      <c r="C205" s="92"/>
      <c r="D205" s="92"/>
      <c r="E205" s="92"/>
      <c r="F205" s="92"/>
      <c r="G205" s="92"/>
      <c r="H205" s="92"/>
      <c r="I205" s="92"/>
      <c r="J205" s="92"/>
      <c r="K205" s="92"/>
      <c r="L205" s="92"/>
      <c r="M205" s="92"/>
    </row>
    <row r="206" spans="1:13">
      <c r="A206" s="91"/>
      <c r="B206" s="92"/>
      <c r="C206" s="92"/>
      <c r="D206" s="92"/>
      <c r="E206" s="92"/>
      <c r="F206" s="92"/>
      <c r="G206" s="92"/>
      <c r="H206" s="92"/>
      <c r="I206" s="92"/>
      <c r="J206" s="92"/>
      <c r="K206" s="92"/>
      <c r="L206" s="92"/>
      <c r="M206" s="92"/>
    </row>
    <row r="207" spans="1:13">
      <c r="A207" s="91"/>
      <c r="B207" s="92"/>
      <c r="C207" s="92"/>
      <c r="D207" s="92"/>
      <c r="E207" s="92"/>
      <c r="F207" s="92"/>
      <c r="G207" s="92"/>
      <c r="H207" s="92"/>
      <c r="I207" s="92"/>
      <c r="J207" s="92"/>
      <c r="K207" s="92"/>
      <c r="L207" s="92"/>
      <c r="M207" s="92"/>
    </row>
    <row r="208" spans="1:13">
      <c r="A208" s="91"/>
      <c r="B208" s="92"/>
      <c r="C208" s="92"/>
      <c r="D208" s="92"/>
      <c r="E208" s="92"/>
      <c r="F208" s="92"/>
      <c r="G208" s="92"/>
      <c r="H208" s="92"/>
      <c r="I208" s="92"/>
      <c r="J208" s="92"/>
      <c r="K208" s="92"/>
      <c r="L208" s="92"/>
      <c r="M208" s="92"/>
    </row>
    <row r="209" spans="1:13">
      <c r="A209" s="91"/>
      <c r="B209" s="92"/>
      <c r="C209" s="92"/>
      <c r="D209" s="92"/>
      <c r="E209" s="92"/>
      <c r="F209" s="92"/>
      <c r="G209" s="92"/>
      <c r="H209" s="92"/>
      <c r="I209" s="92"/>
      <c r="J209" s="92"/>
      <c r="K209" s="92"/>
      <c r="L209" s="92"/>
      <c r="M209" s="92"/>
    </row>
    <row r="210" spans="1:13">
      <c r="A210" s="91"/>
      <c r="B210" s="92"/>
      <c r="C210" s="92"/>
      <c r="D210" s="92"/>
      <c r="E210" s="92"/>
      <c r="F210" s="92"/>
      <c r="G210" s="92"/>
      <c r="H210" s="92"/>
      <c r="I210" s="92"/>
      <c r="J210" s="92"/>
      <c r="K210" s="92"/>
      <c r="L210" s="92"/>
      <c r="M210" s="92"/>
    </row>
    <row r="211" spans="1:13">
      <c r="A211" s="91"/>
      <c r="B211" s="92"/>
      <c r="C211" s="92"/>
      <c r="D211" s="92"/>
      <c r="E211" s="92"/>
      <c r="F211" s="92"/>
      <c r="G211" s="92"/>
      <c r="H211" s="92"/>
      <c r="I211" s="92"/>
      <c r="J211" s="92"/>
      <c r="K211" s="92"/>
      <c r="L211" s="92"/>
      <c r="M211" s="92"/>
    </row>
    <row r="212" spans="1:13">
      <c r="A212" s="91"/>
      <c r="B212" s="92"/>
      <c r="C212" s="92"/>
      <c r="D212" s="92"/>
      <c r="E212" s="92"/>
      <c r="F212" s="92"/>
      <c r="G212" s="92"/>
      <c r="H212" s="92"/>
      <c r="I212" s="92"/>
      <c r="J212" s="92"/>
      <c r="K212" s="92"/>
      <c r="L212" s="92"/>
      <c r="M212" s="92"/>
    </row>
    <row r="213" spans="1:13">
      <c r="A213" s="91"/>
      <c r="B213" s="92"/>
      <c r="C213" s="92"/>
      <c r="D213" s="92"/>
      <c r="E213" s="92"/>
      <c r="F213" s="92"/>
      <c r="G213" s="92"/>
      <c r="H213" s="92"/>
      <c r="I213" s="92"/>
      <c r="J213" s="92"/>
      <c r="K213" s="92"/>
      <c r="L213" s="92"/>
      <c r="M213" s="92"/>
    </row>
    <row r="214" spans="1:13">
      <c r="A214" s="91"/>
      <c r="B214" s="92"/>
      <c r="C214" s="92"/>
      <c r="D214" s="92"/>
      <c r="E214" s="92"/>
      <c r="F214" s="92"/>
      <c r="G214" s="92"/>
      <c r="H214" s="92"/>
      <c r="I214" s="92"/>
      <c r="J214" s="92"/>
      <c r="K214" s="92"/>
      <c r="L214" s="92"/>
      <c r="M214" s="92"/>
    </row>
    <row r="215" spans="1:13">
      <c r="A215" s="91"/>
      <c r="B215" s="92"/>
      <c r="C215" s="92"/>
      <c r="D215" s="92"/>
      <c r="E215" s="92"/>
      <c r="F215" s="92"/>
      <c r="G215" s="92"/>
      <c r="H215" s="92"/>
      <c r="I215" s="92"/>
      <c r="J215" s="92"/>
      <c r="K215" s="92"/>
      <c r="L215" s="92"/>
      <c r="M215" s="92"/>
    </row>
    <row r="216" spans="1:13">
      <c r="A216" s="91"/>
      <c r="B216" s="92"/>
      <c r="C216" s="92"/>
      <c r="D216" s="92"/>
      <c r="E216" s="92"/>
      <c r="F216" s="92"/>
      <c r="G216" s="92"/>
      <c r="H216" s="92"/>
      <c r="I216" s="92"/>
      <c r="J216" s="92"/>
      <c r="K216" s="92"/>
      <c r="L216" s="92"/>
      <c r="M216" s="92"/>
    </row>
    <row r="217" spans="1:13">
      <c r="A217" s="91"/>
      <c r="B217" s="92"/>
      <c r="C217" s="92"/>
      <c r="D217" s="92"/>
      <c r="E217" s="92"/>
      <c r="F217" s="92"/>
      <c r="G217" s="92"/>
      <c r="H217" s="92"/>
      <c r="I217" s="92"/>
      <c r="J217" s="92"/>
      <c r="K217" s="92"/>
      <c r="L217" s="92"/>
      <c r="M217" s="92"/>
    </row>
    <row r="218" spans="1:13">
      <c r="A218" s="91"/>
      <c r="B218" s="92"/>
      <c r="C218" s="92"/>
      <c r="D218" s="92"/>
      <c r="E218" s="92"/>
      <c r="F218" s="92"/>
      <c r="G218" s="92"/>
      <c r="H218" s="92"/>
      <c r="I218" s="92"/>
      <c r="J218" s="92"/>
      <c r="K218" s="92"/>
      <c r="L218" s="92"/>
      <c r="M218" s="92"/>
    </row>
    <row r="219" spans="1:13">
      <c r="A219" s="91"/>
      <c r="B219" s="92"/>
      <c r="C219" s="92"/>
      <c r="D219" s="92"/>
      <c r="E219" s="92"/>
      <c r="F219" s="92"/>
      <c r="G219" s="92"/>
      <c r="H219" s="92"/>
      <c r="I219" s="92"/>
      <c r="J219" s="92"/>
      <c r="K219" s="92"/>
      <c r="L219" s="92"/>
      <c r="M219" s="92"/>
    </row>
    <row r="220" spans="1:13">
      <c r="A220" s="91"/>
      <c r="B220" s="92"/>
      <c r="C220" s="92"/>
      <c r="D220" s="92"/>
      <c r="E220" s="92"/>
      <c r="F220" s="92"/>
      <c r="G220" s="92"/>
      <c r="H220" s="92"/>
      <c r="I220" s="92"/>
      <c r="J220" s="92"/>
      <c r="K220" s="92"/>
      <c r="L220" s="92"/>
      <c r="M220" s="92"/>
    </row>
    <row r="221" spans="1:13">
      <c r="A221" s="91"/>
      <c r="B221" s="92"/>
      <c r="C221" s="92"/>
      <c r="D221" s="92"/>
      <c r="E221" s="92"/>
      <c r="F221" s="92"/>
      <c r="G221" s="92"/>
      <c r="H221" s="92"/>
      <c r="I221" s="92"/>
      <c r="J221" s="92"/>
      <c r="K221" s="92"/>
      <c r="L221" s="92"/>
      <c r="M221" s="92"/>
    </row>
    <row r="222" spans="1:13">
      <c r="A222" s="91"/>
      <c r="B222" s="92"/>
      <c r="C222" s="92"/>
      <c r="D222" s="92"/>
      <c r="E222" s="92"/>
      <c r="F222" s="92"/>
      <c r="G222" s="92"/>
      <c r="H222" s="92"/>
      <c r="I222" s="92"/>
      <c r="J222" s="92"/>
      <c r="K222" s="92"/>
      <c r="L222" s="92"/>
      <c r="M222" s="92"/>
    </row>
    <row r="223" spans="1:13">
      <c r="A223" s="91"/>
      <c r="B223" s="92"/>
      <c r="C223" s="92"/>
      <c r="D223" s="92"/>
      <c r="E223" s="92"/>
      <c r="F223" s="92"/>
      <c r="G223" s="92"/>
      <c r="H223" s="92"/>
      <c r="I223" s="92"/>
      <c r="J223" s="92"/>
      <c r="K223" s="92"/>
      <c r="L223" s="92"/>
      <c r="M223" s="92"/>
    </row>
    <row r="224" spans="1:13">
      <c r="A224" s="91"/>
      <c r="B224" s="92"/>
      <c r="C224" s="92"/>
      <c r="D224" s="92"/>
      <c r="E224" s="92"/>
      <c r="F224" s="92"/>
      <c r="G224" s="92"/>
      <c r="H224" s="92"/>
      <c r="I224" s="92"/>
      <c r="J224" s="92"/>
      <c r="K224" s="92"/>
      <c r="L224" s="92"/>
      <c r="M224" s="92"/>
    </row>
    <row r="225" spans="1:13">
      <c r="A225" s="91"/>
      <c r="B225" s="92"/>
      <c r="C225" s="92"/>
      <c r="D225" s="92"/>
      <c r="E225" s="92"/>
      <c r="F225" s="92"/>
      <c r="G225" s="92"/>
      <c r="H225" s="92"/>
      <c r="I225" s="92"/>
      <c r="J225" s="92"/>
      <c r="K225" s="92"/>
      <c r="L225" s="92"/>
      <c r="M225" s="92"/>
    </row>
    <row r="226" spans="1:13">
      <c r="A226" s="91"/>
      <c r="B226" s="92"/>
      <c r="C226" s="92"/>
      <c r="D226" s="92"/>
      <c r="E226" s="92"/>
      <c r="F226" s="92"/>
      <c r="G226" s="92"/>
      <c r="H226" s="92"/>
      <c r="I226" s="92"/>
      <c r="J226" s="92"/>
      <c r="K226" s="92"/>
      <c r="L226" s="92"/>
      <c r="M226" s="92"/>
    </row>
    <row r="227" spans="1:13">
      <c r="A227" s="91"/>
      <c r="B227" s="92"/>
      <c r="C227" s="92"/>
      <c r="D227" s="92"/>
      <c r="E227" s="92"/>
      <c r="F227" s="92"/>
      <c r="G227" s="92"/>
      <c r="H227" s="92"/>
      <c r="I227" s="92"/>
      <c r="J227" s="92"/>
      <c r="K227" s="92"/>
      <c r="L227" s="92"/>
      <c r="M227" s="92"/>
    </row>
    <row r="228" spans="1:13">
      <c r="A228" s="91"/>
      <c r="B228" s="92"/>
      <c r="C228" s="92"/>
      <c r="D228" s="92"/>
      <c r="E228" s="92"/>
      <c r="F228" s="92"/>
      <c r="G228" s="92"/>
      <c r="H228" s="92"/>
      <c r="I228" s="92"/>
      <c r="J228" s="92"/>
      <c r="K228" s="92"/>
      <c r="L228" s="92"/>
      <c r="M228" s="92"/>
    </row>
    <row r="229" spans="1:13">
      <c r="A229" s="91"/>
      <c r="B229" s="92"/>
      <c r="C229" s="92"/>
      <c r="D229" s="92"/>
      <c r="E229" s="92"/>
      <c r="F229" s="92"/>
      <c r="G229" s="92"/>
      <c r="H229" s="92"/>
      <c r="I229" s="92"/>
      <c r="J229" s="92"/>
      <c r="K229" s="92"/>
      <c r="L229" s="92"/>
      <c r="M229" s="92"/>
    </row>
    <row r="230" spans="1:13">
      <c r="A230" s="91"/>
      <c r="B230" s="92"/>
      <c r="C230" s="92"/>
      <c r="D230" s="92"/>
      <c r="E230" s="92"/>
      <c r="F230" s="92"/>
      <c r="G230" s="92"/>
      <c r="H230" s="92"/>
      <c r="I230" s="92"/>
      <c r="J230" s="92"/>
      <c r="K230" s="92"/>
      <c r="L230" s="92"/>
      <c r="M230" s="92"/>
    </row>
    <row r="231" spans="1:13">
      <c r="A231" s="91"/>
      <c r="B231" s="92"/>
      <c r="C231" s="92"/>
      <c r="D231" s="92"/>
      <c r="E231" s="92"/>
      <c r="F231" s="92"/>
      <c r="G231" s="92"/>
      <c r="H231" s="92"/>
      <c r="I231" s="92"/>
      <c r="J231" s="92"/>
      <c r="K231" s="92"/>
      <c r="L231" s="92"/>
      <c r="M231" s="92"/>
    </row>
    <row r="232" spans="1:13">
      <c r="A232" s="91"/>
      <c r="B232" s="92"/>
      <c r="C232" s="92"/>
      <c r="D232" s="92"/>
      <c r="E232" s="92"/>
      <c r="F232" s="92"/>
      <c r="G232" s="92"/>
      <c r="H232" s="92"/>
      <c r="I232" s="92"/>
      <c r="J232" s="92"/>
      <c r="K232" s="92"/>
      <c r="L232" s="92"/>
      <c r="M232" s="92"/>
    </row>
    <row r="233" spans="1:13">
      <c r="A233" s="91"/>
      <c r="B233" s="92"/>
      <c r="C233" s="92"/>
      <c r="D233" s="92"/>
      <c r="E233" s="92"/>
      <c r="F233" s="92"/>
      <c r="G233" s="92"/>
      <c r="H233" s="92"/>
      <c r="I233" s="92"/>
      <c r="J233" s="92"/>
      <c r="K233" s="92"/>
      <c r="L233" s="92"/>
      <c r="M233" s="92"/>
    </row>
    <row r="234" spans="1:13">
      <c r="A234" s="91"/>
      <c r="B234" s="92"/>
      <c r="C234" s="92"/>
      <c r="D234" s="92"/>
      <c r="E234" s="92"/>
      <c r="F234" s="92"/>
      <c r="G234" s="92"/>
      <c r="H234" s="92"/>
      <c r="I234" s="92"/>
      <c r="J234" s="92"/>
      <c r="K234" s="92"/>
      <c r="L234" s="92"/>
      <c r="M234" s="92"/>
    </row>
    <row r="235" spans="1:13">
      <c r="A235" s="91"/>
      <c r="B235" s="92"/>
      <c r="C235" s="92"/>
      <c r="D235" s="92"/>
      <c r="E235" s="92"/>
      <c r="F235" s="92"/>
      <c r="G235" s="92"/>
      <c r="H235" s="92"/>
      <c r="I235" s="92"/>
      <c r="J235" s="92"/>
      <c r="K235" s="92"/>
      <c r="L235" s="92"/>
      <c r="M235" s="92"/>
    </row>
    <row r="236" spans="1:13">
      <c r="A236" s="91"/>
      <c r="B236" s="92"/>
      <c r="C236" s="92"/>
      <c r="D236" s="92"/>
      <c r="E236" s="92"/>
      <c r="F236" s="92"/>
      <c r="G236" s="92"/>
      <c r="H236" s="92"/>
      <c r="I236" s="92"/>
      <c r="J236" s="92"/>
      <c r="K236" s="92"/>
      <c r="L236" s="92"/>
      <c r="M236" s="92"/>
    </row>
    <row r="237" spans="1:13">
      <c r="A237" s="91"/>
      <c r="B237" s="92"/>
      <c r="C237" s="92"/>
      <c r="D237" s="92"/>
      <c r="E237" s="92"/>
      <c r="F237" s="92"/>
      <c r="G237" s="92"/>
      <c r="H237" s="92"/>
      <c r="I237" s="92"/>
      <c r="J237" s="92"/>
      <c r="K237" s="92"/>
      <c r="L237" s="92"/>
      <c r="M237" s="92"/>
    </row>
    <row r="238" spans="1:13">
      <c r="A238" s="91"/>
      <c r="B238" s="92"/>
      <c r="C238" s="92"/>
      <c r="D238" s="92"/>
      <c r="E238" s="92"/>
      <c r="F238" s="92"/>
      <c r="G238" s="92"/>
      <c r="H238" s="92"/>
      <c r="I238" s="92"/>
      <c r="J238" s="92"/>
      <c r="K238" s="92"/>
      <c r="L238" s="92"/>
      <c r="M238" s="92"/>
    </row>
    <row r="239" spans="1:13">
      <c r="A239" s="91"/>
      <c r="B239" s="92"/>
      <c r="C239" s="92"/>
      <c r="D239" s="92"/>
      <c r="E239" s="92"/>
      <c r="F239" s="92"/>
      <c r="G239" s="92"/>
      <c r="H239" s="92"/>
      <c r="I239" s="92"/>
      <c r="J239" s="92"/>
      <c r="K239" s="92"/>
      <c r="L239" s="92"/>
      <c r="M239" s="92"/>
    </row>
    <row r="240" spans="1:13">
      <c r="A240" s="91"/>
      <c r="B240" s="92"/>
      <c r="C240" s="92"/>
      <c r="D240" s="92"/>
      <c r="E240" s="92"/>
      <c r="F240" s="92"/>
      <c r="G240" s="92"/>
      <c r="H240" s="92"/>
      <c r="I240" s="92"/>
      <c r="J240" s="92"/>
      <c r="K240" s="92"/>
      <c r="L240" s="92"/>
      <c r="M240" s="92"/>
    </row>
    <row r="241" spans="1:13">
      <c r="A241" s="91"/>
      <c r="B241" s="92"/>
      <c r="C241" s="92"/>
      <c r="D241" s="92"/>
      <c r="E241" s="92"/>
      <c r="F241" s="92"/>
      <c r="G241" s="92"/>
      <c r="H241" s="92"/>
      <c r="I241" s="92"/>
      <c r="J241" s="92"/>
      <c r="K241" s="92"/>
      <c r="L241" s="92"/>
      <c r="M241" s="92"/>
    </row>
    <row r="242" spans="1:13">
      <c r="A242" s="91"/>
      <c r="B242" s="92"/>
      <c r="C242" s="92"/>
      <c r="D242" s="92"/>
      <c r="E242" s="92"/>
      <c r="F242" s="92"/>
      <c r="G242" s="92"/>
      <c r="H242" s="92"/>
      <c r="I242" s="92"/>
      <c r="J242" s="92"/>
      <c r="K242" s="92"/>
      <c r="L242" s="92"/>
      <c r="M242" s="92"/>
    </row>
    <row r="243" spans="1:13">
      <c r="A243" s="91"/>
      <c r="B243" s="92"/>
      <c r="C243" s="92"/>
      <c r="D243" s="92"/>
      <c r="E243" s="92"/>
      <c r="F243" s="92"/>
      <c r="G243" s="92"/>
      <c r="H243" s="92"/>
      <c r="I243" s="92"/>
      <c r="J243" s="92"/>
      <c r="K243" s="92"/>
      <c r="L243" s="92"/>
      <c r="M243" s="92"/>
    </row>
    <row r="244" spans="1:13">
      <c r="A244" s="91"/>
      <c r="B244" s="92"/>
      <c r="C244" s="92"/>
      <c r="D244" s="92"/>
      <c r="E244" s="92"/>
      <c r="F244" s="92"/>
      <c r="G244" s="92"/>
      <c r="H244" s="92"/>
      <c r="I244" s="92"/>
      <c r="J244" s="92"/>
      <c r="K244" s="92"/>
      <c r="L244" s="92"/>
      <c r="M244" s="92"/>
    </row>
    <row r="245" spans="1:13">
      <c r="A245" s="91"/>
      <c r="B245" s="92"/>
      <c r="C245" s="92"/>
      <c r="D245" s="92"/>
      <c r="E245" s="92"/>
      <c r="F245" s="92"/>
      <c r="G245" s="92"/>
      <c r="H245" s="92"/>
      <c r="I245" s="92"/>
      <c r="J245" s="92"/>
      <c r="K245" s="92"/>
      <c r="L245" s="92"/>
      <c r="M245" s="92"/>
    </row>
    <row r="246" spans="1:13">
      <c r="A246" s="91"/>
      <c r="B246" s="92"/>
      <c r="C246" s="92"/>
      <c r="D246" s="92"/>
      <c r="E246" s="92"/>
      <c r="F246" s="92"/>
      <c r="G246" s="92"/>
      <c r="H246" s="92"/>
      <c r="I246" s="92"/>
      <c r="J246" s="92"/>
      <c r="K246" s="92"/>
      <c r="L246" s="92"/>
      <c r="M246" s="92"/>
    </row>
    <row r="247" spans="1:13">
      <c r="A247" s="91"/>
      <c r="B247" s="92"/>
      <c r="C247" s="92"/>
      <c r="D247" s="92"/>
      <c r="E247" s="92"/>
      <c r="F247" s="92"/>
      <c r="G247" s="92"/>
      <c r="H247" s="92"/>
      <c r="I247" s="92"/>
      <c r="J247" s="92"/>
      <c r="K247" s="92"/>
      <c r="L247" s="92"/>
      <c r="M247" s="92"/>
    </row>
    <row r="248" spans="1:13">
      <c r="A248" s="91"/>
      <c r="B248" s="92"/>
      <c r="C248" s="92"/>
      <c r="D248" s="92"/>
      <c r="E248" s="92"/>
      <c r="F248" s="92"/>
      <c r="G248" s="92"/>
      <c r="H248" s="92"/>
      <c r="I248" s="92"/>
      <c r="J248" s="92"/>
      <c r="K248" s="92"/>
      <c r="L248" s="92"/>
      <c r="M248" s="92"/>
    </row>
    <row r="249" spans="1:13">
      <c r="A249" s="91"/>
      <c r="B249" s="92"/>
      <c r="C249" s="92"/>
      <c r="D249" s="92"/>
      <c r="E249" s="92"/>
      <c r="F249" s="92"/>
      <c r="G249" s="92"/>
      <c r="H249" s="92"/>
      <c r="I249" s="92"/>
      <c r="J249" s="92"/>
      <c r="K249" s="92"/>
      <c r="L249" s="92"/>
      <c r="M249" s="92"/>
    </row>
    <row r="250" spans="1:13">
      <c r="A250" s="91"/>
      <c r="B250" s="92"/>
      <c r="C250" s="92"/>
      <c r="D250" s="92"/>
      <c r="E250" s="92"/>
      <c r="F250" s="92"/>
      <c r="G250" s="92"/>
      <c r="H250" s="92"/>
      <c r="I250" s="92"/>
      <c r="J250" s="92"/>
      <c r="K250" s="92"/>
      <c r="L250" s="92"/>
      <c r="M250" s="92"/>
    </row>
    <row r="251" spans="1:13">
      <c r="A251" s="91"/>
      <c r="B251" s="92"/>
      <c r="C251" s="92"/>
      <c r="D251" s="92"/>
      <c r="E251" s="92"/>
      <c r="F251" s="92"/>
      <c r="G251" s="92"/>
      <c r="H251" s="92"/>
      <c r="I251" s="92"/>
      <c r="J251" s="92"/>
      <c r="K251" s="92"/>
      <c r="L251" s="92"/>
      <c r="M251" s="92"/>
    </row>
    <row r="252" spans="1:13">
      <c r="A252" s="91"/>
      <c r="B252" s="92"/>
      <c r="C252" s="92"/>
      <c r="D252" s="92"/>
      <c r="E252" s="92"/>
      <c r="F252" s="92"/>
      <c r="G252" s="92"/>
      <c r="H252" s="92"/>
      <c r="I252" s="92"/>
      <c r="J252" s="92"/>
      <c r="K252" s="92"/>
      <c r="L252" s="92"/>
      <c r="M252" s="92"/>
    </row>
    <row r="253" spans="1:13">
      <c r="A253" s="91"/>
      <c r="B253" s="92"/>
      <c r="C253" s="92"/>
      <c r="D253" s="92"/>
      <c r="E253" s="92"/>
      <c r="F253" s="92"/>
      <c r="G253" s="92"/>
      <c r="H253" s="92"/>
      <c r="I253" s="92"/>
      <c r="J253" s="92"/>
      <c r="K253" s="92"/>
      <c r="L253" s="92"/>
      <c r="M253" s="92"/>
    </row>
    <row r="254" spans="1:13">
      <c r="A254" s="91"/>
      <c r="B254" s="92"/>
      <c r="C254" s="92"/>
      <c r="D254" s="92"/>
      <c r="E254" s="92"/>
      <c r="F254" s="92"/>
      <c r="G254" s="92"/>
      <c r="H254" s="92"/>
      <c r="I254" s="92"/>
      <c r="J254" s="92"/>
      <c r="K254" s="92"/>
      <c r="L254" s="92"/>
      <c r="M254" s="92"/>
    </row>
    <row r="255" spans="1:13">
      <c r="A255" s="91"/>
      <c r="B255" s="92"/>
      <c r="C255" s="92"/>
      <c r="D255" s="92"/>
      <c r="E255" s="92"/>
      <c r="F255" s="92"/>
      <c r="G255" s="92"/>
      <c r="H255" s="92"/>
      <c r="I255" s="92"/>
      <c r="J255" s="92"/>
      <c r="K255" s="92"/>
      <c r="L255" s="92"/>
      <c r="M255" s="92"/>
    </row>
    <row r="256" spans="1:13">
      <c r="A256" s="91"/>
      <c r="B256" s="92"/>
      <c r="C256" s="92"/>
      <c r="D256" s="92"/>
      <c r="E256" s="92"/>
      <c r="F256" s="92"/>
      <c r="G256" s="92"/>
      <c r="H256" s="92"/>
      <c r="I256" s="92"/>
      <c r="J256" s="92"/>
      <c r="K256" s="92"/>
      <c r="L256" s="92"/>
      <c r="M256" s="92"/>
    </row>
    <row r="257" spans="1:13">
      <c r="A257" s="91"/>
      <c r="B257" s="92"/>
      <c r="C257" s="92"/>
      <c r="D257" s="92"/>
      <c r="E257" s="92"/>
      <c r="F257" s="92"/>
      <c r="G257" s="92"/>
      <c r="H257" s="92"/>
      <c r="I257" s="92"/>
      <c r="J257" s="92"/>
      <c r="K257" s="92"/>
      <c r="L257" s="92"/>
      <c r="M257" s="92"/>
    </row>
    <row r="258" spans="1:13">
      <c r="A258" s="91"/>
      <c r="B258" s="92"/>
      <c r="C258" s="92"/>
      <c r="D258" s="92"/>
      <c r="E258" s="92"/>
      <c r="F258" s="92"/>
      <c r="G258" s="92"/>
      <c r="H258" s="92"/>
      <c r="I258" s="92"/>
      <c r="J258" s="92"/>
      <c r="K258" s="92"/>
      <c r="L258" s="92"/>
      <c r="M258" s="92"/>
    </row>
    <row r="259" spans="1:13">
      <c r="A259" s="91"/>
      <c r="B259" s="92"/>
      <c r="C259" s="92"/>
      <c r="D259" s="92"/>
      <c r="E259" s="92"/>
      <c r="F259" s="92"/>
      <c r="G259" s="92"/>
      <c r="H259" s="92"/>
      <c r="I259" s="92"/>
      <c r="J259" s="92"/>
      <c r="K259" s="92"/>
      <c r="L259" s="92"/>
      <c r="M259" s="92"/>
    </row>
    <row r="260" spans="1:13">
      <c r="A260" s="91"/>
      <c r="B260" s="92"/>
      <c r="C260" s="92"/>
      <c r="D260" s="92"/>
      <c r="E260" s="92"/>
      <c r="F260" s="92"/>
      <c r="G260" s="92"/>
      <c r="H260" s="92"/>
      <c r="I260" s="92"/>
      <c r="J260" s="92"/>
      <c r="K260" s="92"/>
      <c r="L260" s="92"/>
      <c r="M260" s="92"/>
    </row>
    <row r="261" spans="1:13">
      <c r="A261" s="91"/>
      <c r="B261" s="92"/>
      <c r="C261" s="92"/>
      <c r="D261" s="92"/>
      <c r="E261" s="92"/>
      <c r="F261" s="92"/>
      <c r="G261" s="92"/>
      <c r="H261" s="92"/>
      <c r="I261" s="92"/>
      <c r="J261" s="92"/>
      <c r="K261" s="92"/>
      <c r="L261" s="92"/>
      <c r="M261" s="92"/>
    </row>
    <row r="262" spans="1:13">
      <c r="A262" s="91"/>
      <c r="B262" s="92"/>
      <c r="C262" s="92"/>
      <c r="D262" s="92"/>
      <c r="E262" s="92"/>
      <c r="F262" s="92"/>
      <c r="G262" s="92"/>
      <c r="H262" s="92"/>
      <c r="I262" s="92"/>
      <c r="J262" s="92"/>
      <c r="K262" s="92"/>
      <c r="L262" s="92"/>
      <c r="M262" s="92"/>
    </row>
    <row r="263" spans="1:13">
      <c r="A263" s="91"/>
      <c r="B263" s="92"/>
      <c r="C263" s="92"/>
      <c r="D263" s="92"/>
      <c r="E263" s="92"/>
      <c r="F263" s="92"/>
      <c r="G263" s="92"/>
      <c r="H263" s="92"/>
      <c r="I263" s="92"/>
      <c r="J263" s="92"/>
      <c r="K263" s="92"/>
      <c r="L263" s="92"/>
      <c r="M263" s="92"/>
    </row>
    <row r="264" spans="1:13">
      <c r="A264" s="91"/>
      <c r="B264" s="92"/>
      <c r="C264" s="92"/>
      <c r="D264" s="92"/>
      <c r="E264" s="92"/>
      <c r="F264" s="92"/>
      <c r="G264" s="92"/>
      <c r="H264" s="92"/>
      <c r="I264" s="92"/>
      <c r="J264" s="92"/>
      <c r="K264" s="92"/>
      <c r="L264" s="92"/>
      <c r="M264" s="92"/>
    </row>
    <row r="265" spans="1:13">
      <c r="A265" s="91"/>
      <c r="B265" s="92"/>
      <c r="C265" s="92"/>
      <c r="D265" s="92"/>
      <c r="E265" s="92"/>
      <c r="F265" s="92"/>
      <c r="G265" s="92"/>
      <c r="H265" s="92"/>
      <c r="I265" s="92"/>
      <c r="J265" s="92"/>
      <c r="K265" s="92"/>
      <c r="L265" s="92"/>
      <c r="M265" s="92"/>
    </row>
    <row r="266" spans="1:13">
      <c r="A266" s="91"/>
      <c r="B266" s="92"/>
      <c r="C266" s="92"/>
      <c r="D266" s="92"/>
      <c r="E266" s="92"/>
      <c r="F266" s="92"/>
      <c r="G266" s="92"/>
      <c r="H266" s="92"/>
      <c r="I266" s="92"/>
      <c r="J266" s="92"/>
      <c r="K266" s="92"/>
      <c r="L266" s="92"/>
      <c r="M266" s="92"/>
    </row>
    <row r="267" spans="1:13">
      <c r="A267" s="91"/>
      <c r="B267" s="92"/>
      <c r="C267" s="92"/>
      <c r="D267" s="92"/>
      <c r="E267" s="92"/>
      <c r="F267" s="92"/>
      <c r="G267" s="92"/>
      <c r="H267" s="92"/>
      <c r="I267" s="92"/>
      <c r="J267" s="92"/>
      <c r="K267" s="92"/>
      <c r="L267" s="92"/>
      <c r="M267" s="92"/>
    </row>
    <row r="268" spans="1:13">
      <c r="A268" s="91"/>
      <c r="B268" s="92"/>
      <c r="C268" s="92"/>
      <c r="D268" s="92"/>
      <c r="E268" s="92"/>
      <c r="F268" s="92"/>
      <c r="G268" s="92"/>
      <c r="H268" s="92"/>
      <c r="I268" s="92"/>
      <c r="J268" s="92"/>
      <c r="K268" s="92"/>
      <c r="L268" s="92"/>
      <c r="M268" s="92"/>
    </row>
    <row r="269" spans="1:13">
      <c r="A269" s="91"/>
      <c r="B269" s="92"/>
      <c r="C269" s="92"/>
      <c r="D269" s="92"/>
      <c r="E269" s="92"/>
      <c r="F269" s="92"/>
      <c r="G269" s="92"/>
      <c r="H269" s="92"/>
      <c r="I269" s="92"/>
      <c r="J269" s="92"/>
      <c r="K269" s="92"/>
      <c r="L269" s="92"/>
      <c r="M269" s="92"/>
    </row>
    <row r="270" spans="1:13">
      <c r="A270" s="91"/>
      <c r="B270" s="92"/>
      <c r="C270" s="92"/>
      <c r="D270" s="92"/>
      <c r="E270" s="92"/>
      <c r="F270" s="92"/>
      <c r="G270" s="92"/>
      <c r="H270" s="92"/>
      <c r="I270" s="92"/>
      <c r="J270" s="92"/>
      <c r="K270" s="92"/>
      <c r="L270" s="92"/>
      <c r="M270" s="92"/>
    </row>
    <row r="271" spans="1:13">
      <c r="A271" s="91"/>
      <c r="B271" s="92"/>
      <c r="C271" s="92"/>
      <c r="D271" s="92"/>
      <c r="E271" s="92"/>
      <c r="F271" s="92"/>
      <c r="G271" s="92"/>
      <c r="H271" s="92"/>
      <c r="I271" s="92"/>
      <c r="J271" s="92"/>
      <c r="K271" s="92"/>
      <c r="L271" s="92"/>
      <c r="M271" s="92"/>
    </row>
    <row r="272" spans="1:13">
      <c r="A272" s="91"/>
      <c r="B272" s="92"/>
      <c r="C272" s="92"/>
      <c r="D272" s="92"/>
      <c r="E272" s="92"/>
      <c r="F272" s="92"/>
      <c r="G272" s="92"/>
      <c r="H272" s="92"/>
      <c r="I272" s="92"/>
      <c r="J272" s="92"/>
      <c r="K272" s="92"/>
      <c r="L272" s="92"/>
      <c r="M272" s="92"/>
    </row>
    <row r="273" spans="1:13">
      <c r="A273" s="91"/>
      <c r="B273" s="92"/>
      <c r="C273" s="92"/>
      <c r="D273" s="92"/>
      <c r="E273" s="92"/>
      <c r="F273" s="92"/>
      <c r="G273" s="92"/>
      <c r="H273" s="92"/>
      <c r="I273" s="92"/>
      <c r="J273" s="92"/>
      <c r="K273" s="92"/>
      <c r="L273" s="92"/>
      <c r="M273" s="92"/>
    </row>
    <row r="274" spans="1:13">
      <c r="A274" s="91"/>
      <c r="B274" s="92"/>
      <c r="C274" s="92"/>
      <c r="D274" s="92"/>
      <c r="E274" s="92"/>
      <c r="F274" s="92"/>
      <c r="G274" s="92"/>
      <c r="H274" s="92"/>
      <c r="I274" s="92"/>
      <c r="J274" s="92"/>
      <c r="K274" s="92"/>
      <c r="L274" s="92"/>
      <c r="M274" s="92"/>
    </row>
    <row r="275" spans="1:13">
      <c r="A275" s="91"/>
      <c r="B275" s="92"/>
      <c r="C275" s="92"/>
      <c r="D275" s="92"/>
      <c r="E275" s="92"/>
      <c r="F275" s="92"/>
      <c r="G275" s="92"/>
      <c r="H275" s="92"/>
      <c r="I275" s="92"/>
      <c r="J275" s="92"/>
      <c r="K275" s="92"/>
      <c r="L275" s="92"/>
      <c r="M275" s="92"/>
    </row>
    <row r="276" spans="1:13">
      <c r="A276" s="91"/>
      <c r="B276" s="92"/>
      <c r="C276" s="92"/>
      <c r="D276" s="92"/>
      <c r="E276" s="92"/>
      <c r="F276" s="92"/>
      <c r="G276" s="92"/>
      <c r="H276" s="92"/>
      <c r="I276" s="92"/>
      <c r="J276" s="92"/>
      <c r="K276" s="92"/>
      <c r="L276" s="92"/>
      <c r="M276" s="92"/>
    </row>
    <row r="277" spans="1:13">
      <c r="A277" s="91"/>
      <c r="B277" s="92"/>
      <c r="C277" s="92"/>
      <c r="D277" s="92"/>
      <c r="E277" s="92"/>
      <c r="F277" s="92"/>
      <c r="G277" s="92"/>
      <c r="H277" s="92"/>
      <c r="I277" s="92"/>
      <c r="J277" s="92"/>
      <c r="K277" s="92"/>
      <c r="L277" s="92"/>
      <c r="M277" s="92"/>
    </row>
    <row r="278" spans="1:13">
      <c r="A278" s="91"/>
      <c r="B278" s="92"/>
      <c r="C278" s="92"/>
      <c r="D278" s="92"/>
      <c r="E278" s="92"/>
      <c r="F278" s="92"/>
      <c r="G278" s="92"/>
      <c r="H278" s="92"/>
      <c r="I278" s="92"/>
      <c r="J278" s="92"/>
      <c r="K278" s="92"/>
      <c r="L278" s="92"/>
      <c r="M278" s="92"/>
    </row>
    <row r="279" spans="1:13">
      <c r="A279" s="91"/>
      <c r="B279" s="92"/>
      <c r="C279" s="92"/>
      <c r="D279" s="92"/>
      <c r="E279" s="92"/>
      <c r="F279" s="92"/>
      <c r="G279" s="92"/>
      <c r="H279" s="92"/>
      <c r="I279" s="92"/>
      <c r="J279" s="92"/>
      <c r="K279" s="92"/>
      <c r="L279" s="92"/>
      <c r="M279" s="92"/>
    </row>
    <row r="280" spans="1:13">
      <c r="A280" s="91"/>
      <c r="B280" s="92"/>
      <c r="C280" s="92"/>
      <c r="D280" s="92"/>
      <c r="E280" s="92"/>
      <c r="F280" s="92"/>
      <c r="G280" s="92"/>
      <c r="H280" s="92"/>
      <c r="I280" s="92"/>
      <c r="J280" s="92"/>
      <c r="K280" s="92"/>
      <c r="L280" s="92"/>
      <c r="M280" s="92"/>
    </row>
    <row r="281" spans="1:13">
      <c r="A281" s="91"/>
      <c r="B281" s="92"/>
      <c r="C281" s="92"/>
      <c r="D281" s="92"/>
      <c r="E281" s="92"/>
      <c r="F281" s="92"/>
      <c r="G281" s="92"/>
      <c r="H281" s="92"/>
      <c r="I281" s="92"/>
      <c r="J281" s="92"/>
      <c r="K281" s="92"/>
      <c r="L281" s="92"/>
      <c r="M281" s="92"/>
    </row>
    <row r="282" spans="1:13">
      <c r="A282" s="91"/>
      <c r="B282" s="92"/>
      <c r="C282" s="92"/>
      <c r="D282" s="92"/>
      <c r="E282" s="92"/>
      <c r="F282" s="92"/>
      <c r="G282" s="92"/>
      <c r="H282" s="92"/>
      <c r="I282" s="92"/>
      <c r="J282" s="92"/>
      <c r="K282" s="92"/>
      <c r="L282" s="92"/>
      <c r="M282" s="92"/>
    </row>
    <row r="283" spans="1:13">
      <c r="A283" s="91"/>
      <c r="B283" s="92"/>
      <c r="C283" s="92"/>
      <c r="D283" s="92"/>
      <c r="E283" s="92"/>
      <c r="F283" s="92"/>
      <c r="G283" s="92"/>
      <c r="H283" s="92"/>
      <c r="I283" s="92"/>
      <c r="J283" s="92"/>
      <c r="K283" s="92"/>
      <c r="L283" s="92"/>
      <c r="M283" s="92"/>
    </row>
    <row r="284" spans="1:13">
      <c r="A284" s="91"/>
      <c r="B284" s="92"/>
      <c r="C284" s="92"/>
      <c r="D284" s="92"/>
      <c r="E284" s="92"/>
      <c r="F284" s="92"/>
      <c r="G284" s="92"/>
      <c r="H284" s="92"/>
      <c r="I284" s="92"/>
      <c r="J284" s="92"/>
      <c r="K284" s="92"/>
      <c r="L284" s="92"/>
      <c r="M284" s="92"/>
    </row>
    <row r="285" spans="1:13">
      <c r="A285" s="91"/>
      <c r="B285" s="92"/>
      <c r="C285" s="92"/>
      <c r="D285" s="92"/>
      <c r="E285" s="92"/>
      <c r="F285" s="92"/>
      <c r="G285" s="92"/>
      <c r="H285" s="92"/>
      <c r="I285" s="92"/>
      <c r="J285" s="92"/>
      <c r="K285" s="92"/>
      <c r="L285" s="92"/>
      <c r="M285" s="92"/>
    </row>
    <row r="286" spans="1:13">
      <c r="A286" s="91"/>
      <c r="B286" s="92"/>
      <c r="C286" s="92"/>
      <c r="D286" s="92"/>
      <c r="E286" s="92"/>
      <c r="F286" s="92"/>
      <c r="G286" s="92"/>
      <c r="H286" s="92"/>
      <c r="I286" s="92"/>
      <c r="J286" s="92"/>
      <c r="K286" s="92"/>
      <c r="L286" s="92"/>
      <c r="M286" s="92"/>
    </row>
    <row r="287" spans="1:13">
      <c r="A287" s="91"/>
      <c r="B287" s="92"/>
      <c r="C287" s="92"/>
      <c r="D287" s="92"/>
      <c r="E287" s="92"/>
      <c r="F287" s="92"/>
      <c r="G287" s="92"/>
      <c r="H287" s="92"/>
      <c r="I287" s="92"/>
      <c r="J287" s="92"/>
      <c r="K287" s="92"/>
      <c r="L287" s="92"/>
      <c r="M287" s="92"/>
    </row>
    <row r="288" spans="1:13">
      <c r="A288" s="91"/>
      <c r="B288" s="92"/>
      <c r="C288" s="92"/>
      <c r="D288" s="92"/>
      <c r="E288" s="92"/>
      <c r="F288" s="92"/>
      <c r="G288" s="92"/>
      <c r="H288" s="92"/>
      <c r="I288" s="92"/>
      <c r="J288" s="92"/>
      <c r="K288" s="92"/>
      <c r="L288" s="92"/>
      <c r="M288" s="92"/>
    </row>
    <row r="289" spans="1:13">
      <c r="A289" s="91"/>
      <c r="B289" s="92"/>
      <c r="C289" s="92"/>
      <c r="D289" s="92"/>
      <c r="E289" s="92"/>
      <c r="F289" s="92"/>
      <c r="G289" s="92"/>
      <c r="H289" s="92"/>
      <c r="I289" s="92"/>
      <c r="J289" s="92"/>
      <c r="K289" s="92"/>
      <c r="L289" s="92"/>
      <c r="M289" s="92"/>
    </row>
    <row r="290" spans="1:13">
      <c r="A290" s="91"/>
      <c r="B290" s="92"/>
      <c r="C290" s="92"/>
      <c r="D290" s="92"/>
      <c r="E290" s="92"/>
      <c r="F290" s="92"/>
      <c r="G290" s="92"/>
      <c r="H290" s="92"/>
      <c r="I290" s="92"/>
      <c r="J290" s="92"/>
      <c r="K290" s="92"/>
      <c r="L290" s="92"/>
      <c r="M290" s="92"/>
    </row>
    <row r="291" spans="1:13">
      <c r="A291" s="91"/>
      <c r="B291" s="92"/>
      <c r="C291" s="92"/>
      <c r="D291" s="92"/>
      <c r="E291" s="92"/>
      <c r="F291" s="92"/>
      <c r="G291" s="92"/>
      <c r="H291" s="92"/>
      <c r="I291" s="92"/>
      <c r="J291" s="92"/>
      <c r="K291" s="92"/>
      <c r="L291" s="92"/>
      <c r="M291" s="92"/>
    </row>
    <row r="292" spans="1:13">
      <c r="A292" s="91"/>
      <c r="B292" s="92"/>
      <c r="C292" s="92"/>
      <c r="D292" s="92"/>
      <c r="E292" s="92"/>
      <c r="F292" s="92"/>
      <c r="G292" s="92"/>
      <c r="H292" s="92"/>
      <c r="I292" s="92"/>
      <c r="J292" s="92"/>
      <c r="K292" s="92"/>
      <c r="L292" s="92"/>
      <c r="M292" s="92"/>
    </row>
    <row r="293" spans="1:13">
      <c r="A293" s="91"/>
      <c r="B293" s="92"/>
      <c r="C293" s="92"/>
      <c r="D293" s="92"/>
      <c r="E293" s="92"/>
      <c r="F293" s="92"/>
      <c r="G293" s="92"/>
      <c r="H293" s="92"/>
      <c r="I293" s="92"/>
      <c r="J293" s="92"/>
      <c r="K293" s="92"/>
      <c r="L293" s="92"/>
      <c r="M293" s="92"/>
    </row>
    <row r="294" spans="1:13">
      <c r="A294" s="91"/>
      <c r="B294" s="92"/>
      <c r="C294" s="92"/>
      <c r="D294" s="92"/>
      <c r="E294" s="92"/>
      <c r="F294" s="92"/>
      <c r="G294" s="92"/>
      <c r="H294" s="92"/>
      <c r="I294" s="92"/>
      <c r="J294" s="92"/>
      <c r="K294" s="92"/>
      <c r="L294" s="92"/>
      <c r="M294" s="92"/>
    </row>
    <row r="295" spans="1:13">
      <c r="A295" s="91"/>
      <c r="B295" s="92"/>
      <c r="C295" s="92"/>
      <c r="D295" s="92"/>
      <c r="E295" s="92"/>
      <c r="F295" s="92"/>
      <c r="G295" s="92"/>
      <c r="H295" s="92"/>
      <c r="I295" s="92"/>
      <c r="J295" s="92"/>
      <c r="K295" s="92"/>
      <c r="L295" s="92"/>
      <c r="M295" s="92"/>
    </row>
    <row r="296" spans="1:13">
      <c r="A296" s="91"/>
      <c r="B296" s="92"/>
      <c r="C296" s="92"/>
      <c r="D296" s="92"/>
      <c r="E296" s="92"/>
      <c r="F296" s="92"/>
      <c r="G296" s="92"/>
      <c r="H296" s="92"/>
      <c r="I296" s="92"/>
      <c r="J296" s="92"/>
      <c r="K296" s="92"/>
      <c r="L296" s="92"/>
      <c r="M296" s="92"/>
    </row>
    <row r="297" spans="1:13">
      <c r="A297" s="91"/>
      <c r="B297" s="92"/>
      <c r="C297" s="92"/>
      <c r="D297" s="92"/>
      <c r="E297" s="92"/>
      <c r="F297" s="92"/>
      <c r="G297" s="92"/>
      <c r="H297" s="92"/>
      <c r="I297" s="92"/>
      <c r="J297" s="92"/>
      <c r="K297" s="92"/>
      <c r="L297" s="92"/>
      <c r="M297" s="92"/>
    </row>
    <row r="298" spans="1:13">
      <c r="A298" s="91"/>
      <c r="B298" s="92"/>
      <c r="C298" s="92"/>
      <c r="D298" s="92"/>
      <c r="E298" s="92"/>
      <c r="F298" s="92"/>
      <c r="G298" s="92"/>
      <c r="H298" s="92"/>
      <c r="I298" s="92"/>
      <c r="J298" s="92"/>
      <c r="K298" s="92"/>
      <c r="L298" s="92"/>
      <c r="M298" s="92"/>
    </row>
    <row r="299" spans="1:13">
      <c r="A299" s="91"/>
      <c r="B299" s="92"/>
      <c r="C299" s="92"/>
      <c r="D299" s="92"/>
      <c r="E299" s="92"/>
      <c r="F299" s="92"/>
      <c r="G299" s="92"/>
      <c r="H299" s="92"/>
      <c r="I299" s="92"/>
      <c r="J299" s="92"/>
      <c r="K299" s="92"/>
      <c r="L299" s="92"/>
      <c r="M299" s="92"/>
    </row>
    <row r="300" spans="1:13">
      <c r="A300" s="91"/>
      <c r="B300" s="92"/>
      <c r="C300" s="92"/>
      <c r="D300" s="92"/>
      <c r="E300" s="92"/>
      <c r="F300" s="92"/>
      <c r="G300" s="92"/>
      <c r="H300" s="92"/>
      <c r="I300" s="92"/>
      <c r="J300" s="92"/>
      <c r="K300" s="92"/>
      <c r="L300" s="92"/>
      <c r="M300" s="92"/>
    </row>
    <row r="301" spans="1:13">
      <c r="A301" s="91"/>
      <c r="B301" s="92"/>
      <c r="C301" s="92"/>
      <c r="D301" s="92"/>
      <c r="E301" s="92"/>
      <c r="F301" s="92"/>
      <c r="G301" s="92"/>
      <c r="H301" s="92"/>
      <c r="I301" s="92"/>
      <c r="J301" s="92"/>
      <c r="K301" s="92"/>
      <c r="L301" s="92"/>
      <c r="M301" s="92"/>
    </row>
    <row r="302" spans="1:13">
      <c r="A302" s="91"/>
      <c r="B302" s="92"/>
      <c r="C302" s="92"/>
      <c r="D302" s="92"/>
      <c r="E302" s="92"/>
      <c r="F302" s="92"/>
      <c r="G302" s="92"/>
      <c r="H302" s="92"/>
      <c r="I302" s="92"/>
      <c r="J302" s="92"/>
      <c r="K302" s="92"/>
      <c r="L302" s="92"/>
      <c r="M302" s="92"/>
    </row>
    <row r="303" spans="1:13">
      <c r="A303" s="91"/>
      <c r="B303" s="92"/>
      <c r="C303" s="92"/>
      <c r="D303" s="92"/>
      <c r="E303" s="92"/>
      <c r="F303" s="92"/>
      <c r="G303" s="92"/>
      <c r="H303" s="92"/>
      <c r="I303" s="92"/>
      <c r="J303" s="92"/>
      <c r="K303" s="92"/>
      <c r="L303" s="92"/>
      <c r="M303" s="92"/>
    </row>
    <row r="304" spans="1:13">
      <c r="A304" s="91"/>
      <c r="B304" s="92"/>
      <c r="C304" s="92"/>
      <c r="D304" s="92"/>
      <c r="E304" s="92"/>
      <c r="F304" s="92"/>
      <c r="G304" s="92"/>
      <c r="H304" s="92"/>
      <c r="I304" s="92"/>
      <c r="J304" s="92"/>
      <c r="K304" s="92"/>
      <c r="L304" s="92"/>
      <c r="M304" s="92"/>
    </row>
    <row r="305" spans="1:13">
      <c r="A305" s="91"/>
      <c r="B305" s="92"/>
      <c r="C305" s="92"/>
      <c r="D305" s="92"/>
      <c r="E305" s="92"/>
      <c r="F305" s="92"/>
      <c r="G305" s="92"/>
      <c r="H305" s="92"/>
      <c r="I305" s="92"/>
      <c r="J305" s="92"/>
      <c r="K305" s="92"/>
      <c r="L305" s="92"/>
      <c r="M305" s="92"/>
    </row>
    <row r="306" spans="1:13">
      <c r="A306" s="91"/>
      <c r="B306" s="92"/>
      <c r="C306" s="92"/>
      <c r="D306" s="92"/>
      <c r="E306" s="92"/>
      <c r="F306" s="92"/>
      <c r="G306" s="92"/>
      <c r="H306" s="92"/>
      <c r="I306" s="92"/>
      <c r="J306" s="92"/>
      <c r="K306" s="92"/>
      <c r="L306" s="92"/>
      <c r="M306" s="92"/>
    </row>
    <row r="307" spans="1:13">
      <c r="A307" s="91"/>
      <c r="B307" s="92"/>
      <c r="C307" s="92"/>
      <c r="D307" s="92"/>
      <c r="E307" s="92"/>
      <c r="F307" s="92"/>
      <c r="G307" s="92"/>
      <c r="H307" s="92"/>
      <c r="I307" s="92"/>
      <c r="J307" s="92"/>
      <c r="K307" s="92"/>
      <c r="L307" s="92"/>
      <c r="M307" s="92"/>
    </row>
    <row r="309" spans="1:13">
      <c r="J309" s="93"/>
    </row>
  </sheetData>
  <phoneticPr fontId="5" type="noConversion"/>
  <pageMargins left="0.75" right="0.75" top="1" bottom="1" header="0.5" footer="0.5"/>
  <pageSetup paperSize="9" scale="89" orientation="landscape" r:id="rId1"/>
  <headerFooter alignWithMargins="0"/>
  <ignoredErrors>
    <ignoredError sqref="C7:M30 B7:B33"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R343"/>
  <sheetViews>
    <sheetView showGridLines="0" workbookViewId="0">
      <pane xSplit="1" ySplit="6" topLeftCell="B117" activePane="bottomRight" state="frozen"/>
      <selection pane="topRight" activeCell="B1" sqref="B1"/>
      <selection pane="bottomLeft" activeCell="A7" sqref="A7"/>
      <selection pane="bottomRight"/>
    </sheetView>
  </sheetViews>
  <sheetFormatPr defaultRowHeight="15.5"/>
  <cols>
    <col min="1" max="1" width="27.1796875" style="44" customWidth="1"/>
    <col min="2" max="3" width="13.81640625" style="44" customWidth="1"/>
    <col min="4" max="4" width="18.1796875" style="44" customWidth="1"/>
    <col min="5" max="5" width="12.54296875" style="44" customWidth="1"/>
    <col min="6" max="6" width="11.1796875" style="44" customWidth="1"/>
    <col min="7" max="8" width="12.1796875" style="44" customWidth="1"/>
    <col min="9" max="13" width="13.81640625" style="44" customWidth="1"/>
    <col min="14" max="250" width="9.1796875" style="44"/>
    <col min="251" max="251" width="9.453125" style="44" customWidth="1"/>
    <col min="252" max="252" width="12" style="44" bestFit="1" customWidth="1"/>
    <col min="253" max="254" width="8" style="44" customWidth="1"/>
    <col min="255" max="255" width="10.54296875" style="44" customWidth="1"/>
    <col min="256" max="256" width="10" style="44" customWidth="1"/>
    <col min="257" max="259" width="9.1796875" style="44"/>
    <col min="260" max="260" width="10.453125" style="44" customWidth="1"/>
    <col min="261" max="264" width="9.1796875" style="44"/>
    <col min="265" max="265" width="10.453125" style="44" bestFit="1" customWidth="1"/>
    <col min="266" max="506" width="9.1796875" style="44"/>
    <col min="507" max="507" width="9.453125" style="44" customWidth="1"/>
    <col min="508" max="508" width="12" style="44" bestFit="1" customWidth="1"/>
    <col min="509" max="510" width="8" style="44" customWidth="1"/>
    <col min="511" max="511" width="10.54296875" style="44" customWidth="1"/>
    <col min="512" max="512" width="10" style="44" customWidth="1"/>
    <col min="513" max="515" width="9.1796875" style="44"/>
    <col min="516" max="516" width="10.453125" style="44" customWidth="1"/>
    <col min="517" max="520" width="9.1796875" style="44"/>
    <col min="521" max="521" width="10.453125" style="44" bestFit="1" customWidth="1"/>
    <col min="522" max="762" width="9.1796875" style="44"/>
    <col min="763" max="763" width="9.453125" style="44" customWidth="1"/>
    <col min="764" max="764" width="12" style="44" bestFit="1" customWidth="1"/>
    <col min="765" max="766" width="8" style="44" customWidth="1"/>
    <col min="767" max="767" width="10.54296875" style="44" customWidth="1"/>
    <col min="768" max="768" width="10" style="44" customWidth="1"/>
    <col min="769" max="771" width="9.1796875" style="44"/>
    <col min="772" max="772" width="10.453125" style="44" customWidth="1"/>
    <col min="773" max="776" width="9.1796875" style="44"/>
    <col min="777" max="777" width="10.453125" style="44" bestFit="1" customWidth="1"/>
    <col min="778" max="1018" width="9.1796875" style="44"/>
    <col min="1019" max="1019" width="9.453125" style="44" customWidth="1"/>
    <col min="1020" max="1020" width="12" style="44" bestFit="1" customWidth="1"/>
    <col min="1021" max="1022" width="8" style="44" customWidth="1"/>
    <col min="1023" max="1023" width="10.54296875" style="44" customWidth="1"/>
    <col min="1024" max="1024" width="10" style="44" customWidth="1"/>
    <col min="1025" max="1027" width="9.1796875" style="44"/>
    <col min="1028" max="1028" width="10.453125" style="44" customWidth="1"/>
    <col min="1029" max="1032" width="9.1796875" style="44"/>
    <col min="1033" max="1033" width="10.453125" style="44" bestFit="1" customWidth="1"/>
    <col min="1034" max="1274" width="9.1796875" style="44"/>
    <col min="1275" max="1275" width="9.453125" style="44" customWidth="1"/>
    <col min="1276" max="1276" width="12" style="44" bestFit="1" customWidth="1"/>
    <col min="1277" max="1278" width="8" style="44" customWidth="1"/>
    <col min="1279" max="1279" width="10.54296875" style="44" customWidth="1"/>
    <col min="1280" max="1280" width="10" style="44" customWidth="1"/>
    <col min="1281" max="1283" width="9.1796875" style="44"/>
    <col min="1284" max="1284" width="10.453125" style="44" customWidth="1"/>
    <col min="1285" max="1288" width="9.1796875" style="44"/>
    <col min="1289" max="1289" width="10.453125" style="44" bestFit="1" customWidth="1"/>
    <col min="1290" max="1530" width="9.1796875" style="44"/>
    <col min="1531" max="1531" width="9.453125" style="44" customWidth="1"/>
    <col min="1532" max="1532" width="12" style="44" bestFit="1" customWidth="1"/>
    <col min="1533" max="1534" width="8" style="44" customWidth="1"/>
    <col min="1535" max="1535" width="10.54296875" style="44" customWidth="1"/>
    <col min="1536" max="1536" width="10" style="44" customWidth="1"/>
    <col min="1537" max="1539" width="9.1796875" style="44"/>
    <col min="1540" max="1540" width="10.453125" style="44" customWidth="1"/>
    <col min="1541" max="1544" width="9.1796875" style="44"/>
    <col min="1545" max="1545" width="10.453125" style="44" bestFit="1" customWidth="1"/>
    <col min="1546" max="1786" width="9.1796875" style="44"/>
    <col min="1787" max="1787" width="9.453125" style="44" customWidth="1"/>
    <col min="1788" max="1788" width="12" style="44" bestFit="1" customWidth="1"/>
    <col min="1789" max="1790" width="8" style="44" customWidth="1"/>
    <col min="1791" max="1791" width="10.54296875" style="44" customWidth="1"/>
    <col min="1792" max="1792" width="10" style="44" customWidth="1"/>
    <col min="1793" max="1795" width="9.1796875" style="44"/>
    <col min="1796" max="1796" width="10.453125" style="44" customWidth="1"/>
    <col min="1797" max="1800" width="9.1796875" style="44"/>
    <col min="1801" max="1801" width="10.453125" style="44" bestFit="1" customWidth="1"/>
    <col min="1802" max="2042" width="9.1796875" style="44"/>
    <col min="2043" max="2043" width="9.453125" style="44" customWidth="1"/>
    <col min="2044" max="2044" width="12" style="44" bestFit="1" customWidth="1"/>
    <col min="2045" max="2046" width="8" style="44" customWidth="1"/>
    <col min="2047" max="2047" width="10.54296875" style="44" customWidth="1"/>
    <col min="2048" max="2048" width="10" style="44" customWidth="1"/>
    <col min="2049" max="2051" width="9.1796875" style="44"/>
    <col min="2052" max="2052" width="10.453125" style="44" customWidth="1"/>
    <col min="2053" max="2056" width="9.1796875" style="44"/>
    <col min="2057" max="2057" width="10.453125" style="44" bestFit="1" customWidth="1"/>
    <col min="2058" max="2298" width="9.1796875" style="44"/>
    <col min="2299" max="2299" width="9.453125" style="44" customWidth="1"/>
    <col min="2300" max="2300" width="12" style="44" bestFit="1" customWidth="1"/>
    <col min="2301" max="2302" width="8" style="44" customWidth="1"/>
    <col min="2303" max="2303" width="10.54296875" style="44" customWidth="1"/>
    <col min="2304" max="2304" width="10" style="44" customWidth="1"/>
    <col min="2305" max="2307" width="9.1796875" style="44"/>
    <col min="2308" max="2308" width="10.453125" style="44" customWidth="1"/>
    <col min="2309" max="2312" width="9.1796875" style="44"/>
    <col min="2313" max="2313" width="10.453125" style="44" bestFit="1" customWidth="1"/>
    <col min="2314" max="2554" width="9.1796875" style="44"/>
    <col min="2555" max="2555" width="9.453125" style="44" customWidth="1"/>
    <col min="2556" max="2556" width="12" style="44" bestFit="1" customWidth="1"/>
    <col min="2557" max="2558" width="8" style="44" customWidth="1"/>
    <col min="2559" max="2559" width="10.54296875" style="44" customWidth="1"/>
    <col min="2560" max="2560" width="10" style="44" customWidth="1"/>
    <col min="2561" max="2563" width="9.1796875" style="44"/>
    <col min="2564" max="2564" width="10.453125" style="44" customWidth="1"/>
    <col min="2565" max="2568" width="9.1796875" style="44"/>
    <col min="2569" max="2569" width="10.453125" style="44" bestFit="1" customWidth="1"/>
    <col min="2570" max="2810" width="9.1796875" style="44"/>
    <col min="2811" max="2811" width="9.453125" style="44" customWidth="1"/>
    <col min="2812" max="2812" width="12" style="44" bestFit="1" customWidth="1"/>
    <col min="2813" max="2814" width="8" style="44" customWidth="1"/>
    <col min="2815" max="2815" width="10.54296875" style="44" customWidth="1"/>
    <col min="2816" max="2816" width="10" style="44" customWidth="1"/>
    <col min="2817" max="2819" width="9.1796875" style="44"/>
    <col min="2820" max="2820" width="10.453125" style="44" customWidth="1"/>
    <col min="2821" max="2824" width="9.1796875" style="44"/>
    <col min="2825" max="2825" width="10.453125" style="44" bestFit="1" customWidth="1"/>
    <col min="2826" max="3066" width="9.1796875" style="44"/>
    <col min="3067" max="3067" width="9.453125" style="44" customWidth="1"/>
    <col min="3068" max="3068" width="12" style="44" bestFit="1" customWidth="1"/>
    <col min="3069" max="3070" width="8" style="44" customWidth="1"/>
    <col min="3071" max="3071" width="10.54296875" style="44" customWidth="1"/>
    <col min="3072" max="3072" width="10" style="44" customWidth="1"/>
    <col min="3073" max="3075" width="9.1796875" style="44"/>
    <col min="3076" max="3076" width="10.453125" style="44" customWidth="1"/>
    <col min="3077" max="3080" width="9.1796875" style="44"/>
    <col min="3081" max="3081" width="10.453125" style="44" bestFit="1" customWidth="1"/>
    <col min="3082" max="3322" width="9.1796875" style="44"/>
    <col min="3323" max="3323" width="9.453125" style="44" customWidth="1"/>
    <col min="3324" max="3324" width="12" style="44" bestFit="1" customWidth="1"/>
    <col min="3325" max="3326" width="8" style="44" customWidth="1"/>
    <col min="3327" max="3327" width="10.54296875" style="44" customWidth="1"/>
    <col min="3328" max="3328" width="10" style="44" customWidth="1"/>
    <col min="3329" max="3331" width="9.1796875" style="44"/>
    <col min="3332" max="3332" width="10.453125" style="44" customWidth="1"/>
    <col min="3333" max="3336" width="9.1796875" style="44"/>
    <col min="3337" max="3337" width="10.453125" style="44" bestFit="1" customWidth="1"/>
    <col min="3338" max="3578" width="9.1796875" style="44"/>
    <col min="3579" max="3579" width="9.453125" style="44" customWidth="1"/>
    <col min="3580" max="3580" width="12" style="44" bestFit="1" customWidth="1"/>
    <col min="3581" max="3582" width="8" style="44" customWidth="1"/>
    <col min="3583" max="3583" width="10.54296875" style="44" customWidth="1"/>
    <col min="3584" max="3584" width="10" style="44" customWidth="1"/>
    <col min="3585" max="3587" width="9.1796875" style="44"/>
    <col min="3588" max="3588" width="10.453125" style="44" customWidth="1"/>
    <col min="3589" max="3592" width="9.1796875" style="44"/>
    <col min="3593" max="3593" width="10.453125" style="44" bestFit="1" customWidth="1"/>
    <col min="3594" max="3834" width="9.1796875" style="44"/>
    <col min="3835" max="3835" width="9.453125" style="44" customWidth="1"/>
    <col min="3836" max="3836" width="12" style="44" bestFit="1" customWidth="1"/>
    <col min="3837" max="3838" width="8" style="44" customWidth="1"/>
    <col min="3839" max="3839" width="10.54296875" style="44" customWidth="1"/>
    <col min="3840" max="3840" width="10" style="44" customWidth="1"/>
    <col min="3841" max="3843" width="9.1796875" style="44"/>
    <col min="3844" max="3844" width="10.453125" style="44" customWidth="1"/>
    <col min="3845" max="3848" width="9.1796875" style="44"/>
    <col min="3849" max="3849" width="10.453125" style="44" bestFit="1" customWidth="1"/>
    <col min="3850" max="4090" width="9.1796875" style="44"/>
    <col min="4091" max="4091" width="9.453125" style="44" customWidth="1"/>
    <col min="4092" max="4092" width="12" style="44" bestFit="1" customWidth="1"/>
    <col min="4093" max="4094" width="8" style="44" customWidth="1"/>
    <col min="4095" max="4095" width="10.54296875" style="44" customWidth="1"/>
    <col min="4096" max="4096" width="10" style="44" customWidth="1"/>
    <col min="4097" max="4099" width="9.1796875" style="44"/>
    <col min="4100" max="4100" width="10.453125" style="44" customWidth="1"/>
    <col min="4101" max="4104" width="9.1796875" style="44"/>
    <col min="4105" max="4105" width="10.453125" style="44" bestFit="1" customWidth="1"/>
    <col min="4106" max="4346" width="9.1796875" style="44"/>
    <col min="4347" max="4347" width="9.453125" style="44" customWidth="1"/>
    <col min="4348" max="4348" width="12" style="44" bestFit="1" customWidth="1"/>
    <col min="4349" max="4350" width="8" style="44" customWidth="1"/>
    <col min="4351" max="4351" width="10.54296875" style="44" customWidth="1"/>
    <col min="4352" max="4352" width="10" style="44" customWidth="1"/>
    <col min="4353" max="4355" width="9.1796875" style="44"/>
    <col min="4356" max="4356" width="10.453125" style="44" customWidth="1"/>
    <col min="4357" max="4360" width="9.1796875" style="44"/>
    <col min="4361" max="4361" width="10.453125" style="44" bestFit="1" customWidth="1"/>
    <col min="4362" max="4602" width="9.1796875" style="44"/>
    <col min="4603" max="4603" width="9.453125" style="44" customWidth="1"/>
    <col min="4604" max="4604" width="12" style="44" bestFit="1" customWidth="1"/>
    <col min="4605" max="4606" width="8" style="44" customWidth="1"/>
    <col min="4607" max="4607" width="10.54296875" style="44" customWidth="1"/>
    <col min="4608" max="4608" width="10" style="44" customWidth="1"/>
    <col min="4609" max="4611" width="9.1796875" style="44"/>
    <col min="4612" max="4612" width="10.453125" style="44" customWidth="1"/>
    <col min="4613" max="4616" width="9.1796875" style="44"/>
    <col min="4617" max="4617" width="10.453125" style="44" bestFit="1" customWidth="1"/>
    <col min="4618" max="4858" width="9.1796875" style="44"/>
    <col min="4859" max="4859" width="9.453125" style="44" customWidth="1"/>
    <col min="4860" max="4860" width="12" style="44" bestFit="1" customWidth="1"/>
    <col min="4861" max="4862" width="8" style="44" customWidth="1"/>
    <col min="4863" max="4863" width="10.54296875" style="44" customWidth="1"/>
    <col min="4864" max="4864" width="10" style="44" customWidth="1"/>
    <col min="4865" max="4867" width="9.1796875" style="44"/>
    <col min="4868" max="4868" width="10.453125" style="44" customWidth="1"/>
    <col min="4869" max="4872" width="9.1796875" style="44"/>
    <col min="4873" max="4873" width="10.453125" style="44" bestFit="1" customWidth="1"/>
    <col min="4874" max="5114" width="9.1796875" style="44"/>
    <col min="5115" max="5115" width="9.453125" style="44" customWidth="1"/>
    <col min="5116" max="5116" width="12" style="44" bestFit="1" customWidth="1"/>
    <col min="5117" max="5118" width="8" style="44" customWidth="1"/>
    <col min="5119" max="5119" width="10.54296875" style="44" customWidth="1"/>
    <col min="5120" max="5120" width="10" style="44" customWidth="1"/>
    <col min="5121" max="5123" width="9.1796875" style="44"/>
    <col min="5124" max="5124" width="10.453125" style="44" customWidth="1"/>
    <col min="5125" max="5128" width="9.1796875" style="44"/>
    <col min="5129" max="5129" width="10.453125" style="44" bestFit="1" customWidth="1"/>
    <col min="5130" max="5370" width="9.1796875" style="44"/>
    <col min="5371" max="5371" width="9.453125" style="44" customWidth="1"/>
    <col min="5372" max="5372" width="12" style="44" bestFit="1" customWidth="1"/>
    <col min="5373" max="5374" width="8" style="44" customWidth="1"/>
    <col min="5375" max="5375" width="10.54296875" style="44" customWidth="1"/>
    <col min="5376" max="5376" width="10" style="44" customWidth="1"/>
    <col min="5377" max="5379" width="9.1796875" style="44"/>
    <col min="5380" max="5380" width="10.453125" style="44" customWidth="1"/>
    <col min="5381" max="5384" width="9.1796875" style="44"/>
    <col min="5385" max="5385" width="10.453125" style="44" bestFit="1" customWidth="1"/>
    <col min="5386" max="5626" width="9.1796875" style="44"/>
    <col min="5627" max="5627" width="9.453125" style="44" customWidth="1"/>
    <col min="5628" max="5628" width="12" style="44" bestFit="1" customWidth="1"/>
    <col min="5629" max="5630" width="8" style="44" customWidth="1"/>
    <col min="5631" max="5631" width="10.54296875" style="44" customWidth="1"/>
    <col min="5632" max="5632" width="10" style="44" customWidth="1"/>
    <col min="5633" max="5635" width="9.1796875" style="44"/>
    <col min="5636" max="5636" width="10.453125" style="44" customWidth="1"/>
    <col min="5637" max="5640" width="9.1796875" style="44"/>
    <col min="5641" max="5641" width="10.453125" style="44" bestFit="1" customWidth="1"/>
    <col min="5642" max="5882" width="9.1796875" style="44"/>
    <col min="5883" max="5883" width="9.453125" style="44" customWidth="1"/>
    <col min="5884" max="5884" width="12" style="44" bestFit="1" customWidth="1"/>
    <col min="5885" max="5886" width="8" style="44" customWidth="1"/>
    <col min="5887" max="5887" width="10.54296875" style="44" customWidth="1"/>
    <col min="5888" max="5888" width="10" style="44" customWidth="1"/>
    <col min="5889" max="5891" width="9.1796875" style="44"/>
    <col min="5892" max="5892" width="10.453125" style="44" customWidth="1"/>
    <col min="5893" max="5896" width="9.1796875" style="44"/>
    <col min="5897" max="5897" width="10.453125" style="44" bestFit="1" customWidth="1"/>
    <col min="5898" max="6138" width="9.1796875" style="44"/>
    <col min="6139" max="6139" width="9.453125" style="44" customWidth="1"/>
    <col min="6140" max="6140" width="12" style="44" bestFit="1" customWidth="1"/>
    <col min="6141" max="6142" width="8" style="44" customWidth="1"/>
    <col min="6143" max="6143" width="10.54296875" style="44" customWidth="1"/>
    <col min="6144" max="6144" width="10" style="44" customWidth="1"/>
    <col min="6145" max="6147" width="9.1796875" style="44"/>
    <col min="6148" max="6148" width="10.453125" style="44" customWidth="1"/>
    <col min="6149" max="6152" width="9.1796875" style="44"/>
    <col min="6153" max="6153" width="10.453125" style="44" bestFit="1" customWidth="1"/>
    <col min="6154" max="6394" width="9.1796875" style="44"/>
    <col min="6395" max="6395" width="9.453125" style="44" customWidth="1"/>
    <col min="6396" max="6396" width="12" style="44" bestFit="1" customWidth="1"/>
    <col min="6397" max="6398" width="8" style="44" customWidth="1"/>
    <col min="6399" max="6399" width="10.54296875" style="44" customWidth="1"/>
    <col min="6400" max="6400" width="10" style="44" customWidth="1"/>
    <col min="6401" max="6403" width="9.1796875" style="44"/>
    <col min="6404" max="6404" width="10.453125" style="44" customWidth="1"/>
    <col min="6405" max="6408" width="9.1796875" style="44"/>
    <col min="6409" max="6409" width="10.453125" style="44" bestFit="1" customWidth="1"/>
    <col min="6410" max="6650" width="9.1796875" style="44"/>
    <col min="6651" max="6651" width="9.453125" style="44" customWidth="1"/>
    <col min="6652" max="6652" width="12" style="44" bestFit="1" customWidth="1"/>
    <col min="6653" max="6654" width="8" style="44" customWidth="1"/>
    <col min="6655" max="6655" width="10.54296875" style="44" customWidth="1"/>
    <col min="6656" max="6656" width="10" style="44" customWidth="1"/>
    <col min="6657" max="6659" width="9.1796875" style="44"/>
    <col min="6660" max="6660" width="10.453125" style="44" customWidth="1"/>
    <col min="6661" max="6664" width="9.1796875" style="44"/>
    <col min="6665" max="6665" width="10.453125" style="44" bestFit="1" customWidth="1"/>
    <col min="6666" max="6906" width="9.1796875" style="44"/>
    <col min="6907" max="6907" width="9.453125" style="44" customWidth="1"/>
    <col min="6908" max="6908" width="12" style="44" bestFit="1" customWidth="1"/>
    <col min="6909" max="6910" width="8" style="44" customWidth="1"/>
    <col min="6911" max="6911" width="10.54296875" style="44" customWidth="1"/>
    <col min="6912" max="6912" width="10" style="44" customWidth="1"/>
    <col min="6913" max="6915" width="9.1796875" style="44"/>
    <col min="6916" max="6916" width="10.453125" style="44" customWidth="1"/>
    <col min="6917" max="6920" width="9.1796875" style="44"/>
    <col min="6921" max="6921" width="10.453125" style="44" bestFit="1" customWidth="1"/>
    <col min="6922" max="7162" width="9.1796875" style="44"/>
    <col min="7163" max="7163" width="9.453125" style="44" customWidth="1"/>
    <col min="7164" max="7164" width="12" style="44" bestFit="1" customWidth="1"/>
    <col min="7165" max="7166" width="8" style="44" customWidth="1"/>
    <col min="7167" max="7167" width="10.54296875" style="44" customWidth="1"/>
    <col min="7168" max="7168" width="10" style="44" customWidth="1"/>
    <col min="7169" max="7171" width="9.1796875" style="44"/>
    <col min="7172" max="7172" width="10.453125" style="44" customWidth="1"/>
    <col min="7173" max="7176" width="9.1796875" style="44"/>
    <col min="7177" max="7177" width="10.453125" style="44" bestFit="1" customWidth="1"/>
    <col min="7178" max="7418" width="9.1796875" style="44"/>
    <col min="7419" max="7419" width="9.453125" style="44" customWidth="1"/>
    <col min="7420" max="7420" width="12" style="44" bestFit="1" customWidth="1"/>
    <col min="7421" max="7422" width="8" style="44" customWidth="1"/>
    <col min="7423" max="7423" width="10.54296875" style="44" customWidth="1"/>
    <col min="7424" max="7424" width="10" style="44" customWidth="1"/>
    <col min="7425" max="7427" width="9.1796875" style="44"/>
    <col min="7428" max="7428" width="10.453125" style="44" customWidth="1"/>
    <col min="7429" max="7432" width="9.1796875" style="44"/>
    <col min="7433" max="7433" width="10.453125" style="44" bestFit="1" customWidth="1"/>
    <col min="7434" max="7674" width="9.1796875" style="44"/>
    <col min="7675" max="7675" width="9.453125" style="44" customWidth="1"/>
    <col min="7676" max="7676" width="12" style="44" bestFit="1" customWidth="1"/>
    <col min="7677" max="7678" width="8" style="44" customWidth="1"/>
    <col min="7679" max="7679" width="10.54296875" style="44" customWidth="1"/>
    <col min="7680" max="7680" width="10" style="44" customWidth="1"/>
    <col min="7681" max="7683" width="9.1796875" style="44"/>
    <col min="7684" max="7684" width="10.453125" style="44" customWidth="1"/>
    <col min="7685" max="7688" width="9.1796875" style="44"/>
    <col min="7689" max="7689" width="10.453125" style="44" bestFit="1" customWidth="1"/>
    <col min="7690" max="7930" width="9.1796875" style="44"/>
    <col min="7931" max="7931" width="9.453125" style="44" customWidth="1"/>
    <col min="7932" max="7932" width="12" style="44" bestFit="1" customWidth="1"/>
    <col min="7933" max="7934" width="8" style="44" customWidth="1"/>
    <col min="7935" max="7935" width="10.54296875" style="44" customWidth="1"/>
    <col min="7936" max="7936" width="10" style="44" customWidth="1"/>
    <col min="7937" max="7939" width="9.1796875" style="44"/>
    <col min="7940" max="7940" width="10.453125" style="44" customWidth="1"/>
    <col min="7941" max="7944" width="9.1796875" style="44"/>
    <col min="7945" max="7945" width="10.453125" style="44" bestFit="1" customWidth="1"/>
    <col min="7946" max="8186" width="9.1796875" style="44"/>
    <col min="8187" max="8187" width="9.453125" style="44" customWidth="1"/>
    <col min="8188" max="8188" width="12" style="44" bestFit="1" customWidth="1"/>
    <col min="8189" max="8190" width="8" style="44" customWidth="1"/>
    <col min="8191" max="8191" width="10.54296875" style="44" customWidth="1"/>
    <col min="8192" max="8192" width="10" style="44" customWidth="1"/>
    <col min="8193" max="8195" width="9.1796875" style="44"/>
    <col min="8196" max="8196" width="10.453125" style="44" customWidth="1"/>
    <col min="8197" max="8200" width="9.1796875" style="44"/>
    <col min="8201" max="8201" width="10.453125" style="44" bestFit="1" customWidth="1"/>
    <col min="8202" max="8442" width="9.1796875" style="44"/>
    <col min="8443" max="8443" width="9.453125" style="44" customWidth="1"/>
    <col min="8444" max="8444" width="12" style="44" bestFit="1" customWidth="1"/>
    <col min="8445" max="8446" width="8" style="44" customWidth="1"/>
    <col min="8447" max="8447" width="10.54296875" style="44" customWidth="1"/>
    <col min="8448" max="8448" width="10" style="44" customWidth="1"/>
    <col min="8449" max="8451" width="9.1796875" style="44"/>
    <col min="8452" max="8452" width="10.453125" style="44" customWidth="1"/>
    <col min="8453" max="8456" width="9.1796875" style="44"/>
    <col min="8457" max="8457" width="10.453125" style="44" bestFit="1" customWidth="1"/>
    <col min="8458" max="8698" width="9.1796875" style="44"/>
    <col min="8699" max="8699" width="9.453125" style="44" customWidth="1"/>
    <col min="8700" max="8700" width="12" style="44" bestFit="1" customWidth="1"/>
    <col min="8701" max="8702" width="8" style="44" customWidth="1"/>
    <col min="8703" max="8703" width="10.54296875" style="44" customWidth="1"/>
    <col min="8704" max="8704" width="10" style="44" customWidth="1"/>
    <col min="8705" max="8707" width="9.1796875" style="44"/>
    <col min="8708" max="8708" width="10.453125" style="44" customWidth="1"/>
    <col min="8709" max="8712" width="9.1796875" style="44"/>
    <col min="8713" max="8713" width="10.453125" style="44" bestFit="1" customWidth="1"/>
    <col min="8714" max="8954" width="9.1796875" style="44"/>
    <col min="8955" max="8955" width="9.453125" style="44" customWidth="1"/>
    <col min="8956" max="8956" width="12" style="44" bestFit="1" customWidth="1"/>
    <col min="8957" max="8958" width="8" style="44" customWidth="1"/>
    <col min="8959" max="8959" width="10.54296875" style="44" customWidth="1"/>
    <col min="8960" max="8960" width="10" style="44" customWidth="1"/>
    <col min="8961" max="8963" width="9.1796875" style="44"/>
    <col min="8964" max="8964" width="10.453125" style="44" customWidth="1"/>
    <col min="8965" max="8968" width="9.1796875" style="44"/>
    <col min="8969" max="8969" width="10.453125" style="44" bestFit="1" customWidth="1"/>
    <col min="8970" max="9210" width="9.1796875" style="44"/>
    <col min="9211" max="9211" width="9.453125" style="44" customWidth="1"/>
    <col min="9212" max="9212" width="12" style="44" bestFit="1" customWidth="1"/>
    <col min="9213" max="9214" width="8" style="44" customWidth="1"/>
    <col min="9215" max="9215" width="10.54296875" style="44" customWidth="1"/>
    <col min="9216" max="9216" width="10" style="44" customWidth="1"/>
    <col min="9217" max="9219" width="9.1796875" style="44"/>
    <col min="9220" max="9220" width="10.453125" style="44" customWidth="1"/>
    <col min="9221" max="9224" width="9.1796875" style="44"/>
    <col min="9225" max="9225" width="10.453125" style="44" bestFit="1" customWidth="1"/>
    <col min="9226" max="9466" width="9.1796875" style="44"/>
    <col min="9467" max="9467" width="9.453125" style="44" customWidth="1"/>
    <col min="9468" max="9468" width="12" style="44" bestFit="1" customWidth="1"/>
    <col min="9469" max="9470" width="8" style="44" customWidth="1"/>
    <col min="9471" max="9471" width="10.54296875" style="44" customWidth="1"/>
    <col min="9472" max="9472" width="10" style="44" customWidth="1"/>
    <col min="9473" max="9475" width="9.1796875" style="44"/>
    <col min="9476" max="9476" width="10.453125" style="44" customWidth="1"/>
    <col min="9477" max="9480" width="9.1796875" style="44"/>
    <col min="9481" max="9481" width="10.453125" style="44" bestFit="1" customWidth="1"/>
    <col min="9482" max="9722" width="9.1796875" style="44"/>
    <col min="9723" max="9723" width="9.453125" style="44" customWidth="1"/>
    <col min="9724" max="9724" width="12" style="44" bestFit="1" customWidth="1"/>
    <col min="9725" max="9726" width="8" style="44" customWidth="1"/>
    <col min="9727" max="9727" width="10.54296875" style="44" customWidth="1"/>
    <col min="9728" max="9728" width="10" style="44" customWidth="1"/>
    <col min="9729" max="9731" width="9.1796875" style="44"/>
    <col min="9732" max="9732" width="10.453125" style="44" customWidth="1"/>
    <col min="9733" max="9736" width="9.1796875" style="44"/>
    <col min="9737" max="9737" width="10.453125" style="44" bestFit="1" customWidth="1"/>
    <col min="9738" max="9978" width="9.1796875" style="44"/>
    <col min="9979" max="9979" width="9.453125" style="44" customWidth="1"/>
    <col min="9980" max="9980" width="12" style="44" bestFit="1" customWidth="1"/>
    <col min="9981" max="9982" width="8" style="44" customWidth="1"/>
    <col min="9983" max="9983" width="10.54296875" style="44" customWidth="1"/>
    <col min="9984" max="9984" width="10" style="44" customWidth="1"/>
    <col min="9985" max="9987" width="9.1796875" style="44"/>
    <col min="9988" max="9988" width="10.453125" style="44" customWidth="1"/>
    <col min="9989" max="9992" width="9.1796875" style="44"/>
    <col min="9993" max="9993" width="10.453125" style="44" bestFit="1" customWidth="1"/>
    <col min="9994" max="10234" width="9.1796875" style="44"/>
    <col min="10235" max="10235" width="9.453125" style="44" customWidth="1"/>
    <col min="10236" max="10236" width="12" style="44" bestFit="1" customWidth="1"/>
    <col min="10237" max="10238" width="8" style="44" customWidth="1"/>
    <col min="10239" max="10239" width="10.54296875" style="44" customWidth="1"/>
    <col min="10240" max="10240" width="10" style="44" customWidth="1"/>
    <col min="10241" max="10243" width="9.1796875" style="44"/>
    <col min="10244" max="10244" width="10.453125" style="44" customWidth="1"/>
    <col min="10245" max="10248" width="9.1796875" style="44"/>
    <col min="10249" max="10249" width="10.453125" style="44" bestFit="1" customWidth="1"/>
    <col min="10250" max="10490" width="9.1796875" style="44"/>
    <col min="10491" max="10491" width="9.453125" style="44" customWidth="1"/>
    <col min="10492" max="10492" width="12" style="44" bestFit="1" customWidth="1"/>
    <col min="10493" max="10494" width="8" style="44" customWidth="1"/>
    <col min="10495" max="10495" width="10.54296875" style="44" customWidth="1"/>
    <col min="10496" max="10496" width="10" style="44" customWidth="1"/>
    <col min="10497" max="10499" width="9.1796875" style="44"/>
    <col min="10500" max="10500" width="10.453125" style="44" customWidth="1"/>
    <col min="10501" max="10504" width="9.1796875" style="44"/>
    <col min="10505" max="10505" width="10.453125" style="44" bestFit="1" customWidth="1"/>
    <col min="10506" max="10746" width="9.1796875" style="44"/>
    <col min="10747" max="10747" width="9.453125" style="44" customWidth="1"/>
    <col min="10748" max="10748" width="12" style="44" bestFit="1" customWidth="1"/>
    <col min="10749" max="10750" width="8" style="44" customWidth="1"/>
    <col min="10751" max="10751" width="10.54296875" style="44" customWidth="1"/>
    <col min="10752" max="10752" width="10" style="44" customWidth="1"/>
    <col min="10753" max="10755" width="9.1796875" style="44"/>
    <col min="10756" max="10756" width="10.453125" style="44" customWidth="1"/>
    <col min="10757" max="10760" width="9.1796875" style="44"/>
    <col min="10761" max="10761" width="10.453125" style="44" bestFit="1" customWidth="1"/>
    <col min="10762" max="11002" width="9.1796875" style="44"/>
    <col min="11003" max="11003" width="9.453125" style="44" customWidth="1"/>
    <col min="11004" max="11004" width="12" style="44" bestFit="1" customWidth="1"/>
    <col min="11005" max="11006" width="8" style="44" customWidth="1"/>
    <col min="11007" max="11007" width="10.54296875" style="44" customWidth="1"/>
    <col min="11008" max="11008" width="10" style="44" customWidth="1"/>
    <col min="11009" max="11011" width="9.1796875" style="44"/>
    <col min="11012" max="11012" width="10.453125" style="44" customWidth="1"/>
    <col min="11013" max="11016" width="9.1796875" style="44"/>
    <col min="11017" max="11017" width="10.453125" style="44" bestFit="1" customWidth="1"/>
    <col min="11018" max="11258" width="9.1796875" style="44"/>
    <col min="11259" max="11259" width="9.453125" style="44" customWidth="1"/>
    <col min="11260" max="11260" width="12" style="44" bestFit="1" customWidth="1"/>
    <col min="11261" max="11262" width="8" style="44" customWidth="1"/>
    <col min="11263" max="11263" width="10.54296875" style="44" customWidth="1"/>
    <col min="11264" max="11264" width="10" style="44" customWidth="1"/>
    <col min="11265" max="11267" width="9.1796875" style="44"/>
    <col min="11268" max="11268" width="10.453125" style="44" customWidth="1"/>
    <col min="11269" max="11272" width="9.1796875" style="44"/>
    <col min="11273" max="11273" width="10.453125" style="44" bestFit="1" customWidth="1"/>
    <col min="11274" max="11514" width="9.1796875" style="44"/>
    <col min="11515" max="11515" width="9.453125" style="44" customWidth="1"/>
    <col min="11516" max="11516" width="12" style="44" bestFit="1" customWidth="1"/>
    <col min="11517" max="11518" width="8" style="44" customWidth="1"/>
    <col min="11519" max="11519" width="10.54296875" style="44" customWidth="1"/>
    <col min="11520" max="11520" width="10" style="44" customWidth="1"/>
    <col min="11521" max="11523" width="9.1796875" style="44"/>
    <col min="11524" max="11524" width="10.453125" style="44" customWidth="1"/>
    <col min="11525" max="11528" width="9.1796875" style="44"/>
    <col min="11529" max="11529" width="10.453125" style="44" bestFit="1" customWidth="1"/>
    <col min="11530" max="11770" width="9.1796875" style="44"/>
    <col min="11771" max="11771" width="9.453125" style="44" customWidth="1"/>
    <col min="11772" max="11772" width="12" style="44" bestFit="1" customWidth="1"/>
    <col min="11773" max="11774" width="8" style="44" customWidth="1"/>
    <col min="11775" max="11775" width="10.54296875" style="44" customWidth="1"/>
    <col min="11776" max="11776" width="10" style="44" customWidth="1"/>
    <col min="11777" max="11779" width="9.1796875" style="44"/>
    <col min="11780" max="11780" width="10.453125" style="44" customWidth="1"/>
    <col min="11781" max="11784" width="9.1796875" style="44"/>
    <col min="11785" max="11785" width="10.453125" style="44" bestFit="1" customWidth="1"/>
    <col min="11786" max="12026" width="9.1796875" style="44"/>
    <col min="12027" max="12027" width="9.453125" style="44" customWidth="1"/>
    <col min="12028" max="12028" width="12" style="44" bestFit="1" customWidth="1"/>
    <col min="12029" max="12030" width="8" style="44" customWidth="1"/>
    <col min="12031" max="12031" width="10.54296875" style="44" customWidth="1"/>
    <col min="12032" max="12032" width="10" style="44" customWidth="1"/>
    <col min="12033" max="12035" width="9.1796875" style="44"/>
    <col min="12036" max="12036" width="10.453125" style="44" customWidth="1"/>
    <col min="12037" max="12040" width="9.1796875" style="44"/>
    <col min="12041" max="12041" width="10.453125" style="44" bestFit="1" customWidth="1"/>
    <col min="12042" max="12282" width="9.1796875" style="44"/>
    <col min="12283" max="12283" width="9.453125" style="44" customWidth="1"/>
    <col min="12284" max="12284" width="12" style="44" bestFit="1" customWidth="1"/>
    <col min="12285" max="12286" width="8" style="44" customWidth="1"/>
    <col min="12287" max="12287" width="10.54296875" style="44" customWidth="1"/>
    <col min="12288" max="12288" width="10" style="44" customWidth="1"/>
    <col min="12289" max="12291" width="9.1796875" style="44"/>
    <col min="12292" max="12292" width="10.453125" style="44" customWidth="1"/>
    <col min="12293" max="12296" width="9.1796875" style="44"/>
    <col min="12297" max="12297" width="10.453125" style="44" bestFit="1" customWidth="1"/>
    <col min="12298" max="12538" width="9.1796875" style="44"/>
    <col min="12539" max="12539" width="9.453125" style="44" customWidth="1"/>
    <col min="12540" max="12540" width="12" style="44" bestFit="1" customWidth="1"/>
    <col min="12541" max="12542" width="8" style="44" customWidth="1"/>
    <col min="12543" max="12543" width="10.54296875" style="44" customWidth="1"/>
    <col min="12544" max="12544" width="10" style="44" customWidth="1"/>
    <col min="12545" max="12547" width="9.1796875" style="44"/>
    <col min="12548" max="12548" width="10.453125" style="44" customWidth="1"/>
    <col min="12549" max="12552" width="9.1796875" style="44"/>
    <col min="12553" max="12553" width="10.453125" style="44" bestFit="1" customWidth="1"/>
    <col min="12554" max="12794" width="9.1796875" style="44"/>
    <col min="12795" max="12795" width="9.453125" style="44" customWidth="1"/>
    <col min="12796" max="12796" width="12" style="44" bestFit="1" customWidth="1"/>
    <col min="12797" max="12798" width="8" style="44" customWidth="1"/>
    <col min="12799" max="12799" width="10.54296875" style="44" customWidth="1"/>
    <col min="12800" max="12800" width="10" style="44" customWidth="1"/>
    <col min="12801" max="12803" width="9.1796875" style="44"/>
    <col min="12804" max="12804" width="10.453125" style="44" customWidth="1"/>
    <col min="12805" max="12808" width="9.1796875" style="44"/>
    <col min="12809" max="12809" width="10.453125" style="44" bestFit="1" customWidth="1"/>
    <col min="12810" max="13050" width="9.1796875" style="44"/>
    <col min="13051" max="13051" width="9.453125" style="44" customWidth="1"/>
    <col min="13052" max="13052" width="12" style="44" bestFit="1" customWidth="1"/>
    <col min="13053" max="13054" width="8" style="44" customWidth="1"/>
    <col min="13055" max="13055" width="10.54296875" style="44" customWidth="1"/>
    <col min="13056" max="13056" width="10" style="44" customWidth="1"/>
    <col min="13057" max="13059" width="9.1796875" style="44"/>
    <col min="13060" max="13060" width="10.453125" style="44" customWidth="1"/>
    <col min="13061" max="13064" width="9.1796875" style="44"/>
    <col min="13065" max="13065" width="10.453125" style="44" bestFit="1" customWidth="1"/>
    <col min="13066" max="13306" width="9.1796875" style="44"/>
    <col min="13307" max="13307" width="9.453125" style="44" customWidth="1"/>
    <col min="13308" max="13308" width="12" style="44" bestFit="1" customWidth="1"/>
    <col min="13309" max="13310" width="8" style="44" customWidth="1"/>
    <col min="13311" max="13311" width="10.54296875" style="44" customWidth="1"/>
    <col min="13312" max="13312" width="10" style="44" customWidth="1"/>
    <col min="13313" max="13315" width="9.1796875" style="44"/>
    <col min="13316" max="13316" width="10.453125" style="44" customWidth="1"/>
    <col min="13317" max="13320" width="9.1796875" style="44"/>
    <col min="13321" max="13321" width="10.453125" style="44" bestFit="1" customWidth="1"/>
    <col min="13322" max="13562" width="9.1796875" style="44"/>
    <col min="13563" max="13563" width="9.453125" style="44" customWidth="1"/>
    <col min="13564" max="13564" width="12" style="44" bestFit="1" customWidth="1"/>
    <col min="13565" max="13566" width="8" style="44" customWidth="1"/>
    <col min="13567" max="13567" width="10.54296875" style="44" customWidth="1"/>
    <col min="13568" max="13568" width="10" style="44" customWidth="1"/>
    <col min="13569" max="13571" width="9.1796875" style="44"/>
    <col min="13572" max="13572" width="10.453125" style="44" customWidth="1"/>
    <col min="13573" max="13576" width="9.1796875" style="44"/>
    <col min="13577" max="13577" width="10.453125" style="44" bestFit="1" customWidth="1"/>
    <col min="13578" max="13818" width="9.1796875" style="44"/>
    <col min="13819" max="13819" width="9.453125" style="44" customWidth="1"/>
    <col min="13820" max="13820" width="12" style="44" bestFit="1" customWidth="1"/>
    <col min="13821" max="13822" width="8" style="44" customWidth="1"/>
    <col min="13823" max="13823" width="10.54296875" style="44" customWidth="1"/>
    <col min="13824" max="13824" width="10" style="44" customWidth="1"/>
    <col min="13825" max="13827" width="9.1796875" style="44"/>
    <col min="13828" max="13828" width="10.453125" style="44" customWidth="1"/>
    <col min="13829" max="13832" width="9.1796875" style="44"/>
    <col min="13833" max="13833" width="10.453125" style="44" bestFit="1" customWidth="1"/>
    <col min="13834" max="14074" width="9.1796875" style="44"/>
    <col min="14075" max="14075" width="9.453125" style="44" customWidth="1"/>
    <col min="14076" max="14076" width="12" style="44" bestFit="1" customWidth="1"/>
    <col min="14077" max="14078" width="8" style="44" customWidth="1"/>
    <col min="14079" max="14079" width="10.54296875" style="44" customWidth="1"/>
    <col min="14080" max="14080" width="10" style="44" customWidth="1"/>
    <col min="14081" max="14083" width="9.1796875" style="44"/>
    <col min="14084" max="14084" width="10.453125" style="44" customWidth="1"/>
    <col min="14085" max="14088" width="9.1796875" style="44"/>
    <col min="14089" max="14089" width="10.453125" style="44" bestFit="1" customWidth="1"/>
    <col min="14090" max="14330" width="9.1796875" style="44"/>
    <col min="14331" max="14331" width="9.453125" style="44" customWidth="1"/>
    <col min="14332" max="14332" width="12" style="44" bestFit="1" customWidth="1"/>
    <col min="14333" max="14334" width="8" style="44" customWidth="1"/>
    <col min="14335" max="14335" width="10.54296875" style="44" customWidth="1"/>
    <col min="14336" max="14336" width="10" style="44" customWidth="1"/>
    <col min="14337" max="14339" width="9.1796875" style="44"/>
    <col min="14340" max="14340" width="10.453125" style="44" customWidth="1"/>
    <col min="14341" max="14344" width="9.1796875" style="44"/>
    <col min="14345" max="14345" width="10.453125" style="44" bestFit="1" customWidth="1"/>
    <col min="14346" max="14586" width="9.1796875" style="44"/>
    <col min="14587" max="14587" width="9.453125" style="44" customWidth="1"/>
    <col min="14588" max="14588" width="12" style="44" bestFit="1" customWidth="1"/>
    <col min="14589" max="14590" width="8" style="44" customWidth="1"/>
    <col min="14591" max="14591" width="10.54296875" style="44" customWidth="1"/>
    <col min="14592" max="14592" width="10" style="44" customWidth="1"/>
    <col min="14593" max="14595" width="9.1796875" style="44"/>
    <col min="14596" max="14596" width="10.453125" style="44" customWidth="1"/>
    <col min="14597" max="14600" width="9.1796875" style="44"/>
    <col min="14601" max="14601" width="10.453125" style="44" bestFit="1" customWidth="1"/>
    <col min="14602" max="14842" width="9.1796875" style="44"/>
    <col min="14843" max="14843" width="9.453125" style="44" customWidth="1"/>
    <col min="14844" max="14844" width="12" style="44" bestFit="1" customWidth="1"/>
    <col min="14845" max="14846" width="8" style="44" customWidth="1"/>
    <col min="14847" max="14847" width="10.54296875" style="44" customWidth="1"/>
    <col min="14848" max="14848" width="10" style="44" customWidth="1"/>
    <col min="14849" max="14851" width="9.1796875" style="44"/>
    <col min="14852" max="14852" width="10.453125" style="44" customWidth="1"/>
    <col min="14853" max="14856" width="9.1796875" style="44"/>
    <col min="14857" max="14857" width="10.453125" style="44" bestFit="1" customWidth="1"/>
    <col min="14858" max="15098" width="9.1796875" style="44"/>
    <col min="15099" max="15099" width="9.453125" style="44" customWidth="1"/>
    <col min="15100" max="15100" width="12" style="44" bestFit="1" customWidth="1"/>
    <col min="15101" max="15102" width="8" style="44" customWidth="1"/>
    <col min="15103" max="15103" width="10.54296875" style="44" customWidth="1"/>
    <col min="15104" max="15104" width="10" style="44" customWidth="1"/>
    <col min="15105" max="15107" width="9.1796875" style="44"/>
    <col min="15108" max="15108" width="10.453125" style="44" customWidth="1"/>
    <col min="15109" max="15112" width="9.1796875" style="44"/>
    <col min="15113" max="15113" width="10.453125" style="44" bestFit="1" customWidth="1"/>
    <col min="15114" max="15354" width="9.1796875" style="44"/>
    <col min="15355" max="15355" width="9.453125" style="44" customWidth="1"/>
    <col min="15356" max="15356" width="12" style="44" bestFit="1" customWidth="1"/>
    <col min="15357" max="15358" width="8" style="44" customWidth="1"/>
    <col min="15359" max="15359" width="10.54296875" style="44" customWidth="1"/>
    <col min="15360" max="15360" width="10" style="44" customWidth="1"/>
    <col min="15361" max="15363" width="9.1796875" style="44"/>
    <col min="15364" max="15364" width="10.453125" style="44" customWidth="1"/>
    <col min="15365" max="15368" width="9.1796875" style="44"/>
    <col min="15369" max="15369" width="10.453125" style="44" bestFit="1" customWidth="1"/>
    <col min="15370" max="15610" width="9.1796875" style="44"/>
    <col min="15611" max="15611" width="9.453125" style="44" customWidth="1"/>
    <col min="15612" max="15612" width="12" style="44" bestFit="1" customWidth="1"/>
    <col min="15613" max="15614" width="8" style="44" customWidth="1"/>
    <col min="15615" max="15615" width="10.54296875" style="44" customWidth="1"/>
    <col min="15616" max="15616" width="10" style="44" customWidth="1"/>
    <col min="15617" max="15619" width="9.1796875" style="44"/>
    <col min="15620" max="15620" width="10.453125" style="44" customWidth="1"/>
    <col min="15621" max="15624" width="9.1796875" style="44"/>
    <col min="15625" max="15625" width="10.453125" style="44" bestFit="1" customWidth="1"/>
    <col min="15626" max="15866" width="9.1796875" style="44"/>
    <col min="15867" max="15867" width="9.453125" style="44" customWidth="1"/>
    <col min="15868" max="15868" width="12" style="44" bestFit="1" customWidth="1"/>
    <col min="15869" max="15870" width="8" style="44" customWidth="1"/>
    <col min="15871" max="15871" width="10.54296875" style="44" customWidth="1"/>
    <col min="15872" max="15872" width="10" style="44" customWidth="1"/>
    <col min="15873" max="15875" width="9.1796875" style="44"/>
    <col min="15876" max="15876" width="10.453125" style="44" customWidth="1"/>
    <col min="15877" max="15880" width="9.1796875" style="44"/>
    <col min="15881" max="15881" width="10.453125" style="44" bestFit="1" customWidth="1"/>
    <col min="15882" max="16122" width="9.1796875" style="44"/>
    <col min="16123" max="16123" width="9.453125" style="44" customWidth="1"/>
    <col min="16124" max="16124" width="12" style="44" bestFit="1" customWidth="1"/>
    <col min="16125" max="16126" width="8" style="44" customWidth="1"/>
    <col min="16127" max="16127" width="10.54296875" style="44" customWidth="1"/>
    <col min="16128" max="16128" width="10" style="44" customWidth="1"/>
    <col min="16129" max="16131" width="9.1796875" style="44"/>
    <col min="16132" max="16132" width="10.453125" style="44" customWidth="1"/>
    <col min="16133" max="16136" width="9.1796875" style="44"/>
    <col min="16137" max="16137" width="10.453125" style="44" bestFit="1" customWidth="1"/>
    <col min="16138" max="16382" width="9.1796875" style="44"/>
    <col min="16383" max="16384" width="9.1796875" style="44" customWidth="1"/>
  </cols>
  <sheetData>
    <row r="1" spans="1:13" ht="28.5">
      <c r="A1" s="90" t="s">
        <v>126</v>
      </c>
    </row>
    <row r="2" spans="1:13" s="45" customFormat="1" ht="20.25" customHeight="1">
      <c r="A2" s="45" t="s">
        <v>92</v>
      </c>
    </row>
    <row r="3" spans="1:13" s="45" customFormat="1" ht="20.25" customHeight="1">
      <c r="A3" s="45" t="s">
        <v>120</v>
      </c>
    </row>
    <row r="4" spans="1:13" s="45" customFormat="1" ht="20.25" customHeight="1">
      <c r="A4" s="115" t="s">
        <v>119</v>
      </c>
    </row>
    <row r="5" spans="1:13">
      <c r="B5" s="61"/>
      <c r="C5" s="59"/>
      <c r="D5" s="59"/>
      <c r="E5" s="59"/>
      <c r="F5" s="59"/>
      <c r="G5" s="58" t="s">
        <v>0</v>
      </c>
      <c r="H5" s="59"/>
      <c r="I5" s="58" t="s">
        <v>4</v>
      </c>
      <c r="J5" s="59"/>
      <c r="K5" s="58"/>
      <c r="L5" s="59"/>
      <c r="M5" s="60"/>
    </row>
    <row r="6" spans="1:13" ht="62">
      <c r="A6" s="116" t="s">
        <v>72</v>
      </c>
      <c r="B6" s="111" t="s">
        <v>127</v>
      </c>
      <c r="C6" s="112" t="s">
        <v>128</v>
      </c>
      <c r="D6" s="112" t="s">
        <v>523</v>
      </c>
      <c r="E6" s="112" t="s">
        <v>75</v>
      </c>
      <c r="F6" s="112" t="s">
        <v>522</v>
      </c>
      <c r="G6" s="113" t="s">
        <v>524</v>
      </c>
      <c r="H6" s="112" t="s">
        <v>76</v>
      </c>
      <c r="I6" s="113" t="s">
        <v>591</v>
      </c>
      <c r="J6" s="64" t="s">
        <v>648</v>
      </c>
      <c r="K6" s="113" t="s">
        <v>505</v>
      </c>
      <c r="L6" s="112" t="s">
        <v>77</v>
      </c>
      <c r="M6" s="112" t="s">
        <v>15</v>
      </c>
    </row>
    <row r="7" spans="1:13">
      <c r="A7" s="91" t="s">
        <v>129</v>
      </c>
      <c r="B7" s="108">
        <f>SUM(Month!B7:B9)</f>
        <v>18271.95</v>
      </c>
      <c r="C7" s="92">
        <f>SUM(Month!C7:C9)</f>
        <v>647.25</v>
      </c>
      <c r="D7" s="92">
        <f>SUM(Month!D7:D9)</f>
        <v>464.88</v>
      </c>
      <c r="E7" s="92">
        <f>SUM(Month!E7:E9)</f>
        <v>764.18000000000006</v>
      </c>
      <c r="F7" s="92">
        <f>SUM(Month!F7:F9)</f>
        <v>5401.67</v>
      </c>
      <c r="G7" s="107">
        <f>SUM(Month!G7:G9)</f>
        <v>1976.9</v>
      </c>
      <c r="H7" s="92">
        <f>SUM(Month!H7:H9)</f>
        <v>1091.25</v>
      </c>
      <c r="I7" s="107">
        <f>SUM(Month!I7:I9)</f>
        <v>3844.37</v>
      </c>
      <c r="J7" s="92">
        <f>SUM(Month!J7:J9)</f>
        <v>2115.4899999999998</v>
      </c>
      <c r="K7" s="107">
        <f>SUM(Month!K7:K9)</f>
        <v>944.14</v>
      </c>
      <c r="L7" s="92">
        <f>SUM(Month!L7:L9)</f>
        <v>214.41000000000003</v>
      </c>
      <c r="M7" s="92">
        <f>SUM(Month!M7:M9)</f>
        <v>475.53999999999996</v>
      </c>
    </row>
    <row r="8" spans="1:13">
      <c r="A8" s="91" t="s">
        <v>130</v>
      </c>
      <c r="B8" s="108">
        <f>SUM(Month!B10:B12)</f>
        <v>17287.940000000002</v>
      </c>
      <c r="C8" s="92">
        <f>SUM(Month!C10:C12)</f>
        <v>563.01</v>
      </c>
      <c r="D8" s="92">
        <f>SUM(Month!D10:D12)</f>
        <v>426.14</v>
      </c>
      <c r="E8" s="92">
        <f>SUM(Month!E10:E12)</f>
        <v>693.79</v>
      </c>
      <c r="F8" s="92">
        <f>SUM(Month!F10:F12)</f>
        <v>5365.78</v>
      </c>
      <c r="G8" s="107">
        <f>SUM(Month!G10:G12)</f>
        <v>2274.23</v>
      </c>
      <c r="H8" s="92">
        <f>SUM(Month!H10:H12)</f>
        <v>725.52</v>
      </c>
      <c r="I8" s="107">
        <f>SUM(Month!I10:I12)</f>
        <v>3627.87</v>
      </c>
      <c r="J8" s="92">
        <f>SUM(Month!J10:J12)</f>
        <v>1796.32</v>
      </c>
      <c r="K8" s="107">
        <f>SUM(Month!K10:K12)</f>
        <v>681.65</v>
      </c>
      <c r="L8" s="92">
        <f>SUM(Month!L10:L12)</f>
        <v>207.64000000000001</v>
      </c>
      <c r="M8" s="92">
        <f>SUM(Month!M10:M12)</f>
        <v>495.3</v>
      </c>
    </row>
    <row r="9" spans="1:13">
      <c r="A9" s="91" t="s">
        <v>131</v>
      </c>
      <c r="B9" s="108">
        <f>SUM(Month!B13:B15)</f>
        <v>18082.84</v>
      </c>
      <c r="C9" s="92">
        <f>SUM(Month!C13:C15)</f>
        <v>645.04000000000008</v>
      </c>
      <c r="D9" s="92">
        <f>SUM(Month!D13:D15)</f>
        <v>438.33</v>
      </c>
      <c r="E9" s="92">
        <f>SUM(Month!E13:E15)</f>
        <v>656.94999999999993</v>
      </c>
      <c r="F9" s="92">
        <f>SUM(Month!F13:F15)</f>
        <v>5527.15</v>
      </c>
      <c r="G9" s="107">
        <f>SUM(Month!G13:G15)</f>
        <v>2653.72</v>
      </c>
      <c r="H9" s="92">
        <f>SUM(Month!H13:H15)</f>
        <v>666.51</v>
      </c>
      <c r="I9" s="107">
        <f>SUM(Month!I13:I15)</f>
        <v>3782.83</v>
      </c>
      <c r="J9" s="92">
        <f>SUM(Month!J13:J15)</f>
        <v>1926.78</v>
      </c>
      <c r="K9" s="107">
        <f>SUM(Month!K13:K15)</f>
        <v>666.55</v>
      </c>
      <c r="L9" s="92">
        <f>SUM(Month!L13:L15)</f>
        <v>198.81</v>
      </c>
      <c r="M9" s="92">
        <f>SUM(Month!M13:M15)</f>
        <v>551.61</v>
      </c>
    </row>
    <row r="10" spans="1:13">
      <c r="A10" s="91" t="s">
        <v>132</v>
      </c>
      <c r="B10" s="108">
        <f>SUM(Month!B16:B18)</f>
        <v>18617.86</v>
      </c>
      <c r="C10" s="92">
        <f>SUM(Month!C16:C18)</f>
        <v>514.08000000000004</v>
      </c>
      <c r="D10" s="92">
        <f>SUM(Month!D16:D18)</f>
        <v>422.64</v>
      </c>
      <c r="E10" s="92">
        <f>SUM(Month!E16:E18)</f>
        <v>766.8</v>
      </c>
      <c r="F10" s="92">
        <f>SUM(Month!F16:F18)</f>
        <v>5553.76</v>
      </c>
      <c r="G10" s="107">
        <f>SUM(Month!G16:G18)</f>
        <v>2336.04</v>
      </c>
      <c r="H10" s="92">
        <f>SUM(Month!H16:H18)</f>
        <v>1090.72</v>
      </c>
      <c r="I10" s="107">
        <f>SUM(Month!I16:I18)</f>
        <v>3887.99</v>
      </c>
      <c r="J10" s="92">
        <f>SUM(Month!J16:J18)</f>
        <v>2070.3200000000002</v>
      </c>
      <c r="K10" s="107">
        <f>SUM(Month!K16:K18)</f>
        <v>812.51</v>
      </c>
      <c r="L10" s="92">
        <f>SUM(Month!L16:L18)</f>
        <v>191.86</v>
      </c>
      <c r="M10" s="92">
        <f>SUM(Month!M16:M18)</f>
        <v>444.61</v>
      </c>
    </row>
    <row r="11" spans="1:13">
      <c r="A11" s="91" t="s">
        <v>133</v>
      </c>
      <c r="B11" s="108">
        <f>SUM(Month!B19:B21)</f>
        <v>18460.21</v>
      </c>
      <c r="C11" s="92">
        <f>SUM(Month!C19:C21)</f>
        <v>558.12</v>
      </c>
      <c r="D11" s="92">
        <f>SUM(Month!D19:D21)</f>
        <v>541.55999999999995</v>
      </c>
      <c r="E11" s="92">
        <f>SUM(Month!E19:E21)</f>
        <v>874.62</v>
      </c>
      <c r="F11" s="92">
        <f>SUM(Month!F19:F21)</f>
        <v>5344.83</v>
      </c>
      <c r="G11" s="107">
        <f>SUM(Month!G19:G21)</f>
        <v>2119.5700000000002</v>
      </c>
      <c r="H11" s="92">
        <f>SUM(Month!H19:H21)</f>
        <v>1333.8600000000001</v>
      </c>
      <c r="I11" s="107">
        <f>SUM(Month!I19:I21)</f>
        <v>3896.88</v>
      </c>
      <c r="J11" s="92">
        <f>SUM(Month!J19:J21)</f>
        <v>2077.39</v>
      </c>
      <c r="K11" s="107">
        <f>SUM(Month!K19:K21)</f>
        <v>904.84999999999991</v>
      </c>
      <c r="L11" s="92">
        <f>SUM(Month!L19:L21)</f>
        <v>187.85</v>
      </c>
      <c r="M11" s="92">
        <f>SUM(Month!M19:M21)</f>
        <v>430.97</v>
      </c>
    </row>
    <row r="12" spans="1:13">
      <c r="A12" s="91" t="s">
        <v>134</v>
      </c>
      <c r="B12" s="108">
        <f>SUM(Month!B22:B24)</f>
        <v>17335.98</v>
      </c>
      <c r="C12" s="92">
        <f>SUM(Month!C22:C24)</f>
        <v>500.3</v>
      </c>
      <c r="D12" s="92">
        <f>SUM(Month!D22:D24)</f>
        <v>496.44000000000005</v>
      </c>
      <c r="E12" s="92">
        <f>SUM(Month!E22:E24)</f>
        <v>725.93000000000006</v>
      </c>
      <c r="F12" s="92">
        <f>SUM(Month!F22:F24)</f>
        <v>5361.85</v>
      </c>
      <c r="G12" s="107">
        <f>SUM(Month!G22:G24)</f>
        <v>2489.4499999999998</v>
      </c>
      <c r="H12" s="92">
        <f>SUM(Month!H22:H24)</f>
        <v>598.16999999999996</v>
      </c>
      <c r="I12" s="107">
        <f>SUM(Month!I22:I24)</f>
        <v>3733.06</v>
      </c>
      <c r="J12" s="92">
        <f>SUM(Month!J22:J24)</f>
        <v>1774.78</v>
      </c>
      <c r="K12" s="107">
        <f>SUM(Month!K22:K24)</f>
        <v>618.04999999999995</v>
      </c>
      <c r="L12" s="92">
        <f>SUM(Month!L22:L24)</f>
        <v>201.89999999999998</v>
      </c>
      <c r="M12" s="92">
        <f>SUM(Month!M22:M24)</f>
        <v>468.68</v>
      </c>
    </row>
    <row r="13" spans="1:13">
      <c r="A13" s="91" t="s">
        <v>135</v>
      </c>
      <c r="B13" s="108">
        <f>SUM(Month!B25:B27)</f>
        <v>18087.439999999999</v>
      </c>
      <c r="C13" s="92">
        <f>SUM(Month!C25:C27)</f>
        <v>527.19000000000005</v>
      </c>
      <c r="D13" s="92">
        <f>SUM(Month!D25:D27)</f>
        <v>510.65</v>
      </c>
      <c r="E13" s="92">
        <f>SUM(Month!E25:E27)</f>
        <v>884.85</v>
      </c>
      <c r="F13" s="92">
        <f>SUM(Month!F25:F27)</f>
        <v>5539.42</v>
      </c>
      <c r="G13" s="107">
        <f>SUM(Month!G25:G27)</f>
        <v>2834.64</v>
      </c>
      <c r="H13" s="92">
        <f>SUM(Month!H25:H27)</f>
        <v>608.11</v>
      </c>
      <c r="I13" s="107">
        <f>SUM(Month!I25:I27)</f>
        <v>3825.07</v>
      </c>
      <c r="J13" s="92">
        <f>SUM(Month!J25:J27)</f>
        <v>1731.98</v>
      </c>
      <c r="K13" s="107">
        <f>SUM(Month!K25:K27)</f>
        <v>562.45000000000005</v>
      </c>
      <c r="L13" s="92">
        <f>SUM(Month!L25:L27)</f>
        <v>198.03</v>
      </c>
      <c r="M13" s="92">
        <f>SUM(Month!M25:M27)</f>
        <v>510.42</v>
      </c>
    </row>
    <row r="14" spans="1:13">
      <c r="A14" s="91" t="s">
        <v>136</v>
      </c>
      <c r="B14" s="108">
        <f>SUM(Month!B28:B30)</f>
        <v>18552.309999999998</v>
      </c>
      <c r="C14" s="92">
        <f>SUM(Month!C28:C30)</f>
        <v>663.18</v>
      </c>
      <c r="D14" s="92">
        <f>SUM(Month!D28:D30)</f>
        <v>492.34999999999997</v>
      </c>
      <c r="E14" s="92">
        <f>SUM(Month!E28:E30)</f>
        <v>614.26</v>
      </c>
      <c r="F14" s="92">
        <f>SUM(Month!F28:F30)</f>
        <v>5541.3799999999992</v>
      </c>
      <c r="G14" s="107">
        <f>SUM(Month!G28:G30)</f>
        <v>2495.6899999999996</v>
      </c>
      <c r="H14" s="92">
        <f>SUM(Month!H28:H30)</f>
        <v>1092.8699999999999</v>
      </c>
      <c r="I14" s="107">
        <f>SUM(Month!I28:I30)</f>
        <v>4052.79</v>
      </c>
      <c r="J14" s="92">
        <f>SUM(Month!J28:J30)</f>
        <v>1870.83</v>
      </c>
      <c r="K14" s="107">
        <f>SUM(Month!K28:K30)</f>
        <v>615.88</v>
      </c>
      <c r="L14" s="92">
        <f>SUM(Month!L28:L30)</f>
        <v>201.99</v>
      </c>
      <c r="M14" s="92">
        <f>SUM(Month!M28:M30)</f>
        <v>518.20000000000005</v>
      </c>
    </row>
    <row r="15" spans="1:13">
      <c r="A15" s="91" t="s">
        <v>137</v>
      </c>
      <c r="B15" s="108">
        <f>SUM(Month!B31:B33)</f>
        <v>18537.86</v>
      </c>
      <c r="C15" s="92">
        <f>SUM(Month!C31:C33)</f>
        <v>590.5</v>
      </c>
      <c r="D15" s="92">
        <f>SUM(Month!D31:D33)</f>
        <v>500.51</v>
      </c>
      <c r="E15" s="92">
        <f>SUM(Month!E31:E33)</f>
        <v>658.25</v>
      </c>
      <c r="F15" s="92">
        <f>SUM(Month!F31:F33)</f>
        <v>5311.25</v>
      </c>
      <c r="G15" s="107">
        <f>SUM(Month!G31:G33)</f>
        <v>2353.04</v>
      </c>
      <c r="H15" s="92">
        <f>SUM(Month!H31:H33)</f>
        <v>1195.2</v>
      </c>
      <c r="I15" s="107">
        <f>SUM(Month!I31:I33)</f>
        <v>3941.7799999999997</v>
      </c>
      <c r="J15" s="92">
        <f>SUM(Month!J31:J33)</f>
        <v>2155.2200000000003</v>
      </c>
      <c r="K15" s="107">
        <f>SUM(Month!K31:K33)</f>
        <v>583.9</v>
      </c>
      <c r="L15" s="92">
        <f>SUM(Month!L31:L33)</f>
        <v>198.36</v>
      </c>
      <c r="M15" s="92">
        <f>SUM(Month!M31:M33)</f>
        <v>526.15000000000009</v>
      </c>
    </row>
    <row r="16" spans="1:13">
      <c r="A16" s="91" t="s">
        <v>138</v>
      </c>
      <c r="B16" s="108">
        <f>SUM(Month!B34:B36)</f>
        <v>17168.88</v>
      </c>
      <c r="C16" s="92">
        <f>SUM(Month!C34:C36)</f>
        <v>531.96</v>
      </c>
      <c r="D16" s="92">
        <f>SUM(Month!D34:D36)</f>
        <v>458.8</v>
      </c>
      <c r="E16" s="92">
        <f>SUM(Month!E34:E36)</f>
        <v>490.26</v>
      </c>
      <c r="F16" s="92">
        <f>SUM(Month!F34:F36)</f>
        <v>5196.4799999999996</v>
      </c>
      <c r="G16" s="107">
        <f>SUM(Month!G34:G36)</f>
        <v>2661.43</v>
      </c>
      <c r="H16" s="92">
        <f>SUM(Month!H34:H36)</f>
        <v>797.58999999999992</v>
      </c>
      <c r="I16" s="107">
        <f>SUM(Month!I34:I36)</f>
        <v>3844.85</v>
      </c>
      <c r="J16" s="92">
        <f>SUM(Month!J34:J36)</f>
        <v>1770.6100000000001</v>
      </c>
      <c r="K16" s="107">
        <f>SUM(Month!K34:K36)</f>
        <v>461.21999999999997</v>
      </c>
      <c r="L16" s="92">
        <f>SUM(Month!L34:L36)</f>
        <v>199.11</v>
      </c>
      <c r="M16" s="92">
        <f>SUM(Month!M34:M36)</f>
        <v>474.3</v>
      </c>
    </row>
    <row r="17" spans="1:13">
      <c r="A17" s="91" t="s">
        <v>139</v>
      </c>
      <c r="B17" s="108">
        <f>SUM(Month!B37:B39)</f>
        <v>17863.86</v>
      </c>
      <c r="C17" s="92">
        <f>SUM(Month!C37:C39)</f>
        <v>474.70000000000005</v>
      </c>
      <c r="D17" s="92">
        <f>SUM(Month!D37:D39)</f>
        <v>471.94000000000005</v>
      </c>
      <c r="E17" s="92">
        <f>SUM(Month!E37:E39)</f>
        <v>489.88</v>
      </c>
      <c r="F17" s="92">
        <f>SUM(Month!F37:F39)</f>
        <v>5358.63</v>
      </c>
      <c r="G17" s="107">
        <f>SUM(Month!G37:G39)</f>
        <v>3127.49</v>
      </c>
      <c r="H17" s="92">
        <f>SUM(Month!H37:H39)</f>
        <v>687.22</v>
      </c>
      <c r="I17" s="107">
        <f>SUM(Month!I37:I39)</f>
        <v>3929.48</v>
      </c>
      <c r="J17" s="92">
        <f>SUM(Month!J37:J39)</f>
        <v>1816.46</v>
      </c>
      <c r="K17" s="107">
        <f>SUM(Month!K37:K39)</f>
        <v>520.15</v>
      </c>
      <c r="L17" s="92">
        <f>SUM(Month!L37:L39)</f>
        <v>206.52</v>
      </c>
      <c r="M17" s="92">
        <f>SUM(Month!M37:M39)</f>
        <v>492.56000000000006</v>
      </c>
    </row>
    <row r="18" spans="1:13">
      <c r="A18" s="91" t="s">
        <v>140</v>
      </c>
      <c r="B18" s="108">
        <f>SUM(Month!B40:B42)</f>
        <v>18373.86</v>
      </c>
      <c r="C18" s="92">
        <f>SUM(Month!C40:C42)</f>
        <v>472.47</v>
      </c>
      <c r="D18" s="92">
        <f>SUM(Month!D40:D42)</f>
        <v>455.03</v>
      </c>
      <c r="E18" s="92">
        <f>SUM(Month!E40:E42)</f>
        <v>706.08999999999992</v>
      </c>
      <c r="F18" s="92">
        <f>SUM(Month!F40:F42)</f>
        <v>5536.57</v>
      </c>
      <c r="G18" s="107">
        <f>SUM(Month!G40:G42)</f>
        <v>2664.1400000000003</v>
      </c>
      <c r="H18" s="92">
        <f>SUM(Month!H40:H42)</f>
        <v>1159</v>
      </c>
      <c r="I18" s="107">
        <f>SUM(Month!I40:I42)</f>
        <v>3915.55</v>
      </c>
      <c r="J18" s="92">
        <f>SUM(Month!J40:J42)</f>
        <v>1833.2400000000002</v>
      </c>
      <c r="K18" s="107">
        <f>SUM(Month!K40:K42)</f>
        <v>553.36</v>
      </c>
      <c r="L18" s="92">
        <f>SUM(Month!L40:L42)</f>
        <v>197.17000000000002</v>
      </c>
      <c r="M18" s="92">
        <f>SUM(Month!M40:M42)</f>
        <v>482.22</v>
      </c>
    </row>
    <row r="19" spans="1:13">
      <c r="A19" s="91" t="s">
        <v>141</v>
      </c>
      <c r="B19" s="108">
        <f>SUM(Month!B43:B45)</f>
        <v>18224.699999999997</v>
      </c>
      <c r="C19" s="92">
        <f>SUM(Month!C43:C45)</f>
        <v>485.84000000000003</v>
      </c>
      <c r="D19" s="92">
        <f>SUM(Month!D43:D45)</f>
        <v>551.1</v>
      </c>
      <c r="E19" s="92">
        <f>SUM(Month!E43:E45)</f>
        <v>483.31</v>
      </c>
      <c r="F19" s="92">
        <f>SUM(Month!F43:F45)</f>
        <v>5115.3099999999995</v>
      </c>
      <c r="G19" s="107">
        <f>SUM(Month!G43:G45)</f>
        <v>2684.79</v>
      </c>
      <c r="H19" s="92">
        <f>SUM(Month!H43:H45)</f>
        <v>1507.68</v>
      </c>
      <c r="I19" s="107">
        <f>SUM(Month!I43:I45)</f>
        <v>3885.3</v>
      </c>
      <c r="J19" s="92">
        <f>SUM(Month!J43:J45)</f>
        <v>1833.2800000000002</v>
      </c>
      <c r="K19" s="107">
        <f>SUM(Month!K43:K45)</f>
        <v>815.32</v>
      </c>
      <c r="L19" s="92">
        <f>SUM(Month!L43:L45)</f>
        <v>218.82</v>
      </c>
      <c r="M19" s="92">
        <f>SUM(Month!M43:M45)</f>
        <v>444.18</v>
      </c>
    </row>
    <row r="20" spans="1:13">
      <c r="A20" s="91" t="s">
        <v>142</v>
      </c>
      <c r="B20" s="108">
        <f>SUM(Month!B46:B48)</f>
        <v>17754.73</v>
      </c>
      <c r="C20" s="92">
        <f>SUM(Month!C46:C48)</f>
        <v>637.71</v>
      </c>
      <c r="D20" s="92">
        <f>SUM(Month!D46:D48)</f>
        <v>505.18000000000006</v>
      </c>
      <c r="E20" s="92">
        <f>SUM(Month!E46:E48)</f>
        <v>388.78</v>
      </c>
      <c r="F20" s="92">
        <f>SUM(Month!F46:F48)</f>
        <v>5354.87</v>
      </c>
      <c r="G20" s="107">
        <f>SUM(Month!G46:G48)</f>
        <v>2657.9700000000003</v>
      </c>
      <c r="H20" s="92">
        <f>SUM(Month!H46:H48)</f>
        <v>793.62</v>
      </c>
      <c r="I20" s="107">
        <f>SUM(Month!I46:I48)</f>
        <v>3929.19</v>
      </c>
      <c r="J20" s="92">
        <f>SUM(Month!J46:J48)</f>
        <v>1678.02</v>
      </c>
      <c r="K20" s="107">
        <f>SUM(Month!K46:K48)</f>
        <v>664.52</v>
      </c>
      <c r="L20" s="92">
        <f>SUM(Month!L46:L48)</f>
        <v>204.84</v>
      </c>
      <c r="M20" s="92">
        <f>SUM(Month!M46:M48)</f>
        <v>493.22</v>
      </c>
    </row>
    <row r="21" spans="1:13">
      <c r="A21" s="91" t="s">
        <v>143</v>
      </c>
      <c r="B21" s="108">
        <f>SUM(Month!B49:B51)</f>
        <v>17577.71</v>
      </c>
      <c r="C21" s="92">
        <f>SUM(Month!C49:C51)</f>
        <v>490.35</v>
      </c>
      <c r="D21" s="92">
        <f>SUM(Month!D49:D51)</f>
        <v>519.64</v>
      </c>
      <c r="E21" s="92">
        <f>SUM(Month!E49:E51)</f>
        <v>408.36</v>
      </c>
      <c r="F21" s="92">
        <f>SUM(Month!F49:F51)</f>
        <v>5182.07</v>
      </c>
      <c r="G21" s="107">
        <f>SUM(Month!G49:G51)</f>
        <v>3038.37</v>
      </c>
      <c r="H21" s="92">
        <f>SUM(Month!H49:H51)</f>
        <v>654.89</v>
      </c>
      <c r="I21" s="107">
        <f>SUM(Month!I49:I51)</f>
        <v>4022.0299999999997</v>
      </c>
      <c r="J21" s="92">
        <f>SUM(Month!J49:J51)</f>
        <v>1667.25</v>
      </c>
      <c r="K21" s="107">
        <f>SUM(Month!K49:K51)</f>
        <v>394.35</v>
      </c>
      <c r="L21" s="92">
        <f>SUM(Month!L49:L51)</f>
        <v>201.78</v>
      </c>
      <c r="M21" s="92">
        <f>SUM(Month!M49:M51)</f>
        <v>534.20000000000005</v>
      </c>
    </row>
    <row r="22" spans="1:13">
      <c r="A22" s="91" t="s">
        <v>144</v>
      </c>
      <c r="B22" s="108">
        <f>SUM(Month!B52:B54)</f>
        <v>17797.2</v>
      </c>
      <c r="C22" s="92">
        <f>SUM(Month!C52:C54)</f>
        <v>482.74</v>
      </c>
      <c r="D22" s="92">
        <f>SUM(Month!D52:D54)</f>
        <v>501.03000000000003</v>
      </c>
      <c r="E22" s="92">
        <f>SUM(Month!E52:E54)</f>
        <v>311.91999999999996</v>
      </c>
      <c r="F22" s="92">
        <f>SUM(Month!F52:F54)</f>
        <v>5287.49</v>
      </c>
      <c r="G22" s="107">
        <f>SUM(Month!G52:G54)</f>
        <v>2232.9699999999998</v>
      </c>
      <c r="H22" s="92">
        <f>SUM(Month!H52:H54)</f>
        <v>1279.8400000000001</v>
      </c>
      <c r="I22" s="107">
        <f>SUM(Month!I52:I54)</f>
        <v>4222.5499999999993</v>
      </c>
      <c r="J22" s="92">
        <f>SUM(Month!J52:J54)</f>
        <v>1780.15</v>
      </c>
      <c r="K22" s="107">
        <f>SUM(Month!K52:K54)</f>
        <v>704.56</v>
      </c>
      <c r="L22" s="92">
        <f>SUM(Month!L52:L54)</f>
        <v>220.44</v>
      </c>
      <c r="M22" s="92">
        <f>SUM(Month!M52:M54)</f>
        <v>463.29999999999995</v>
      </c>
    </row>
    <row r="23" spans="1:13">
      <c r="A23" s="91" t="s">
        <v>145</v>
      </c>
      <c r="B23" s="108">
        <f>SUM(Month!B55:B57)</f>
        <v>18015.7</v>
      </c>
      <c r="C23" s="92">
        <f>SUM(Month!C55:C57)</f>
        <v>735.71</v>
      </c>
      <c r="D23" s="92">
        <f>SUM(Month!D55:D57)</f>
        <v>578.75</v>
      </c>
      <c r="E23" s="92">
        <f>SUM(Month!E55:E57)</f>
        <v>288.63</v>
      </c>
      <c r="F23" s="92">
        <f>SUM(Month!F55:F57)</f>
        <v>5152.88</v>
      </c>
      <c r="G23" s="107">
        <f>SUM(Month!G55:G57)</f>
        <v>2393.2399999999998</v>
      </c>
      <c r="H23" s="92">
        <f>SUM(Month!H55:H57)</f>
        <v>1224.4000000000001</v>
      </c>
      <c r="I23" s="107">
        <f>SUM(Month!I55:I57)</f>
        <v>4315.5200000000004</v>
      </c>
      <c r="J23" s="92">
        <f>SUM(Month!J55:J57)</f>
        <v>1575.5900000000001</v>
      </c>
      <c r="K23" s="107">
        <f>SUM(Month!K55:K57)</f>
        <v>561.31999999999994</v>
      </c>
      <c r="L23" s="92">
        <f>SUM(Month!L55:L57)</f>
        <v>194.34</v>
      </c>
      <c r="M23" s="92">
        <f>SUM(Month!M55:M57)</f>
        <v>460.03000000000003</v>
      </c>
    </row>
    <row r="24" spans="1:13">
      <c r="A24" s="91" t="s">
        <v>146</v>
      </c>
      <c r="B24" s="108">
        <f>SUM(Month!B58:B60)</f>
        <v>16521.77</v>
      </c>
      <c r="C24" s="92">
        <f>SUM(Month!C58:C60)</f>
        <v>542.29</v>
      </c>
      <c r="D24" s="92">
        <f>SUM(Month!D58:D60)</f>
        <v>530.53</v>
      </c>
      <c r="E24" s="92">
        <f>SUM(Month!E58:E60)</f>
        <v>221.69</v>
      </c>
      <c r="F24" s="92">
        <f>SUM(Month!F58:F60)</f>
        <v>5237.2</v>
      </c>
      <c r="G24" s="107">
        <f>SUM(Month!G58:G60)</f>
        <v>2550.81</v>
      </c>
      <c r="H24" s="92">
        <f>SUM(Month!H58:H60)</f>
        <v>702.5</v>
      </c>
      <c r="I24" s="107">
        <f>SUM(Month!I58:I60)</f>
        <v>4168.05</v>
      </c>
      <c r="J24" s="92">
        <f>SUM(Month!J58:J60)</f>
        <v>1589.58</v>
      </c>
      <c r="K24" s="107">
        <f>SUM(Month!K58:K60)</f>
        <v>378.94000000000005</v>
      </c>
      <c r="L24" s="92">
        <f>SUM(Month!L58:L60)</f>
        <v>179.79999999999998</v>
      </c>
      <c r="M24" s="92">
        <f>SUM(Month!M58:M60)</f>
        <v>512.02</v>
      </c>
    </row>
    <row r="25" spans="1:13">
      <c r="A25" s="91" t="s">
        <v>147</v>
      </c>
      <c r="B25" s="108">
        <f>SUM(Month!B61:B63)</f>
        <v>17882.019999999997</v>
      </c>
      <c r="C25" s="92">
        <f>SUM(Month!C61:C63)</f>
        <v>674.8</v>
      </c>
      <c r="D25" s="92">
        <f>SUM(Month!D61:D63)</f>
        <v>545.71</v>
      </c>
      <c r="E25" s="92">
        <f>SUM(Month!E61:E63)</f>
        <v>459.95000000000005</v>
      </c>
      <c r="F25" s="92">
        <f>SUM(Month!F61:F63)</f>
        <v>5230.7700000000004</v>
      </c>
      <c r="G25" s="107">
        <f>SUM(Month!G61:G63)</f>
        <v>2984.23</v>
      </c>
      <c r="H25" s="92">
        <f>SUM(Month!H61:H63)</f>
        <v>600.11</v>
      </c>
      <c r="I25" s="107">
        <f>SUM(Month!I61:I63)</f>
        <v>4240.84</v>
      </c>
      <c r="J25" s="92">
        <f>SUM(Month!J61:J63)</f>
        <v>1506.17</v>
      </c>
      <c r="K25" s="107">
        <f>SUM(Month!K61:K63)</f>
        <v>325.75</v>
      </c>
      <c r="L25" s="92">
        <f>SUM(Month!L61:L63)</f>
        <v>219.91</v>
      </c>
      <c r="M25" s="92">
        <f>SUM(Month!M61:M63)</f>
        <v>573.82999999999993</v>
      </c>
    </row>
    <row r="26" spans="1:13">
      <c r="A26" s="91" t="s">
        <v>148</v>
      </c>
      <c r="B26" s="108">
        <f>SUM(Month!B64:B66)</f>
        <v>18137.129999999997</v>
      </c>
      <c r="C26" s="92">
        <f>SUM(Month!C64:C66)</f>
        <v>600.47</v>
      </c>
      <c r="D26" s="92">
        <f>SUM(Month!D64:D66)</f>
        <v>526.16000000000008</v>
      </c>
      <c r="E26" s="92">
        <f>SUM(Month!E64:E66)</f>
        <v>622.01</v>
      </c>
      <c r="F26" s="92">
        <f>SUM(Month!F64:F66)</f>
        <v>5187.57</v>
      </c>
      <c r="G26" s="107">
        <f>SUM(Month!G64:G66)</f>
        <v>2590.63</v>
      </c>
      <c r="H26" s="92">
        <f>SUM(Month!H64:H66)</f>
        <v>1050.92</v>
      </c>
      <c r="I26" s="107">
        <f>SUM(Month!I64:I66)</f>
        <v>4201.8999999999996</v>
      </c>
      <c r="J26" s="92">
        <f>SUM(Month!J64:J66)</f>
        <v>1427.48</v>
      </c>
      <c r="K26" s="107">
        <f>SUM(Month!K64:K66)</f>
        <v>456.69</v>
      </c>
      <c r="L26" s="92">
        <f>SUM(Month!L64:L66)</f>
        <v>234.77999999999997</v>
      </c>
      <c r="M26" s="92">
        <f>SUM(Month!M64:M66)</f>
        <v>456.48</v>
      </c>
    </row>
    <row r="27" spans="1:13">
      <c r="A27" s="91" t="s">
        <v>149</v>
      </c>
      <c r="B27" s="108">
        <f>SUM(Month!B67:B69)</f>
        <v>18269.5</v>
      </c>
      <c r="C27" s="92">
        <f>SUM(Month!C67:C69)</f>
        <v>815.43000000000006</v>
      </c>
      <c r="D27" s="92">
        <f>SUM(Month!D67:D69)</f>
        <v>560.91</v>
      </c>
      <c r="E27" s="92">
        <f>SUM(Month!E67:E69)</f>
        <v>844.31999999999994</v>
      </c>
      <c r="F27" s="92">
        <f>SUM(Month!F67:F69)</f>
        <v>4872.7699999999995</v>
      </c>
      <c r="G27" s="107">
        <f>SUM(Month!G67:G69)</f>
        <v>2451.3000000000002</v>
      </c>
      <c r="H27" s="92">
        <f>SUM(Month!H67:H69)</f>
        <v>1311.93</v>
      </c>
      <c r="I27" s="107">
        <f>SUM(Month!I67:I69)</f>
        <v>4165.0599999999995</v>
      </c>
      <c r="J27" s="92">
        <f>SUM(Month!J67:J69)</f>
        <v>1616.53</v>
      </c>
      <c r="K27" s="107">
        <f>SUM(Month!K67:K69)</f>
        <v>378.42</v>
      </c>
      <c r="L27" s="92">
        <f>SUM(Month!L67:L69)</f>
        <v>220.54000000000002</v>
      </c>
      <c r="M27" s="92">
        <f>SUM(Month!M67:M69)</f>
        <v>469.98999999999995</v>
      </c>
    </row>
    <row r="28" spans="1:13">
      <c r="A28" s="91" t="s">
        <v>150</v>
      </c>
      <c r="B28" s="108">
        <f>SUM(Month!B70:B72)</f>
        <v>16851.060000000001</v>
      </c>
      <c r="C28" s="92">
        <f>SUM(Month!C70:C72)</f>
        <v>647.85</v>
      </c>
      <c r="D28" s="92">
        <f>SUM(Month!D70:D72)</f>
        <v>514.16999999999996</v>
      </c>
      <c r="E28" s="92">
        <f>SUM(Month!E70:E72)</f>
        <v>309.5</v>
      </c>
      <c r="F28" s="92">
        <f>SUM(Month!F70:F72)</f>
        <v>5136.83</v>
      </c>
      <c r="G28" s="107">
        <f>SUM(Month!G70:G72)</f>
        <v>2652.81</v>
      </c>
      <c r="H28" s="92">
        <f>SUM(Month!H70:H72)</f>
        <v>386.44000000000005</v>
      </c>
      <c r="I28" s="107">
        <f>SUM(Month!I70:I72)</f>
        <v>4408.1000000000004</v>
      </c>
      <c r="J28" s="92">
        <f>SUM(Month!J70:J72)</f>
        <v>1466.23</v>
      </c>
      <c r="K28" s="107">
        <f>SUM(Month!K70:K72)</f>
        <v>351.06</v>
      </c>
      <c r="L28" s="92">
        <f>SUM(Month!L70:L72)</f>
        <v>211.55</v>
      </c>
      <c r="M28" s="92">
        <f>SUM(Month!M70:M72)</f>
        <v>535.04</v>
      </c>
    </row>
    <row r="29" spans="1:13">
      <c r="A29" s="91" t="s">
        <v>151</v>
      </c>
      <c r="B29" s="108">
        <f>SUM(Month!B73:B75)</f>
        <v>18359.16</v>
      </c>
      <c r="C29" s="92">
        <f>SUM(Month!C73:C75)</f>
        <v>725.01</v>
      </c>
      <c r="D29" s="92">
        <f>SUM(Month!D73:D75)</f>
        <v>528.8900000000001</v>
      </c>
      <c r="E29" s="92">
        <f>SUM(Month!E73:E75)</f>
        <v>559.33000000000004</v>
      </c>
      <c r="F29" s="92">
        <f>SUM(Month!F73:F75)</f>
        <v>5131.3</v>
      </c>
      <c r="G29" s="107">
        <f>SUM(Month!G73:G75)</f>
        <v>3024.37</v>
      </c>
      <c r="H29" s="92">
        <f>SUM(Month!H73:H75)</f>
        <v>599.61</v>
      </c>
      <c r="I29" s="107">
        <f>SUM(Month!I73:I75)</f>
        <v>4576.22</v>
      </c>
      <c r="J29" s="92">
        <f>SUM(Month!J73:J75)</f>
        <v>1587.0400000000002</v>
      </c>
      <c r="K29" s="107">
        <f>SUM(Month!K73:K75)</f>
        <v>393.42999999999995</v>
      </c>
      <c r="L29" s="92">
        <f>SUM(Month!L73:L75)</f>
        <v>208.62</v>
      </c>
      <c r="M29" s="92">
        <f>SUM(Month!M73:M75)</f>
        <v>541.68000000000006</v>
      </c>
    </row>
    <row r="30" spans="1:13">
      <c r="A30" s="91" t="s">
        <v>152</v>
      </c>
      <c r="B30" s="108">
        <f>SUM(Month!B76:B78)</f>
        <v>18218.64</v>
      </c>
      <c r="C30" s="92">
        <f>SUM(Month!C76:C78)</f>
        <v>830.74</v>
      </c>
      <c r="D30" s="92">
        <f>SUM(Month!D76:D78)</f>
        <v>509.93</v>
      </c>
      <c r="E30" s="92">
        <f>SUM(Month!E76:E78)</f>
        <v>618.41</v>
      </c>
      <c r="F30" s="92">
        <f>SUM(Month!F76:F78)</f>
        <v>4777.66</v>
      </c>
      <c r="G30" s="107">
        <f>SUM(Month!G76:G78)</f>
        <v>2635.75</v>
      </c>
      <c r="H30" s="92">
        <f>SUM(Month!H76:H78)</f>
        <v>1268.98</v>
      </c>
      <c r="I30" s="107">
        <f>SUM(Month!I76:I78)</f>
        <v>4562.99</v>
      </c>
      <c r="J30" s="92">
        <f>SUM(Month!J76:J78)</f>
        <v>1656.35</v>
      </c>
      <c r="K30" s="107">
        <f>SUM(Month!K76:K78)</f>
        <v>417.52</v>
      </c>
      <c r="L30" s="92">
        <f>SUM(Month!L76:L78)</f>
        <v>227.07</v>
      </c>
      <c r="M30" s="92">
        <f>SUM(Month!M76:M78)</f>
        <v>411.99</v>
      </c>
    </row>
    <row r="31" spans="1:13">
      <c r="A31" s="91" t="s">
        <v>153</v>
      </c>
      <c r="B31" s="108">
        <f>SUM(Month!B79:B81)</f>
        <v>18468.86</v>
      </c>
      <c r="C31" s="92">
        <f>SUM(Month!C79:C81)</f>
        <v>751.73</v>
      </c>
      <c r="D31" s="92">
        <f>SUM(Month!D79:D81)</f>
        <v>517.4</v>
      </c>
      <c r="E31" s="92">
        <f>SUM(Month!E79:E81)</f>
        <v>569.26</v>
      </c>
      <c r="F31" s="92">
        <f>SUM(Month!F79:F81)</f>
        <v>4798.0200000000004</v>
      </c>
      <c r="G31" s="107">
        <f>SUM(Month!G79:G81)</f>
        <v>2650</v>
      </c>
      <c r="H31" s="92">
        <f>SUM(Month!H79:H81)</f>
        <v>1418.6</v>
      </c>
      <c r="I31" s="107">
        <f>SUM(Month!I79:I81)</f>
        <v>4460.3999999999996</v>
      </c>
      <c r="J31" s="92">
        <f>SUM(Month!J79:J81)</f>
        <v>1631.1399999999999</v>
      </c>
      <c r="K31" s="107">
        <f>SUM(Month!K79:K81)</f>
        <v>449.06000000000006</v>
      </c>
      <c r="L31" s="92">
        <f>SUM(Month!L79:L81)</f>
        <v>234.19</v>
      </c>
      <c r="M31" s="92">
        <f>SUM(Month!M79:M81)</f>
        <v>452.75</v>
      </c>
    </row>
    <row r="32" spans="1:13">
      <c r="A32" s="91" t="s">
        <v>154</v>
      </c>
      <c r="B32" s="108">
        <f>SUM(Month!B82:B84)</f>
        <v>18226.5</v>
      </c>
      <c r="C32" s="92">
        <f>SUM(Month!C82:C84)</f>
        <v>880.51</v>
      </c>
      <c r="D32" s="92">
        <f>SUM(Month!D82:D84)</f>
        <v>523.23</v>
      </c>
      <c r="E32" s="92">
        <f>SUM(Month!E82:E84)</f>
        <v>451.77</v>
      </c>
      <c r="F32" s="92">
        <f>SUM(Month!F82:F84)</f>
        <v>4908.04</v>
      </c>
      <c r="G32" s="107">
        <f>SUM(Month!G82:G84)</f>
        <v>2873.13</v>
      </c>
      <c r="H32" s="92">
        <f>SUM(Month!H82:H84)</f>
        <v>729.93999999999994</v>
      </c>
      <c r="I32" s="107">
        <f>SUM(Month!I82:I84)</f>
        <v>4648.7300000000005</v>
      </c>
      <c r="J32" s="92">
        <f>SUM(Month!J82:J84)</f>
        <v>1420.58</v>
      </c>
      <c r="K32" s="107">
        <f>SUM(Month!K82:K84)</f>
        <v>514.17000000000007</v>
      </c>
      <c r="L32" s="92">
        <f>SUM(Month!L82:L84)</f>
        <v>269.39</v>
      </c>
      <c r="M32" s="92">
        <f>SUM(Month!M82:M84)</f>
        <v>525.34999999999991</v>
      </c>
    </row>
    <row r="33" spans="1:13">
      <c r="A33" s="91" t="s">
        <v>155</v>
      </c>
      <c r="B33" s="108">
        <f>SUM(Month!B85:B87)</f>
        <v>18645.32</v>
      </c>
      <c r="C33" s="92">
        <f>SUM(Month!C85:C87)</f>
        <v>728.69</v>
      </c>
      <c r="D33" s="92">
        <f>SUM(Month!D85:D87)</f>
        <v>460.26</v>
      </c>
      <c r="E33" s="92">
        <f>SUM(Month!E85:E87)</f>
        <v>452.48</v>
      </c>
      <c r="F33" s="92">
        <f>SUM(Month!F85:F87)</f>
        <v>4971.18</v>
      </c>
      <c r="G33" s="107">
        <f>SUM(Month!G85:G87)</f>
        <v>3335.21</v>
      </c>
      <c r="H33" s="92">
        <f>SUM(Month!H85:H87)</f>
        <v>653.37</v>
      </c>
      <c r="I33" s="107">
        <f>SUM(Month!I85:I87)</f>
        <v>4593.03</v>
      </c>
      <c r="J33" s="92">
        <f>SUM(Month!J85:J87)</f>
        <v>1547.49</v>
      </c>
      <c r="K33" s="107">
        <f>SUM(Month!K85:K87)</f>
        <v>616.5</v>
      </c>
      <c r="L33" s="92">
        <f>SUM(Month!L85:L87)</f>
        <v>228.45</v>
      </c>
      <c r="M33" s="92">
        <f>SUM(Month!M85:M87)</f>
        <v>550.36</v>
      </c>
    </row>
    <row r="34" spans="1:13">
      <c r="A34" s="91" t="s">
        <v>156</v>
      </c>
      <c r="B34" s="108">
        <f>SUM(Month!B88:B90)</f>
        <v>18300.900000000001</v>
      </c>
      <c r="C34" s="92">
        <f>SUM(Month!C88:C90)</f>
        <v>754.53</v>
      </c>
      <c r="D34" s="92">
        <f>SUM(Month!D88:D90)</f>
        <v>417.37</v>
      </c>
      <c r="E34" s="92">
        <f>SUM(Month!E88:E90)</f>
        <v>555.31999999999994</v>
      </c>
      <c r="F34" s="92">
        <f>SUM(Month!F88:F90)</f>
        <v>4807</v>
      </c>
      <c r="G34" s="107">
        <f>SUM(Month!G88:G90)</f>
        <v>2778.58</v>
      </c>
      <c r="H34" s="92">
        <f>SUM(Month!H88:H90)</f>
        <v>1146.52</v>
      </c>
      <c r="I34" s="107">
        <f>SUM(Month!I88:I90)</f>
        <v>4812</v>
      </c>
      <c r="J34" s="92">
        <f>SUM(Month!J88:J90)</f>
        <v>1423.96</v>
      </c>
      <c r="K34" s="107">
        <f>SUM(Month!K88:K90)</f>
        <v>484.17999999999995</v>
      </c>
      <c r="L34" s="92">
        <f>SUM(Month!L88:L90)</f>
        <v>182.39999999999998</v>
      </c>
      <c r="M34" s="92">
        <f>SUM(Month!M88:M90)</f>
        <v>462.55000000000007</v>
      </c>
    </row>
    <row r="35" spans="1:13">
      <c r="A35" s="91" t="s">
        <v>157</v>
      </c>
      <c r="B35" s="108">
        <f>SUM(Month!B91:B93)</f>
        <v>18992.52</v>
      </c>
      <c r="C35" s="92">
        <f>SUM(Month!C91:C93)</f>
        <v>937.54</v>
      </c>
      <c r="D35" s="92">
        <f>SUM(Month!D91:D93)</f>
        <v>547.47</v>
      </c>
      <c r="E35" s="92">
        <f>SUM(Month!E91:E93)</f>
        <v>436.86</v>
      </c>
      <c r="F35" s="92">
        <f>SUM(Month!F91:F93)</f>
        <v>4661.5200000000004</v>
      </c>
      <c r="G35" s="107">
        <f>SUM(Month!G91:G93)</f>
        <v>2869.69</v>
      </c>
      <c r="H35" s="92">
        <f>SUM(Month!H91:H93)</f>
        <v>1286.78</v>
      </c>
      <c r="I35" s="107">
        <f>SUM(Month!I91:I93)</f>
        <v>4670.1400000000003</v>
      </c>
      <c r="J35" s="92">
        <f>SUM(Month!J91:J93)</f>
        <v>1737.6899999999998</v>
      </c>
      <c r="K35" s="107">
        <f>SUM(Month!K91:K93)</f>
        <v>656.42000000000007</v>
      </c>
      <c r="L35" s="92">
        <f>SUM(Month!L91:L93)</f>
        <v>194.26999999999998</v>
      </c>
      <c r="M35" s="92">
        <f>SUM(Month!M91:M93)</f>
        <v>427.83000000000004</v>
      </c>
    </row>
    <row r="36" spans="1:13">
      <c r="A36" s="91" t="s">
        <v>158</v>
      </c>
      <c r="B36" s="108">
        <f>SUM(Month!B94:B96)</f>
        <v>18354.3</v>
      </c>
      <c r="C36" s="92">
        <f>SUM(Month!C94:C96)</f>
        <v>733.24</v>
      </c>
      <c r="D36" s="92">
        <f>SUM(Month!D94:D96)</f>
        <v>492.34000000000003</v>
      </c>
      <c r="E36" s="92">
        <f>SUM(Month!E94:E96)</f>
        <v>427.46000000000004</v>
      </c>
      <c r="F36" s="92">
        <f>SUM(Month!F94:F96)</f>
        <v>4809.0499999999993</v>
      </c>
      <c r="G36" s="107">
        <f>SUM(Month!G94:G96)</f>
        <v>3069.26</v>
      </c>
      <c r="H36" s="92">
        <f>SUM(Month!H94:H96)</f>
        <v>761.83999999999992</v>
      </c>
      <c r="I36" s="107">
        <f>SUM(Month!I94:I96)</f>
        <v>4872.96</v>
      </c>
      <c r="J36" s="92">
        <f>SUM(Month!J94:J96)</f>
        <v>1686.7399999999998</v>
      </c>
      <c r="K36" s="107">
        <f>SUM(Month!K94:K96)</f>
        <v>429.38000000000005</v>
      </c>
      <c r="L36" s="92">
        <f>SUM(Month!L94:L96)</f>
        <v>193</v>
      </c>
      <c r="M36" s="92">
        <f>SUM(Month!M94:M96)</f>
        <v>493.5200000000001</v>
      </c>
    </row>
    <row r="37" spans="1:13">
      <c r="A37" s="91" t="s">
        <v>159</v>
      </c>
      <c r="B37" s="108">
        <f>SUM(Month!B97:B99)</f>
        <v>19030.86</v>
      </c>
      <c r="C37" s="92">
        <f>SUM(Month!C97:C99)</f>
        <v>778.15000000000009</v>
      </c>
      <c r="D37" s="92">
        <f>SUM(Month!D97:D99)</f>
        <v>469.62</v>
      </c>
      <c r="E37" s="92">
        <f>SUM(Month!E97:E99)</f>
        <v>592.57999999999993</v>
      </c>
      <c r="F37" s="92">
        <f>SUM(Month!F97:F99)</f>
        <v>4746.54</v>
      </c>
      <c r="G37" s="107">
        <f>SUM(Month!G97:G99)</f>
        <v>3579.6100000000006</v>
      </c>
      <c r="H37" s="92">
        <f>SUM(Month!H97:H99)</f>
        <v>592.62</v>
      </c>
      <c r="I37" s="107">
        <f>SUM(Month!I97:I99)</f>
        <v>4953.8999999999996</v>
      </c>
      <c r="J37" s="92">
        <f>SUM(Month!J97:J99)</f>
        <v>1737.88</v>
      </c>
      <c r="K37" s="107">
        <f>SUM(Month!K97:K99)</f>
        <v>378.51000000000005</v>
      </c>
      <c r="L37" s="92">
        <f>SUM(Month!L97:L99)</f>
        <v>196</v>
      </c>
      <c r="M37" s="92">
        <f>SUM(Month!M97:M99)</f>
        <v>522.71</v>
      </c>
    </row>
    <row r="38" spans="1:13">
      <c r="A38" s="91" t="s">
        <v>160</v>
      </c>
      <c r="B38" s="108">
        <f>SUM(Month!B100:B102)</f>
        <v>19118.650000000001</v>
      </c>
      <c r="C38" s="92">
        <f>SUM(Month!C100:C102)</f>
        <v>865.61000000000013</v>
      </c>
      <c r="D38" s="92">
        <f>SUM(Month!D100:D102)</f>
        <v>511.29</v>
      </c>
      <c r="E38" s="92">
        <f>SUM(Month!E100:E102)</f>
        <v>459.27000000000004</v>
      </c>
      <c r="F38" s="92">
        <f>SUM(Month!F100:F102)</f>
        <v>4635.04</v>
      </c>
      <c r="G38" s="107">
        <f>SUM(Month!G100:G102)</f>
        <v>2978.7299999999996</v>
      </c>
      <c r="H38" s="92">
        <f>SUM(Month!H100:H102)</f>
        <v>1228.19</v>
      </c>
      <c r="I38" s="107">
        <f>SUM(Month!I100:I102)</f>
        <v>4880.2299999999996</v>
      </c>
      <c r="J38" s="92">
        <f>SUM(Month!J100:J102)</f>
        <v>1689.44</v>
      </c>
      <c r="K38" s="107">
        <f>SUM(Month!K100:K102)</f>
        <v>742.61</v>
      </c>
      <c r="L38" s="92">
        <f>SUM(Month!L100:L102)</f>
        <v>166.62</v>
      </c>
      <c r="M38" s="92">
        <f>SUM(Month!M100:M102)</f>
        <v>461.66999999999996</v>
      </c>
    </row>
    <row r="39" spans="1:13">
      <c r="A39" s="91" t="s">
        <v>161</v>
      </c>
      <c r="B39" s="108">
        <f>SUM(Month!B103:B105)</f>
        <v>19239.989999999998</v>
      </c>
      <c r="C39" s="92">
        <f>SUM(Month!C103:C105)</f>
        <v>982.71</v>
      </c>
      <c r="D39" s="92">
        <f>SUM(Month!D103:D105)</f>
        <v>523.68999999999994</v>
      </c>
      <c r="E39" s="92">
        <f>SUM(Month!E103:E105)</f>
        <v>731.16000000000008</v>
      </c>
      <c r="F39" s="92">
        <f>SUM(Month!F103:F105)</f>
        <v>4441.3</v>
      </c>
      <c r="G39" s="107">
        <f>SUM(Month!G103:G105)</f>
        <v>2639.89</v>
      </c>
      <c r="H39" s="92">
        <f>SUM(Month!H103:H105)</f>
        <v>1394.8000000000002</v>
      </c>
      <c r="I39" s="107">
        <f>SUM(Month!I103:I105)</f>
        <v>4888.88</v>
      </c>
      <c r="J39" s="92">
        <f>SUM(Month!J103:J105)</f>
        <v>1899.02</v>
      </c>
      <c r="K39" s="107">
        <f>SUM(Month!K103:K105)</f>
        <v>820.11</v>
      </c>
      <c r="L39" s="92">
        <f>SUM(Month!L103:L105)</f>
        <v>199.16</v>
      </c>
      <c r="M39" s="92">
        <f>SUM(Month!M103:M105)</f>
        <v>417.09999999999997</v>
      </c>
    </row>
    <row r="40" spans="1:13">
      <c r="A40" s="91" t="s">
        <v>162</v>
      </c>
      <c r="B40" s="108">
        <f>SUM(Month!B106:B108)</f>
        <v>18587.57</v>
      </c>
      <c r="C40" s="92">
        <f>SUM(Month!C106:C108)</f>
        <v>901.21</v>
      </c>
      <c r="D40" s="92">
        <f>SUM(Month!D106:D108)</f>
        <v>477.46000000000004</v>
      </c>
      <c r="E40" s="92">
        <f>SUM(Month!E106:E108)</f>
        <v>565.41000000000008</v>
      </c>
      <c r="F40" s="92">
        <f>SUM(Month!F106:F108)</f>
        <v>4624.3999999999996</v>
      </c>
      <c r="G40" s="107">
        <f>SUM(Month!G106:G108)</f>
        <v>3316.1</v>
      </c>
      <c r="H40" s="92">
        <f>SUM(Month!H106:H108)</f>
        <v>892.38000000000011</v>
      </c>
      <c r="I40" s="107">
        <f>SUM(Month!I106:I108)</f>
        <v>5064.79</v>
      </c>
      <c r="J40" s="92">
        <f>SUM(Month!J106:J108)</f>
        <v>1202.22</v>
      </c>
      <c r="K40" s="107">
        <f>SUM(Month!K106:K108)</f>
        <v>465.79999999999995</v>
      </c>
      <c r="L40" s="92">
        <f>SUM(Month!L106:L108)</f>
        <v>171.51</v>
      </c>
      <c r="M40" s="92">
        <f>SUM(Month!M106:M108)</f>
        <v>454.53999999999996</v>
      </c>
    </row>
    <row r="41" spans="1:13">
      <c r="A41" s="91" t="s">
        <v>163</v>
      </c>
      <c r="B41" s="108">
        <f>SUM(Month!B109:B111)</f>
        <v>18749.100000000002</v>
      </c>
      <c r="C41" s="92">
        <f>SUM(Month!C109:C111)</f>
        <v>724.17</v>
      </c>
      <c r="D41" s="92">
        <f>SUM(Month!D109:D111)</f>
        <v>419.98</v>
      </c>
      <c r="E41" s="92">
        <f>SUM(Month!E109:E111)</f>
        <v>418.96</v>
      </c>
      <c r="F41" s="92">
        <f>SUM(Month!F109:F111)</f>
        <v>4599.18</v>
      </c>
      <c r="G41" s="107">
        <f>SUM(Month!G109:G111)</f>
        <v>3595.21</v>
      </c>
      <c r="H41" s="92">
        <f>SUM(Month!H109:H111)</f>
        <v>566.07999999999993</v>
      </c>
      <c r="I41" s="107">
        <f>SUM(Month!I109:I111)</f>
        <v>5157.6900000000005</v>
      </c>
      <c r="J41" s="92">
        <f>SUM(Month!J109:J111)</f>
        <v>1822.9</v>
      </c>
      <c r="K41" s="107">
        <f>SUM(Month!K109:K111)</f>
        <v>445.52</v>
      </c>
      <c r="L41" s="92">
        <f>SUM(Month!L109:L111)</f>
        <v>171.52</v>
      </c>
      <c r="M41" s="92">
        <f>SUM(Month!M109:M111)</f>
        <v>370.72</v>
      </c>
    </row>
    <row r="42" spans="1:13">
      <c r="A42" s="91" t="s">
        <v>164</v>
      </c>
      <c r="B42" s="108">
        <f>SUM(Month!B112:B114)</f>
        <v>18319.22</v>
      </c>
      <c r="C42" s="92">
        <f>SUM(Month!C112:C114)</f>
        <v>518.77</v>
      </c>
      <c r="D42" s="92">
        <f>SUM(Month!D112:D114)</f>
        <v>498.65999999999997</v>
      </c>
      <c r="E42" s="92">
        <f>SUM(Month!E112:E114)</f>
        <v>562.85</v>
      </c>
      <c r="F42" s="92">
        <f>SUM(Month!F112:F114)</f>
        <v>4426.29</v>
      </c>
      <c r="G42" s="107">
        <f>SUM(Month!G112:G114)</f>
        <v>3089.3599999999997</v>
      </c>
      <c r="H42" s="92">
        <f>SUM(Month!H112:H114)</f>
        <v>1163.1600000000001</v>
      </c>
      <c r="I42" s="107">
        <f>SUM(Month!I112:I114)</f>
        <v>5049.54</v>
      </c>
      <c r="J42" s="92">
        <f>SUM(Month!J112:J114)</f>
        <v>1600.9099999999999</v>
      </c>
      <c r="K42" s="107">
        <f>SUM(Month!K112:K114)</f>
        <v>519.41</v>
      </c>
      <c r="L42" s="92">
        <f>SUM(Month!L112:L114)</f>
        <v>170.47</v>
      </c>
      <c r="M42" s="92">
        <f>SUM(Month!M112:M114)</f>
        <v>367.46</v>
      </c>
    </row>
    <row r="43" spans="1:13">
      <c r="A43" s="91" t="s">
        <v>165</v>
      </c>
      <c r="B43" s="108">
        <f>SUM(Month!B115:B117)</f>
        <v>18337.32</v>
      </c>
      <c r="C43" s="92">
        <f>SUM(Month!C115:C117)</f>
        <v>888.98</v>
      </c>
      <c r="D43" s="92">
        <f>SUM(Month!D115:D117)</f>
        <v>523.07999999999993</v>
      </c>
      <c r="E43" s="92">
        <f>SUM(Month!E115:E117)</f>
        <v>511.95000000000005</v>
      </c>
      <c r="F43" s="92">
        <f>SUM(Month!F115:F117)</f>
        <v>4398.7700000000004</v>
      </c>
      <c r="G43" s="107">
        <f>SUM(Month!G115:G117)</f>
        <v>2772.79</v>
      </c>
      <c r="H43" s="92">
        <f>SUM(Month!H115:H117)</f>
        <v>1227.8400000000001</v>
      </c>
      <c r="I43" s="107">
        <f>SUM(Month!I115:I117)</f>
        <v>5139.2700000000004</v>
      </c>
      <c r="J43" s="92">
        <f>SUM(Month!J115:J117)</f>
        <v>1385.6</v>
      </c>
      <c r="K43" s="107">
        <f>SUM(Month!K115:K117)</f>
        <v>671.18</v>
      </c>
      <c r="L43" s="92">
        <f>SUM(Month!L115:L117)</f>
        <v>149.94</v>
      </c>
      <c r="M43" s="92">
        <f>SUM(Month!M115:M117)</f>
        <v>328.1</v>
      </c>
    </row>
    <row r="44" spans="1:13">
      <c r="A44" s="91" t="s">
        <v>166</v>
      </c>
      <c r="B44" s="108">
        <f>SUM(Month!B118:B120)</f>
        <v>17990.28</v>
      </c>
      <c r="C44" s="92">
        <f>SUM(Month!C118:C120)</f>
        <v>580.19000000000005</v>
      </c>
      <c r="D44" s="92">
        <f>SUM(Month!D118:D120)</f>
        <v>496.03999999999996</v>
      </c>
      <c r="E44" s="92">
        <f>SUM(Month!E118:E120)</f>
        <v>227.76999999999998</v>
      </c>
      <c r="F44" s="92">
        <f>SUM(Month!F118:F120)</f>
        <v>4483.67</v>
      </c>
      <c r="G44" s="107">
        <f>SUM(Month!G118:G120)</f>
        <v>3253.99</v>
      </c>
      <c r="H44" s="92">
        <f>SUM(Month!H118:H120)</f>
        <v>673.22</v>
      </c>
      <c r="I44" s="107">
        <f>SUM(Month!I118:I120)</f>
        <v>5269.3099999999995</v>
      </c>
      <c r="J44" s="92">
        <f>SUM(Month!J118:J120)</f>
        <v>1612.19</v>
      </c>
      <c r="K44" s="107">
        <f>SUM(Month!K118:K120)</f>
        <v>505.60999999999996</v>
      </c>
      <c r="L44" s="92">
        <f>SUM(Month!L118:L120)</f>
        <v>247.10000000000002</v>
      </c>
      <c r="M44" s="92">
        <f>SUM(Month!M118:M120)</f>
        <v>386.02</v>
      </c>
    </row>
    <row r="45" spans="1:13">
      <c r="A45" s="91" t="s">
        <v>167</v>
      </c>
      <c r="B45" s="108">
        <f>SUM(Month!B121:B123)</f>
        <v>18355.650000000001</v>
      </c>
      <c r="C45" s="92">
        <f>SUM(Month!C121:C123)</f>
        <v>676.65</v>
      </c>
      <c r="D45" s="92">
        <f>SUM(Month!D121:D123)</f>
        <v>332.84000000000003</v>
      </c>
      <c r="E45" s="92">
        <f>SUM(Month!E121:E123)</f>
        <v>472.49</v>
      </c>
      <c r="F45" s="92">
        <f>SUM(Month!F121:F123)</f>
        <v>4445.0200000000004</v>
      </c>
      <c r="G45" s="107">
        <f>SUM(Month!G121:G123)</f>
        <v>3522.1400000000003</v>
      </c>
      <c r="H45" s="92">
        <f>SUM(Month!H121:H123)</f>
        <v>578.43000000000006</v>
      </c>
      <c r="I45" s="107">
        <f>SUM(Month!I121:I123)</f>
        <v>5444.58</v>
      </c>
      <c r="J45" s="92">
        <f>SUM(Month!J121:J123)</f>
        <v>1586.94</v>
      </c>
      <c r="K45" s="107">
        <f>SUM(Month!K121:K123)</f>
        <v>436.86</v>
      </c>
      <c r="L45" s="92">
        <f>SUM(Month!L121:L123)</f>
        <v>161.19999999999999</v>
      </c>
      <c r="M45" s="92">
        <f>SUM(Month!M121:M123)</f>
        <v>453</v>
      </c>
    </row>
    <row r="46" spans="1:13">
      <c r="A46" s="91" t="s">
        <v>168</v>
      </c>
      <c r="B46" s="108">
        <f>SUM(Month!B124:B126)</f>
        <v>18064.760000000002</v>
      </c>
      <c r="C46" s="92">
        <f>SUM(Month!C124:C126)</f>
        <v>681.15000000000009</v>
      </c>
      <c r="D46" s="92">
        <f>SUM(Month!D124:D126)</f>
        <v>462.85</v>
      </c>
      <c r="E46" s="92">
        <f>SUM(Month!E124:E126)</f>
        <v>395.35</v>
      </c>
      <c r="F46" s="92">
        <f>SUM(Month!F124:F126)</f>
        <v>4287.41</v>
      </c>
      <c r="G46" s="107">
        <f>SUM(Month!G124:G126)</f>
        <v>3025.4700000000003</v>
      </c>
      <c r="H46" s="92">
        <f>SUM(Month!H124:H126)</f>
        <v>1148.77</v>
      </c>
      <c r="I46" s="107">
        <f>SUM(Month!I124:I126)</f>
        <v>5185.16</v>
      </c>
      <c r="J46" s="92">
        <f>SUM(Month!J124:J126)</f>
        <v>1531.84</v>
      </c>
      <c r="K46" s="107">
        <f>SUM(Month!K124:K126)</f>
        <v>595.44000000000005</v>
      </c>
      <c r="L46" s="92">
        <f>SUM(Month!L124:L126)</f>
        <v>113.97</v>
      </c>
      <c r="M46" s="92">
        <f>SUM(Month!M124:M126)</f>
        <v>396.17999999999995</v>
      </c>
    </row>
    <row r="47" spans="1:13">
      <c r="A47" s="91" t="s">
        <v>169</v>
      </c>
      <c r="B47" s="108">
        <f>SUM(Month!B127:B129)</f>
        <v>18184.91</v>
      </c>
      <c r="C47" s="92">
        <f>SUM(Month!C127:C129)</f>
        <v>1012.5999999999999</v>
      </c>
      <c r="D47" s="92">
        <f>SUM(Month!D127:D129)</f>
        <v>454.21000000000004</v>
      </c>
      <c r="E47" s="92">
        <f>SUM(Month!E127:E129)</f>
        <v>236.14</v>
      </c>
      <c r="F47" s="92">
        <f>SUM(Month!F127:F129)</f>
        <v>4177.71</v>
      </c>
      <c r="G47" s="107">
        <f>SUM(Month!G127:G129)</f>
        <v>2937.4</v>
      </c>
      <c r="H47" s="92">
        <f>SUM(Month!H127:H129)</f>
        <v>1177.92</v>
      </c>
      <c r="I47" s="107">
        <f>SUM(Month!I127:I129)</f>
        <v>5315.1</v>
      </c>
      <c r="J47" s="92">
        <f>SUM(Month!J127:J129)</f>
        <v>1500.57</v>
      </c>
      <c r="K47" s="107">
        <f>SUM(Month!K127:K129)</f>
        <v>411.84999999999997</v>
      </c>
      <c r="L47" s="92">
        <f>SUM(Month!L127:L129)</f>
        <v>140.38000000000002</v>
      </c>
      <c r="M47" s="92">
        <f>SUM(Month!M127:M129)</f>
        <v>400.27</v>
      </c>
    </row>
    <row r="48" spans="1:13">
      <c r="A48" s="91" t="s">
        <v>170</v>
      </c>
      <c r="B48" s="108">
        <f>SUM(Month!B130:B132)</f>
        <v>17587.849999999999</v>
      </c>
      <c r="C48" s="92">
        <f>SUM(Month!C130:C132)</f>
        <v>874.34</v>
      </c>
      <c r="D48" s="92">
        <f>SUM(Month!D130:D132)</f>
        <v>445.75</v>
      </c>
      <c r="E48" s="92">
        <f>SUM(Month!E130:E132)</f>
        <v>146.44999999999999</v>
      </c>
      <c r="F48" s="92">
        <f>SUM(Month!F130:F132)</f>
        <v>4178.18</v>
      </c>
      <c r="G48" s="107">
        <f>SUM(Month!G130:G132)</f>
        <v>3076.29</v>
      </c>
      <c r="H48" s="92">
        <f>SUM(Month!H130:H132)</f>
        <v>747.24</v>
      </c>
      <c r="I48" s="107">
        <f>SUM(Month!I130:I132)</f>
        <v>5149.7</v>
      </c>
      <c r="J48" s="92">
        <f>SUM(Month!J130:J132)</f>
        <v>1447.74</v>
      </c>
      <c r="K48" s="107">
        <f>SUM(Month!K130:K132)</f>
        <v>451.29</v>
      </c>
      <c r="L48" s="92">
        <f>SUM(Month!L130:L132)</f>
        <v>160.44999999999999</v>
      </c>
      <c r="M48" s="92">
        <f>SUM(Month!M130:M132)</f>
        <v>484.69000000000005</v>
      </c>
    </row>
    <row r="49" spans="1:13">
      <c r="A49" s="91" t="s">
        <v>171</v>
      </c>
      <c r="B49" s="108">
        <f>SUM(Month!B133:B135)</f>
        <v>17216.489999999998</v>
      </c>
      <c r="C49" s="92">
        <f>SUM(Month!C133:C135)</f>
        <v>763.36</v>
      </c>
      <c r="D49" s="92">
        <f>SUM(Month!D133:D135)</f>
        <v>341.73</v>
      </c>
      <c r="E49" s="92">
        <f>SUM(Month!E133:E135)</f>
        <v>138.43</v>
      </c>
      <c r="F49" s="92">
        <f>SUM(Month!F133:F135)</f>
        <v>4151.6100000000006</v>
      </c>
      <c r="G49" s="107">
        <f>SUM(Month!G133:G135)</f>
        <v>3395.75</v>
      </c>
      <c r="H49" s="92">
        <f>SUM(Month!H133:H135)</f>
        <v>496.82999999999993</v>
      </c>
      <c r="I49" s="107">
        <f>SUM(Month!I133:I135)</f>
        <v>5147.53</v>
      </c>
      <c r="J49" s="92">
        <f>SUM(Month!J133:J135)</f>
        <v>1333.8000000000002</v>
      </c>
      <c r="K49" s="107">
        <f>SUM(Month!K133:K135)</f>
        <v>443.52</v>
      </c>
      <c r="L49" s="92">
        <f>SUM(Month!L133:L135)</f>
        <v>122.69</v>
      </c>
      <c r="M49" s="92">
        <f>SUM(Month!M133:M135)</f>
        <v>476.17999999999995</v>
      </c>
    </row>
    <row r="50" spans="1:13">
      <c r="A50" s="91" t="s">
        <v>172</v>
      </c>
      <c r="B50" s="108">
        <f>SUM(Month!B136:B138)</f>
        <v>17274.899999999998</v>
      </c>
      <c r="C50" s="92">
        <f>SUM(Month!C136:C138)</f>
        <v>669.52</v>
      </c>
      <c r="D50" s="92">
        <f>SUM(Month!D136:D138)</f>
        <v>456.13</v>
      </c>
      <c r="E50" s="92">
        <f>SUM(Month!E136:E138)</f>
        <v>220.42</v>
      </c>
      <c r="F50" s="92">
        <f>SUM(Month!F136:F138)</f>
        <v>4034.07</v>
      </c>
      <c r="G50" s="107">
        <f>SUM(Month!G136:G138)</f>
        <v>2732.97</v>
      </c>
      <c r="H50" s="92">
        <f>SUM(Month!H136:H138)</f>
        <v>1259.4100000000001</v>
      </c>
      <c r="I50" s="107">
        <f>SUM(Month!I136:I138)</f>
        <v>4888.46</v>
      </c>
      <c r="J50" s="92">
        <f>SUM(Month!J136:J138)</f>
        <v>1349.76</v>
      </c>
      <c r="K50" s="107">
        <f>SUM(Month!K136:K138)</f>
        <v>638.13</v>
      </c>
      <c r="L50" s="92">
        <f>SUM(Month!L136:L138)</f>
        <v>86.33</v>
      </c>
      <c r="M50" s="92">
        <f>SUM(Month!M136:M138)</f>
        <v>379.71000000000004</v>
      </c>
    </row>
    <row r="51" spans="1:13">
      <c r="A51" s="91" t="s">
        <v>173</v>
      </c>
      <c r="B51" s="108">
        <f>SUM(Month!B139:B141)</f>
        <v>17089.18</v>
      </c>
      <c r="C51" s="92">
        <f>SUM(Month!C139:C141)</f>
        <v>780.46</v>
      </c>
      <c r="D51" s="92">
        <f>SUM(Month!D139:D141)</f>
        <v>459.74</v>
      </c>
      <c r="E51" s="92">
        <f>SUM(Month!E139:E141)</f>
        <v>274.37</v>
      </c>
      <c r="F51" s="92">
        <f>SUM(Month!F139:F141)</f>
        <v>3935.0299999999997</v>
      </c>
      <c r="G51" s="107">
        <f>SUM(Month!G139:G141)</f>
        <v>2801.06</v>
      </c>
      <c r="H51" s="92">
        <f>SUM(Month!H139:H141)</f>
        <v>1307.76</v>
      </c>
      <c r="I51" s="107">
        <f>SUM(Month!I139:I141)</f>
        <v>4741.84</v>
      </c>
      <c r="J51" s="92">
        <f>SUM(Month!J139:J141)</f>
        <v>1380.4</v>
      </c>
      <c r="K51" s="107">
        <f>SUM(Month!K139:K141)</f>
        <v>465.21999999999997</v>
      </c>
      <c r="L51" s="92">
        <f>SUM(Month!L139:L141)</f>
        <v>134.03</v>
      </c>
      <c r="M51" s="92">
        <f>SUM(Month!M139:M141)</f>
        <v>317.05</v>
      </c>
    </row>
    <row r="52" spans="1:13">
      <c r="A52" s="91" t="s">
        <v>174</v>
      </c>
      <c r="B52" s="108">
        <f>SUM(Month!B142:B144)</f>
        <v>16729.2</v>
      </c>
      <c r="C52" s="92">
        <f>SUM(Month!C142:C144)</f>
        <v>886.78</v>
      </c>
      <c r="D52" s="92">
        <f>SUM(Month!D142:D144)</f>
        <v>406.57</v>
      </c>
      <c r="E52" s="92">
        <f>SUM(Month!E142:E144)</f>
        <v>199.22</v>
      </c>
      <c r="F52" s="92">
        <f>SUM(Month!F142:F144)</f>
        <v>4099.53</v>
      </c>
      <c r="G52" s="107">
        <f>SUM(Month!G142:G144)</f>
        <v>2935.29</v>
      </c>
      <c r="H52" s="92">
        <f>SUM(Month!H142:H144)</f>
        <v>666.09</v>
      </c>
      <c r="I52" s="107">
        <f>SUM(Month!I142:I144)</f>
        <v>5041.57</v>
      </c>
      <c r="J52" s="92">
        <f>SUM(Month!J142:J144)</f>
        <v>1232.0899999999999</v>
      </c>
      <c r="K52" s="107">
        <f>SUM(Month!K142:K144)</f>
        <v>339.35</v>
      </c>
      <c r="L52" s="92">
        <f>SUM(Month!L142:L144)</f>
        <v>125.28999999999999</v>
      </c>
      <c r="M52" s="92">
        <f>SUM(Month!M142:M144)</f>
        <v>402.57</v>
      </c>
    </row>
    <row r="53" spans="1:13">
      <c r="A53" s="91" t="s">
        <v>175</v>
      </c>
      <c r="B53" s="108">
        <f>SUM(Month!B145:B147)</f>
        <v>16851.64</v>
      </c>
      <c r="C53" s="92">
        <f>SUM(Month!C145:C147)</f>
        <v>809.32</v>
      </c>
      <c r="D53" s="92">
        <f>SUM(Month!D145:D147)</f>
        <v>336.01</v>
      </c>
      <c r="E53" s="92">
        <f>SUM(Month!E145:E147)</f>
        <v>249.76999999999998</v>
      </c>
      <c r="F53" s="92">
        <f>SUM(Month!F145:F147)</f>
        <v>3940.59</v>
      </c>
      <c r="G53" s="107">
        <f>SUM(Month!G145:G147)</f>
        <v>3138.6800000000003</v>
      </c>
      <c r="H53" s="92">
        <f>SUM(Month!H145:H147)</f>
        <v>587.16000000000008</v>
      </c>
      <c r="I53" s="107">
        <f>SUM(Month!I145:I147)</f>
        <v>5208.96</v>
      </c>
      <c r="J53" s="92">
        <f>SUM(Month!J145:J147)</f>
        <v>1233.6999999999998</v>
      </c>
      <c r="K53" s="107">
        <f>SUM(Month!K145:K147)</f>
        <v>319.81</v>
      </c>
      <c r="L53" s="92">
        <f>SUM(Month!L145:L147)</f>
        <v>149.1</v>
      </c>
      <c r="M53" s="92">
        <f>SUM(Month!M145:M147)</f>
        <v>371.65</v>
      </c>
    </row>
    <row r="54" spans="1:13">
      <c r="A54" s="91" t="s">
        <v>176</v>
      </c>
      <c r="B54" s="108">
        <f>SUM(Month!B148:B150)</f>
        <v>16389.989999999998</v>
      </c>
      <c r="C54" s="92">
        <f>SUM(Month!C148:C150)</f>
        <v>752.11999999999989</v>
      </c>
      <c r="D54" s="92">
        <f>SUM(Month!D148:D150)</f>
        <v>388.25</v>
      </c>
      <c r="E54" s="92">
        <f>SUM(Month!E148:E150)</f>
        <v>264.24</v>
      </c>
      <c r="F54" s="92">
        <f>SUM(Month!F148:F150)</f>
        <v>3637.49</v>
      </c>
      <c r="G54" s="107">
        <f>SUM(Month!G148:G150)</f>
        <v>2657.69</v>
      </c>
      <c r="H54" s="92">
        <f>SUM(Month!H148:H150)</f>
        <v>1171.1500000000001</v>
      </c>
      <c r="I54" s="107">
        <f>SUM(Month!I148:I150)</f>
        <v>5119.6900000000005</v>
      </c>
      <c r="J54" s="92">
        <f>SUM(Month!J148:J150)</f>
        <v>1188.29</v>
      </c>
      <c r="K54" s="107">
        <f>SUM(Month!K148:K150)</f>
        <v>391.61</v>
      </c>
      <c r="L54" s="92">
        <f>SUM(Month!L148:L150)</f>
        <v>101.94</v>
      </c>
      <c r="M54" s="92">
        <f>SUM(Month!M148:M150)</f>
        <v>290.15999999999997</v>
      </c>
    </row>
    <row r="55" spans="1:13">
      <c r="A55" s="91" t="s">
        <v>177</v>
      </c>
      <c r="B55" s="108">
        <f>SUM(Month!B151:B153)</f>
        <v>16184.33</v>
      </c>
      <c r="C55" s="92">
        <f>SUM(Month!C151:C153)</f>
        <v>682.38</v>
      </c>
      <c r="D55" s="92">
        <f>SUM(Month!D151:D153)</f>
        <v>422.69999999999993</v>
      </c>
      <c r="E55" s="92">
        <f>SUM(Month!E151:E153)</f>
        <v>279.05</v>
      </c>
      <c r="F55" s="92">
        <f>SUM(Month!F151:F153)</f>
        <v>3446.63</v>
      </c>
      <c r="G55" s="107">
        <f>SUM(Month!G151:G153)</f>
        <v>2522.9899999999998</v>
      </c>
      <c r="H55" s="92">
        <f>SUM(Month!H151:H153)</f>
        <v>1426.46</v>
      </c>
      <c r="I55" s="107">
        <f>SUM(Month!I151:I153)</f>
        <v>4859.2199999999993</v>
      </c>
      <c r="J55" s="92">
        <f>SUM(Month!J151:J153)</f>
        <v>1328.53</v>
      </c>
      <c r="K55" s="107">
        <f>SUM(Month!K151:K153)</f>
        <v>369.34000000000003</v>
      </c>
      <c r="L55" s="92">
        <f>SUM(Month!L151:L153)</f>
        <v>123.39999999999999</v>
      </c>
      <c r="M55" s="92">
        <f>SUM(Month!M151:M153)</f>
        <v>327.81</v>
      </c>
    </row>
    <row r="56" spans="1:13">
      <c r="A56" s="91" t="s">
        <v>178</v>
      </c>
      <c r="B56" s="108">
        <f>SUM(Month!B154:B156)</f>
        <v>16510.7</v>
      </c>
      <c r="C56" s="92">
        <f>SUM(Month!C154:C156)</f>
        <v>887.6</v>
      </c>
      <c r="D56" s="92">
        <f>SUM(Month!D154:D156)</f>
        <v>423.96</v>
      </c>
      <c r="E56" s="92">
        <f>SUM(Month!E154:E156)</f>
        <v>265.88</v>
      </c>
      <c r="F56" s="92">
        <f>SUM(Month!F154:F156)</f>
        <v>3801.88</v>
      </c>
      <c r="G56" s="107">
        <f>SUM(Month!G154:G156)</f>
        <v>2770.45</v>
      </c>
      <c r="H56" s="92">
        <f>SUM(Month!H154:H156)</f>
        <v>621.21</v>
      </c>
      <c r="I56" s="107">
        <f>SUM(Month!I154:I156)</f>
        <v>5197.79</v>
      </c>
      <c r="J56" s="92">
        <f>SUM(Month!J154:J156)</f>
        <v>1216.9699999999998</v>
      </c>
      <c r="K56" s="107">
        <f>SUM(Month!K154:K156)</f>
        <v>333.27</v>
      </c>
      <c r="L56" s="92">
        <f>SUM(Month!L154:L156)</f>
        <v>125.44</v>
      </c>
      <c r="M56" s="92">
        <f>SUM(Month!M154:M156)</f>
        <v>385.34000000000003</v>
      </c>
    </row>
    <row r="57" spans="1:13">
      <c r="A57" s="91" t="s">
        <v>179</v>
      </c>
      <c r="B57" s="108">
        <f>SUM(Month!B157:B159)</f>
        <v>16640.620000000003</v>
      </c>
      <c r="C57" s="92">
        <f>SUM(Month!C157:C159)</f>
        <v>696.96</v>
      </c>
      <c r="D57" s="92">
        <f>SUM(Month!D157:D159)</f>
        <v>330.94</v>
      </c>
      <c r="E57" s="92">
        <f>SUM(Month!E157:E159)</f>
        <v>289.29999999999995</v>
      </c>
      <c r="F57" s="92">
        <f>SUM(Month!F157:F159)</f>
        <v>3707.09</v>
      </c>
      <c r="G57" s="107">
        <f>SUM(Month!G157:G159)</f>
        <v>3222.75</v>
      </c>
      <c r="H57" s="92">
        <f>SUM(Month!H157:H159)</f>
        <v>564.03</v>
      </c>
      <c r="I57" s="107">
        <f>SUM(Month!I157:I159)</f>
        <v>5305.32</v>
      </c>
      <c r="J57" s="92">
        <f>SUM(Month!J157:J159)</f>
        <v>1224.96</v>
      </c>
      <c r="K57" s="107">
        <f>SUM(Month!K157:K159)</f>
        <v>305.37</v>
      </c>
      <c r="L57" s="92">
        <f>SUM(Month!L157:L159)</f>
        <v>174.14</v>
      </c>
      <c r="M57" s="92">
        <f>SUM(Month!M157:M159)</f>
        <v>365.19000000000005</v>
      </c>
    </row>
    <row r="58" spans="1:13">
      <c r="A58" s="91" t="s">
        <v>180</v>
      </c>
      <c r="B58" s="108">
        <f>SUM(Month!B160:B162)</f>
        <v>16959.36</v>
      </c>
      <c r="C58" s="92">
        <f>SUM(Month!C160:C162)</f>
        <v>764.56999999999994</v>
      </c>
      <c r="D58" s="92">
        <f>SUM(Month!D160:D162)</f>
        <v>346.32</v>
      </c>
      <c r="E58" s="92">
        <f>SUM(Month!E160:E162)</f>
        <v>202.47000000000003</v>
      </c>
      <c r="F58" s="92">
        <f>SUM(Month!F160:F162)</f>
        <v>3645.9300000000003</v>
      </c>
      <c r="G58" s="107">
        <f>SUM(Month!G160:G162)</f>
        <v>2599.9699999999998</v>
      </c>
      <c r="H58" s="92">
        <f>SUM(Month!H160:H162)</f>
        <v>1400.43</v>
      </c>
      <c r="I58" s="107">
        <f>SUM(Month!I160:I162)</f>
        <v>5378.05</v>
      </c>
      <c r="J58" s="92">
        <f>SUM(Month!J160:J162)</f>
        <v>1288.3899999999999</v>
      </c>
      <c r="K58" s="107">
        <f>SUM(Month!K160:K162)</f>
        <v>362.97</v>
      </c>
      <c r="L58" s="92">
        <f>SUM(Month!L160:L162)</f>
        <v>157.26</v>
      </c>
      <c r="M58" s="92">
        <f>SUM(Month!M160:M162)</f>
        <v>291.69</v>
      </c>
    </row>
    <row r="59" spans="1:13">
      <c r="A59" s="91" t="s">
        <v>181</v>
      </c>
      <c r="B59" s="108">
        <f>SUM(Month!B163:B165)</f>
        <v>15719.61</v>
      </c>
      <c r="C59" s="92">
        <f>SUM(Month!C163:C165)</f>
        <v>768.34999999999991</v>
      </c>
      <c r="D59" s="92">
        <f>SUM(Month!D163:D165)</f>
        <v>339.11</v>
      </c>
      <c r="E59" s="92">
        <f>SUM(Month!E163:E165)</f>
        <v>287.18</v>
      </c>
      <c r="F59" s="92">
        <f>SUM(Month!F163:F165)</f>
        <v>3363.3899999999994</v>
      </c>
      <c r="G59" s="107">
        <f>SUM(Month!G163:G165)</f>
        <v>2718.44</v>
      </c>
      <c r="H59" s="92">
        <f>SUM(Month!H163:H165)</f>
        <v>1069.32</v>
      </c>
      <c r="I59" s="107">
        <f>SUM(Month!I163:I165)</f>
        <v>4998.71</v>
      </c>
      <c r="J59" s="92">
        <f>SUM(Month!J163:J165)</f>
        <v>1056.1500000000001</v>
      </c>
      <c r="K59" s="107">
        <f>SUM(Month!K163:K165)</f>
        <v>251.24999999999997</v>
      </c>
      <c r="L59" s="92">
        <f>SUM(Month!L163:L165)</f>
        <v>139.24</v>
      </c>
      <c r="M59" s="92">
        <f>SUM(Month!M163:M165)</f>
        <v>400.65</v>
      </c>
    </row>
    <row r="60" spans="1:13">
      <c r="A60" s="91" t="s">
        <v>182</v>
      </c>
      <c r="B60" s="108">
        <f>SUM(Month!B166:B168)</f>
        <v>16199.19</v>
      </c>
      <c r="C60" s="92">
        <f>SUM(Month!C166:C168)</f>
        <v>879.61999999999989</v>
      </c>
      <c r="D60" s="92">
        <f>SUM(Month!D166:D168)</f>
        <v>356.67999999999995</v>
      </c>
      <c r="E60" s="92">
        <f>SUM(Month!E166:E168)</f>
        <v>280.2</v>
      </c>
      <c r="F60" s="92">
        <f>SUM(Month!F166:F168)</f>
        <v>3571.21</v>
      </c>
      <c r="G60" s="107">
        <f>SUM(Month!G166:G168)</f>
        <v>2919.27</v>
      </c>
      <c r="H60" s="92">
        <f>SUM(Month!H166:H168)</f>
        <v>517.62</v>
      </c>
      <c r="I60" s="107">
        <f>SUM(Month!I166:I168)</f>
        <v>5281.52</v>
      </c>
      <c r="J60" s="92">
        <f>SUM(Month!J166:J168)</f>
        <v>1266.28</v>
      </c>
      <c r="K60" s="107">
        <f>SUM(Month!K166:K168)</f>
        <v>244.97999999999996</v>
      </c>
      <c r="L60" s="92">
        <f>SUM(Month!L166:L168)</f>
        <v>167.29999999999998</v>
      </c>
      <c r="M60" s="92">
        <f>SUM(Month!M166:M168)</f>
        <v>391.45</v>
      </c>
    </row>
    <row r="61" spans="1:13">
      <c r="A61" s="91" t="s">
        <v>183</v>
      </c>
      <c r="B61" s="108">
        <f>SUM(Month!B169:B171)</f>
        <v>16160.330000000002</v>
      </c>
      <c r="C61" s="92">
        <f>SUM(Month!C169:C171)</f>
        <v>768.03</v>
      </c>
      <c r="D61" s="92">
        <f>SUM(Month!D169:D171)</f>
        <v>314.52999999999997</v>
      </c>
      <c r="E61" s="92">
        <f>SUM(Month!E169:E171)</f>
        <v>219.7</v>
      </c>
      <c r="F61" s="92">
        <f>SUM(Month!F169:F171)</f>
        <v>3501.6899999999996</v>
      </c>
      <c r="G61" s="107">
        <f>SUM(Month!G169:G171)</f>
        <v>3138.94</v>
      </c>
      <c r="H61" s="92">
        <f>SUM(Month!H169:H171)</f>
        <v>541.74</v>
      </c>
      <c r="I61" s="107">
        <f>SUM(Month!I169:I171)</f>
        <v>5279.86</v>
      </c>
      <c r="J61" s="92">
        <f>SUM(Month!J169:J171)</f>
        <v>1291.3499999999999</v>
      </c>
      <c r="K61" s="107">
        <f>SUM(Month!K169:K171)</f>
        <v>242.28</v>
      </c>
      <c r="L61" s="92">
        <f>SUM(Month!L169:L171)</f>
        <v>100.47999999999999</v>
      </c>
      <c r="M61" s="92">
        <f>SUM(Month!M169:M171)</f>
        <v>459.65</v>
      </c>
    </row>
    <row r="62" spans="1:13">
      <c r="A62" s="91" t="s">
        <v>184</v>
      </c>
      <c r="B62" s="108">
        <f>SUM(Month!B172:B174)</f>
        <v>16089.259999999998</v>
      </c>
      <c r="C62" s="92">
        <f>SUM(Month!C172:C174)</f>
        <v>676.96</v>
      </c>
      <c r="D62" s="92">
        <f>SUM(Month!D172:D174)</f>
        <v>281.99</v>
      </c>
      <c r="E62" s="92">
        <f>SUM(Month!E172:E174)</f>
        <v>243.62</v>
      </c>
      <c r="F62" s="92">
        <f>SUM(Month!F172:F174)</f>
        <v>3458.4800000000005</v>
      </c>
      <c r="G62" s="107">
        <f>SUM(Month!G172:G174)</f>
        <v>2916.2000000000003</v>
      </c>
      <c r="H62" s="92">
        <f>SUM(Month!H172:H174)</f>
        <v>937.96</v>
      </c>
      <c r="I62" s="107">
        <f>SUM(Month!I172:I174)</f>
        <v>5430.91</v>
      </c>
      <c r="J62" s="92">
        <f>SUM(Month!J172:J174)</f>
        <v>1173.72</v>
      </c>
      <c r="K62" s="107">
        <f>SUM(Month!K172:K174)</f>
        <v>215.77</v>
      </c>
      <c r="L62" s="92">
        <f>SUM(Month!L172:L174)</f>
        <v>84.25</v>
      </c>
      <c r="M62" s="92">
        <f>SUM(Month!M172:M174)</f>
        <v>337.96</v>
      </c>
    </row>
    <row r="63" spans="1:13">
      <c r="A63" s="91" t="s">
        <v>185</v>
      </c>
      <c r="B63" s="108">
        <f>SUM(Month!B175:B177)</f>
        <v>15689.96</v>
      </c>
      <c r="C63" s="92">
        <f>SUM(Month!C175:C177)</f>
        <v>677.03</v>
      </c>
      <c r="D63" s="92">
        <f>SUM(Month!D175:D177)</f>
        <v>348.25</v>
      </c>
      <c r="E63" s="92">
        <f>SUM(Month!E175:E177)</f>
        <v>275.26</v>
      </c>
      <c r="F63" s="92">
        <f>SUM(Month!F175:F177)</f>
        <v>3441.56</v>
      </c>
      <c r="G63" s="107">
        <f>SUM(Month!G175:G177)</f>
        <v>2560.1800000000003</v>
      </c>
      <c r="H63" s="92">
        <f>SUM(Month!H175:H177)</f>
        <v>849.25999999999988</v>
      </c>
      <c r="I63" s="107">
        <f>SUM(Month!I175:I177)</f>
        <v>5275.98</v>
      </c>
      <c r="J63" s="92">
        <f>SUM(Month!J175:J177)</f>
        <v>1249.0100000000002</v>
      </c>
      <c r="K63" s="107">
        <f>SUM(Month!K175:K177)</f>
        <v>183.60000000000002</v>
      </c>
      <c r="L63" s="92">
        <f>SUM(Month!L175:L177)</f>
        <v>117.80000000000001</v>
      </c>
      <c r="M63" s="92">
        <f>SUM(Month!M175:M177)</f>
        <v>346.74</v>
      </c>
    </row>
    <row r="64" spans="1:13">
      <c r="A64" s="91" t="s">
        <v>186</v>
      </c>
      <c r="B64" s="108">
        <f>SUM(Month!B178:B180)</f>
        <v>15532.94</v>
      </c>
      <c r="C64" s="92">
        <f>SUM(Month!C178:C180)</f>
        <v>722.99</v>
      </c>
      <c r="D64" s="92">
        <f>SUM(Month!D178:D180)</f>
        <v>295.95</v>
      </c>
      <c r="E64" s="92">
        <f>SUM(Month!E178:E180)</f>
        <v>293.07</v>
      </c>
      <c r="F64" s="92">
        <f>SUM(Month!F178:F180)</f>
        <v>3191.4700000000003</v>
      </c>
      <c r="G64" s="107">
        <f>SUM(Month!G178:G180)</f>
        <v>2790.5699999999997</v>
      </c>
      <c r="H64" s="92">
        <f>SUM(Month!H178:H180)</f>
        <v>641.20000000000005</v>
      </c>
      <c r="I64" s="107">
        <f>SUM(Month!I178:I180)</f>
        <v>5196.46</v>
      </c>
      <c r="J64" s="92">
        <f>SUM(Month!J178:J180)</f>
        <v>1386.48</v>
      </c>
      <c r="K64" s="107">
        <f>SUM(Month!K178:K180)</f>
        <v>162.12</v>
      </c>
      <c r="L64" s="92">
        <f>SUM(Month!L178:L180)</f>
        <v>109.65</v>
      </c>
      <c r="M64" s="92">
        <f>SUM(Month!M178:M180)</f>
        <v>345.68</v>
      </c>
    </row>
    <row r="65" spans="1:13">
      <c r="A65" s="91" t="s">
        <v>187</v>
      </c>
      <c r="B65" s="108">
        <f>SUM(Month!B181:B183)</f>
        <v>15926.7</v>
      </c>
      <c r="C65" s="92">
        <f>SUM(Month!C181:C183)</f>
        <v>549.25</v>
      </c>
      <c r="D65" s="92">
        <f>SUM(Month!D181:D183)</f>
        <v>210.1</v>
      </c>
      <c r="E65" s="92">
        <f>SUM(Month!E181:E183)</f>
        <v>245.38</v>
      </c>
      <c r="F65" s="92">
        <f>SUM(Month!F181:F183)</f>
        <v>3304.7</v>
      </c>
      <c r="G65" s="107">
        <f>SUM(Month!G181:G183)</f>
        <v>3061.46</v>
      </c>
      <c r="H65" s="92">
        <f>SUM(Month!H181:H183)</f>
        <v>531.79</v>
      </c>
      <c r="I65" s="107">
        <f>SUM(Month!I181:I183)</f>
        <v>5527.24</v>
      </c>
      <c r="J65" s="92">
        <f>SUM(Month!J181:J183)</f>
        <v>1566.6599999999999</v>
      </c>
      <c r="K65" s="107">
        <f>SUM(Month!K181:K183)</f>
        <v>138.19</v>
      </c>
      <c r="L65" s="92">
        <f>SUM(Month!L181:L183)</f>
        <v>104.80000000000001</v>
      </c>
      <c r="M65" s="92">
        <f>SUM(Month!M181:M183)</f>
        <v>380.05</v>
      </c>
    </row>
    <row r="66" spans="1:13">
      <c r="A66" s="91" t="s">
        <v>188</v>
      </c>
      <c r="B66" s="108">
        <f>SUM(Month!B184:B186)</f>
        <v>15924.09</v>
      </c>
      <c r="C66" s="92">
        <f>SUM(Month!C184:C186)</f>
        <v>538.26</v>
      </c>
      <c r="D66" s="92">
        <f>SUM(Month!D184:D186)</f>
        <v>235.93</v>
      </c>
      <c r="E66" s="92">
        <f>SUM(Month!E184:E186)</f>
        <v>281.15999999999997</v>
      </c>
      <c r="F66" s="92">
        <f>SUM(Month!F184:F186)</f>
        <v>3287.81</v>
      </c>
      <c r="G66" s="107">
        <f>SUM(Month!G184:G186)</f>
        <v>2834.69</v>
      </c>
      <c r="H66" s="92">
        <f>SUM(Month!H184:H186)</f>
        <v>960.07999999999993</v>
      </c>
      <c r="I66" s="107">
        <f>SUM(Month!I184:I186)</f>
        <v>5685.09</v>
      </c>
      <c r="J66" s="92">
        <f>SUM(Month!J184:J186)</f>
        <v>1182.97</v>
      </c>
      <c r="K66" s="107">
        <f>SUM(Month!K184:K186)</f>
        <v>183.55</v>
      </c>
      <c r="L66" s="92">
        <f>SUM(Month!L184:L186)</f>
        <v>80.210000000000008</v>
      </c>
      <c r="M66" s="92">
        <f>SUM(Month!M184:M186)</f>
        <v>282.05</v>
      </c>
    </row>
    <row r="67" spans="1:13">
      <c r="A67" s="91" t="s">
        <v>189</v>
      </c>
      <c r="B67" s="108">
        <f>SUM(Month!B187:B189)</f>
        <v>14921.810000000001</v>
      </c>
      <c r="C67" s="92">
        <f>SUM(Month!C187:C189)</f>
        <v>588.48</v>
      </c>
      <c r="D67" s="92">
        <f>SUM(Month!D187:D189)</f>
        <v>320.33999999999997</v>
      </c>
      <c r="E67" s="92">
        <f>SUM(Month!E187:E189)</f>
        <v>287.69</v>
      </c>
      <c r="F67" s="92">
        <f>SUM(Month!F187:F189)</f>
        <v>2983.18</v>
      </c>
      <c r="G67" s="107">
        <f>SUM(Month!G187:G189)</f>
        <v>2388.06</v>
      </c>
      <c r="H67" s="92">
        <f>SUM(Month!H187:H189)</f>
        <v>1083.6599999999999</v>
      </c>
      <c r="I67" s="107">
        <f>SUM(Month!I187:I189)</f>
        <v>5103.79</v>
      </c>
      <c r="J67" s="92">
        <f>SUM(Month!J187:J189)</f>
        <v>1196.0700000000002</v>
      </c>
      <c r="K67" s="107">
        <f>SUM(Month!K187:K189)</f>
        <v>184.57999999999998</v>
      </c>
      <c r="L67" s="92">
        <f>SUM(Month!L187:L189)</f>
        <v>115.57999999999998</v>
      </c>
      <c r="M67" s="92">
        <f>SUM(Month!M187:M189)</f>
        <v>287.39999999999998</v>
      </c>
    </row>
    <row r="68" spans="1:13">
      <c r="A68" s="91" t="s">
        <v>190</v>
      </c>
      <c r="B68" s="108">
        <f>SUM(Month!B190:B192)</f>
        <v>16347.14</v>
      </c>
      <c r="C68" s="92">
        <f>SUM(Month!C190:C192)</f>
        <v>785.96</v>
      </c>
      <c r="D68" s="92">
        <f>SUM(Month!D190:D192)</f>
        <v>342.34000000000003</v>
      </c>
      <c r="E68" s="92">
        <f>SUM(Month!E190:E192)</f>
        <v>242.8</v>
      </c>
      <c r="F68" s="92">
        <f>SUM(Month!F190:F192)</f>
        <v>3268.2799999999997</v>
      </c>
      <c r="G68" s="107">
        <f>SUM(Month!G190:G192)</f>
        <v>2994.75</v>
      </c>
      <c r="H68" s="92">
        <f>SUM(Month!H190:H192)</f>
        <v>846.97</v>
      </c>
      <c r="I68" s="107">
        <f>SUM(Month!I190:I192)</f>
        <v>5597.51</v>
      </c>
      <c r="J68" s="92">
        <f>SUM(Month!J190:J192)</f>
        <v>1335.24</v>
      </c>
      <c r="K68" s="107">
        <f>SUM(Month!K190:K192)</f>
        <v>130.26000000000002</v>
      </c>
      <c r="L68" s="92">
        <f>SUM(Month!L190:L192)</f>
        <v>119.19</v>
      </c>
      <c r="M68" s="92">
        <f>SUM(Month!M190:M192)</f>
        <v>367.87</v>
      </c>
    </row>
    <row r="69" spans="1:13">
      <c r="A69" s="91" t="s">
        <v>191</v>
      </c>
      <c r="B69" s="108">
        <f>SUM(Month!B193:B195)</f>
        <v>16095.429999999998</v>
      </c>
      <c r="C69" s="92">
        <f>SUM(Month!C193:C195)</f>
        <v>671.34</v>
      </c>
      <c r="D69" s="92">
        <f>SUM(Month!D193:D195)</f>
        <v>311.23</v>
      </c>
      <c r="E69" s="92">
        <f>SUM(Month!E193:E195)</f>
        <v>270.13</v>
      </c>
      <c r="F69" s="92">
        <f>SUM(Month!F193:F195)</f>
        <v>3177.64</v>
      </c>
      <c r="G69" s="107">
        <f>SUM(Month!G193:G195)</f>
        <v>3143.2999999999997</v>
      </c>
      <c r="H69" s="92">
        <f>SUM(Month!H193:H195)</f>
        <v>525.95000000000005</v>
      </c>
      <c r="I69" s="107">
        <f>SUM(Month!I193:I195)</f>
        <v>5517.99</v>
      </c>
      <c r="J69" s="92">
        <f>SUM(Month!J193:J195)</f>
        <v>1540.18</v>
      </c>
      <c r="K69" s="107">
        <f>SUM(Month!K193:K195)</f>
        <v>122.65</v>
      </c>
      <c r="L69" s="92">
        <f>SUM(Month!L193:L195)</f>
        <v>107.72999999999999</v>
      </c>
      <c r="M69" s="92">
        <f>SUM(Month!M193:M195)</f>
        <v>388.90000000000003</v>
      </c>
    </row>
    <row r="70" spans="1:13">
      <c r="A70" s="91" t="s">
        <v>192</v>
      </c>
      <c r="B70" s="108">
        <f>SUM(Month!B196:B198)</f>
        <v>15927.18</v>
      </c>
      <c r="C70" s="92">
        <f>SUM(Month!C196:C198)</f>
        <v>570.20000000000005</v>
      </c>
      <c r="D70" s="92">
        <f>SUM(Month!D196:D198)</f>
        <v>271.48</v>
      </c>
      <c r="E70" s="92">
        <f>SUM(Month!E196:E198)</f>
        <v>189.71</v>
      </c>
      <c r="F70" s="92">
        <f>SUM(Month!F196:F198)</f>
        <v>3144.7299999999996</v>
      </c>
      <c r="G70" s="107">
        <f>SUM(Month!G196:G198)</f>
        <v>2931.76</v>
      </c>
      <c r="H70" s="92">
        <f>SUM(Month!H196:H198)</f>
        <v>903.42000000000007</v>
      </c>
      <c r="I70" s="107">
        <f>SUM(Month!I196:I198)</f>
        <v>5706.28</v>
      </c>
      <c r="J70" s="92">
        <f>SUM(Month!J196:J198)</f>
        <v>1295.83</v>
      </c>
      <c r="K70" s="107">
        <f>SUM(Month!K196:K198)</f>
        <v>138.65</v>
      </c>
      <c r="L70" s="92">
        <f>SUM(Month!L196:L198)</f>
        <v>104.54</v>
      </c>
      <c r="M70" s="92">
        <f>SUM(Month!M196:M198)</f>
        <v>314.22000000000003</v>
      </c>
    </row>
    <row r="71" spans="1:13">
      <c r="A71" s="91" t="s">
        <v>193</v>
      </c>
      <c r="B71" s="108">
        <f>SUM(Month!B199:B201)</f>
        <v>15177.6</v>
      </c>
      <c r="C71" s="92">
        <f>SUM(Month!C199:C201)</f>
        <v>648.64</v>
      </c>
      <c r="D71" s="92">
        <f>SUM(Month!D199:D201)</f>
        <v>350.13</v>
      </c>
      <c r="E71" s="92">
        <f>SUM(Month!E199:E201)</f>
        <v>212.23</v>
      </c>
      <c r="F71" s="92">
        <f>SUM(Month!F199:F201)</f>
        <v>2973.6800000000003</v>
      </c>
      <c r="G71" s="107">
        <f>SUM(Month!G199:G201)</f>
        <v>2504.59</v>
      </c>
      <c r="H71" s="92">
        <f>SUM(Month!H199:H201)</f>
        <v>1095.79</v>
      </c>
      <c r="I71" s="107">
        <f>SUM(Month!I199:I201)</f>
        <v>5440.61</v>
      </c>
      <c r="J71" s="92">
        <f>SUM(Month!J199:J201)</f>
        <v>1048.33</v>
      </c>
      <c r="K71" s="107">
        <f>SUM(Month!K199:K201)</f>
        <v>179.47</v>
      </c>
      <c r="L71" s="92">
        <f>SUM(Month!L199:L201)</f>
        <v>99.87</v>
      </c>
      <c r="M71" s="92">
        <f>SUM(Month!M199:M201)</f>
        <v>312.27</v>
      </c>
    </row>
    <row r="72" spans="1:13">
      <c r="A72" s="91" t="s">
        <v>194</v>
      </c>
      <c r="B72" s="108">
        <f>SUM(Month!B202:B204)</f>
        <v>16044.16</v>
      </c>
      <c r="C72" s="92">
        <f>SUM(Month!C202:C204)</f>
        <v>661.42</v>
      </c>
      <c r="D72" s="92">
        <f>SUM(Month!D202:D204)</f>
        <v>330.28000000000003</v>
      </c>
      <c r="E72" s="92">
        <f>SUM(Month!E202:E204)</f>
        <v>198.8</v>
      </c>
      <c r="F72" s="92">
        <f>SUM(Month!F202:F204)</f>
        <v>3163.02</v>
      </c>
      <c r="G72" s="107">
        <f>SUM(Month!G202:G204)</f>
        <v>2783.5299999999997</v>
      </c>
      <c r="H72" s="92">
        <f>SUM(Month!H202:H204)</f>
        <v>744.59</v>
      </c>
      <c r="I72" s="107">
        <f>SUM(Month!I202:I204)</f>
        <v>5658.66</v>
      </c>
      <c r="J72" s="92">
        <f>SUM(Month!J202:J204)</f>
        <v>1436.41</v>
      </c>
      <c r="K72" s="107">
        <f>SUM(Month!K202:K204)</f>
        <v>148.70999999999998</v>
      </c>
      <c r="L72" s="92">
        <f>SUM(Month!L202:L204)</f>
        <v>148.74</v>
      </c>
      <c r="M72" s="92">
        <f>SUM(Month!M202:M204)</f>
        <v>372.83</v>
      </c>
    </row>
    <row r="73" spans="1:13">
      <c r="A73" s="91" t="s">
        <v>195</v>
      </c>
      <c r="B73" s="108">
        <f>SUM(Month!B205:B207)</f>
        <v>16063.32</v>
      </c>
      <c r="C73" s="92">
        <f>SUM(Month!C205:C207)</f>
        <v>607.88</v>
      </c>
      <c r="D73" s="92">
        <f>SUM(Month!D205:D207)</f>
        <v>281.14999999999998</v>
      </c>
      <c r="E73" s="92">
        <f>SUM(Month!E205:E207)</f>
        <v>216.87</v>
      </c>
      <c r="F73" s="92">
        <f>SUM(Month!F205:F207)</f>
        <v>3103.07</v>
      </c>
      <c r="G73" s="107">
        <f>SUM(Month!G205:G207)</f>
        <v>3280.3</v>
      </c>
      <c r="H73" s="92">
        <f>SUM(Month!H205:H207)</f>
        <v>542.48</v>
      </c>
      <c r="I73" s="107">
        <f>SUM(Month!I205:I207)</f>
        <v>5701.34</v>
      </c>
      <c r="J73" s="92">
        <f>SUM(Month!J205:J207)</f>
        <v>1457.8600000000001</v>
      </c>
      <c r="K73" s="107">
        <f>SUM(Month!K205:K207)</f>
        <v>106.05</v>
      </c>
      <c r="L73" s="92">
        <f>SUM(Month!L205:L207)</f>
        <v>102.37</v>
      </c>
      <c r="M73" s="92">
        <f>SUM(Month!M205:M207)</f>
        <v>392.24999999999994</v>
      </c>
    </row>
    <row r="74" spans="1:13">
      <c r="A74" s="91" t="s">
        <v>196</v>
      </c>
      <c r="B74" s="108">
        <f>SUM(Month!B208:B210)</f>
        <v>16125.12</v>
      </c>
      <c r="C74" s="92">
        <f>SUM(Month!C208:C210)</f>
        <v>666.96</v>
      </c>
      <c r="D74" s="92">
        <f>SUM(Month!D208:D210)</f>
        <v>331.29</v>
      </c>
      <c r="E74" s="92">
        <f>SUM(Month!E208:E210)</f>
        <v>247.55</v>
      </c>
      <c r="F74" s="92">
        <f>SUM(Month!F208:F210)</f>
        <v>3086.25</v>
      </c>
      <c r="G74" s="107">
        <f>SUM(Month!G208:G210)</f>
        <v>2652.29</v>
      </c>
      <c r="H74" s="92">
        <f>SUM(Month!H208:H210)</f>
        <v>1157.53</v>
      </c>
      <c r="I74" s="107">
        <f>SUM(Month!I208:I210)</f>
        <v>5989.73</v>
      </c>
      <c r="J74" s="92">
        <f>SUM(Month!J208:J210)</f>
        <v>1171.78</v>
      </c>
      <c r="K74" s="107">
        <f>SUM(Month!K208:K210)</f>
        <v>90.73</v>
      </c>
      <c r="L74" s="92">
        <f>SUM(Month!L208:L210)</f>
        <v>88.19</v>
      </c>
      <c r="M74" s="92">
        <f>SUM(Month!M208:M210)</f>
        <v>332.39</v>
      </c>
    </row>
    <row r="75" spans="1:13">
      <c r="A75" s="91" t="s">
        <v>197</v>
      </c>
      <c r="B75" s="108">
        <f>SUM(Month!B211:B213)</f>
        <v>15625.419999999998</v>
      </c>
      <c r="C75" s="92">
        <f>SUM(Month!C211:C213)</f>
        <v>903.23</v>
      </c>
      <c r="D75" s="92">
        <f>SUM(Month!D211:D213)</f>
        <v>363.15</v>
      </c>
      <c r="E75" s="92">
        <f>SUM(Month!E211:E213)</f>
        <v>191.73000000000002</v>
      </c>
      <c r="F75" s="92">
        <f>SUM(Month!F211:F213)</f>
        <v>2893.25</v>
      </c>
      <c r="G75" s="107">
        <f>SUM(Month!G211:G213)</f>
        <v>2577.92</v>
      </c>
      <c r="H75" s="92">
        <f>SUM(Month!H211:H213)</f>
        <v>1163.5900000000001</v>
      </c>
      <c r="I75" s="107">
        <f>SUM(Month!I211:I213)</f>
        <v>5665.45</v>
      </c>
      <c r="J75" s="92">
        <f>SUM(Month!J211:J213)</f>
        <v>1023.6099999999999</v>
      </c>
      <c r="K75" s="107">
        <f>SUM(Month!K211:K213)</f>
        <v>145.44</v>
      </c>
      <c r="L75" s="92">
        <f>SUM(Month!L211:L213)</f>
        <v>101.11</v>
      </c>
      <c r="M75" s="92">
        <f>SUM(Month!M211:M213)</f>
        <v>338.17</v>
      </c>
    </row>
    <row r="76" spans="1:13">
      <c r="A76" s="91" t="s">
        <v>198</v>
      </c>
      <c r="B76" s="108">
        <f>SUM(Month!B214:B216)</f>
        <v>16323.18</v>
      </c>
      <c r="C76" s="92">
        <f>SUM(Month!C214:C216)</f>
        <v>689.1099999999999</v>
      </c>
      <c r="D76" s="92">
        <f>SUM(Month!D214:D216)</f>
        <v>369.8</v>
      </c>
      <c r="E76" s="92">
        <f>SUM(Month!E214:E216)</f>
        <v>326.77999999999997</v>
      </c>
      <c r="F76" s="92">
        <f>SUM(Month!F214:F216)</f>
        <v>3076.1</v>
      </c>
      <c r="G76" s="107">
        <f>SUM(Month!G214:G216)</f>
        <v>2758.45</v>
      </c>
      <c r="H76" s="92">
        <f>SUM(Month!H214:H216)</f>
        <v>697.74</v>
      </c>
      <c r="I76" s="107">
        <f>SUM(Month!I214:I216)</f>
        <v>5998</v>
      </c>
      <c r="J76" s="92">
        <f>SUM(Month!J214:J216)</f>
        <v>1601.2</v>
      </c>
      <c r="K76" s="107">
        <f>SUM(Month!K214:K216)</f>
        <v>72.039999999999992</v>
      </c>
      <c r="L76" s="92">
        <f>SUM(Month!L214:L216)</f>
        <v>104.46000000000001</v>
      </c>
      <c r="M76" s="92">
        <f>SUM(Month!M214:M216)</f>
        <v>404.78</v>
      </c>
    </row>
    <row r="77" spans="1:13">
      <c r="A77" s="91" t="s">
        <v>199</v>
      </c>
      <c r="B77" s="108">
        <f>SUM(Month!B217:B219)</f>
        <v>16267.93</v>
      </c>
      <c r="C77" s="92">
        <f>SUM(Month!C217:C219)</f>
        <v>726.66</v>
      </c>
      <c r="D77" s="92">
        <f>SUM(Month!D217:D219)</f>
        <v>309.65999999999997</v>
      </c>
      <c r="E77" s="92">
        <f>SUM(Month!E217:E219)</f>
        <v>253.45</v>
      </c>
      <c r="F77" s="92">
        <f>SUM(Month!F217:F219)</f>
        <v>3072.4300000000003</v>
      </c>
      <c r="G77" s="107">
        <f>SUM(Month!G217:G219)</f>
        <v>3140.8900000000003</v>
      </c>
      <c r="H77" s="92">
        <f>SUM(Month!H217:H219)</f>
        <v>514.80999999999995</v>
      </c>
      <c r="I77" s="107">
        <f>SUM(Month!I217:I219)</f>
        <v>5636.21</v>
      </c>
      <c r="J77" s="92">
        <f>SUM(Month!J217:J219)</f>
        <v>1736.58</v>
      </c>
      <c r="K77" s="107">
        <f>SUM(Month!K217:K219)</f>
        <v>94.4</v>
      </c>
      <c r="L77" s="92">
        <f>SUM(Month!L217:L219)</f>
        <v>101.09</v>
      </c>
      <c r="M77" s="92">
        <f>SUM(Month!M217:M219)</f>
        <v>415.53</v>
      </c>
    </row>
    <row r="78" spans="1:13">
      <c r="A78" s="91" t="s">
        <v>200</v>
      </c>
      <c r="B78" s="108">
        <f>SUM(Month!B220:B222)</f>
        <v>16567.419999999998</v>
      </c>
      <c r="C78" s="92">
        <f>SUM(Month!C220:C222)</f>
        <v>851.1</v>
      </c>
      <c r="D78" s="92">
        <f>SUM(Month!D220:D222)</f>
        <v>357.03999999999996</v>
      </c>
      <c r="E78" s="92">
        <f>SUM(Month!E220:E222)</f>
        <v>796.21</v>
      </c>
      <c r="F78" s="92">
        <f>SUM(Month!F220:F222)</f>
        <v>2840.26</v>
      </c>
      <c r="G78" s="107">
        <f>SUM(Month!G220:G222)</f>
        <v>2849.39</v>
      </c>
      <c r="H78" s="92">
        <f>SUM(Month!H220:H222)</f>
        <v>577.66000000000008</v>
      </c>
      <c r="I78" s="107">
        <f>SUM(Month!I220:I222)</f>
        <v>6106.16</v>
      </c>
      <c r="J78" s="92">
        <f>SUM(Month!J220:J222)</f>
        <v>1286.19</v>
      </c>
      <c r="K78" s="107">
        <f>SUM(Month!K220:K222)</f>
        <v>108.21000000000001</v>
      </c>
      <c r="L78" s="92">
        <f>SUM(Month!L220:L222)</f>
        <v>100.95</v>
      </c>
      <c r="M78" s="92">
        <f>SUM(Month!M220:M222)</f>
        <v>305.8</v>
      </c>
    </row>
    <row r="79" spans="1:13">
      <c r="A79" s="91" t="s">
        <v>201</v>
      </c>
      <c r="B79" s="108">
        <f>SUM(Month!B223:B225)</f>
        <v>16079.490000000002</v>
      </c>
      <c r="C79" s="92">
        <f>SUM(Month!C223:C225)</f>
        <v>818.96</v>
      </c>
      <c r="D79" s="92">
        <f>SUM(Month!D223:D225)</f>
        <v>431.88</v>
      </c>
      <c r="E79" s="92">
        <f>SUM(Month!E223:E225)</f>
        <v>407.89</v>
      </c>
      <c r="F79" s="92">
        <f>SUM(Month!F223:F225)</f>
        <v>2877.17</v>
      </c>
      <c r="G79" s="107">
        <f>SUM(Month!G223:G225)</f>
        <v>2536.2200000000003</v>
      </c>
      <c r="H79" s="92">
        <f>SUM(Month!H223:H225)</f>
        <v>1227.4099999999999</v>
      </c>
      <c r="I79" s="107">
        <f>SUM(Month!I223:I225)</f>
        <v>5889.02</v>
      </c>
      <c r="J79" s="92">
        <f>SUM(Month!J223:J225)</f>
        <v>946.52</v>
      </c>
      <c r="K79" s="107">
        <f>SUM(Month!K223:K225)</f>
        <v>141.59</v>
      </c>
      <c r="L79" s="92">
        <f>SUM(Month!L223:L225)</f>
        <v>96.61999999999999</v>
      </c>
      <c r="M79" s="92">
        <f>SUM(Month!M223:M225)</f>
        <v>273.92</v>
      </c>
    </row>
    <row r="80" spans="1:13">
      <c r="A80" s="91" t="s">
        <v>202</v>
      </c>
      <c r="B80" s="108">
        <f>SUM(Month!B226:B228)</f>
        <v>16539.09</v>
      </c>
      <c r="C80" s="92">
        <f>SUM(Month!C226:C228)</f>
        <v>765.44</v>
      </c>
      <c r="D80" s="92">
        <f>SUM(Month!D226:D228)</f>
        <v>400.53</v>
      </c>
      <c r="E80" s="92">
        <f>SUM(Month!E226:E228)</f>
        <v>340.04</v>
      </c>
      <c r="F80" s="92">
        <f>SUM(Month!F226:F228)</f>
        <v>3072.45</v>
      </c>
      <c r="G80" s="107">
        <f>SUM(Month!G226:G228)</f>
        <v>2888</v>
      </c>
      <c r="H80" s="92">
        <f>SUM(Month!H226:H228)</f>
        <v>635.61</v>
      </c>
      <c r="I80" s="107">
        <f>SUM(Month!I226:I228)</f>
        <v>6138.24</v>
      </c>
      <c r="J80" s="92">
        <f>SUM(Month!J226:J228)</f>
        <v>1641.23</v>
      </c>
      <c r="K80" s="107">
        <f>SUM(Month!K226:K228)</f>
        <v>107.75999999999999</v>
      </c>
      <c r="L80" s="92">
        <f>SUM(Month!L226:L228)</f>
        <v>98.149999999999991</v>
      </c>
      <c r="M80" s="92">
        <f>SUM(Month!M226:M228)</f>
        <v>376.57</v>
      </c>
    </row>
    <row r="81" spans="1:13">
      <c r="A81" s="91" t="s">
        <v>203</v>
      </c>
      <c r="B81" s="108">
        <f>SUM(Month!B229:B231)</f>
        <v>16800.29</v>
      </c>
      <c r="C81" s="92">
        <f>SUM(Month!C229:C231)</f>
        <v>731.48</v>
      </c>
      <c r="D81" s="92">
        <f>SUM(Month!D229:D231)</f>
        <v>378.66999999999996</v>
      </c>
      <c r="E81" s="92">
        <f>SUM(Month!E229:E231)</f>
        <v>270.97999999999996</v>
      </c>
      <c r="F81" s="92">
        <f>SUM(Month!F229:F231)</f>
        <v>3013.9300000000003</v>
      </c>
      <c r="G81" s="107">
        <f>SUM(Month!G229:G231)</f>
        <v>3317.71</v>
      </c>
      <c r="H81" s="92">
        <f>SUM(Month!H229:H231)</f>
        <v>545.88</v>
      </c>
      <c r="I81" s="107">
        <f>SUM(Month!I229:I231)</f>
        <v>6107.36</v>
      </c>
      <c r="J81" s="92">
        <f>SUM(Month!J229:J231)</f>
        <v>1717.1399999999999</v>
      </c>
      <c r="K81" s="107">
        <f>SUM(Month!K229:K231)</f>
        <v>107.9</v>
      </c>
      <c r="L81" s="92">
        <f>SUM(Month!L229:L231)</f>
        <v>112.47</v>
      </c>
      <c r="M81" s="92">
        <f>SUM(Month!M229:M231)</f>
        <v>399.40999999999997</v>
      </c>
    </row>
    <row r="82" spans="1:13">
      <c r="A82" s="91" t="s">
        <v>204</v>
      </c>
      <c r="B82" s="108">
        <f>SUM(Month!B232:B234)</f>
        <v>16721.32</v>
      </c>
      <c r="C82" s="92">
        <f>SUM(Month!C232:C234)</f>
        <v>744.61000000000013</v>
      </c>
      <c r="D82" s="92">
        <f>SUM(Month!D232:D234)</f>
        <v>437.44</v>
      </c>
      <c r="E82" s="92">
        <f>SUM(Month!E232:E234)</f>
        <v>321.67999999999995</v>
      </c>
      <c r="F82" s="92">
        <f>SUM(Month!F232:F234)</f>
        <v>2987.6</v>
      </c>
      <c r="G82" s="107">
        <f>SUM(Month!G232:G234)</f>
        <v>2757.49</v>
      </c>
      <c r="H82" s="92">
        <f>SUM(Month!H232:H234)</f>
        <v>1027.8900000000001</v>
      </c>
      <c r="I82" s="107">
        <f>SUM(Month!I232:I234)</f>
        <v>6403.88</v>
      </c>
      <c r="J82" s="92">
        <f>SUM(Month!J232:J234)</f>
        <v>1332.54</v>
      </c>
      <c r="K82" s="107">
        <f>SUM(Month!K232:K234)</f>
        <v>78.78</v>
      </c>
      <c r="L82" s="92">
        <f>SUM(Month!L232:L234)</f>
        <v>100.31</v>
      </c>
      <c r="M82" s="92">
        <f>SUM(Month!M232:M234)</f>
        <v>277.49</v>
      </c>
    </row>
    <row r="83" spans="1:13">
      <c r="A83" s="91" t="s">
        <v>205</v>
      </c>
      <c r="B83" s="108">
        <f>SUM(Month!B235:B237)</f>
        <v>15964.63</v>
      </c>
      <c r="C83" s="92">
        <f>SUM(Month!C235:C237)</f>
        <v>832.94</v>
      </c>
      <c r="D83" s="92">
        <f>SUM(Month!D235:D237)</f>
        <v>441.2</v>
      </c>
      <c r="E83" s="92">
        <f>SUM(Month!E235:E237)</f>
        <v>280.56</v>
      </c>
      <c r="F83" s="92">
        <f>SUM(Month!F235:F237)</f>
        <v>2815</v>
      </c>
      <c r="G83" s="107">
        <f>SUM(Month!G235:G237)</f>
        <v>2798.92</v>
      </c>
      <c r="H83" s="92">
        <f>SUM(Month!H235:H237)</f>
        <v>849.04</v>
      </c>
      <c r="I83" s="107">
        <f>SUM(Month!I235:I237)</f>
        <v>5948.26</v>
      </c>
      <c r="J83" s="92">
        <f>SUM(Month!J235:J237)</f>
        <v>1121.1400000000001</v>
      </c>
      <c r="K83" s="107">
        <f>SUM(Month!K235:K237)</f>
        <v>96.77000000000001</v>
      </c>
      <c r="L83" s="92">
        <f>SUM(Month!L235:L237)</f>
        <v>95.18</v>
      </c>
      <c r="M83" s="92">
        <f>SUM(Month!M235:M237)</f>
        <v>356.12</v>
      </c>
    </row>
    <row r="84" spans="1:13">
      <c r="A84" s="91" t="s">
        <v>206</v>
      </c>
      <c r="B84" s="108">
        <f>SUM(Month!B238:B240)</f>
        <v>17167.920000000002</v>
      </c>
      <c r="C84" s="92">
        <f>SUM(Month!C238:C240)</f>
        <v>767.97</v>
      </c>
      <c r="D84" s="92">
        <f>SUM(Month!D238:D240)</f>
        <v>435.6</v>
      </c>
      <c r="E84" s="92">
        <f>SUM(Month!E238:E240)</f>
        <v>341.11</v>
      </c>
      <c r="F84" s="92">
        <f>SUM(Month!F238:F240)</f>
        <v>3063.39</v>
      </c>
      <c r="G84" s="107">
        <f>SUM(Month!G238:G240)</f>
        <v>3280.92</v>
      </c>
      <c r="H84" s="92">
        <f>SUM(Month!H238:H240)</f>
        <v>569.88</v>
      </c>
      <c r="I84" s="107">
        <f>SUM(Month!I238:I240)</f>
        <v>6279.7099999999991</v>
      </c>
      <c r="J84" s="92">
        <f>SUM(Month!J238:J240)</f>
        <v>1526.5</v>
      </c>
      <c r="K84" s="107">
        <f>SUM(Month!K238:K240)</f>
        <v>140.71</v>
      </c>
      <c r="L84" s="92">
        <f>SUM(Month!L238:L240)</f>
        <v>102.89</v>
      </c>
      <c r="M84" s="92">
        <f>SUM(Month!M238:M240)</f>
        <v>449.35</v>
      </c>
    </row>
    <row r="85" spans="1:13">
      <c r="A85" s="91" t="s">
        <v>207</v>
      </c>
      <c r="B85" s="108">
        <f>SUM(Month!B241:B243)</f>
        <v>17359.95</v>
      </c>
      <c r="C85" s="92">
        <f>SUM(Month!C241:C243)</f>
        <v>852.01</v>
      </c>
      <c r="D85" s="92">
        <f>SUM(Month!D241:D243)</f>
        <v>391.03000000000003</v>
      </c>
      <c r="E85" s="92">
        <f>SUM(Month!E241:E243)</f>
        <v>348.32</v>
      </c>
      <c r="F85" s="92">
        <f>SUM(Month!F241:F243)</f>
        <v>2972.2400000000002</v>
      </c>
      <c r="G85" s="107">
        <f>SUM(Month!G241:G243)</f>
        <v>3466.74</v>
      </c>
      <c r="H85" s="92">
        <f>SUM(Month!H241:H243)</f>
        <v>458.1</v>
      </c>
      <c r="I85" s="107">
        <f>SUM(Month!I241:I243)</f>
        <v>6265.46</v>
      </c>
      <c r="J85" s="92">
        <f>SUM(Month!J241:J243)</f>
        <v>1692.02</v>
      </c>
      <c r="K85" s="107">
        <f>SUM(Month!K241:K243)</f>
        <v>138.03</v>
      </c>
      <c r="L85" s="92">
        <f>SUM(Month!L241:L243)</f>
        <v>111.31</v>
      </c>
      <c r="M85" s="92">
        <f>SUM(Month!M241:M243)</f>
        <v>421.93000000000006</v>
      </c>
    </row>
    <row r="86" spans="1:13">
      <c r="A86" s="91" t="s">
        <v>208</v>
      </c>
      <c r="B86" s="108">
        <f>SUM(Month!B244:B246)</f>
        <v>16967.599999999999</v>
      </c>
      <c r="C86" s="92">
        <f>SUM(Month!C244:C246)</f>
        <v>743.29</v>
      </c>
      <c r="D86" s="92">
        <f>SUM(Month!D244:D246)</f>
        <v>399.70999999999992</v>
      </c>
      <c r="E86" s="92">
        <f>SUM(Month!E244:E246)</f>
        <v>354.53999999999996</v>
      </c>
      <c r="F86" s="92">
        <f>SUM(Month!F244:F246)</f>
        <v>2942.78</v>
      </c>
      <c r="G86" s="107">
        <f>SUM(Month!G244:G246)</f>
        <v>2900.78</v>
      </c>
      <c r="H86" s="92">
        <f>SUM(Month!H244:H246)</f>
        <v>909.22</v>
      </c>
      <c r="I86" s="107">
        <f>SUM(Month!I244:I246)</f>
        <v>6482.49</v>
      </c>
      <c r="J86" s="92">
        <f>SUM(Month!J244:J246)</f>
        <v>1378.8400000000001</v>
      </c>
      <c r="K86" s="107">
        <f>SUM(Month!K244:K246)</f>
        <v>118.38999999999999</v>
      </c>
      <c r="L86" s="92">
        <f>SUM(Month!L244:L246)</f>
        <v>104.47</v>
      </c>
      <c r="M86" s="92">
        <f>SUM(Month!M244:M246)</f>
        <v>404.42999999999995</v>
      </c>
    </row>
    <row r="87" spans="1:13">
      <c r="A87" s="91" t="s">
        <v>209</v>
      </c>
      <c r="B87" s="108">
        <f>SUM(Month!B247:B249)</f>
        <v>15770.15</v>
      </c>
      <c r="C87" s="92">
        <f>SUM(Month!C247:C249)</f>
        <v>852.57999999999993</v>
      </c>
      <c r="D87" s="92">
        <f>SUM(Month!D247:D249)</f>
        <v>374.64</v>
      </c>
      <c r="E87" s="92">
        <f>SUM(Month!E247:E249)</f>
        <v>339.23</v>
      </c>
      <c r="F87" s="92">
        <f>SUM(Month!F247:F249)</f>
        <v>2698.71</v>
      </c>
      <c r="G87" s="107">
        <f>SUM(Month!G247:G249)</f>
        <v>2755.9700000000003</v>
      </c>
      <c r="H87" s="92">
        <f>SUM(Month!H247:H249)</f>
        <v>1233.95</v>
      </c>
      <c r="I87" s="107">
        <f>SUM(Month!I247:I249)</f>
        <v>5831.2</v>
      </c>
      <c r="J87" s="92">
        <f>SUM(Month!J247:J249)</f>
        <v>899.57</v>
      </c>
      <c r="K87" s="107">
        <f>SUM(Month!K247:K249)</f>
        <v>132.94</v>
      </c>
      <c r="L87" s="92">
        <f>SUM(Month!L247:L249)</f>
        <v>91.47</v>
      </c>
      <c r="M87" s="92">
        <f>SUM(Month!M247:M249)</f>
        <v>313.75</v>
      </c>
    </row>
    <row r="88" spans="1:13">
      <c r="A88" s="91" t="s">
        <v>210</v>
      </c>
      <c r="B88" s="108">
        <f>SUM(Month!B250:B252)</f>
        <v>17022.21</v>
      </c>
      <c r="C88" s="92">
        <f>SUM(Month!C250:C252)</f>
        <v>868.92000000000007</v>
      </c>
      <c r="D88" s="92">
        <f>SUM(Month!D250:D252)</f>
        <v>366.47</v>
      </c>
      <c r="E88" s="92">
        <f>SUM(Month!E250:E252)</f>
        <v>257.05</v>
      </c>
      <c r="F88" s="92">
        <f>SUM(Month!F250:F252)</f>
        <v>3010.28</v>
      </c>
      <c r="G88" s="107">
        <f>SUM(Month!G250:G252)</f>
        <v>3151.04</v>
      </c>
      <c r="H88" s="92">
        <f>SUM(Month!H250:H252)</f>
        <v>609.76</v>
      </c>
      <c r="I88" s="107">
        <f>SUM(Month!I250:I252)</f>
        <v>6410.85</v>
      </c>
      <c r="J88" s="92">
        <f>SUM(Month!J250:J252)</f>
        <v>1406.22</v>
      </c>
      <c r="K88" s="107">
        <f>SUM(Month!K250:K252)</f>
        <v>108.15</v>
      </c>
      <c r="L88" s="92">
        <f>SUM(Month!L250:L252)</f>
        <v>100.13</v>
      </c>
      <c r="M88" s="92">
        <f>SUM(Month!M250:M252)</f>
        <v>428.28</v>
      </c>
    </row>
    <row r="89" spans="1:13">
      <c r="A89" s="91" t="s">
        <v>211</v>
      </c>
      <c r="B89" s="108">
        <f>SUM(Month!B253:B255)</f>
        <v>17107.699999999997</v>
      </c>
      <c r="C89" s="92">
        <f>SUM(Month!C253:C255)</f>
        <v>770.64</v>
      </c>
      <c r="D89" s="92">
        <f>SUM(Month!D253:D255)</f>
        <v>328.35</v>
      </c>
      <c r="E89" s="92">
        <f>SUM(Month!E253:E255)</f>
        <v>297.13</v>
      </c>
      <c r="F89" s="92">
        <f>SUM(Month!F253:F255)</f>
        <v>2937.1400000000003</v>
      </c>
      <c r="G89" s="107">
        <f>SUM(Month!G253:G255)</f>
        <v>3416.71</v>
      </c>
      <c r="H89" s="92">
        <f>SUM(Month!H253:H255)</f>
        <v>599.42999999999995</v>
      </c>
      <c r="I89" s="107">
        <f>SUM(Month!I253:I255)</f>
        <v>6171.68</v>
      </c>
      <c r="J89" s="92">
        <f>SUM(Month!J253:J255)</f>
        <v>1624.47</v>
      </c>
      <c r="K89" s="107">
        <f>SUM(Month!K253:K255)</f>
        <v>145.69999999999999</v>
      </c>
      <c r="L89" s="92">
        <f>SUM(Month!L253:L255)</f>
        <v>91.56</v>
      </c>
      <c r="M89" s="92">
        <f>SUM(Month!M253:M255)</f>
        <v>467.14</v>
      </c>
    </row>
    <row r="90" spans="1:13">
      <c r="A90" s="91" t="s">
        <v>212</v>
      </c>
      <c r="B90" s="108">
        <f>SUM(Month!B256:B258)</f>
        <v>16636.48</v>
      </c>
      <c r="C90" s="92">
        <f>SUM(Month!C256:C258)</f>
        <v>672.55</v>
      </c>
      <c r="D90" s="92">
        <f>SUM(Month!D256:D258)</f>
        <v>376.44000000000005</v>
      </c>
      <c r="E90" s="92">
        <f>SUM(Month!E256:E258)</f>
        <v>287.38</v>
      </c>
      <c r="F90" s="92">
        <f>SUM(Month!F256:F258)</f>
        <v>2937.87</v>
      </c>
      <c r="G90" s="107">
        <f>SUM(Month!G256:G258)</f>
        <v>2953.4399999999996</v>
      </c>
      <c r="H90" s="92">
        <f>SUM(Month!H256:H258)</f>
        <v>1046.27</v>
      </c>
      <c r="I90" s="107">
        <f>SUM(Month!I256:I258)</f>
        <v>6389.3899999999994</v>
      </c>
      <c r="J90" s="92">
        <f>SUM(Month!J256:J258)</f>
        <v>1140.0900000000001</v>
      </c>
      <c r="K90" s="107">
        <f>SUM(Month!K256:K258)</f>
        <v>119.78</v>
      </c>
      <c r="L90" s="92">
        <f>SUM(Month!L256:L258)</f>
        <v>86.31</v>
      </c>
      <c r="M90" s="92">
        <f>SUM(Month!M256:M258)</f>
        <v>392.28999999999996</v>
      </c>
    </row>
    <row r="91" spans="1:13">
      <c r="A91" s="91" t="s">
        <v>213</v>
      </c>
      <c r="B91" s="108">
        <f>SUM(Month!B259:B261)</f>
        <v>15795.73</v>
      </c>
      <c r="C91" s="92">
        <f>SUM(Month!C259:C261)</f>
        <v>810.27</v>
      </c>
      <c r="D91" s="92">
        <f>SUM(Month!D259:D261)</f>
        <v>344.86</v>
      </c>
      <c r="E91" s="92">
        <f>SUM(Month!E259:E261)</f>
        <v>298.82</v>
      </c>
      <c r="F91" s="92">
        <f>SUM(Month!F259:F261)</f>
        <v>2824.51</v>
      </c>
      <c r="G91" s="107">
        <f>SUM(Month!G259:G261)</f>
        <v>2918.2799999999997</v>
      </c>
      <c r="H91" s="92">
        <f>SUM(Month!H259:H261)</f>
        <v>983.06999999999994</v>
      </c>
      <c r="I91" s="107">
        <f>SUM(Month!I259:I261)</f>
        <v>5732.5599999999995</v>
      </c>
      <c r="J91" s="92">
        <f>SUM(Month!J259:J261)</f>
        <v>1052.1199999999999</v>
      </c>
      <c r="K91" s="107">
        <f>SUM(Month!K259:K261)</f>
        <v>58.059999999999995</v>
      </c>
      <c r="L91" s="92">
        <f>SUM(Month!L259:L261)</f>
        <v>100.94</v>
      </c>
      <c r="M91" s="92">
        <f>SUM(Month!M259:M261)</f>
        <v>399.15</v>
      </c>
    </row>
    <row r="92" spans="1:13">
      <c r="A92" s="91" t="s">
        <v>214</v>
      </c>
      <c r="B92" s="108">
        <f>SUM(Month!B262:B264)</f>
        <v>16710.96</v>
      </c>
      <c r="C92" s="92">
        <f>SUM(Month!C262:C264)</f>
        <v>803.75999999999988</v>
      </c>
      <c r="D92" s="92">
        <f>SUM(Month!D262:D264)</f>
        <v>333.98</v>
      </c>
      <c r="E92" s="92">
        <f>SUM(Month!E262:E264)</f>
        <v>362.85</v>
      </c>
      <c r="F92" s="92">
        <f>SUM(Month!F262:F264)</f>
        <v>2981.02</v>
      </c>
      <c r="G92" s="107">
        <f>SUM(Month!G262:G264)</f>
        <v>3233.82</v>
      </c>
      <c r="H92" s="92">
        <f>SUM(Month!H262:H264)</f>
        <v>652.54999999999995</v>
      </c>
      <c r="I92" s="107">
        <f>SUM(Month!I262:I264)</f>
        <v>6037.1399999999994</v>
      </c>
      <c r="J92" s="92">
        <f>SUM(Month!J262:J264)</f>
        <v>1473.8200000000002</v>
      </c>
      <c r="K92" s="107">
        <f>SUM(Month!K262:K264)</f>
        <v>45.57</v>
      </c>
      <c r="L92" s="92">
        <f>SUM(Month!L262:L264)</f>
        <v>94.44</v>
      </c>
      <c r="M92" s="92">
        <f>SUM(Month!M262:M264)</f>
        <v>425.55</v>
      </c>
    </row>
    <row r="93" spans="1:13">
      <c r="A93" s="91" t="s">
        <v>215</v>
      </c>
      <c r="B93" s="108">
        <f>SUM(Month!B265:B267)</f>
        <v>15956.830000000002</v>
      </c>
      <c r="C93" s="92">
        <f>SUM(Month!C265:C267)</f>
        <v>552.79999999999995</v>
      </c>
      <c r="D93" s="92">
        <f>SUM(Month!D265:D267)</f>
        <v>214.09</v>
      </c>
      <c r="E93" s="92">
        <f>SUM(Month!E265:E267)</f>
        <v>335.14</v>
      </c>
      <c r="F93" s="92">
        <f>SUM(Month!F265:F267)</f>
        <v>2955.42</v>
      </c>
      <c r="G93" s="107">
        <f>SUM(Month!G265:G267)</f>
        <v>3102.1</v>
      </c>
      <c r="H93" s="92">
        <f>SUM(Month!H265:H267)</f>
        <v>637.06999999999994</v>
      </c>
      <c r="I93" s="107">
        <f>SUM(Month!I265:I267)</f>
        <v>5948.02</v>
      </c>
      <c r="J93" s="92">
        <f>SUM(Month!J265:J267)</f>
        <v>1389.59</v>
      </c>
      <c r="K93" s="107">
        <f>SUM(Month!K265:K267)</f>
        <v>48.62</v>
      </c>
      <c r="L93" s="92">
        <f>SUM(Month!L265:L267)</f>
        <v>83.27</v>
      </c>
      <c r="M93" s="92">
        <f>SUM(Month!M265:M267)</f>
        <v>465.56000000000006</v>
      </c>
    </row>
    <row r="94" spans="1:13">
      <c r="A94" s="91" t="s">
        <v>216</v>
      </c>
      <c r="B94" s="108">
        <f>SUM(Month!B268:B270)</f>
        <v>15716.16</v>
      </c>
      <c r="C94" s="92">
        <f>SUM(Month!C268:C270)</f>
        <v>728.81</v>
      </c>
      <c r="D94" s="92">
        <f>SUM(Month!D268:D270)</f>
        <v>112.91999999999999</v>
      </c>
      <c r="E94" s="92">
        <f>SUM(Month!E268:E270)</f>
        <v>269.61</v>
      </c>
      <c r="F94" s="92">
        <f>SUM(Month!F268:F270)</f>
        <v>3013.19</v>
      </c>
      <c r="G94" s="107">
        <f>SUM(Month!G268:G270)</f>
        <v>2817.4300000000003</v>
      </c>
      <c r="H94" s="92">
        <f>SUM(Month!H268:H270)</f>
        <v>1063.0999999999999</v>
      </c>
      <c r="I94" s="107">
        <f>SUM(Month!I268:I270)</f>
        <v>5772.47</v>
      </c>
      <c r="J94" s="92">
        <f>SUM(Month!J268:J270)</f>
        <v>1255.54</v>
      </c>
      <c r="K94" s="107">
        <f>SUM(Month!K268:K270)</f>
        <v>59.75</v>
      </c>
      <c r="L94" s="92">
        <f>SUM(Month!L268:L270)</f>
        <v>79.52</v>
      </c>
      <c r="M94" s="92">
        <f>SUM(Month!M268:M270)</f>
        <v>372.26000000000005</v>
      </c>
    </row>
    <row r="95" spans="1:13">
      <c r="A95" s="91" t="s">
        <v>217</v>
      </c>
      <c r="B95" s="108">
        <f>SUM(Month!B271:B273)</f>
        <v>15789.91</v>
      </c>
      <c r="C95" s="92">
        <f>SUM(Month!C271:C273)</f>
        <v>821.38</v>
      </c>
      <c r="D95" s="92">
        <f>SUM(Month!D271:D273)</f>
        <v>311.31</v>
      </c>
      <c r="E95" s="92">
        <f>SUM(Month!E271:E273)</f>
        <v>430.70000000000005</v>
      </c>
      <c r="F95" s="92">
        <f>SUM(Month!F271:F273)</f>
        <v>2824.84</v>
      </c>
      <c r="G95" s="107">
        <f>SUM(Month!G271:G273)</f>
        <v>2508.8599999999997</v>
      </c>
      <c r="H95" s="92">
        <f>SUM(Month!H271:H273)</f>
        <v>1378.58</v>
      </c>
      <c r="I95" s="107">
        <f>SUM(Month!I271:I273)</f>
        <v>5987.2800000000007</v>
      </c>
      <c r="J95" s="92">
        <f>SUM(Month!J271:J273)</f>
        <v>780.3</v>
      </c>
      <c r="K95" s="107">
        <f>SUM(Month!K271:K273)</f>
        <v>132.76</v>
      </c>
      <c r="L95" s="92">
        <f>SUM(Month!L271:L273)</f>
        <v>74.64</v>
      </c>
      <c r="M95" s="92">
        <f>SUM(Month!M271:M273)</f>
        <v>336.22</v>
      </c>
    </row>
    <row r="96" spans="1:13">
      <c r="A96" s="91" t="s">
        <v>218</v>
      </c>
      <c r="B96" s="108">
        <f>SUM(Month!B274:B276)</f>
        <v>9212.8100000000013</v>
      </c>
      <c r="C96" s="92">
        <f>SUM(Month!C274:C276)</f>
        <v>587.40000000000009</v>
      </c>
      <c r="D96" s="92">
        <f>SUM(Month!D274:D276)</f>
        <v>277.03999999999996</v>
      </c>
      <c r="E96" s="92">
        <f>SUM(Month!E274:E276)</f>
        <v>393.6</v>
      </c>
      <c r="F96" s="92">
        <f>SUM(Month!F274:F276)</f>
        <v>1485.0900000000001</v>
      </c>
      <c r="G96" s="107">
        <f>SUM(Month!G274:G276)</f>
        <v>586.23</v>
      </c>
      <c r="H96" s="92">
        <f>SUM(Month!H274:H276)</f>
        <v>739.18</v>
      </c>
      <c r="I96" s="107">
        <f>SUM(Month!I274:I276)</f>
        <v>3512.25</v>
      </c>
      <c r="J96" s="92">
        <f>SUM(Month!J274:J276)</f>
        <v>1002.52</v>
      </c>
      <c r="K96" s="107">
        <f>SUM(Month!K274:K276)</f>
        <v>55.99</v>
      </c>
      <c r="L96" s="92">
        <f>SUM(Month!L274:L276)</f>
        <v>56.7</v>
      </c>
      <c r="M96" s="92">
        <f>SUM(Month!M274:M276)</f>
        <v>318.74</v>
      </c>
    </row>
    <row r="97" spans="1:18">
      <c r="A97" s="91" t="s">
        <v>219</v>
      </c>
      <c r="B97" s="108">
        <f>SUM(Month!B277:B279)</f>
        <v>13012.6</v>
      </c>
      <c r="C97" s="92">
        <f>SUM(Month!C277:C279)</f>
        <v>647.08000000000004</v>
      </c>
      <c r="D97" s="92">
        <f>SUM(Month!D277:D279)</f>
        <v>232.89000000000001</v>
      </c>
      <c r="E97" s="92">
        <f>SUM(Month!E277:E279)</f>
        <v>337.47</v>
      </c>
      <c r="F97" s="92">
        <f>SUM(Month!F277:F279)</f>
        <v>2443.63</v>
      </c>
      <c r="G97" s="107">
        <f>SUM(Month!G277:G279)</f>
        <v>1097.1999999999998</v>
      </c>
      <c r="H97" s="92">
        <f>SUM(Month!H277:H279)</f>
        <v>375.5</v>
      </c>
      <c r="I97" s="107">
        <f>SUM(Month!I277:I279)</f>
        <v>5427.4</v>
      </c>
      <c r="J97" s="92">
        <f>SUM(Month!J277:J279)</f>
        <v>1587.0700000000002</v>
      </c>
      <c r="K97" s="107">
        <f>SUM(Month!K277:K279)</f>
        <v>58.23</v>
      </c>
      <c r="L97" s="92">
        <f>SUM(Month!L277:L279)</f>
        <v>78.62</v>
      </c>
      <c r="M97" s="92">
        <f>SUM(Month!M277:M279)</f>
        <v>479.12</v>
      </c>
    </row>
    <row r="98" spans="1:18">
      <c r="A98" s="91" t="s">
        <v>220</v>
      </c>
      <c r="B98" s="108">
        <f>SUM(Month!B280:B282)</f>
        <v>12728.82</v>
      </c>
      <c r="C98" s="92">
        <f>SUM(Month!C280:C282)</f>
        <v>682.62</v>
      </c>
      <c r="D98" s="92">
        <f>SUM(Month!D280:D282)</f>
        <v>293.47000000000003</v>
      </c>
      <c r="E98" s="92">
        <f>SUM(Month!E280:E282)</f>
        <v>111.26</v>
      </c>
      <c r="F98" s="92">
        <f>SUM(Month!F280:F282)</f>
        <v>2388.1</v>
      </c>
      <c r="G98" s="107">
        <f>SUM(Month!G280:G282)</f>
        <v>1022.29</v>
      </c>
      <c r="H98" s="92">
        <f>SUM(Month!H280:H282)</f>
        <v>975.42</v>
      </c>
      <c r="I98" s="107">
        <f>SUM(Month!I280:I282)</f>
        <v>5356.36</v>
      </c>
      <c r="J98" s="92">
        <f>SUM(Month!J280:J282)</f>
        <v>1161.51</v>
      </c>
      <c r="K98" s="107">
        <f>SUM(Month!K280:K282)</f>
        <v>63.81</v>
      </c>
      <c r="L98" s="92">
        <f>SUM(Month!L280:L282)</f>
        <v>83.07</v>
      </c>
      <c r="M98" s="92">
        <f>SUM(Month!M280:M282)</f>
        <v>436.80999999999995</v>
      </c>
    </row>
    <row r="99" spans="1:18">
      <c r="A99" s="91" t="s">
        <v>221</v>
      </c>
      <c r="B99" s="108">
        <f>SUM(Month!B283:B285)</f>
        <v>11150.18</v>
      </c>
      <c r="C99" s="92">
        <f>SUM(Month!C283:C285)</f>
        <v>739.76</v>
      </c>
      <c r="D99" s="92">
        <f>SUM(Month!D283:D285)</f>
        <v>335.64</v>
      </c>
      <c r="E99" s="92">
        <f>SUM(Month!E283:E285)</f>
        <v>54.97</v>
      </c>
      <c r="F99" s="92">
        <f>SUM(Month!F283:F285)</f>
        <v>1829.5700000000002</v>
      </c>
      <c r="G99" s="107">
        <f>SUM(Month!G283:G285)</f>
        <v>728.41</v>
      </c>
      <c r="H99" s="92">
        <f>SUM(Month!H283:H285)</f>
        <v>1223.1600000000001</v>
      </c>
      <c r="I99" s="107">
        <f>SUM(Month!I283:I285)</f>
        <v>4565.6499999999996</v>
      </c>
      <c r="J99" s="92">
        <f>SUM(Month!J283:J285)</f>
        <v>970.30000000000007</v>
      </c>
      <c r="K99" s="107">
        <f>SUM(Month!K283:K285)</f>
        <v>101.86000000000001</v>
      </c>
      <c r="L99" s="92">
        <f>SUM(Month!L283:L285)</f>
        <v>69.900000000000006</v>
      </c>
      <c r="M99" s="92">
        <f>SUM(Month!M283:M285)</f>
        <v>367.84000000000003</v>
      </c>
      <c r="P99" s="122"/>
      <c r="R99" s="124"/>
    </row>
    <row r="100" spans="1:18">
      <c r="A100" s="91" t="s">
        <v>222</v>
      </c>
      <c r="B100" s="108">
        <f>SUM(Month!B286:B288)</f>
        <v>12757.07</v>
      </c>
      <c r="C100" s="92">
        <f>SUM(Month!C286:C288)</f>
        <v>617.06999999999994</v>
      </c>
      <c r="D100" s="92">
        <f>SUM(Month!D286:D288)</f>
        <v>125.19999999999999</v>
      </c>
      <c r="E100" s="92">
        <f>SUM(Month!E286:E288)</f>
        <v>80.099999999999994</v>
      </c>
      <c r="F100" s="92">
        <f>SUM(Month!F286:F288)</f>
        <v>2651.88</v>
      </c>
      <c r="G100" s="107">
        <f>SUM(Month!G286:G288)</f>
        <v>850.55</v>
      </c>
      <c r="H100" s="92">
        <f>SUM(Month!H286:H288)</f>
        <v>725.52</v>
      </c>
      <c r="I100" s="107">
        <f>SUM(Month!I286:I288)</f>
        <v>5556.27</v>
      </c>
      <c r="J100" s="92">
        <f>SUM(Month!J286:J288)</f>
        <v>1261.4299999999998</v>
      </c>
      <c r="K100" s="107">
        <f>SUM(Month!K286:K288)</f>
        <v>94.259999999999991</v>
      </c>
      <c r="L100" s="92">
        <f>SUM(Month!L286:L288)</f>
        <v>70.72</v>
      </c>
      <c r="M100" s="92">
        <f>SUM(Month!M286:M288)</f>
        <v>529.91000000000008</v>
      </c>
      <c r="P100" s="122"/>
      <c r="R100" s="123"/>
    </row>
    <row r="101" spans="1:18">
      <c r="A101" s="91" t="s">
        <v>531</v>
      </c>
      <c r="B101" s="108">
        <f>SUM(Month!B289:B291)</f>
        <v>13594.279999999999</v>
      </c>
      <c r="C101" s="92">
        <f>SUM(Month!C289:C291)</f>
        <v>595.04</v>
      </c>
      <c r="D101" s="92">
        <f>SUM(Month!D289:D291)</f>
        <v>261.39999999999998</v>
      </c>
      <c r="E101" s="92">
        <f>SUM(Month!E289:E291)</f>
        <v>13.580000000000002</v>
      </c>
      <c r="F101" s="92">
        <f>SUM(Month!F289:F291)</f>
        <v>2864.63</v>
      </c>
      <c r="G101" s="107">
        <f>SUM(Month!G289:G291)</f>
        <v>1425.5</v>
      </c>
      <c r="H101" s="92">
        <f>SUM(Month!H289:H291)</f>
        <v>394.81</v>
      </c>
      <c r="I101" s="107">
        <f>SUM(Month!I289:I291)</f>
        <v>5800</v>
      </c>
      <c r="J101" s="92">
        <f>SUM(Month!J289:J291)</f>
        <v>1368.22</v>
      </c>
      <c r="K101" s="107">
        <f>SUM(Month!K289:K291)</f>
        <v>85.23</v>
      </c>
      <c r="L101" s="92">
        <f>SUM(Month!L289:L291)</f>
        <v>70.040000000000006</v>
      </c>
      <c r="M101" s="92">
        <f>SUM(Month!M289:M291)</f>
        <v>509.31</v>
      </c>
      <c r="P101" s="122"/>
      <c r="R101" s="123"/>
    </row>
    <row r="102" spans="1:18">
      <c r="A102" s="91" t="s">
        <v>545</v>
      </c>
      <c r="B102" s="108">
        <f>SUM(Month!B292:B294)</f>
        <v>14333.77</v>
      </c>
      <c r="C102" s="92">
        <f>SUM(Month!C292:C294)</f>
        <v>749.84</v>
      </c>
      <c r="D102" s="92">
        <f>SUM(Month!D292:D294)</f>
        <v>228.33</v>
      </c>
      <c r="E102" s="92">
        <f>SUM(Month!E292:E294)</f>
        <v>6.18</v>
      </c>
      <c r="F102" s="92">
        <f>SUM(Month!F292:F294)</f>
        <v>2813.42</v>
      </c>
      <c r="G102" s="107">
        <f>SUM(Month!G292:G294)</f>
        <v>1818.48</v>
      </c>
      <c r="H102" s="92">
        <f>SUM(Month!H292:H294)</f>
        <v>932.6099999999999</v>
      </c>
      <c r="I102" s="107">
        <f>SUM(Month!I292:I294)</f>
        <v>5890.7</v>
      </c>
      <c r="J102" s="92">
        <f>SUM(Month!J292:J294)</f>
        <v>1111.26</v>
      </c>
      <c r="K102" s="107">
        <f>SUM(Month!K292:K294)</f>
        <v>80.069999999999993</v>
      </c>
      <c r="L102" s="92">
        <f>SUM(Month!L292:L294)</f>
        <v>83.72</v>
      </c>
      <c r="M102" s="92">
        <f>SUM(Month!M292:M294)</f>
        <v>429.71000000000004</v>
      </c>
      <c r="P102" s="122"/>
      <c r="R102" s="123"/>
    </row>
    <row r="103" spans="1:18">
      <c r="A103" s="91" t="s">
        <v>549</v>
      </c>
      <c r="B103" s="108">
        <f>SUM(Month!B295:B297)</f>
        <v>13194.82</v>
      </c>
      <c r="C103" s="92">
        <f>SUM(Month!C295:C297)</f>
        <v>848.3599999999999</v>
      </c>
      <c r="D103" s="92">
        <f>SUM(Month!D295:D297)</f>
        <v>174.61</v>
      </c>
      <c r="E103" s="92">
        <f>SUM(Month!E295:E297)</f>
        <v>6.8</v>
      </c>
      <c r="F103" s="92">
        <f>SUM(Month!F295:F297)</f>
        <v>2569.41</v>
      </c>
      <c r="G103" s="107">
        <f>SUM(Month!G295:G297)</f>
        <v>1621.49</v>
      </c>
      <c r="H103" s="92">
        <f>SUM(Month!H295:H297)</f>
        <v>984.1</v>
      </c>
      <c r="I103" s="107">
        <f>SUM(Month!I295:I297)</f>
        <v>5393.4</v>
      </c>
      <c r="J103" s="92">
        <f>SUM(Month!J295:J297)</f>
        <v>915.09000000000015</v>
      </c>
      <c r="K103" s="107">
        <f>SUM(Month!K295:K297)</f>
        <v>61.67</v>
      </c>
      <c r="L103" s="92">
        <f>SUM(Month!L295:L297)</f>
        <v>67.27</v>
      </c>
      <c r="M103" s="92">
        <f>SUM(Month!M295:M297)</f>
        <v>376.71</v>
      </c>
      <c r="P103" s="122"/>
      <c r="R103" s="123"/>
    </row>
    <row r="104" spans="1:18">
      <c r="A104" s="91" t="s">
        <v>567</v>
      </c>
      <c r="B104" s="108">
        <f>SUM(Month!B298:B300)</f>
        <v>13917.74</v>
      </c>
      <c r="C104" s="92">
        <f>SUM(Month!C298:C300)</f>
        <v>647.1400000000001</v>
      </c>
      <c r="D104" s="92">
        <f>SUM(Month!D298:D300)</f>
        <v>172.92000000000002</v>
      </c>
      <c r="E104" s="92">
        <f>SUM(Month!E298:E300)</f>
        <v>18.850000000000001</v>
      </c>
      <c r="F104" s="92">
        <f>SUM(Month!F298:F300)</f>
        <v>2822.6</v>
      </c>
      <c r="G104" s="107">
        <f>SUM(Month!G298:G300)</f>
        <v>2614.5299999999997</v>
      </c>
      <c r="H104" s="92">
        <f>SUM(Month!H298:H300)</f>
        <v>372.82</v>
      </c>
      <c r="I104" s="107">
        <f>SUM(Month!I298:I300)</f>
        <v>5847.6</v>
      </c>
      <c r="J104" s="92">
        <f>SUM(Month!J298:J300)</f>
        <v>648.29999999999995</v>
      </c>
      <c r="K104" s="107">
        <f>SUM(Month!K298:K300)</f>
        <v>102.55</v>
      </c>
      <c r="L104" s="92">
        <f>SUM(Month!L298:L300)</f>
        <v>90.93</v>
      </c>
      <c r="M104" s="92">
        <f>SUM(Month!M298:M300)</f>
        <v>413.03</v>
      </c>
      <c r="P104" s="122"/>
      <c r="R104" s="123"/>
    </row>
    <row r="105" spans="1:18">
      <c r="A105" s="91" t="s">
        <v>566</v>
      </c>
      <c r="B105" s="108">
        <f>SUM(Month!B301:B303)</f>
        <v>14144.529999999999</v>
      </c>
      <c r="C105" s="92">
        <f>SUM(Month!C301:C303)</f>
        <v>660.61</v>
      </c>
      <c r="D105" s="92">
        <f>SUM(Month!D301:D303)</f>
        <v>185.54</v>
      </c>
      <c r="E105" s="92">
        <f>SUM(Month!E301:E303)</f>
        <v>7.6899999999999995</v>
      </c>
      <c r="F105" s="92">
        <f>SUM(Month!F301:F303)</f>
        <v>2753.85</v>
      </c>
      <c r="G105" s="107">
        <f>SUM(Month!G301:G303)</f>
        <v>2900.8</v>
      </c>
      <c r="H105" s="92">
        <f>SUM(Month!H301:H303)</f>
        <v>416.98</v>
      </c>
      <c r="I105" s="107">
        <f>SUM(Month!I301:I303)</f>
        <v>5685.0400000000009</v>
      </c>
      <c r="J105" s="92">
        <f>SUM(Month!J301:J303)</f>
        <v>777.33</v>
      </c>
      <c r="K105" s="107">
        <f>SUM(Month!K301:K303)</f>
        <v>83.95</v>
      </c>
      <c r="L105" s="92">
        <f>SUM(Month!L301:L303)</f>
        <v>69.540000000000006</v>
      </c>
      <c r="M105" s="92">
        <f>SUM(Month!M301:M303)</f>
        <v>417.23</v>
      </c>
      <c r="P105" s="122"/>
      <c r="R105" s="123"/>
    </row>
    <row r="106" spans="1:18">
      <c r="A106" s="91" t="s">
        <v>582</v>
      </c>
      <c r="B106" s="108">
        <f>SUM(Month!B304:B306)</f>
        <v>14157.77</v>
      </c>
      <c r="C106" s="92">
        <f>SUM(Month!C304:C306)</f>
        <v>630.29</v>
      </c>
      <c r="D106" s="92">
        <f>SUM(Month!D304:D306)</f>
        <v>172.56</v>
      </c>
      <c r="E106" s="92">
        <f>SUM(Month!E304:E306)</f>
        <v>12.24</v>
      </c>
      <c r="F106" s="92">
        <f>SUM(Month!F304:F306)</f>
        <v>2821.4300000000003</v>
      </c>
      <c r="G106" s="107">
        <f>SUM(Month!G304:G306)</f>
        <v>2413.17</v>
      </c>
      <c r="H106" s="92">
        <f>SUM(Month!H304:H306)</f>
        <v>911.6</v>
      </c>
      <c r="I106" s="107">
        <f>SUM(Month!I304:I306)</f>
        <v>5733.2199999999993</v>
      </c>
      <c r="J106" s="92">
        <f>SUM(Month!J304:J306)</f>
        <v>658.89</v>
      </c>
      <c r="K106" s="107">
        <f>SUM(Month!K304:K306)</f>
        <v>54.57</v>
      </c>
      <c r="L106" s="92">
        <f>SUM(Month!L304:L306)</f>
        <v>50.75</v>
      </c>
      <c r="M106" s="92">
        <f>SUM(Month!M304:M306)</f>
        <v>356.48999999999995</v>
      </c>
      <c r="P106" s="122"/>
      <c r="R106" s="123"/>
    </row>
    <row r="107" spans="1:18" ht="16.5" customHeight="1">
      <c r="A107" s="91" t="s">
        <v>589</v>
      </c>
      <c r="B107" s="108">
        <f>SUM(Month!B307:B309)</f>
        <v>13704.39</v>
      </c>
      <c r="C107" s="92">
        <f>SUM(Month!C307:C309)</f>
        <v>756.32999999999993</v>
      </c>
      <c r="D107" s="92">
        <f>SUM(Month!D307:D309)</f>
        <v>145.43</v>
      </c>
      <c r="E107" s="92">
        <f>SUM(Month!E307:E309)</f>
        <v>12.99</v>
      </c>
      <c r="F107" s="92">
        <f>SUM(Month!F307:F309)</f>
        <v>2752.76</v>
      </c>
      <c r="G107" s="107">
        <f>SUM(Month!G307:G309)</f>
        <v>2276.4499999999998</v>
      </c>
      <c r="H107" s="92">
        <f>SUM(Month!H307:H309)</f>
        <v>1015.3599999999999</v>
      </c>
      <c r="I107" s="107">
        <f>SUM(Month!I307:I309)</f>
        <v>5605.93</v>
      </c>
      <c r="J107" s="92">
        <f>SUM(Month!J307:J309)</f>
        <v>460.09</v>
      </c>
      <c r="K107" s="107">
        <f>SUM(Month!K307:K309)</f>
        <v>45.17</v>
      </c>
      <c r="L107" s="92">
        <f>SUM(Month!L307:L309)</f>
        <v>74.88</v>
      </c>
      <c r="M107" s="92">
        <f>SUM(Month!M307:M309)</f>
        <v>366.90999999999997</v>
      </c>
      <c r="P107" s="122"/>
      <c r="R107" s="123"/>
    </row>
    <row r="108" spans="1:18" ht="15" customHeight="1">
      <c r="A108" s="91" t="s">
        <v>596</v>
      </c>
      <c r="B108" s="108">
        <f>SUM(Month!B310:B312)</f>
        <v>14166.04</v>
      </c>
      <c r="C108" s="92">
        <f>SUM(Month!C310:C312)</f>
        <v>622.66</v>
      </c>
      <c r="D108" s="92">
        <f>SUM(Month!D310:D312)</f>
        <v>160.94</v>
      </c>
      <c r="E108" s="92">
        <f>SUM(Month!E310:E312)</f>
        <v>13.8</v>
      </c>
      <c r="F108" s="92">
        <f>SUM(Month!F310:F312)</f>
        <v>2864.28</v>
      </c>
      <c r="G108" s="107">
        <f>SUM(Month!G310:G312)</f>
        <v>2870.28</v>
      </c>
      <c r="H108" s="92">
        <f>SUM(Month!H310:H312)</f>
        <v>526.75</v>
      </c>
      <c r="I108" s="107">
        <f>SUM(Month!I310:I312)</f>
        <v>5849.9</v>
      </c>
      <c r="J108" s="92">
        <f>SUM(Month!J310:J312)</f>
        <v>520.29999999999995</v>
      </c>
      <c r="K108" s="107">
        <f>SUM(Month!K310:K312)</f>
        <v>37.370000000000005</v>
      </c>
      <c r="L108" s="92">
        <f>SUM(Month!L310:L312)</f>
        <v>112.88</v>
      </c>
      <c r="M108" s="92">
        <f>SUM(Month!M310:M312)</f>
        <v>392.3</v>
      </c>
      <c r="P108" s="122"/>
      <c r="R108" s="123"/>
    </row>
    <row r="109" spans="1:18" ht="15" customHeight="1">
      <c r="A109" s="91" t="s">
        <v>604</v>
      </c>
      <c r="B109" s="108">
        <f>SUM(Month!B313:B315)</f>
        <v>14355.55</v>
      </c>
      <c r="C109" s="92">
        <f>SUM(Month!C313:C315)</f>
        <v>479.78</v>
      </c>
      <c r="D109" s="92">
        <f>SUM(Month!D313:D315)</f>
        <v>160.92000000000002</v>
      </c>
      <c r="E109" s="92">
        <f>SUM(Month!E313:E315)</f>
        <v>21.369999999999997</v>
      </c>
      <c r="F109" s="92">
        <f>SUM(Month!F313:F315)</f>
        <v>2955.96</v>
      </c>
      <c r="G109" s="107">
        <f>SUM(Month!G313:G315)</f>
        <v>3180.92</v>
      </c>
      <c r="H109" s="92">
        <f>SUM(Month!H313:H315)</f>
        <v>457.06000000000006</v>
      </c>
      <c r="I109" s="107">
        <f>SUM(Month!I313:I315)</f>
        <v>5619.23</v>
      </c>
      <c r="J109" s="92">
        <f>SUM(Month!J313:J315)</f>
        <v>652.84</v>
      </c>
      <c r="K109" s="107">
        <f>SUM(Month!K313:K315)</f>
        <v>65.84</v>
      </c>
      <c r="L109" s="92">
        <f>SUM(Month!L313:L315)</f>
        <v>68.240000000000009</v>
      </c>
      <c r="M109" s="92">
        <f>SUM(Month!M313:M315)</f>
        <v>436.12</v>
      </c>
      <c r="P109" s="122"/>
      <c r="R109" s="123"/>
    </row>
    <row r="110" spans="1:18">
      <c r="A110" s="91" t="s">
        <v>620</v>
      </c>
      <c r="B110" s="108">
        <f>SUM(Month!B316:B318)</f>
        <v>14229.939999999999</v>
      </c>
      <c r="C110" s="92">
        <f>SUM(Month!C316:C318)</f>
        <v>596.01</v>
      </c>
      <c r="D110" s="92">
        <f>SUM(Month!D316:D318)</f>
        <v>164.93</v>
      </c>
      <c r="E110" s="92">
        <f>SUM(Month!E316:E318)</f>
        <v>47.650000000000006</v>
      </c>
      <c r="F110" s="92">
        <f>SUM(Month!F316:F318)</f>
        <v>2886.97</v>
      </c>
      <c r="G110" s="107">
        <f>SUM(Month!G316:G318)</f>
        <v>2754.7200000000003</v>
      </c>
      <c r="H110" s="92">
        <f>SUM(Month!H316:H318)</f>
        <v>910.62</v>
      </c>
      <c r="I110" s="107">
        <f>SUM(Month!I316:I318)</f>
        <v>5736.16</v>
      </c>
      <c r="J110" s="92">
        <f>SUM(Month!J316:J318)</f>
        <v>536.08999999999992</v>
      </c>
      <c r="K110" s="107">
        <f>SUM(Month!K316:K318)</f>
        <v>35.18</v>
      </c>
      <c r="L110" s="92">
        <f>SUM(Month!L316:L318)</f>
        <v>69.900000000000006</v>
      </c>
      <c r="M110" s="92">
        <f>SUM(Month!M316:M318)</f>
        <v>340.58</v>
      </c>
      <c r="P110" s="122"/>
      <c r="R110" s="123"/>
    </row>
    <row r="111" spans="1:18" ht="16.5" customHeight="1">
      <c r="A111" s="91" t="s">
        <v>624</v>
      </c>
      <c r="B111" s="108">
        <f>SUM(Month!B319:B321)</f>
        <v>13901.55</v>
      </c>
      <c r="C111" s="92">
        <f>SUM(Month!C319:C321)</f>
        <v>684.65000000000009</v>
      </c>
      <c r="D111" s="92">
        <f>SUM(Month!D319:D321)</f>
        <v>185.95</v>
      </c>
      <c r="E111" s="92">
        <f>SUM(Month!E319:E321)</f>
        <v>13.07</v>
      </c>
      <c r="F111" s="92">
        <f>SUM(Month!F319:F321)</f>
        <v>2841.45</v>
      </c>
      <c r="G111" s="107">
        <f>SUM(Month!G319:G321)</f>
        <v>2566.58</v>
      </c>
      <c r="H111" s="92">
        <f>SUM(Month!H319:H321)</f>
        <v>991.68</v>
      </c>
      <c r="I111" s="107">
        <f>SUM(Month!I319:I321)</f>
        <v>5505.24</v>
      </c>
      <c r="J111" s="92">
        <f>SUM(Month!J319:J321)</f>
        <v>490.30999999999995</v>
      </c>
      <c r="K111" s="107">
        <f>SUM(Month!K319:K321)</f>
        <v>57.07</v>
      </c>
      <c r="L111" s="92">
        <f>SUM(Month!L319:L321)</f>
        <v>65.930000000000007</v>
      </c>
      <c r="M111" s="92">
        <f>SUM(Month!M319:M321)</f>
        <v>309.55</v>
      </c>
      <c r="P111" s="122"/>
      <c r="R111" s="123"/>
    </row>
    <row r="112" spans="1:18" ht="16.5" customHeight="1">
      <c r="A112" s="91" t="s">
        <v>628</v>
      </c>
      <c r="B112" s="118">
        <f>SUM(Month!B322:B324)</f>
        <v>14686.11</v>
      </c>
      <c r="C112" s="119">
        <f>SUM(Month!C322:C324)</f>
        <v>595.66</v>
      </c>
      <c r="D112" s="119">
        <f>SUM(Month!D322:D324)</f>
        <v>243.20999999999998</v>
      </c>
      <c r="E112" s="119">
        <f>SUM(Month!E322:E324)</f>
        <v>8.61</v>
      </c>
      <c r="F112" s="119">
        <f>SUM(Month!F322:F324)</f>
        <v>2995.3900000000003</v>
      </c>
      <c r="G112" s="120">
        <f>SUM(Month!G322:G324)</f>
        <v>3066.6</v>
      </c>
      <c r="H112" s="121">
        <f>SUM(Month!H322:H324)</f>
        <v>591.33000000000004</v>
      </c>
      <c r="I112" s="120">
        <f>SUM(Month!I322:I324)</f>
        <v>6032.3</v>
      </c>
      <c r="J112" s="121">
        <f>SUM(Month!J322:J324)</f>
        <v>448.51</v>
      </c>
      <c r="K112" s="120">
        <f>SUM(Month!K322:K324)</f>
        <v>37.96</v>
      </c>
      <c r="L112" s="119">
        <f>SUM(Month!L322:L324)</f>
        <v>69.62</v>
      </c>
      <c r="M112" s="119">
        <f>SUM(Month!M322:M324)</f>
        <v>392.46000000000004</v>
      </c>
      <c r="P112" s="122"/>
      <c r="R112" s="123"/>
    </row>
    <row r="113" spans="1:18" ht="12.75" customHeight="1">
      <c r="A113" s="91" t="s">
        <v>633</v>
      </c>
      <c r="B113" s="118">
        <f>SUM(Month!B325:B327)</f>
        <v>14819.970000000001</v>
      </c>
      <c r="C113" s="119">
        <f>SUM(Month!C325:C327)</f>
        <v>609.92000000000007</v>
      </c>
      <c r="D113" s="119">
        <f>SUM(Month!D325:D327)</f>
        <v>215.52</v>
      </c>
      <c r="E113" s="119">
        <f>SUM(Month!E325:E327)</f>
        <v>37.159999999999997</v>
      </c>
      <c r="F113" s="119">
        <f>SUM(Month!F325:F327)</f>
        <v>3005.89</v>
      </c>
      <c r="G113" s="120">
        <f>SUM(Month!G325:G327)</f>
        <v>3405.5099999999993</v>
      </c>
      <c r="H113" s="121">
        <f>SUM(Month!H325:H327)</f>
        <v>613.25</v>
      </c>
      <c r="I113" s="125">
        <f>SUM(Month!I325:I327)</f>
        <v>5590.91</v>
      </c>
      <c r="J113" s="126">
        <f>SUM(Month!J325:J327)</f>
        <v>730.8599999999999</v>
      </c>
      <c r="K113" s="120">
        <f>SUM(Month!K325:K327)</f>
        <v>44.559999999999995</v>
      </c>
      <c r="L113" s="119">
        <f>SUM(Month!L325:L327)</f>
        <v>74.650000000000006</v>
      </c>
      <c r="M113" s="119">
        <f>SUM(Month!M325:M327)</f>
        <v>351.02</v>
      </c>
      <c r="P113" s="122"/>
      <c r="R113" s="123"/>
    </row>
    <row r="114" spans="1:18" ht="18.75" customHeight="1">
      <c r="A114" s="91" t="s">
        <v>652</v>
      </c>
      <c r="B114" s="118">
        <f>SUM(Month!B328:B330)</f>
        <v>14511.47</v>
      </c>
      <c r="C114" s="119">
        <f>SUM(Month!C328:C330)</f>
        <v>662.78</v>
      </c>
      <c r="D114" s="119">
        <f>SUM(Month!D328:D330)</f>
        <v>206.4</v>
      </c>
      <c r="E114" s="119">
        <f>SUM(Month!E328:E330)</f>
        <v>25.650000000000002</v>
      </c>
      <c r="F114" s="119">
        <f>SUM(Month!F328:F330)</f>
        <v>2990.38</v>
      </c>
      <c r="G114" s="120">
        <f>SUM(Month!G328:G330)</f>
        <v>2924.4300000000003</v>
      </c>
      <c r="H114" s="121">
        <f>SUM(Month!H328:H330)</f>
        <v>919.20999999999992</v>
      </c>
      <c r="I114" s="120">
        <f>SUM(Month!I328:I330)</f>
        <v>5569.1399999999994</v>
      </c>
      <c r="J114" s="121">
        <f>SUM(Month!J328:J330)</f>
        <v>536.93000000000006</v>
      </c>
      <c r="K114" s="120">
        <f>SUM(Month!K328:K330)</f>
        <v>147.83000000000001</v>
      </c>
      <c r="L114" s="119">
        <f>SUM(Month!L328:L330)</f>
        <v>70.27</v>
      </c>
      <c r="M114" s="119">
        <f>SUM(Month!M328:M330)</f>
        <v>310.74</v>
      </c>
    </row>
    <row r="115" spans="1:18" ht="14.15" customHeight="1">
      <c r="A115" s="91" t="s">
        <v>657</v>
      </c>
      <c r="B115" s="118">
        <f>SUM(Month!B331:B333)</f>
        <v>13984.420000000002</v>
      </c>
      <c r="C115" s="119">
        <f>SUM(Month!C331:C333)</f>
        <v>625.9</v>
      </c>
      <c r="D115" s="119">
        <f>SUM(Month!D331:D333)</f>
        <v>166.69</v>
      </c>
      <c r="E115" s="119">
        <f>SUM(Month!E331:E333)</f>
        <v>15.75</v>
      </c>
      <c r="F115" s="119">
        <f>SUM(Month!F331:F333)</f>
        <v>2914.26</v>
      </c>
      <c r="G115" s="120">
        <f>SUM(Month!G331:G333)</f>
        <v>2599.4900000000002</v>
      </c>
      <c r="H115" s="121">
        <f>SUM(Month!H331:H333)</f>
        <v>988</v>
      </c>
      <c r="I115" s="120">
        <f>SUM(Month!I331:I333)</f>
        <v>5613.21</v>
      </c>
      <c r="J115" s="121">
        <f>SUM(Month!J331:J333)</f>
        <v>387.03</v>
      </c>
      <c r="K115" s="120">
        <f>SUM(Month!K331:K333)</f>
        <v>96.139999999999986</v>
      </c>
      <c r="L115" s="119">
        <f>SUM(Month!L331:L333)</f>
        <v>63.06</v>
      </c>
      <c r="M115" s="119">
        <f>SUM(Month!M331:M333)</f>
        <v>298.85000000000002</v>
      </c>
    </row>
    <row r="116" spans="1:18" ht="14.15" customHeight="1">
      <c r="A116" s="91" t="s">
        <v>675</v>
      </c>
      <c r="B116" s="118">
        <f>SUM(Month!B334:B336)</f>
        <v>14762.14</v>
      </c>
      <c r="C116" s="119">
        <f>SUM(Month!C334:C336)</f>
        <v>504.41</v>
      </c>
      <c r="D116" s="119">
        <f>SUM(Month!D334:D336)</f>
        <v>135.12</v>
      </c>
      <c r="E116" s="119">
        <f>SUM(Month!E334:E336)</f>
        <v>3.42</v>
      </c>
      <c r="F116" s="119">
        <f>SUM(Month!F334:F336)</f>
        <v>3189.31</v>
      </c>
      <c r="G116" s="120">
        <f>SUM(Month!G334:G336)</f>
        <v>3120.05</v>
      </c>
      <c r="H116" s="121">
        <f>SUM(Month!H334:H336)</f>
        <v>685.53000000000009</v>
      </c>
      <c r="I116" s="120">
        <f>SUM(Month!I334:I336)</f>
        <v>5965.58</v>
      </c>
      <c r="J116" s="121">
        <f>SUM(Month!J334:J336)</f>
        <v>315.08000000000004</v>
      </c>
      <c r="K116" s="120">
        <f>SUM(Month!K334:K336)</f>
        <v>212.87</v>
      </c>
      <c r="L116" s="119">
        <f>SUM(Month!L334:L336)</f>
        <v>68.13</v>
      </c>
      <c r="M116" s="119">
        <f>SUM(Month!M334:M336)</f>
        <v>359.5</v>
      </c>
    </row>
    <row r="117" spans="1:18">
      <c r="A117" s="91" t="s">
        <v>678</v>
      </c>
      <c r="B117" s="118">
        <f>SUM(Month!B337:B339)</f>
        <v>14880.990000000002</v>
      </c>
      <c r="C117" s="119">
        <f>SUM(Month!C337:C339)</f>
        <v>508.52</v>
      </c>
      <c r="D117" s="119">
        <f>SUM(Month!D337:D339)</f>
        <v>139.07</v>
      </c>
      <c r="E117" s="119">
        <f>SUM(Month!E337:E339)</f>
        <v>9.33</v>
      </c>
      <c r="F117" s="119">
        <f>SUM(Month!F337:F339)</f>
        <v>3109.67</v>
      </c>
      <c r="G117" s="120">
        <f>SUM(Month!G337:G339)</f>
        <v>3312.24</v>
      </c>
      <c r="H117" s="121">
        <f>SUM(Month!H337:H339)</f>
        <v>436.33000000000004</v>
      </c>
      <c r="I117" s="120">
        <f>SUM(Month!I337:I339)</f>
        <v>5890.53</v>
      </c>
      <c r="J117" s="121">
        <f>SUM(Month!J337:J339)</f>
        <v>684.79</v>
      </c>
      <c r="K117" s="120">
        <f>SUM(Month!K337:K339)</f>
        <v>123.68</v>
      </c>
      <c r="L117" s="119">
        <f>SUM(Month!L337:L339)</f>
        <v>72.52</v>
      </c>
      <c r="M117" s="119">
        <f>SUM(Month!M337:M339)</f>
        <v>350.84000000000003</v>
      </c>
      <c r="N117" s="93"/>
      <c r="O117" s="93"/>
      <c r="P117" s="93"/>
      <c r="Q117" s="93"/>
      <c r="R117" s="94"/>
    </row>
    <row r="118" spans="1:18">
      <c r="A118" s="91" t="s">
        <v>698</v>
      </c>
      <c r="B118" s="118">
        <f>SUM(Month!B340:B342)</f>
        <v>14663.31</v>
      </c>
      <c r="C118" s="119">
        <f>SUM(Month!C340:C342)</f>
        <v>712.56999999999994</v>
      </c>
      <c r="D118" s="119">
        <f>SUM(Month!D340:D342)</f>
        <v>160.76</v>
      </c>
      <c r="E118" s="119">
        <f>SUM(Month!E340:E342)</f>
        <v>4.09</v>
      </c>
      <c r="F118" s="119">
        <f>SUM(Month!F340:F342)</f>
        <v>3093.2599999999998</v>
      </c>
      <c r="G118" s="120">
        <f>SUM(Month!G340:G342)</f>
        <v>2838.32</v>
      </c>
      <c r="H118" s="121">
        <f>SUM(Month!H340:H342)</f>
        <v>1104.52</v>
      </c>
      <c r="I118" s="120">
        <f>SUM(Month!I340:I342)</f>
        <v>5581.3099999999995</v>
      </c>
      <c r="J118" s="121">
        <f>SUM(Month!J340:J342)</f>
        <v>512.74</v>
      </c>
      <c r="K118" s="120">
        <f>SUM(Month!K340:K342)</f>
        <v>75.94</v>
      </c>
      <c r="L118" s="119">
        <f>SUM(Month!L340:L342)</f>
        <v>70.61</v>
      </c>
      <c r="M118" s="119">
        <f>SUM(Month!M340:M342)</f>
        <v>325.8</v>
      </c>
      <c r="N118" s="93"/>
      <c r="O118" s="93"/>
      <c r="P118" s="93"/>
      <c r="Q118" s="93"/>
      <c r="R118" s="94"/>
    </row>
    <row r="119" spans="1:18">
      <c r="A119" s="91" t="s">
        <v>707</v>
      </c>
      <c r="B119" s="118">
        <f>SUM(Month!B343:B345)</f>
        <v>14050.21</v>
      </c>
      <c r="C119" s="119">
        <f>SUM(Month!C343:C345)</f>
        <v>621.49</v>
      </c>
      <c r="D119" s="119">
        <f>SUM(Month!D343:D345)</f>
        <v>143.07999999999998</v>
      </c>
      <c r="E119" s="119">
        <f>SUM(Month!E343:E345)</f>
        <v>21.380000000000003</v>
      </c>
      <c r="F119" s="119">
        <f>SUM(Month!F343:F345)</f>
        <v>2960.71</v>
      </c>
      <c r="G119" s="120">
        <f>SUM(Month!G343:G345)</f>
        <v>2654.32</v>
      </c>
      <c r="H119" s="121">
        <f>SUM(Month!H343:H345)</f>
        <v>1066.96</v>
      </c>
      <c r="I119" s="120">
        <f>SUM(Month!I343:I345)</f>
        <v>5440.4000000000005</v>
      </c>
      <c r="J119" s="121">
        <f>SUM(Month!J343:J345)</f>
        <v>457.28</v>
      </c>
      <c r="K119" s="120">
        <f>SUM(Month!K343:K345)</f>
        <v>76.09</v>
      </c>
      <c r="L119" s="119">
        <f>SUM(Month!L343:L345)</f>
        <v>61.19</v>
      </c>
      <c r="M119" s="119">
        <f>SUM(Month!M343:M345)</f>
        <v>268.69</v>
      </c>
      <c r="N119" s="93"/>
      <c r="O119" s="93"/>
      <c r="P119" s="93"/>
      <c r="Q119" s="93"/>
      <c r="R119" s="94"/>
    </row>
    <row r="120" spans="1:18">
      <c r="A120" s="91" t="s">
        <v>706</v>
      </c>
      <c r="B120" s="118">
        <f>SUM(Month!B346:B348)</f>
        <v>14015.82</v>
      </c>
      <c r="C120" s="119">
        <f>SUM(Month!C346:C348)</f>
        <v>460.58</v>
      </c>
      <c r="D120" s="119">
        <f>SUM(Month!D346:D348)</f>
        <v>73.070000000000007</v>
      </c>
      <c r="E120" s="119">
        <f>SUM(Month!E346:E348)</f>
        <v>4.6399999999999997</v>
      </c>
      <c r="F120" s="119">
        <f>SUM(Month!F346:F348)</f>
        <v>3186.5799999999995</v>
      </c>
      <c r="G120" s="120">
        <f>SUM(Month!G346:G348)</f>
        <v>3118.91</v>
      </c>
      <c r="H120" s="121">
        <f>SUM(Month!H346:H348)</f>
        <v>473.78</v>
      </c>
      <c r="I120" s="120">
        <f>SUM(Month!I346:I348)</f>
        <v>5626.97</v>
      </c>
      <c r="J120" s="121">
        <f>SUM(Month!J346:J348)</f>
        <v>335</v>
      </c>
      <c r="K120" s="120">
        <f>SUM(Month!K346:K348)</f>
        <v>78.37</v>
      </c>
      <c r="L120" s="119">
        <f>SUM(Month!L346:L348)</f>
        <v>72.949999999999989</v>
      </c>
      <c r="M120" s="119">
        <f>SUM(Month!M346:M348)</f>
        <v>349.44</v>
      </c>
      <c r="N120" s="93"/>
      <c r="O120" s="93"/>
      <c r="P120" s="93"/>
      <c r="Q120" s="93"/>
      <c r="R120" s="94"/>
    </row>
    <row r="121" spans="1:18">
      <c r="A121" s="91"/>
      <c r="B121" s="94"/>
      <c r="C121" s="94"/>
      <c r="D121" s="94"/>
      <c r="E121" s="94"/>
      <c r="F121" s="94"/>
      <c r="G121" s="94"/>
      <c r="H121" s="94"/>
      <c r="I121" s="94"/>
      <c r="J121" s="94"/>
      <c r="K121" s="94"/>
      <c r="L121" s="94"/>
      <c r="M121" s="94"/>
    </row>
    <row r="122" spans="1:18">
      <c r="A122" s="91"/>
      <c r="B122" s="94"/>
      <c r="C122" s="94"/>
      <c r="D122" s="94"/>
      <c r="E122" s="94"/>
      <c r="F122" s="94"/>
      <c r="G122" s="94"/>
      <c r="H122" s="94"/>
      <c r="I122" s="94"/>
      <c r="J122" s="94"/>
      <c r="K122" s="94"/>
      <c r="L122" s="94"/>
      <c r="M122" s="94"/>
    </row>
    <row r="123" spans="1:18">
      <c r="A123" s="91"/>
      <c r="B123" s="94"/>
      <c r="C123" s="94"/>
      <c r="D123" s="94"/>
      <c r="E123" s="94"/>
      <c r="F123" s="94"/>
      <c r="G123" s="94"/>
      <c r="H123" s="94"/>
      <c r="I123" s="94"/>
      <c r="J123" s="94"/>
      <c r="K123" s="94"/>
      <c r="L123" s="94"/>
      <c r="M123" s="94"/>
    </row>
    <row r="124" spans="1:18">
      <c r="A124" s="91"/>
      <c r="B124" s="94"/>
      <c r="C124" s="94"/>
      <c r="D124" s="94"/>
      <c r="E124" s="94"/>
      <c r="F124" s="94"/>
      <c r="G124" s="94"/>
      <c r="H124" s="94"/>
      <c r="I124" s="94"/>
      <c r="J124" s="94"/>
      <c r="K124" s="94"/>
      <c r="L124" s="94"/>
      <c r="M124" s="94"/>
    </row>
    <row r="125" spans="1:18">
      <c r="A125" s="91"/>
      <c r="B125" s="94"/>
      <c r="C125" s="94"/>
      <c r="D125" s="94"/>
      <c r="E125" s="94"/>
      <c r="F125" s="94"/>
      <c r="G125" s="94"/>
      <c r="H125" s="94"/>
      <c r="I125" s="94"/>
      <c r="J125" s="94"/>
      <c r="K125" s="94"/>
      <c r="L125" s="94"/>
      <c r="M125" s="94"/>
    </row>
    <row r="126" spans="1:18">
      <c r="A126" s="91"/>
      <c r="B126" s="94"/>
      <c r="C126" s="94"/>
      <c r="D126" s="94"/>
      <c r="E126" s="94"/>
      <c r="F126" s="94"/>
      <c r="G126" s="94"/>
      <c r="H126" s="94"/>
      <c r="I126" s="94"/>
      <c r="J126" s="94"/>
      <c r="K126" s="94"/>
      <c r="L126" s="94"/>
      <c r="M126" s="94"/>
    </row>
    <row r="127" spans="1:18">
      <c r="A127" s="91"/>
      <c r="B127" s="92"/>
      <c r="C127" s="92"/>
      <c r="D127" s="92"/>
      <c r="E127" s="92"/>
      <c r="F127" s="92"/>
      <c r="G127" s="92"/>
      <c r="H127" s="92"/>
      <c r="I127" s="92"/>
      <c r="J127" s="92"/>
      <c r="K127" s="92"/>
      <c r="L127" s="92"/>
      <c r="M127" s="92"/>
    </row>
    <row r="128" spans="1:18">
      <c r="A128" s="91"/>
      <c r="B128" s="92"/>
      <c r="C128" s="92"/>
      <c r="D128" s="92"/>
      <c r="E128" s="92"/>
      <c r="F128" s="92"/>
      <c r="G128" s="92"/>
      <c r="H128" s="92"/>
      <c r="I128" s="92"/>
      <c r="J128" s="92"/>
      <c r="K128" s="92"/>
      <c r="L128" s="92"/>
      <c r="M128" s="92"/>
    </row>
    <row r="129" spans="1:13">
      <c r="A129" s="91"/>
      <c r="B129" s="92"/>
      <c r="C129" s="92"/>
      <c r="D129" s="92"/>
      <c r="E129" s="92"/>
      <c r="F129" s="92"/>
      <c r="G129" s="92"/>
      <c r="H129" s="92"/>
      <c r="I129" s="92"/>
      <c r="J129" s="92"/>
      <c r="K129" s="92"/>
      <c r="L129" s="92"/>
      <c r="M129" s="92"/>
    </row>
    <row r="130" spans="1:13">
      <c r="A130" s="91"/>
      <c r="B130" s="92"/>
      <c r="C130" s="92"/>
      <c r="D130" s="92"/>
      <c r="E130" s="92"/>
      <c r="F130" s="92"/>
      <c r="G130" s="92"/>
      <c r="H130" s="92"/>
      <c r="I130" s="92"/>
      <c r="J130" s="92"/>
      <c r="K130" s="92"/>
      <c r="L130" s="92"/>
      <c r="M130" s="92"/>
    </row>
    <row r="131" spans="1:13">
      <c r="A131" s="91"/>
      <c r="B131" s="92"/>
      <c r="C131" s="92"/>
      <c r="D131" s="92"/>
      <c r="E131" s="92"/>
      <c r="F131" s="92"/>
      <c r="G131" s="92"/>
      <c r="H131" s="92"/>
      <c r="I131" s="92"/>
      <c r="J131" s="92"/>
      <c r="K131" s="92"/>
      <c r="L131" s="92"/>
      <c r="M131" s="92"/>
    </row>
    <row r="132" spans="1:13">
      <c r="A132" s="91"/>
      <c r="B132" s="92"/>
      <c r="C132" s="92"/>
      <c r="D132" s="92"/>
      <c r="E132" s="92"/>
      <c r="F132" s="92"/>
      <c r="G132" s="92"/>
      <c r="H132" s="92"/>
      <c r="I132" s="92"/>
      <c r="J132" s="92"/>
      <c r="K132" s="92"/>
      <c r="L132" s="92"/>
      <c r="M132" s="92"/>
    </row>
    <row r="133" spans="1:13">
      <c r="A133" s="91"/>
      <c r="B133" s="92"/>
      <c r="C133" s="92"/>
      <c r="D133" s="92"/>
      <c r="E133" s="92"/>
      <c r="F133" s="92"/>
      <c r="G133" s="92"/>
      <c r="H133" s="92"/>
      <c r="I133" s="92"/>
      <c r="J133" s="92"/>
      <c r="K133" s="92"/>
      <c r="L133" s="92"/>
      <c r="M133" s="92"/>
    </row>
    <row r="134" spans="1:13">
      <c r="A134" s="91"/>
      <c r="B134" s="92"/>
      <c r="C134" s="92"/>
      <c r="D134" s="92"/>
      <c r="E134" s="92"/>
      <c r="F134" s="92"/>
      <c r="G134" s="92"/>
      <c r="H134" s="92"/>
      <c r="I134" s="92"/>
      <c r="J134" s="92"/>
      <c r="K134" s="92"/>
      <c r="L134" s="92"/>
      <c r="M134" s="92"/>
    </row>
    <row r="135" spans="1:13">
      <c r="A135" s="91"/>
      <c r="B135" s="92"/>
      <c r="C135" s="92"/>
      <c r="D135" s="92"/>
      <c r="E135" s="92"/>
      <c r="F135" s="92"/>
      <c r="G135" s="92"/>
      <c r="H135" s="92"/>
      <c r="I135" s="92"/>
      <c r="J135" s="92"/>
      <c r="K135" s="92"/>
      <c r="L135" s="92"/>
      <c r="M135" s="92"/>
    </row>
    <row r="136" spans="1:13">
      <c r="A136" s="91"/>
      <c r="B136" s="92"/>
      <c r="C136" s="92"/>
      <c r="D136" s="92"/>
      <c r="E136" s="92"/>
      <c r="F136" s="92"/>
      <c r="G136" s="92"/>
      <c r="H136" s="92"/>
      <c r="I136" s="92"/>
      <c r="J136" s="92"/>
      <c r="K136" s="92"/>
      <c r="L136" s="92"/>
      <c r="M136" s="92"/>
    </row>
    <row r="137" spans="1:13">
      <c r="A137" s="91"/>
      <c r="B137" s="92"/>
      <c r="C137" s="92"/>
      <c r="D137" s="92"/>
      <c r="E137" s="92"/>
      <c r="F137" s="92"/>
      <c r="G137" s="92"/>
      <c r="H137" s="92"/>
      <c r="I137" s="92"/>
      <c r="J137" s="92"/>
      <c r="K137" s="92"/>
      <c r="L137" s="92"/>
      <c r="M137" s="92"/>
    </row>
    <row r="138" spans="1:13">
      <c r="A138" s="91"/>
      <c r="B138" s="92"/>
      <c r="C138" s="92"/>
      <c r="D138" s="92"/>
      <c r="E138" s="92"/>
      <c r="F138" s="92"/>
      <c r="G138" s="92"/>
      <c r="H138" s="92"/>
      <c r="I138" s="92"/>
      <c r="J138" s="92"/>
      <c r="K138" s="92"/>
      <c r="L138" s="92"/>
      <c r="M138" s="92"/>
    </row>
    <row r="139" spans="1:13">
      <c r="A139" s="91"/>
      <c r="B139" s="92"/>
      <c r="C139" s="92"/>
      <c r="D139" s="92"/>
      <c r="E139" s="92"/>
      <c r="F139" s="92"/>
      <c r="G139" s="92"/>
      <c r="H139" s="92"/>
      <c r="I139" s="92"/>
      <c r="J139" s="92"/>
      <c r="K139" s="92"/>
      <c r="L139" s="92"/>
      <c r="M139" s="92"/>
    </row>
    <row r="140" spans="1:13">
      <c r="A140" s="91"/>
      <c r="B140" s="92"/>
      <c r="C140" s="92"/>
      <c r="D140" s="92"/>
      <c r="E140" s="92"/>
      <c r="F140" s="92"/>
      <c r="G140" s="92"/>
      <c r="H140" s="92"/>
      <c r="I140" s="92"/>
      <c r="J140" s="92"/>
      <c r="K140" s="92"/>
      <c r="L140" s="92"/>
      <c r="M140" s="92"/>
    </row>
    <row r="141" spans="1:13">
      <c r="A141" s="91"/>
      <c r="B141" s="92"/>
      <c r="C141" s="92"/>
      <c r="D141" s="92"/>
      <c r="E141" s="92"/>
      <c r="F141" s="92"/>
      <c r="G141" s="92"/>
      <c r="H141" s="92"/>
      <c r="I141" s="92"/>
      <c r="J141" s="92"/>
      <c r="K141" s="92"/>
      <c r="L141" s="92"/>
      <c r="M141" s="92"/>
    </row>
    <row r="142" spans="1:13">
      <c r="A142" s="91"/>
      <c r="B142" s="92"/>
      <c r="C142" s="92"/>
      <c r="D142" s="92"/>
      <c r="E142" s="92"/>
      <c r="F142" s="92"/>
      <c r="G142" s="92"/>
      <c r="H142" s="92"/>
      <c r="I142" s="92"/>
      <c r="J142" s="92"/>
      <c r="K142" s="92"/>
      <c r="L142" s="92"/>
      <c r="M142" s="92"/>
    </row>
    <row r="143" spans="1:13">
      <c r="A143" s="91"/>
      <c r="B143" s="92"/>
      <c r="C143" s="92"/>
      <c r="D143" s="92"/>
      <c r="E143" s="92"/>
      <c r="F143" s="92"/>
      <c r="G143" s="92"/>
      <c r="H143" s="92"/>
      <c r="I143" s="92"/>
      <c r="J143" s="92"/>
      <c r="K143" s="92"/>
      <c r="L143" s="92"/>
      <c r="M143" s="92"/>
    </row>
    <row r="144" spans="1:13">
      <c r="A144" s="91"/>
      <c r="B144" s="92"/>
      <c r="C144" s="92"/>
      <c r="D144" s="92"/>
      <c r="E144" s="92"/>
      <c r="F144" s="92"/>
      <c r="G144" s="92"/>
      <c r="H144" s="92"/>
      <c r="I144" s="92"/>
      <c r="J144" s="92"/>
      <c r="K144" s="92"/>
      <c r="L144" s="92"/>
      <c r="M144" s="92"/>
    </row>
    <row r="145" spans="1:13">
      <c r="A145" s="91"/>
      <c r="B145" s="92"/>
      <c r="C145" s="92"/>
      <c r="D145" s="92"/>
      <c r="E145" s="92"/>
      <c r="F145" s="92"/>
      <c r="G145" s="92"/>
      <c r="H145" s="92"/>
      <c r="I145" s="92"/>
      <c r="J145" s="92"/>
      <c r="K145" s="92"/>
      <c r="L145" s="92"/>
      <c r="M145" s="92"/>
    </row>
    <row r="146" spans="1:13">
      <c r="A146" s="91"/>
      <c r="B146" s="92"/>
      <c r="C146" s="92"/>
      <c r="D146" s="92"/>
      <c r="E146" s="92"/>
      <c r="F146" s="92"/>
      <c r="G146" s="92"/>
      <c r="H146" s="92"/>
      <c r="I146" s="92"/>
      <c r="J146" s="92"/>
      <c r="K146" s="92"/>
      <c r="L146" s="92"/>
      <c r="M146" s="92"/>
    </row>
    <row r="147" spans="1:13">
      <c r="A147" s="91"/>
      <c r="B147" s="92"/>
      <c r="C147" s="92"/>
      <c r="D147" s="92"/>
      <c r="E147" s="92"/>
      <c r="F147" s="92"/>
      <c r="G147" s="92"/>
      <c r="H147" s="92"/>
      <c r="I147" s="92"/>
      <c r="J147" s="92"/>
      <c r="K147" s="92"/>
      <c r="L147" s="92"/>
      <c r="M147" s="92"/>
    </row>
    <row r="148" spans="1:13">
      <c r="A148" s="91"/>
      <c r="B148" s="92"/>
      <c r="C148" s="92"/>
      <c r="D148" s="92"/>
      <c r="E148" s="92"/>
      <c r="F148" s="92"/>
      <c r="G148" s="92"/>
      <c r="H148" s="92"/>
      <c r="I148" s="92"/>
      <c r="J148" s="92"/>
      <c r="K148" s="92"/>
      <c r="L148" s="92"/>
      <c r="M148" s="92"/>
    </row>
    <row r="149" spans="1:13">
      <c r="A149" s="91"/>
      <c r="B149" s="92"/>
      <c r="C149" s="92"/>
      <c r="D149" s="92"/>
      <c r="E149" s="92"/>
      <c r="F149" s="92"/>
      <c r="G149" s="92"/>
      <c r="H149" s="92"/>
      <c r="I149" s="92"/>
      <c r="J149" s="92"/>
      <c r="K149" s="92"/>
      <c r="L149" s="92"/>
      <c r="M149" s="92"/>
    </row>
    <row r="150" spans="1:13">
      <c r="A150" s="91"/>
      <c r="B150" s="92"/>
      <c r="C150" s="92"/>
      <c r="D150" s="92"/>
      <c r="E150" s="92"/>
      <c r="F150" s="92"/>
      <c r="G150" s="92"/>
      <c r="H150" s="92"/>
      <c r="I150" s="92"/>
      <c r="J150" s="92"/>
      <c r="K150" s="92"/>
      <c r="L150" s="92"/>
      <c r="M150" s="92"/>
    </row>
    <row r="151" spans="1:13">
      <c r="A151" s="91"/>
      <c r="B151" s="92"/>
      <c r="C151" s="92"/>
      <c r="D151" s="92"/>
      <c r="E151" s="92"/>
      <c r="F151" s="92"/>
      <c r="G151" s="92"/>
      <c r="H151" s="92"/>
      <c r="I151" s="92"/>
      <c r="J151" s="92"/>
      <c r="K151" s="92"/>
      <c r="L151" s="92"/>
      <c r="M151" s="92"/>
    </row>
    <row r="152" spans="1:13">
      <c r="A152" s="91"/>
      <c r="B152" s="92"/>
      <c r="C152" s="92"/>
      <c r="D152" s="92"/>
      <c r="E152" s="92"/>
      <c r="F152" s="92"/>
      <c r="G152" s="92"/>
      <c r="H152" s="92"/>
      <c r="I152" s="92"/>
      <c r="J152" s="92"/>
      <c r="K152" s="92"/>
      <c r="L152" s="92"/>
      <c r="M152" s="92"/>
    </row>
    <row r="153" spans="1:13">
      <c r="A153" s="91"/>
      <c r="B153" s="92"/>
      <c r="C153" s="92"/>
      <c r="D153" s="92"/>
      <c r="E153" s="92"/>
      <c r="F153" s="92"/>
      <c r="G153" s="92"/>
      <c r="H153" s="92"/>
      <c r="I153" s="92"/>
      <c r="J153" s="92"/>
      <c r="K153" s="92"/>
      <c r="L153" s="92"/>
      <c r="M153" s="92"/>
    </row>
    <row r="154" spans="1:13">
      <c r="A154" s="91"/>
      <c r="B154" s="92"/>
      <c r="C154" s="92"/>
      <c r="D154" s="92"/>
      <c r="E154" s="92"/>
      <c r="F154" s="92"/>
      <c r="G154" s="92"/>
      <c r="H154" s="92"/>
      <c r="I154" s="92"/>
      <c r="J154" s="92"/>
      <c r="K154" s="92"/>
      <c r="L154" s="92"/>
      <c r="M154" s="92"/>
    </row>
    <row r="155" spans="1:13">
      <c r="A155" s="91"/>
      <c r="B155" s="92"/>
      <c r="C155" s="92"/>
      <c r="D155" s="92"/>
      <c r="E155" s="92"/>
      <c r="F155" s="92"/>
      <c r="G155" s="92"/>
      <c r="H155" s="92"/>
      <c r="I155" s="92"/>
      <c r="J155" s="92"/>
      <c r="K155" s="92"/>
      <c r="L155" s="92"/>
      <c r="M155" s="92"/>
    </row>
    <row r="156" spans="1:13">
      <c r="A156" s="91"/>
      <c r="B156" s="92"/>
      <c r="C156" s="92"/>
      <c r="D156" s="92"/>
      <c r="E156" s="92"/>
      <c r="F156" s="92"/>
      <c r="G156" s="92"/>
      <c r="H156" s="92"/>
      <c r="I156" s="92"/>
      <c r="J156" s="92"/>
      <c r="K156" s="92"/>
      <c r="L156" s="92"/>
      <c r="M156" s="92"/>
    </row>
    <row r="157" spans="1:13">
      <c r="A157" s="91"/>
      <c r="B157" s="92"/>
      <c r="C157" s="92"/>
      <c r="D157" s="92"/>
      <c r="E157" s="92"/>
      <c r="F157" s="92"/>
      <c r="G157" s="92"/>
      <c r="H157" s="92"/>
      <c r="I157" s="92"/>
      <c r="J157" s="92"/>
      <c r="K157" s="92"/>
      <c r="L157" s="92"/>
      <c r="M157" s="92"/>
    </row>
    <row r="158" spans="1:13">
      <c r="A158" s="91"/>
      <c r="B158" s="92"/>
      <c r="C158" s="92"/>
      <c r="D158" s="92"/>
      <c r="E158" s="92"/>
      <c r="F158" s="92"/>
      <c r="G158" s="92"/>
      <c r="H158" s="92"/>
      <c r="I158" s="92"/>
      <c r="J158" s="92"/>
      <c r="K158" s="92"/>
      <c r="L158" s="92"/>
      <c r="M158" s="92"/>
    </row>
    <row r="159" spans="1:13">
      <c r="A159" s="91"/>
      <c r="B159" s="92"/>
      <c r="C159" s="92"/>
      <c r="D159" s="92"/>
      <c r="E159" s="92"/>
      <c r="F159" s="92"/>
      <c r="G159" s="92"/>
      <c r="H159" s="92"/>
      <c r="I159" s="92"/>
      <c r="J159" s="92"/>
      <c r="K159" s="92"/>
      <c r="L159" s="92"/>
      <c r="M159" s="92"/>
    </row>
    <row r="160" spans="1:13">
      <c r="A160" s="91"/>
      <c r="B160" s="92"/>
      <c r="C160" s="92"/>
      <c r="D160" s="92"/>
      <c r="E160" s="92"/>
      <c r="F160" s="92"/>
      <c r="G160" s="92"/>
      <c r="H160" s="92"/>
      <c r="I160" s="92"/>
      <c r="J160" s="92"/>
      <c r="K160" s="92"/>
      <c r="L160" s="92"/>
      <c r="M160" s="92"/>
    </row>
    <row r="161" spans="1:13">
      <c r="A161" s="91"/>
      <c r="B161" s="92"/>
      <c r="C161" s="92"/>
      <c r="D161" s="92"/>
      <c r="E161" s="92"/>
      <c r="F161" s="92"/>
      <c r="G161" s="92"/>
      <c r="H161" s="92"/>
      <c r="I161" s="92"/>
      <c r="J161" s="92"/>
      <c r="K161" s="92"/>
      <c r="L161" s="92"/>
      <c r="M161" s="92"/>
    </row>
    <row r="162" spans="1:13">
      <c r="A162" s="91"/>
      <c r="B162" s="92"/>
      <c r="C162" s="92"/>
      <c r="D162" s="92"/>
      <c r="E162" s="92"/>
      <c r="F162" s="92"/>
      <c r="G162" s="92"/>
      <c r="H162" s="92"/>
      <c r="I162" s="92"/>
      <c r="J162" s="92"/>
      <c r="K162" s="92"/>
      <c r="L162" s="92"/>
      <c r="M162" s="92"/>
    </row>
    <row r="163" spans="1:13">
      <c r="A163" s="91"/>
      <c r="B163" s="92"/>
      <c r="C163" s="92"/>
      <c r="D163" s="92"/>
      <c r="E163" s="92"/>
      <c r="F163" s="92"/>
      <c r="G163" s="92"/>
      <c r="H163" s="92"/>
      <c r="I163" s="92"/>
      <c r="J163" s="92"/>
      <c r="K163" s="92"/>
      <c r="L163" s="92"/>
      <c r="M163" s="92"/>
    </row>
    <row r="164" spans="1:13">
      <c r="A164" s="91"/>
      <c r="B164" s="92"/>
      <c r="C164" s="92"/>
      <c r="D164" s="92"/>
      <c r="E164" s="92"/>
      <c r="F164" s="92"/>
      <c r="G164" s="92"/>
      <c r="H164" s="92"/>
      <c r="I164" s="92"/>
      <c r="J164" s="92"/>
      <c r="K164" s="92"/>
      <c r="L164" s="92"/>
      <c r="M164" s="92"/>
    </row>
    <row r="165" spans="1:13">
      <c r="A165" s="91"/>
      <c r="B165" s="92"/>
      <c r="C165" s="92"/>
      <c r="D165" s="92"/>
      <c r="E165" s="92"/>
      <c r="F165" s="92"/>
      <c r="G165" s="92"/>
      <c r="H165" s="92"/>
      <c r="I165" s="92"/>
      <c r="J165" s="92"/>
      <c r="K165" s="92"/>
      <c r="L165" s="92"/>
      <c r="M165" s="92"/>
    </row>
    <row r="166" spans="1:13">
      <c r="A166" s="91"/>
      <c r="B166" s="92"/>
      <c r="C166" s="92"/>
      <c r="D166" s="92"/>
      <c r="E166" s="92"/>
      <c r="F166" s="92"/>
      <c r="G166" s="92"/>
      <c r="H166" s="92"/>
      <c r="I166" s="92"/>
      <c r="J166" s="92"/>
      <c r="K166" s="92"/>
      <c r="L166" s="92"/>
      <c r="M166" s="92"/>
    </row>
    <row r="167" spans="1:13">
      <c r="A167" s="91"/>
      <c r="B167" s="92"/>
      <c r="C167" s="92"/>
      <c r="D167" s="92"/>
      <c r="E167" s="92"/>
      <c r="F167" s="92"/>
      <c r="G167" s="92"/>
      <c r="H167" s="92"/>
      <c r="I167" s="92"/>
      <c r="J167" s="92"/>
      <c r="K167" s="92"/>
      <c r="L167" s="92"/>
      <c r="M167" s="92"/>
    </row>
    <row r="168" spans="1:13">
      <c r="A168" s="91"/>
      <c r="B168" s="92"/>
      <c r="C168" s="92"/>
      <c r="D168" s="92"/>
      <c r="E168" s="92"/>
      <c r="F168" s="92"/>
      <c r="G168" s="92"/>
      <c r="H168" s="92"/>
      <c r="I168" s="92"/>
      <c r="J168" s="92"/>
      <c r="K168" s="92"/>
      <c r="L168" s="92"/>
      <c r="M168" s="92"/>
    </row>
    <row r="169" spans="1:13">
      <c r="A169" s="91"/>
      <c r="B169" s="92"/>
      <c r="C169" s="92"/>
      <c r="D169" s="92"/>
      <c r="E169" s="92"/>
      <c r="F169" s="92"/>
      <c r="G169" s="92"/>
      <c r="H169" s="92"/>
      <c r="I169" s="92"/>
      <c r="J169" s="92"/>
      <c r="K169" s="92"/>
      <c r="L169" s="92"/>
      <c r="M169" s="92"/>
    </row>
    <row r="170" spans="1:13">
      <c r="A170" s="91"/>
      <c r="B170" s="92"/>
      <c r="C170" s="92"/>
      <c r="D170" s="92"/>
      <c r="E170" s="92"/>
      <c r="F170" s="92"/>
      <c r="G170" s="92"/>
      <c r="H170" s="92"/>
      <c r="I170" s="92"/>
      <c r="J170" s="92"/>
      <c r="K170" s="92"/>
      <c r="L170" s="92"/>
      <c r="M170" s="92"/>
    </row>
    <row r="171" spans="1:13">
      <c r="A171" s="91"/>
      <c r="B171" s="92"/>
      <c r="C171" s="92"/>
      <c r="D171" s="92"/>
      <c r="E171" s="92"/>
      <c r="F171" s="92"/>
      <c r="G171" s="92"/>
      <c r="H171" s="92"/>
      <c r="I171" s="92"/>
      <c r="J171" s="92"/>
      <c r="K171" s="92"/>
      <c r="L171" s="92"/>
      <c r="M171" s="92"/>
    </row>
    <row r="172" spans="1:13">
      <c r="A172" s="91"/>
      <c r="B172" s="92"/>
      <c r="C172" s="92"/>
      <c r="D172" s="92"/>
      <c r="E172" s="92"/>
      <c r="F172" s="92"/>
      <c r="G172" s="92"/>
      <c r="H172" s="92"/>
      <c r="I172" s="92"/>
      <c r="J172" s="92"/>
      <c r="K172" s="92"/>
      <c r="L172" s="92"/>
      <c r="M172" s="92"/>
    </row>
    <row r="173" spans="1:13">
      <c r="A173" s="91"/>
      <c r="B173" s="92"/>
      <c r="C173" s="92"/>
      <c r="D173" s="92"/>
      <c r="E173" s="92"/>
      <c r="F173" s="92"/>
      <c r="G173" s="92"/>
      <c r="H173" s="92"/>
      <c r="I173" s="92"/>
      <c r="J173" s="92"/>
      <c r="K173" s="92"/>
      <c r="L173" s="92"/>
      <c r="M173" s="92"/>
    </row>
    <row r="174" spans="1:13">
      <c r="A174" s="91"/>
      <c r="B174" s="92"/>
      <c r="C174" s="92"/>
      <c r="D174" s="92"/>
      <c r="E174" s="92"/>
      <c r="F174" s="92"/>
      <c r="G174" s="92"/>
      <c r="H174" s="92"/>
      <c r="I174" s="92"/>
      <c r="J174" s="92"/>
      <c r="K174" s="92"/>
      <c r="L174" s="92"/>
      <c r="M174" s="92"/>
    </row>
    <row r="175" spans="1:13">
      <c r="A175" s="91"/>
      <c r="B175" s="92"/>
      <c r="C175" s="92"/>
      <c r="D175" s="92"/>
      <c r="E175" s="92"/>
      <c r="F175" s="92"/>
      <c r="G175" s="92"/>
      <c r="H175" s="92"/>
      <c r="I175" s="92"/>
      <c r="J175" s="92"/>
      <c r="K175" s="92"/>
      <c r="L175" s="92"/>
      <c r="M175" s="92"/>
    </row>
    <row r="176" spans="1:13">
      <c r="A176" s="91"/>
      <c r="B176" s="92"/>
      <c r="C176" s="92"/>
      <c r="D176" s="92"/>
      <c r="E176" s="92"/>
      <c r="F176" s="92"/>
      <c r="G176" s="92"/>
      <c r="H176" s="92"/>
      <c r="I176" s="92"/>
      <c r="J176" s="92"/>
      <c r="K176" s="92"/>
      <c r="L176" s="92"/>
      <c r="M176" s="92"/>
    </row>
    <row r="177" spans="1:13">
      <c r="A177" s="91"/>
      <c r="B177" s="92"/>
      <c r="C177" s="92"/>
      <c r="D177" s="92"/>
      <c r="E177" s="92"/>
      <c r="F177" s="92"/>
      <c r="G177" s="92"/>
      <c r="H177" s="92"/>
      <c r="I177" s="92"/>
      <c r="J177" s="92"/>
      <c r="K177" s="92"/>
      <c r="L177" s="92"/>
      <c r="M177" s="92"/>
    </row>
    <row r="178" spans="1:13">
      <c r="A178" s="91"/>
      <c r="B178" s="92"/>
      <c r="C178" s="92"/>
      <c r="D178" s="92"/>
      <c r="E178" s="92"/>
      <c r="F178" s="92"/>
      <c r="G178" s="92"/>
      <c r="H178" s="92"/>
      <c r="I178" s="92"/>
      <c r="J178" s="92"/>
      <c r="K178" s="92"/>
      <c r="L178" s="92"/>
      <c r="M178" s="92"/>
    </row>
    <row r="179" spans="1:13">
      <c r="A179" s="91"/>
      <c r="B179" s="92"/>
      <c r="C179" s="92"/>
      <c r="D179" s="92"/>
      <c r="E179" s="92"/>
      <c r="F179" s="92"/>
      <c r="G179" s="92"/>
      <c r="H179" s="92"/>
      <c r="I179" s="92"/>
      <c r="J179" s="92"/>
      <c r="K179" s="92"/>
      <c r="L179" s="92"/>
      <c r="M179" s="92"/>
    </row>
    <row r="180" spans="1:13">
      <c r="A180" s="91"/>
      <c r="B180" s="92"/>
      <c r="C180" s="92"/>
      <c r="D180" s="92"/>
      <c r="E180" s="92"/>
      <c r="F180" s="92"/>
      <c r="G180" s="92"/>
      <c r="H180" s="92"/>
      <c r="I180" s="92"/>
      <c r="J180" s="92"/>
      <c r="K180" s="92"/>
      <c r="L180" s="92"/>
      <c r="M180" s="92"/>
    </row>
    <row r="181" spans="1:13">
      <c r="A181" s="91"/>
      <c r="B181" s="92"/>
      <c r="C181" s="92"/>
      <c r="D181" s="92"/>
      <c r="E181" s="92"/>
      <c r="F181" s="92"/>
      <c r="G181" s="92"/>
      <c r="H181" s="92"/>
      <c r="I181" s="92"/>
      <c r="J181" s="92"/>
      <c r="K181" s="92"/>
      <c r="L181" s="92"/>
      <c r="M181" s="92"/>
    </row>
    <row r="182" spans="1:13">
      <c r="A182" s="91"/>
      <c r="B182" s="92"/>
      <c r="C182" s="92"/>
      <c r="D182" s="92"/>
      <c r="E182" s="92"/>
      <c r="F182" s="92"/>
      <c r="G182" s="92"/>
      <c r="H182" s="92"/>
      <c r="I182" s="92"/>
      <c r="J182" s="92"/>
      <c r="K182" s="92"/>
      <c r="L182" s="92"/>
      <c r="M182" s="92"/>
    </row>
    <row r="183" spans="1:13">
      <c r="A183" s="91"/>
      <c r="B183" s="92"/>
      <c r="C183" s="92"/>
      <c r="D183" s="92"/>
      <c r="E183" s="92"/>
      <c r="F183" s="92"/>
      <c r="G183" s="92"/>
      <c r="H183" s="92"/>
      <c r="I183" s="92"/>
      <c r="J183" s="92"/>
      <c r="K183" s="92"/>
      <c r="L183" s="92"/>
      <c r="M183" s="92"/>
    </row>
    <row r="184" spans="1:13">
      <c r="A184" s="91"/>
      <c r="B184" s="92"/>
      <c r="C184" s="92"/>
      <c r="D184" s="92"/>
      <c r="E184" s="92"/>
      <c r="F184" s="92"/>
      <c r="G184" s="92"/>
      <c r="H184" s="92"/>
      <c r="I184" s="92"/>
      <c r="J184" s="92"/>
      <c r="K184" s="92"/>
      <c r="L184" s="92"/>
      <c r="M184" s="92"/>
    </row>
    <row r="185" spans="1:13">
      <c r="A185" s="91"/>
      <c r="B185" s="92"/>
      <c r="C185" s="92"/>
      <c r="D185" s="92"/>
      <c r="E185" s="92"/>
      <c r="F185" s="92"/>
      <c r="G185" s="92"/>
      <c r="H185" s="92"/>
      <c r="I185" s="92"/>
      <c r="J185" s="92"/>
      <c r="K185" s="92"/>
      <c r="L185" s="92"/>
      <c r="M185" s="92"/>
    </row>
    <row r="186" spans="1:13">
      <c r="A186" s="91"/>
      <c r="B186" s="92"/>
      <c r="C186" s="92"/>
      <c r="D186" s="92"/>
      <c r="E186" s="92"/>
      <c r="F186" s="92"/>
      <c r="G186" s="92"/>
      <c r="H186" s="92"/>
      <c r="I186" s="92"/>
      <c r="J186" s="92"/>
      <c r="K186" s="92"/>
      <c r="L186" s="92"/>
      <c r="M186" s="92"/>
    </row>
    <row r="187" spans="1:13">
      <c r="A187" s="91"/>
      <c r="B187" s="92"/>
      <c r="C187" s="92"/>
      <c r="D187" s="92"/>
      <c r="E187" s="92"/>
      <c r="F187" s="92"/>
      <c r="G187" s="92"/>
      <c r="H187" s="92"/>
      <c r="I187" s="92"/>
      <c r="J187" s="92"/>
      <c r="K187" s="92"/>
      <c r="L187" s="92"/>
      <c r="M187" s="92"/>
    </row>
    <row r="188" spans="1:13">
      <c r="A188" s="91"/>
      <c r="B188" s="92"/>
      <c r="C188" s="92"/>
      <c r="D188" s="92"/>
      <c r="E188" s="92"/>
      <c r="F188" s="92"/>
      <c r="G188" s="92"/>
      <c r="H188" s="92"/>
      <c r="I188" s="92"/>
      <c r="J188" s="92"/>
      <c r="K188" s="92"/>
      <c r="L188" s="92"/>
      <c r="M188" s="92"/>
    </row>
    <row r="189" spans="1:13">
      <c r="A189" s="91"/>
      <c r="B189" s="92"/>
      <c r="C189" s="92"/>
      <c r="D189" s="92"/>
      <c r="E189" s="92"/>
      <c r="F189" s="92"/>
      <c r="G189" s="92"/>
      <c r="H189" s="92"/>
      <c r="I189" s="92"/>
      <c r="J189" s="92"/>
      <c r="K189" s="92"/>
      <c r="L189" s="92"/>
      <c r="M189" s="92"/>
    </row>
    <row r="190" spans="1:13">
      <c r="A190" s="91"/>
      <c r="B190" s="92"/>
      <c r="C190" s="92"/>
      <c r="D190" s="92"/>
      <c r="E190" s="92"/>
      <c r="F190" s="92"/>
      <c r="G190" s="92"/>
      <c r="H190" s="92"/>
      <c r="I190" s="92"/>
      <c r="J190" s="92"/>
      <c r="K190" s="92"/>
      <c r="L190" s="92"/>
      <c r="M190" s="92"/>
    </row>
    <row r="191" spans="1:13">
      <c r="A191" s="91"/>
      <c r="B191" s="92"/>
      <c r="C191" s="92"/>
      <c r="D191" s="92"/>
      <c r="E191" s="92"/>
      <c r="F191" s="92"/>
      <c r="G191" s="92"/>
      <c r="H191" s="92"/>
      <c r="I191" s="92"/>
      <c r="J191" s="92"/>
      <c r="K191" s="92"/>
      <c r="L191" s="92"/>
      <c r="M191" s="92"/>
    </row>
    <row r="192" spans="1:13">
      <c r="A192" s="91"/>
      <c r="B192" s="92"/>
      <c r="C192" s="92"/>
      <c r="D192" s="92"/>
      <c r="E192" s="92"/>
      <c r="F192" s="92"/>
      <c r="G192" s="92"/>
      <c r="H192" s="92"/>
      <c r="I192" s="92"/>
      <c r="J192" s="92"/>
      <c r="K192" s="92"/>
      <c r="L192" s="92"/>
      <c r="M192" s="92"/>
    </row>
    <row r="193" spans="1:13">
      <c r="A193" s="91"/>
      <c r="B193" s="92"/>
      <c r="C193" s="92"/>
      <c r="D193" s="92"/>
      <c r="E193" s="92"/>
      <c r="F193" s="92"/>
      <c r="G193" s="92"/>
      <c r="H193" s="92"/>
      <c r="I193" s="92"/>
      <c r="J193" s="92"/>
      <c r="K193" s="92"/>
      <c r="L193" s="92"/>
      <c r="M193" s="92"/>
    </row>
    <row r="194" spans="1:13">
      <c r="A194" s="91"/>
      <c r="B194" s="92"/>
      <c r="C194" s="92"/>
      <c r="D194" s="92"/>
      <c r="E194" s="92"/>
      <c r="F194" s="92"/>
      <c r="G194" s="92"/>
      <c r="H194" s="92"/>
      <c r="I194" s="92"/>
      <c r="J194" s="92"/>
      <c r="K194" s="92"/>
      <c r="L194" s="92"/>
      <c r="M194" s="92"/>
    </row>
    <row r="195" spans="1:13">
      <c r="A195" s="91"/>
      <c r="B195" s="92"/>
      <c r="C195" s="92"/>
      <c r="D195" s="92"/>
      <c r="E195" s="92"/>
      <c r="F195" s="92"/>
      <c r="G195" s="92"/>
      <c r="H195" s="92"/>
      <c r="I195" s="92"/>
      <c r="J195" s="92"/>
      <c r="K195" s="92"/>
      <c r="L195" s="92"/>
      <c r="M195" s="92"/>
    </row>
    <row r="196" spans="1:13">
      <c r="A196" s="91"/>
      <c r="B196" s="92"/>
      <c r="C196" s="92"/>
      <c r="D196" s="92"/>
      <c r="E196" s="92"/>
      <c r="F196" s="92"/>
      <c r="G196" s="92"/>
      <c r="H196" s="92"/>
      <c r="I196" s="92"/>
      <c r="J196" s="92"/>
      <c r="K196" s="92"/>
      <c r="L196" s="92"/>
      <c r="M196" s="92"/>
    </row>
    <row r="197" spans="1:13">
      <c r="A197" s="91"/>
      <c r="B197" s="92"/>
      <c r="C197" s="92"/>
      <c r="D197" s="92"/>
      <c r="E197" s="92"/>
      <c r="F197" s="92"/>
      <c r="G197" s="92"/>
      <c r="H197" s="92"/>
      <c r="I197" s="92"/>
      <c r="J197" s="92"/>
      <c r="K197" s="92"/>
      <c r="L197" s="92"/>
      <c r="M197" s="92"/>
    </row>
    <row r="198" spans="1:13">
      <c r="A198" s="91"/>
      <c r="B198" s="92"/>
      <c r="C198" s="92"/>
      <c r="D198" s="92"/>
      <c r="E198" s="92"/>
      <c r="F198" s="92"/>
      <c r="G198" s="92"/>
      <c r="H198" s="92"/>
      <c r="I198" s="92"/>
      <c r="J198" s="92"/>
      <c r="K198" s="92"/>
      <c r="L198" s="92"/>
      <c r="M198" s="92"/>
    </row>
    <row r="199" spans="1:13">
      <c r="A199" s="91"/>
      <c r="B199" s="92"/>
      <c r="C199" s="92"/>
      <c r="D199" s="92"/>
      <c r="E199" s="92"/>
      <c r="F199" s="92"/>
      <c r="G199" s="92"/>
      <c r="H199" s="92"/>
      <c r="I199" s="92"/>
      <c r="J199" s="92"/>
      <c r="K199" s="92"/>
      <c r="L199" s="92"/>
      <c r="M199" s="92"/>
    </row>
    <row r="200" spans="1:13">
      <c r="A200" s="91"/>
      <c r="B200" s="92"/>
      <c r="C200" s="92"/>
      <c r="D200" s="92"/>
      <c r="E200" s="92"/>
      <c r="F200" s="92"/>
      <c r="G200" s="92"/>
      <c r="H200" s="92"/>
      <c r="I200" s="92"/>
      <c r="J200" s="92"/>
      <c r="K200" s="92"/>
      <c r="L200" s="92"/>
      <c r="M200" s="92"/>
    </row>
    <row r="201" spans="1:13">
      <c r="A201" s="91"/>
      <c r="B201" s="92"/>
      <c r="C201" s="92"/>
      <c r="D201" s="92"/>
      <c r="E201" s="92"/>
      <c r="F201" s="92"/>
      <c r="G201" s="92"/>
      <c r="H201" s="92"/>
      <c r="I201" s="92"/>
      <c r="J201" s="92"/>
      <c r="K201" s="92"/>
      <c r="L201" s="92"/>
      <c r="M201" s="92"/>
    </row>
    <row r="202" spans="1:13">
      <c r="A202" s="91"/>
      <c r="B202" s="92"/>
      <c r="C202" s="92"/>
      <c r="D202" s="92"/>
      <c r="E202" s="92"/>
      <c r="F202" s="92"/>
      <c r="G202" s="92"/>
      <c r="H202" s="92"/>
      <c r="I202" s="92"/>
      <c r="J202" s="92"/>
      <c r="K202" s="92"/>
      <c r="L202" s="92"/>
      <c r="M202" s="92"/>
    </row>
    <row r="203" spans="1:13">
      <c r="A203" s="91"/>
      <c r="B203" s="92"/>
      <c r="C203" s="92"/>
      <c r="D203" s="92"/>
      <c r="E203" s="92"/>
      <c r="F203" s="92"/>
      <c r="G203" s="92"/>
      <c r="H203" s="92"/>
      <c r="I203" s="92"/>
      <c r="J203" s="92"/>
      <c r="K203" s="92"/>
      <c r="L203" s="92"/>
      <c r="M203" s="92"/>
    </row>
    <row r="204" spans="1:13">
      <c r="A204" s="91"/>
      <c r="B204" s="92"/>
      <c r="C204" s="92"/>
      <c r="D204" s="92"/>
      <c r="E204" s="92"/>
      <c r="F204" s="92"/>
      <c r="G204" s="92"/>
      <c r="H204" s="92"/>
      <c r="I204" s="92"/>
      <c r="J204" s="92"/>
      <c r="K204" s="92"/>
      <c r="L204" s="92"/>
      <c r="M204" s="92"/>
    </row>
    <row r="205" spans="1:13">
      <c r="A205" s="91"/>
      <c r="B205" s="92"/>
      <c r="C205" s="92"/>
      <c r="D205" s="92"/>
      <c r="E205" s="92"/>
      <c r="F205" s="92"/>
      <c r="G205" s="92"/>
      <c r="H205" s="92"/>
      <c r="I205" s="92"/>
      <c r="J205" s="92"/>
      <c r="K205" s="92"/>
      <c r="L205" s="92"/>
      <c r="M205" s="92"/>
    </row>
    <row r="206" spans="1:13">
      <c r="A206" s="91"/>
      <c r="B206" s="92"/>
      <c r="C206" s="92"/>
      <c r="D206" s="92"/>
      <c r="E206" s="92"/>
      <c r="F206" s="92"/>
      <c r="G206" s="92"/>
      <c r="H206" s="92"/>
      <c r="I206" s="92"/>
      <c r="J206" s="92"/>
      <c r="K206" s="92"/>
      <c r="L206" s="92"/>
      <c r="M206" s="92"/>
    </row>
    <row r="207" spans="1:13">
      <c r="A207" s="91"/>
      <c r="B207" s="92"/>
      <c r="C207" s="92"/>
      <c r="D207" s="92"/>
      <c r="E207" s="92"/>
      <c r="F207" s="92"/>
      <c r="G207" s="92"/>
      <c r="H207" s="92"/>
      <c r="I207" s="92"/>
      <c r="J207" s="92"/>
      <c r="K207" s="92"/>
      <c r="L207" s="92"/>
      <c r="M207" s="92"/>
    </row>
    <row r="208" spans="1:13">
      <c r="A208" s="91"/>
      <c r="B208" s="92"/>
      <c r="C208" s="92"/>
      <c r="D208" s="92"/>
      <c r="E208" s="92"/>
      <c r="F208" s="92"/>
      <c r="G208" s="92"/>
      <c r="H208" s="92"/>
      <c r="I208" s="92"/>
      <c r="J208" s="92"/>
      <c r="K208" s="92"/>
      <c r="L208" s="92"/>
      <c r="M208" s="92"/>
    </row>
    <row r="209" spans="1:13">
      <c r="A209" s="91"/>
      <c r="B209" s="92"/>
      <c r="C209" s="92"/>
      <c r="D209" s="92"/>
      <c r="E209" s="92"/>
      <c r="F209" s="92"/>
      <c r="G209" s="92"/>
      <c r="H209" s="92"/>
      <c r="I209" s="92"/>
      <c r="J209" s="92"/>
      <c r="K209" s="92"/>
      <c r="L209" s="92"/>
      <c r="M209" s="92"/>
    </row>
    <row r="210" spans="1:13">
      <c r="A210" s="91"/>
      <c r="B210" s="92"/>
      <c r="C210" s="92"/>
      <c r="D210" s="92"/>
      <c r="E210" s="92"/>
      <c r="F210" s="92"/>
      <c r="G210" s="92"/>
      <c r="H210" s="92"/>
      <c r="I210" s="92"/>
      <c r="J210" s="92"/>
      <c r="K210" s="92"/>
      <c r="L210" s="92"/>
      <c r="M210" s="92"/>
    </row>
    <row r="211" spans="1:13">
      <c r="A211" s="91"/>
      <c r="B211" s="92"/>
      <c r="C211" s="92"/>
      <c r="D211" s="92"/>
      <c r="E211" s="92"/>
      <c r="F211" s="92"/>
      <c r="G211" s="92"/>
      <c r="H211" s="92"/>
      <c r="I211" s="92"/>
      <c r="J211" s="92"/>
      <c r="K211" s="92"/>
      <c r="L211" s="92"/>
      <c r="M211" s="92"/>
    </row>
    <row r="212" spans="1:13">
      <c r="A212" s="91"/>
      <c r="B212" s="92"/>
      <c r="C212" s="92"/>
      <c r="D212" s="92"/>
      <c r="E212" s="92"/>
      <c r="F212" s="92"/>
      <c r="G212" s="92"/>
      <c r="H212" s="92"/>
      <c r="I212" s="92"/>
      <c r="J212" s="92"/>
      <c r="K212" s="92"/>
      <c r="L212" s="92"/>
      <c r="M212" s="92"/>
    </row>
    <row r="213" spans="1:13">
      <c r="A213" s="91"/>
      <c r="B213" s="92"/>
      <c r="C213" s="92"/>
      <c r="D213" s="92"/>
      <c r="E213" s="92"/>
      <c r="F213" s="92"/>
      <c r="G213" s="92"/>
      <c r="H213" s="92"/>
      <c r="I213" s="92"/>
      <c r="J213" s="92"/>
      <c r="K213" s="92"/>
      <c r="L213" s="92"/>
      <c r="M213" s="92"/>
    </row>
    <row r="214" spans="1:13">
      <c r="A214" s="91"/>
      <c r="B214" s="92"/>
      <c r="C214" s="92"/>
      <c r="D214" s="92"/>
      <c r="E214" s="92"/>
      <c r="F214" s="92"/>
      <c r="G214" s="92"/>
      <c r="H214" s="92"/>
      <c r="I214" s="92"/>
      <c r="J214" s="92"/>
      <c r="K214" s="92"/>
      <c r="L214" s="92"/>
      <c r="M214" s="92"/>
    </row>
    <row r="215" spans="1:13">
      <c r="A215" s="91"/>
      <c r="B215" s="92"/>
      <c r="C215" s="92"/>
      <c r="D215" s="92"/>
      <c r="E215" s="92"/>
      <c r="F215" s="92"/>
      <c r="G215" s="92"/>
      <c r="H215" s="92"/>
      <c r="I215" s="92"/>
      <c r="J215" s="92"/>
      <c r="K215" s="92"/>
      <c r="L215" s="92"/>
      <c r="M215" s="92"/>
    </row>
    <row r="216" spans="1:13">
      <c r="A216" s="91"/>
      <c r="B216" s="92"/>
      <c r="C216" s="92"/>
      <c r="D216" s="92"/>
      <c r="E216" s="92"/>
      <c r="F216" s="92"/>
      <c r="G216" s="92"/>
      <c r="H216" s="92"/>
      <c r="I216" s="92"/>
      <c r="J216" s="92"/>
      <c r="K216" s="92"/>
      <c r="L216" s="92"/>
      <c r="M216" s="92"/>
    </row>
    <row r="217" spans="1:13">
      <c r="A217" s="91"/>
      <c r="B217" s="92"/>
      <c r="C217" s="92"/>
      <c r="D217" s="92"/>
      <c r="E217" s="92"/>
      <c r="F217" s="92"/>
      <c r="G217" s="92"/>
      <c r="H217" s="92"/>
      <c r="I217" s="92"/>
      <c r="J217" s="92"/>
      <c r="K217" s="92"/>
      <c r="L217" s="92"/>
      <c r="M217" s="92"/>
    </row>
    <row r="218" spans="1:13">
      <c r="A218" s="91"/>
      <c r="B218" s="92"/>
      <c r="C218" s="92"/>
      <c r="D218" s="92"/>
      <c r="E218" s="92"/>
      <c r="F218" s="92"/>
      <c r="G218" s="92"/>
      <c r="H218" s="92"/>
      <c r="I218" s="92"/>
      <c r="J218" s="92"/>
      <c r="K218" s="92"/>
      <c r="L218" s="92"/>
      <c r="M218" s="92"/>
    </row>
    <row r="219" spans="1:13">
      <c r="A219" s="91"/>
      <c r="B219" s="92"/>
      <c r="C219" s="92"/>
      <c r="D219" s="92"/>
      <c r="E219" s="92"/>
      <c r="F219" s="92"/>
      <c r="G219" s="92"/>
      <c r="H219" s="92"/>
      <c r="I219" s="92"/>
      <c r="J219" s="92"/>
      <c r="K219" s="92"/>
      <c r="L219" s="92"/>
      <c r="M219" s="92"/>
    </row>
    <row r="220" spans="1:13">
      <c r="A220" s="91"/>
      <c r="B220" s="92"/>
      <c r="C220" s="92"/>
      <c r="D220" s="92"/>
      <c r="E220" s="92"/>
      <c r="F220" s="92"/>
      <c r="G220" s="92"/>
      <c r="H220" s="92"/>
      <c r="I220" s="92"/>
      <c r="J220" s="92"/>
      <c r="K220" s="92"/>
      <c r="L220" s="92"/>
      <c r="M220" s="92"/>
    </row>
    <row r="221" spans="1:13">
      <c r="A221" s="91"/>
      <c r="B221" s="92"/>
      <c r="C221" s="92"/>
      <c r="D221" s="92"/>
      <c r="E221" s="92"/>
      <c r="F221" s="92"/>
      <c r="G221" s="92"/>
      <c r="H221" s="92"/>
      <c r="I221" s="92"/>
      <c r="J221" s="92"/>
      <c r="K221" s="92"/>
      <c r="L221" s="92"/>
      <c r="M221" s="92"/>
    </row>
    <row r="222" spans="1:13">
      <c r="A222" s="91"/>
      <c r="B222" s="92"/>
      <c r="C222" s="92"/>
      <c r="D222" s="92"/>
      <c r="E222" s="92"/>
      <c r="F222" s="92"/>
      <c r="G222" s="92"/>
      <c r="H222" s="92"/>
      <c r="I222" s="92"/>
      <c r="J222" s="92"/>
      <c r="K222" s="92"/>
      <c r="L222" s="92"/>
      <c r="M222" s="92"/>
    </row>
    <row r="223" spans="1:13">
      <c r="A223" s="91"/>
      <c r="B223" s="92"/>
      <c r="C223" s="92"/>
      <c r="D223" s="92"/>
      <c r="E223" s="92"/>
      <c r="F223" s="92"/>
      <c r="G223" s="92"/>
      <c r="H223" s="92"/>
      <c r="I223" s="92"/>
      <c r="J223" s="92"/>
      <c r="K223" s="92"/>
      <c r="L223" s="92"/>
      <c r="M223" s="92"/>
    </row>
    <row r="224" spans="1:13">
      <c r="A224" s="91"/>
      <c r="B224" s="92"/>
      <c r="C224" s="92"/>
      <c r="D224" s="92"/>
      <c r="E224" s="92"/>
      <c r="F224" s="92"/>
      <c r="G224" s="92"/>
      <c r="H224" s="92"/>
      <c r="I224" s="92"/>
      <c r="J224" s="92"/>
      <c r="K224" s="92"/>
      <c r="L224" s="92"/>
      <c r="M224" s="92"/>
    </row>
    <row r="225" spans="1:13">
      <c r="A225" s="91"/>
      <c r="B225" s="92"/>
      <c r="C225" s="92"/>
      <c r="D225" s="92"/>
      <c r="E225" s="92"/>
      <c r="F225" s="92"/>
      <c r="G225" s="92"/>
      <c r="H225" s="92"/>
      <c r="I225" s="92"/>
      <c r="J225" s="92"/>
      <c r="K225" s="92"/>
      <c r="L225" s="92"/>
      <c r="M225" s="92"/>
    </row>
    <row r="226" spans="1:13">
      <c r="A226" s="91"/>
      <c r="B226" s="92"/>
      <c r="C226" s="92"/>
      <c r="D226" s="92"/>
      <c r="E226" s="92"/>
      <c r="F226" s="92"/>
      <c r="G226" s="92"/>
      <c r="H226" s="92"/>
      <c r="I226" s="92"/>
      <c r="J226" s="92"/>
      <c r="K226" s="92"/>
      <c r="L226" s="92"/>
      <c r="M226" s="92"/>
    </row>
    <row r="227" spans="1:13">
      <c r="A227" s="91"/>
      <c r="B227" s="92"/>
      <c r="C227" s="92"/>
      <c r="D227" s="92"/>
      <c r="E227" s="92"/>
      <c r="F227" s="92"/>
      <c r="G227" s="92"/>
      <c r="H227" s="92"/>
      <c r="I227" s="92"/>
      <c r="J227" s="92"/>
      <c r="K227" s="92"/>
      <c r="L227" s="92"/>
      <c r="M227" s="92"/>
    </row>
    <row r="228" spans="1:13">
      <c r="A228" s="91"/>
      <c r="B228" s="92"/>
      <c r="C228" s="92"/>
      <c r="D228" s="92"/>
      <c r="E228" s="92"/>
      <c r="F228" s="92"/>
      <c r="G228" s="92"/>
      <c r="H228" s="92"/>
      <c r="I228" s="92"/>
      <c r="J228" s="92"/>
      <c r="K228" s="92"/>
      <c r="L228" s="92"/>
      <c r="M228" s="92"/>
    </row>
    <row r="229" spans="1:13">
      <c r="A229" s="91"/>
      <c r="B229" s="92"/>
      <c r="C229" s="92"/>
      <c r="D229" s="92"/>
      <c r="E229" s="92"/>
      <c r="F229" s="92"/>
      <c r="G229" s="92"/>
      <c r="H229" s="92"/>
      <c r="I229" s="92"/>
      <c r="J229" s="92"/>
      <c r="K229" s="92"/>
      <c r="L229" s="92"/>
      <c r="M229" s="92"/>
    </row>
    <row r="230" spans="1:13">
      <c r="A230" s="91"/>
      <c r="B230" s="92"/>
      <c r="C230" s="92"/>
      <c r="D230" s="92"/>
      <c r="E230" s="92"/>
      <c r="F230" s="92"/>
      <c r="G230" s="92"/>
      <c r="H230" s="92"/>
      <c r="I230" s="92"/>
      <c r="J230" s="92"/>
      <c r="K230" s="92"/>
      <c r="L230" s="92"/>
      <c r="M230" s="92"/>
    </row>
    <row r="231" spans="1:13">
      <c r="A231" s="91"/>
      <c r="B231" s="92"/>
      <c r="C231" s="92"/>
      <c r="D231" s="92"/>
      <c r="E231" s="92"/>
      <c r="F231" s="92"/>
      <c r="G231" s="92"/>
      <c r="H231" s="92"/>
      <c r="I231" s="92"/>
      <c r="J231" s="92"/>
      <c r="K231" s="92"/>
      <c r="L231" s="92"/>
      <c r="M231" s="92"/>
    </row>
    <row r="232" spans="1:13">
      <c r="A232" s="91"/>
      <c r="B232" s="92"/>
      <c r="C232" s="92"/>
      <c r="D232" s="92"/>
      <c r="E232" s="92"/>
      <c r="F232" s="92"/>
      <c r="G232" s="92"/>
      <c r="H232" s="92"/>
      <c r="I232" s="92"/>
      <c r="J232" s="92"/>
      <c r="K232" s="92"/>
      <c r="L232" s="92"/>
      <c r="M232" s="92"/>
    </row>
    <row r="233" spans="1:13">
      <c r="A233" s="91"/>
      <c r="B233" s="92"/>
      <c r="C233" s="92"/>
      <c r="D233" s="92"/>
      <c r="E233" s="92"/>
      <c r="F233" s="92"/>
      <c r="G233" s="92"/>
      <c r="H233" s="92"/>
      <c r="I233" s="92"/>
      <c r="J233" s="92"/>
      <c r="K233" s="92"/>
      <c r="L233" s="92"/>
      <c r="M233" s="92"/>
    </row>
    <row r="234" spans="1:13">
      <c r="A234" s="91"/>
      <c r="B234" s="92"/>
      <c r="C234" s="92"/>
      <c r="D234" s="92"/>
      <c r="E234" s="92"/>
      <c r="F234" s="92"/>
      <c r="G234" s="92"/>
      <c r="H234" s="92"/>
      <c r="I234" s="92"/>
      <c r="J234" s="92"/>
      <c r="K234" s="92"/>
      <c r="L234" s="92"/>
      <c r="M234" s="92"/>
    </row>
    <row r="235" spans="1:13">
      <c r="A235" s="91"/>
      <c r="B235" s="92"/>
      <c r="C235" s="92"/>
      <c r="D235" s="92"/>
      <c r="E235" s="92"/>
      <c r="F235" s="92"/>
      <c r="G235" s="92"/>
      <c r="H235" s="92"/>
      <c r="I235" s="92"/>
      <c r="J235" s="92"/>
      <c r="K235" s="92"/>
      <c r="L235" s="92"/>
      <c r="M235" s="92"/>
    </row>
    <row r="236" spans="1:13">
      <c r="A236" s="91"/>
      <c r="B236" s="92"/>
      <c r="C236" s="92"/>
      <c r="D236" s="92"/>
      <c r="E236" s="92"/>
      <c r="F236" s="92"/>
      <c r="G236" s="92"/>
      <c r="H236" s="92"/>
      <c r="I236" s="92"/>
      <c r="J236" s="92"/>
      <c r="K236" s="92"/>
      <c r="L236" s="92"/>
      <c r="M236" s="92"/>
    </row>
    <row r="237" spans="1:13">
      <c r="A237" s="91"/>
      <c r="B237" s="92"/>
      <c r="C237" s="92"/>
      <c r="D237" s="92"/>
      <c r="E237" s="92"/>
      <c r="F237" s="92"/>
      <c r="G237" s="92"/>
      <c r="H237" s="92"/>
      <c r="I237" s="92"/>
      <c r="J237" s="92"/>
      <c r="K237" s="92"/>
      <c r="L237" s="92"/>
      <c r="M237" s="92"/>
    </row>
    <row r="238" spans="1:13">
      <c r="A238" s="91"/>
      <c r="B238" s="92"/>
      <c r="C238" s="92"/>
      <c r="D238" s="92"/>
      <c r="E238" s="92"/>
      <c r="F238" s="92"/>
      <c r="G238" s="92"/>
      <c r="H238" s="92"/>
      <c r="I238" s="92"/>
      <c r="J238" s="92"/>
      <c r="K238" s="92"/>
      <c r="L238" s="92"/>
      <c r="M238" s="92"/>
    </row>
    <row r="239" spans="1:13">
      <c r="A239" s="91"/>
      <c r="B239" s="92"/>
      <c r="C239" s="92"/>
      <c r="D239" s="92"/>
      <c r="E239" s="92"/>
      <c r="F239" s="92"/>
      <c r="G239" s="92"/>
      <c r="H239" s="92"/>
      <c r="I239" s="92"/>
      <c r="J239" s="92"/>
      <c r="K239" s="92"/>
      <c r="L239" s="92"/>
      <c r="M239" s="92"/>
    </row>
    <row r="240" spans="1:13">
      <c r="A240" s="91"/>
      <c r="B240" s="92"/>
      <c r="C240" s="92"/>
      <c r="D240" s="92"/>
      <c r="E240" s="92"/>
      <c r="F240" s="92"/>
      <c r="G240" s="92"/>
      <c r="H240" s="92"/>
      <c r="I240" s="92"/>
      <c r="J240" s="92"/>
      <c r="K240" s="92"/>
      <c r="L240" s="92"/>
      <c r="M240" s="92"/>
    </row>
    <row r="241" spans="1:13">
      <c r="A241" s="91"/>
      <c r="B241" s="92"/>
      <c r="C241" s="92"/>
      <c r="D241" s="92"/>
      <c r="E241" s="92"/>
      <c r="F241" s="92"/>
      <c r="G241" s="92"/>
      <c r="H241" s="92"/>
      <c r="I241" s="92"/>
      <c r="J241" s="92"/>
      <c r="K241" s="92"/>
      <c r="L241" s="92"/>
      <c r="M241" s="92"/>
    </row>
    <row r="242" spans="1:13">
      <c r="A242" s="91"/>
      <c r="B242" s="92"/>
      <c r="C242" s="92"/>
      <c r="D242" s="92"/>
      <c r="E242" s="92"/>
      <c r="F242" s="92"/>
      <c r="G242" s="92"/>
      <c r="H242" s="92"/>
      <c r="I242" s="92"/>
      <c r="J242" s="92"/>
      <c r="K242" s="92"/>
      <c r="L242" s="92"/>
      <c r="M242" s="92"/>
    </row>
    <row r="243" spans="1:13">
      <c r="A243" s="91"/>
      <c r="B243" s="92"/>
      <c r="C243" s="92"/>
      <c r="D243" s="92"/>
      <c r="E243" s="92"/>
      <c r="F243" s="92"/>
      <c r="G243" s="92"/>
      <c r="H243" s="92"/>
      <c r="I243" s="92"/>
      <c r="J243" s="92"/>
      <c r="K243" s="92"/>
      <c r="L243" s="92"/>
      <c r="M243" s="92"/>
    </row>
    <row r="244" spans="1:13">
      <c r="A244" s="91"/>
      <c r="B244" s="92"/>
      <c r="C244" s="92"/>
      <c r="D244" s="92"/>
      <c r="E244" s="92"/>
      <c r="F244" s="92"/>
      <c r="G244" s="92"/>
      <c r="H244" s="92"/>
      <c r="I244" s="92"/>
      <c r="J244" s="92"/>
      <c r="K244" s="92"/>
      <c r="L244" s="92"/>
      <c r="M244" s="92"/>
    </row>
    <row r="245" spans="1:13">
      <c r="A245" s="91"/>
      <c r="B245" s="92"/>
      <c r="C245" s="92"/>
      <c r="D245" s="92"/>
      <c r="E245" s="92"/>
      <c r="F245" s="92"/>
      <c r="G245" s="92"/>
      <c r="H245" s="92"/>
      <c r="I245" s="92"/>
      <c r="J245" s="92"/>
      <c r="K245" s="92"/>
      <c r="L245" s="92"/>
      <c r="M245" s="92"/>
    </row>
    <row r="246" spans="1:13">
      <c r="A246" s="91"/>
      <c r="B246" s="92"/>
      <c r="C246" s="92"/>
      <c r="D246" s="92"/>
      <c r="E246" s="92"/>
      <c r="F246" s="92"/>
      <c r="G246" s="92"/>
      <c r="H246" s="92"/>
      <c r="I246" s="92"/>
      <c r="J246" s="92"/>
      <c r="K246" s="92"/>
      <c r="L246" s="92"/>
      <c r="M246" s="92"/>
    </row>
    <row r="247" spans="1:13">
      <c r="A247" s="91"/>
      <c r="B247" s="92"/>
      <c r="C247" s="92"/>
      <c r="D247" s="92"/>
      <c r="E247" s="92"/>
      <c r="F247" s="92"/>
      <c r="G247" s="92"/>
      <c r="H247" s="92"/>
      <c r="I247" s="92"/>
      <c r="J247" s="92"/>
      <c r="K247" s="92"/>
      <c r="L247" s="92"/>
      <c r="M247" s="92"/>
    </row>
    <row r="248" spans="1:13">
      <c r="A248" s="91"/>
      <c r="B248" s="92"/>
      <c r="C248" s="92"/>
      <c r="D248" s="92"/>
      <c r="E248" s="92"/>
      <c r="F248" s="92"/>
      <c r="G248" s="92"/>
      <c r="H248" s="92"/>
      <c r="I248" s="92"/>
      <c r="J248" s="92"/>
      <c r="K248" s="92"/>
      <c r="L248" s="92"/>
      <c r="M248" s="92"/>
    </row>
    <row r="249" spans="1:13">
      <c r="A249" s="91"/>
      <c r="B249" s="92"/>
      <c r="C249" s="92"/>
      <c r="D249" s="92"/>
      <c r="E249" s="92"/>
      <c r="F249" s="92"/>
      <c r="G249" s="92"/>
      <c r="H249" s="92"/>
      <c r="I249" s="92"/>
      <c r="J249" s="92"/>
      <c r="K249" s="92"/>
      <c r="L249" s="92"/>
      <c r="M249" s="92"/>
    </row>
    <row r="250" spans="1:13">
      <c r="A250" s="91"/>
      <c r="B250" s="92"/>
      <c r="C250" s="92"/>
      <c r="D250" s="92"/>
      <c r="E250" s="92"/>
      <c r="F250" s="92"/>
      <c r="G250" s="92"/>
      <c r="H250" s="92"/>
      <c r="I250" s="92"/>
      <c r="J250" s="92"/>
      <c r="K250" s="92"/>
      <c r="L250" s="92"/>
      <c r="M250" s="92"/>
    </row>
    <row r="251" spans="1:13">
      <c r="A251" s="91"/>
      <c r="B251" s="92"/>
      <c r="C251" s="92"/>
      <c r="D251" s="92"/>
      <c r="E251" s="92"/>
      <c r="F251" s="92"/>
      <c r="G251" s="92"/>
      <c r="H251" s="92"/>
      <c r="I251" s="92"/>
      <c r="J251" s="92"/>
      <c r="K251" s="92"/>
      <c r="L251" s="92"/>
      <c r="M251" s="92"/>
    </row>
    <row r="252" spans="1:13">
      <c r="A252" s="91"/>
      <c r="B252" s="92"/>
      <c r="C252" s="92"/>
      <c r="D252" s="92"/>
      <c r="E252" s="92"/>
      <c r="F252" s="92"/>
      <c r="G252" s="92"/>
      <c r="H252" s="92"/>
      <c r="I252" s="92"/>
      <c r="J252" s="92"/>
      <c r="K252" s="92"/>
      <c r="L252" s="92"/>
      <c r="M252" s="92"/>
    </row>
    <row r="253" spans="1:13">
      <c r="A253" s="91"/>
      <c r="B253" s="92"/>
      <c r="C253" s="92"/>
      <c r="D253" s="92"/>
      <c r="E253" s="92"/>
      <c r="F253" s="92"/>
      <c r="G253" s="92"/>
      <c r="H253" s="92"/>
      <c r="I253" s="92"/>
      <c r="J253" s="92"/>
      <c r="K253" s="92"/>
      <c r="L253" s="92"/>
      <c r="M253" s="92"/>
    </row>
    <row r="254" spans="1:13">
      <c r="A254" s="91"/>
      <c r="B254" s="92"/>
      <c r="C254" s="92"/>
      <c r="D254" s="92"/>
      <c r="E254" s="92"/>
      <c r="F254" s="92"/>
      <c r="G254" s="92"/>
      <c r="H254" s="92"/>
      <c r="I254" s="92"/>
      <c r="J254" s="92"/>
      <c r="K254" s="92"/>
      <c r="L254" s="92"/>
      <c r="M254" s="92"/>
    </row>
    <row r="255" spans="1:13">
      <c r="A255" s="91"/>
      <c r="B255" s="92"/>
      <c r="C255" s="92"/>
      <c r="D255" s="92"/>
      <c r="E255" s="92"/>
      <c r="F255" s="92"/>
      <c r="G255" s="92"/>
      <c r="H255" s="92"/>
      <c r="I255" s="92"/>
      <c r="J255" s="92"/>
      <c r="K255" s="92"/>
      <c r="L255" s="92"/>
      <c r="M255" s="92"/>
    </row>
    <row r="256" spans="1:13">
      <c r="A256" s="91"/>
      <c r="B256" s="92"/>
      <c r="C256" s="92"/>
      <c r="D256" s="92"/>
      <c r="E256" s="92"/>
      <c r="F256" s="92"/>
      <c r="G256" s="92"/>
      <c r="H256" s="92"/>
      <c r="I256" s="92"/>
      <c r="J256" s="92"/>
      <c r="K256" s="92"/>
      <c r="L256" s="92"/>
      <c r="M256" s="92"/>
    </row>
    <row r="257" spans="1:13">
      <c r="A257" s="91"/>
      <c r="B257" s="92"/>
      <c r="C257" s="92"/>
      <c r="D257" s="92"/>
      <c r="E257" s="92"/>
      <c r="F257" s="92"/>
      <c r="G257" s="92"/>
      <c r="H257" s="92"/>
      <c r="I257" s="92"/>
      <c r="J257" s="92"/>
      <c r="K257" s="92"/>
      <c r="L257" s="92"/>
      <c r="M257" s="92"/>
    </row>
    <row r="258" spans="1:13">
      <c r="A258" s="91"/>
      <c r="B258" s="92"/>
      <c r="C258" s="92"/>
      <c r="D258" s="92"/>
      <c r="E258" s="92"/>
      <c r="F258" s="92"/>
      <c r="G258" s="92"/>
      <c r="H258" s="92"/>
      <c r="I258" s="92"/>
      <c r="J258" s="92"/>
      <c r="K258" s="92"/>
      <c r="L258" s="92"/>
      <c r="M258" s="92"/>
    </row>
    <row r="259" spans="1:13">
      <c r="A259" s="91"/>
      <c r="B259" s="92"/>
      <c r="C259" s="92"/>
      <c r="D259" s="92"/>
      <c r="E259" s="92"/>
      <c r="F259" s="92"/>
      <c r="G259" s="92"/>
      <c r="H259" s="92"/>
      <c r="I259" s="92"/>
      <c r="J259" s="92"/>
      <c r="K259" s="92"/>
      <c r="L259" s="92"/>
      <c r="M259" s="92"/>
    </row>
    <row r="260" spans="1:13">
      <c r="A260" s="91"/>
      <c r="B260" s="92"/>
      <c r="C260" s="92"/>
      <c r="D260" s="92"/>
      <c r="E260" s="92"/>
      <c r="F260" s="92"/>
      <c r="G260" s="92"/>
      <c r="H260" s="92"/>
      <c r="I260" s="92"/>
      <c r="J260" s="92"/>
      <c r="K260" s="92"/>
      <c r="L260" s="92"/>
      <c r="M260" s="92"/>
    </row>
    <row r="261" spans="1:13">
      <c r="A261" s="91"/>
      <c r="B261" s="92"/>
      <c r="C261" s="92"/>
      <c r="D261" s="92"/>
      <c r="E261" s="92"/>
      <c r="F261" s="92"/>
      <c r="G261" s="92"/>
      <c r="H261" s="92"/>
      <c r="I261" s="92"/>
      <c r="J261" s="92"/>
      <c r="K261" s="92"/>
      <c r="L261" s="92"/>
      <c r="M261" s="92"/>
    </row>
    <row r="262" spans="1:13">
      <c r="A262" s="91"/>
      <c r="B262" s="92"/>
      <c r="C262" s="92"/>
      <c r="D262" s="92"/>
      <c r="E262" s="92"/>
      <c r="F262" s="92"/>
      <c r="G262" s="92"/>
      <c r="H262" s="92"/>
      <c r="I262" s="92"/>
      <c r="J262" s="92"/>
      <c r="K262" s="92"/>
      <c r="L262" s="92"/>
      <c r="M262" s="92"/>
    </row>
    <row r="263" spans="1:13">
      <c r="A263" s="91"/>
      <c r="B263" s="92"/>
      <c r="C263" s="92"/>
      <c r="D263" s="92"/>
      <c r="E263" s="92"/>
      <c r="F263" s="92"/>
      <c r="G263" s="92"/>
      <c r="H263" s="92"/>
      <c r="I263" s="92"/>
      <c r="J263" s="92"/>
      <c r="K263" s="92"/>
      <c r="L263" s="92"/>
      <c r="M263" s="92"/>
    </row>
    <row r="264" spans="1:13">
      <c r="A264" s="91"/>
      <c r="B264" s="92"/>
      <c r="C264" s="92"/>
      <c r="D264" s="92"/>
      <c r="E264" s="92"/>
      <c r="F264" s="92"/>
      <c r="G264" s="92"/>
      <c r="H264" s="92"/>
      <c r="I264" s="92"/>
      <c r="J264" s="92"/>
      <c r="K264" s="92"/>
      <c r="L264" s="92"/>
      <c r="M264" s="92"/>
    </row>
    <row r="265" spans="1:13">
      <c r="A265" s="91"/>
      <c r="B265" s="92"/>
      <c r="C265" s="92"/>
      <c r="D265" s="92"/>
      <c r="E265" s="92"/>
      <c r="F265" s="92"/>
      <c r="G265" s="92"/>
      <c r="H265" s="92"/>
      <c r="I265" s="92"/>
      <c r="J265" s="92"/>
      <c r="K265" s="92"/>
      <c r="L265" s="92"/>
      <c r="M265" s="92"/>
    </row>
    <row r="266" spans="1:13">
      <c r="A266" s="91"/>
      <c r="B266" s="92"/>
      <c r="C266" s="92"/>
      <c r="D266" s="92"/>
      <c r="E266" s="92"/>
      <c r="F266" s="92"/>
      <c r="G266" s="92"/>
      <c r="H266" s="92"/>
      <c r="I266" s="92"/>
      <c r="J266" s="92"/>
      <c r="K266" s="92"/>
      <c r="L266" s="92"/>
      <c r="M266" s="92"/>
    </row>
    <row r="267" spans="1:13">
      <c r="A267" s="91"/>
      <c r="B267" s="92"/>
      <c r="C267" s="92"/>
      <c r="D267" s="92"/>
      <c r="E267" s="92"/>
      <c r="F267" s="92"/>
      <c r="G267" s="92"/>
      <c r="H267" s="92"/>
      <c r="I267" s="92"/>
      <c r="J267" s="92"/>
      <c r="K267" s="92"/>
      <c r="L267" s="92"/>
      <c r="M267" s="92"/>
    </row>
    <row r="268" spans="1:13">
      <c r="A268" s="91"/>
      <c r="B268" s="92"/>
      <c r="C268" s="92"/>
      <c r="D268" s="92"/>
      <c r="E268" s="92"/>
      <c r="F268" s="92"/>
      <c r="G268" s="92"/>
      <c r="H268" s="92"/>
      <c r="I268" s="92"/>
      <c r="J268" s="92"/>
      <c r="K268" s="92"/>
      <c r="L268" s="92"/>
      <c r="M268" s="92"/>
    </row>
    <row r="269" spans="1:13">
      <c r="A269" s="91"/>
      <c r="B269" s="92"/>
      <c r="C269" s="92"/>
      <c r="D269" s="92"/>
      <c r="E269" s="92"/>
      <c r="F269" s="92"/>
      <c r="G269" s="92"/>
      <c r="H269" s="92"/>
      <c r="I269" s="92"/>
      <c r="J269" s="92"/>
      <c r="K269" s="92"/>
      <c r="L269" s="92"/>
      <c r="M269" s="92"/>
    </row>
    <row r="270" spans="1:13">
      <c r="A270" s="91"/>
      <c r="B270" s="92"/>
      <c r="C270" s="92"/>
      <c r="D270" s="92"/>
      <c r="E270" s="92"/>
      <c r="F270" s="92"/>
      <c r="G270" s="92"/>
      <c r="H270" s="92"/>
      <c r="I270" s="92"/>
      <c r="J270" s="92"/>
      <c r="K270" s="92"/>
      <c r="L270" s="92"/>
      <c r="M270" s="92"/>
    </row>
    <row r="271" spans="1:13">
      <c r="A271" s="91"/>
      <c r="B271" s="92"/>
      <c r="C271" s="92"/>
      <c r="D271" s="92"/>
      <c r="E271" s="92"/>
      <c r="F271" s="92"/>
      <c r="G271" s="92"/>
      <c r="H271" s="92"/>
      <c r="I271" s="92"/>
      <c r="J271" s="92"/>
      <c r="K271" s="92"/>
      <c r="L271" s="92"/>
      <c r="M271" s="92"/>
    </row>
    <row r="272" spans="1:13">
      <c r="A272" s="91"/>
      <c r="B272" s="92"/>
      <c r="C272" s="92"/>
      <c r="D272" s="92"/>
      <c r="E272" s="92"/>
      <c r="F272" s="92"/>
      <c r="G272" s="92"/>
      <c r="H272" s="92"/>
      <c r="I272" s="92"/>
      <c r="J272" s="92"/>
      <c r="K272" s="92"/>
      <c r="L272" s="92"/>
      <c r="M272" s="92"/>
    </row>
    <row r="273" spans="1:13">
      <c r="A273" s="91"/>
      <c r="B273" s="92"/>
      <c r="C273" s="92"/>
      <c r="D273" s="92"/>
      <c r="E273" s="92"/>
      <c r="F273" s="92"/>
      <c r="G273" s="92"/>
      <c r="H273" s="92"/>
      <c r="I273" s="92"/>
      <c r="J273" s="92"/>
      <c r="K273" s="92"/>
      <c r="L273" s="92"/>
      <c r="M273" s="92"/>
    </row>
    <row r="274" spans="1:13">
      <c r="A274" s="91"/>
      <c r="B274" s="92"/>
      <c r="C274" s="92"/>
      <c r="D274" s="92"/>
      <c r="E274" s="92"/>
      <c r="F274" s="92"/>
      <c r="G274" s="92"/>
      <c r="H274" s="92"/>
      <c r="I274" s="92"/>
      <c r="J274" s="92"/>
      <c r="K274" s="92"/>
      <c r="L274" s="92"/>
      <c r="M274" s="92"/>
    </row>
    <row r="275" spans="1:13">
      <c r="A275" s="91"/>
      <c r="B275" s="92"/>
      <c r="C275" s="92"/>
      <c r="D275" s="92"/>
      <c r="E275" s="92"/>
      <c r="F275" s="92"/>
      <c r="G275" s="92"/>
      <c r="H275" s="92"/>
      <c r="I275" s="92"/>
      <c r="J275" s="92"/>
      <c r="K275" s="92"/>
      <c r="L275" s="92"/>
      <c r="M275" s="92"/>
    </row>
    <row r="276" spans="1:13">
      <c r="A276" s="91"/>
      <c r="B276" s="92"/>
      <c r="C276" s="92"/>
      <c r="D276" s="92"/>
      <c r="E276" s="92"/>
      <c r="F276" s="92"/>
      <c r="G276" s="92"/>
      <c r="H276" s="92"/>
      <c r="I276" s="92"/>
      <c r="J276" s="92"/>
      <c r="K276" s="92"/>
      <c r="L276" s="92"/>
      <c r="M276" s="92"/>
    </row>
    <row r="277" spans="1:13">
      <c r="A277" s="91"/>
      <c r="B277" s="92"/>
      <c r="C277" s="92"/>
      <c r="D277" s="92"/>
      <c r="E277" s="92"/>
      <c r="F277" s="92"/>
      <c r="G277" s="92"/>
      <c r="H277" s="92"/>
      <c r="I277" s="92"/>
      <c r="J277" s="92"/>
      <c r="K277" s="92"/>
      <c r="L277" s="92"/>
      <c r="M277" s="92"/>
    </row>
    <row r="278" spans="1:13">
      <c r="A278" s="91"/>
      <c r="B278" s="92"/>
      <c r="C278" s="92"/>
      <c r="D278" s="92"/>
      <c r="E278" s="92"/>
      <c r="F278" s="92"/>
      <c r="G278" s="92"/>
      <c r="H278" s="92"/>
      <c r="I278" s="92"/>
      <c r="J278" s="92"/>
      <c r="K278" s="92"/>
      <c r="L278" s="92"/>
      <c r="M278" s="92"/>
    </row>
    <row r="279" spans="1:13">
      <c r="A279" s="91"/>
      <c r="B279" s="92"/>
      <c r="C279" s="92"/>
      <c r="D279" s="92"/>
      <c r="E279" s="92"/>
      <c r="F279" s="92"/>
      <c r="G279" s="92"/>
      <c r="H279" s="92"/>
      <c r="I279" s="92"/>
      <c r="J279" s="92"/>
      <c r="K279" s="92"/>
      <c r="L279" s="92"/>
      <c r="M279" s="92"/>
    </row>
    <row r="280" spans="1:13">
      <c r="A280" s="91"/>
      <c r="B280" s="92"/>
      <c r="C280" s="92"/>
      <c r="D280" s="92"/>
      <c r="E280" s="92"/>
      <c r="F280" s="92"/>
      <c r="G280" s="92"/>
      <c r="H280" s="92"/>
      <c r="I280" s="92"/>
      <c r="J280" s="92"/>
      <c r="K280" s="92"/>
      <c r="L280" s="92"/>
      <c r="M280" s="92"/>
    </row>
    <row r="281" spans="1:13">
      <c r="A281" s="91"/>
      <c r="B281" s="92"/>
      <c r="C281" s="92"/>
      <c r="D281" s="92"/>
      <c r="E281" s="92"/>
      <c r="F281" s="92"/>
      <c r="G281" s="92"/>
      <c r="H281" s="92"/>
      <c r="I281" s="92"/>
      <c r="J281" s="92"/>
      <c r="K281" s="92"/>
      <c r="L281" s="92"/>
      <c r="M281" s="92"/>
    </row>
    <row r="282" spans="1:13">
      <c r="A282" s="91"/>
      <c r="B282" s="92"/>
      <c r="C282" s="92"/>
      <c r="D282" s="92"/>
      <c r="E282" s="92"/>
      <c r="F282" s="92"/>
      <c r="G282" s="92"/>
      <c r="H282" s="92"/>
      <c r="I282" s="92"/>
      <c r="J282" s="92"/>
      <c r="K282" s="92"/>
      <c r="L282" s="92"/>
      <c r="M282" s="92"/>
    </row>
    <row r="283" spans="1:13">
      <c r="A283" s="91"/>
      <c r="B283" s="92"/>
      <c r="C283" s="92"/>
      <c r="D283" s="92"/>
      <c r="E283" s="92"/>
      <c r="F283" s="92"/>
      <c r="G283" s="92"/>
      <c r="H283" s="92"/>
      <c r="I283" s="92"/>
      <c r="J283" s="92"/>
      <c r="K283" s="92"/>
      <c r="L283" s="92"/>
      <c r="M283" s="92"/>
    </row>
    <row r="284" spans="1:13">
      <c r="A284" s="91"/>
      <c r="B284" s="92"/>
      <c r="C284" s="92"/>
      <c r="D284" s="92"/>
      <c r="E284" s="92"/>
      <c r="F284" s="92"/>
      <c r="G284" s="92"/>
      <c r="H284" s="92"/>
      <c r="I284" s="92"/>
      <c r="J284" s="92"/>
      <c r="K284" s="92"/>
      <c r="L284" s="92"/>
      <c r="M284" s="92"/>
    </row>
    <row r="285" spans="1:13">
      <c r="A285" s="91"/>
      <c r="B285" s="92"/>
      <c r="C285" s="92"/>
      <c r="D285" s="92"/>
      <c r="E285" s="92"/>
      <c r="F285" s="92"/>
      <c r="G285" s="92"/>
      <c r="H285" s="92"/>
      <c r="I285" s="92"/>
      <c r="J285" s="92"/>
      <c r="K285" s="92"/>
      <c r="L285" s="92"/>
      <c r="M285" s="92"/>
    </row>
    <row r="286" spans="1:13">
      <c r="A286" s="91"/>
      <c r="B286" s="92"/>
      <c r="C286" s="92"/>
      <c r="D286" s="92"/>
      <c r="E286" s="92"/>
      <c r="F286" s="92"/>
      <c r="G286" s="92"/>
      <c r="H286" s="92"/>
      <c r="I286" s="92"/>
      <c r="J286" s="92"/>
      <c r="K286" s="92"/>
      <c r="L286" s="92"/>
      <c r="M286" s="92"/>
    </row>
    <row r="287" spans="1:13">
      <c r="A287" s="91"/>
      <c r="B287" s="92"/>
      <c r="C287" s="92"/>
      <c r="D287" s="92"/>
      <c r="E287" s="92"/>
      <c r="F287" s="92"/>
      <c r="G287" s="92"/>
      <c r="H287" s="92"/>
      <c r="I287" s="92"/>
      <c r="J287" s="92"/>
      <c r="K287" s="92"/>
      <c r="L287" s="92"/>
      <c r="M287" s="92"/>
    </row>
    <row r="288" spans="1:13">
      <c r="A288" s="91"/>
      <c r="B288" s="92"/>
      <c r="C288" s="92"/>
      <c r="D288" s="92"/>
      <c r="E288" s="92"/>
      <c r="F288" s="92"/>
      <c r="G288" s="92"/>
      <c r="H288" s="92"/>
      <c r="I288" s="92"/>
      <c r="J288" s="92"/>
      <c r="K288" s="92"/>
      <c r="L288" s="92"/>
      <c r="M288" s="92"/>
    </row>
    <row r="289" spans="1:13">
      <c r="A289" s="91"/>
      <c r="B289" s="92"/>
      <c r="C289" s="92"/>
      <c r="D289" s="92"/>
      <c r="E289" s="92"/>
      <c r="F289" s="92"/>
      <c r="G289" s="92"/>
      <c r="H289" s="92"/>
      <c r="I289" s="92"/>
      <c r="J289" s="92"/>
      <c r="K289" s="92"/>
      <c r="L289" s="92"/>
      <c r="M289" s="92"/>
    </row>
    <row r="290" spans="1:13">
      <c r="A290" s="91"/>
      <c r="B290" s="92"/>
      <c r="C290" s="92"/>
      <c r="D290" s="92"/>
      <c r="E290" s="92"/>
      <c r="F290" s="92"/>
      <c r="G290" s="92"/>
      <c r="H290" s="92"/>
      <c r="I290" s="92"/>
      <c r="J290" s="92"/>
      <c r="K290" s="92"/>
      <c r="L290" s="92"/>
      <c r="M290" s="92"/>
    </row>
    <row r="291" spans="1:13">
      <c r="A291" s="91"/>
      <c r="B291" s="92"/>
      <c r="C291" s="92"/>
      <c r="D291" s="92"/>
      <c r="E291" s="92"/>
      <c r="F291" s="92"/>
      <c r="G291" s="92"/>
      <c r="H291" s="92"/>
      <c r="I291" s="92"/>
      <c r="J291" s="92"/>
      <c r="K291" s="92"/>
      <c r="L291" s="92"/>
      <c r="M291" s="92"/>
    </row>
    <row r="292" spans="1:13">
      <c r="A292" s="91"/>
      <c r="B292" s="92"/>
      <c r="C292" s="92"/>
      <c r="D292" s="92"/>
      <c r="E292" s="92"/>
      <c r="F292" s="92"/>
      <c r="G292" s="92"/>
      <c r="H292" s="92"/>
      <c r="I292" s="92"/>
      <c r="J292" s="92"/>
      <c r="K292" s="92"/>
      <c r="L292" s="92"/>
      <c r="M292" s="92"/>
    </row>
    <row r="293" spans="1:13">
      <c r="A293" s="91"/>
      <c r="B293" s="92"/>
      <c r="C293" s="92"/>
      <c r="D293" s="92"/>
      <c r="E293" s="92"/>
      <c r="F293" s="92"/>
      <c r="G293" s="92"/>
      <c r="H293" s="92"/>
      <c r="I293" s="92"/>
      <c r="J293" s="92"/>
      <c r="K293" s="92"/>
      <c r="L293" s="92"/>
      <c r="M293" s="92"/>
    </row>
    <row r="294" spans="1:13">
      <c r="A294" s="91"/>
      <c r="B294" s="92"/>
      <c r="C294" s="92"/>
      <c r="D294" s="92"/>
      <c r="E294" s="92"/>
      <c r="F294" s="92"/>
      <c r="G294" s="92"/>
      <c r="H294" s="92"/>
      <c r="I294" s="92"/>
      <c r="J294" s="92"/>
      <c r="K294" s="92"/>
      <c r="L294" s="92"/>
      <c r="M294" s="92"/>
    </row>
    <row r="295" spans="1:13">
      <c r="A295" s="91"/>
      <c r="B295" s="92"/>
      <c r="C295" s="92"/>
      <c r="D295" s="92"/>
      <c r="E295" s="92"/>
      <c r="F295" s="92"/>
      <c r="G295" s="92"/>
      <c r="H295" s="92"/>
      <c r="I295" s="92"/>
      <c r="J295" s="92"/>
      <c r="K295" s="92"/>
      <c r="L295" s="92"/>
      <c r="M295" s="92"/>
    </row>
    <row r="296" spans="1:13">
      <c r="A296" s="91"/>
      <c r="B296" s="92"/>
      <c r="C296" s="92"/>
      <c r="D296" s="92"/>
      <c r="E296" s="92"/>
      <c r="F296" s="92"/>
      <c r="G296" s="92"/>
      <c r="H296" s="92"/>
      <c r="I296" s="92"/>
      <c r="J296" s="92"/>
      <c r="K296" s="92"/>
      <c r="L296" s="92"/>
      <c r="M296" s="92"/>
    </row>
    <row r="297" spans="1:13">
      <c r="A297" s="91"/>
      <c r="B297" s="92"/>
      <c r="C297" s="92"/>
      <c r="D297" s="92"/>
      <c r="E297" s="92"/>
      <c r="F297" s="92"/>
      <c r="G297" s="92"/>
      <c r="H297" s="92"/>
      <c r="I297" s="92"/>
      <c r="J297" s="92"/>
      <c r="K297" s="92"/>
      <c r="L297" s="92"/>
      <c r="M297" s="92"/>
    </row>
    <row r="298" spans="1:13">
      <c r="A298" s="91"/>
      <c r="B298" s="92"/>
      <c r="C298" s="92"/>
      <c r="D298" s="92"/>
      <c r="E298" s="92"/>
      <c r="F298" s="92"/>
      <c r="G298" s="92"/>
      <c r="H298" s="92"/>
      <c r="I298" s="92"/>
      <c r="J298" s="92"/>
      <c r="K298" s="92"/>
      <c r="L298" s="92"/>
      <c r="M298" s="92"/>
    </row>
    <row r="299" spans="1:13">
      <c r="A299" s="91"/>
      <c r="B299" s="92"/>
      <c r="C299" s="92"/>
      <c r="D299" s="92"/>
      <c r="E299" s="92"/>
      <c r="F299" s="92"/>
      <c r="G299" s="92"/>
      <c r="H299" s="92"/>
      <c r="I299" s="92"/>
      <c r="J299" s="92"/>
      <c r="K299" s="92"/>
      <c r="L299" s="92"/>
      <c r="M299" s="92"/>
    </row>
    <row r="300" spans="1:13">
      <c r="A300" s="91"/>
      <c r="B300" s="92"/>
      <c r="C300" s="92"/>
      <c r="D300" s="92"/>
      <c r="E300" s="92"/>
      <c r="F300" s="92"/>
      <c r="G300" s="92"/>
      <c r="H300" s="92"/>
      <c r="I300" s="92"/>
      <c r="J300" s="92"/>
      <c r="K300" s="92"/>
      <c r="L300" s="92"/>
      <c r="M300" s="92"/>
    </row>
    <row r="301" spans="1:13">
      <c r="A301" s="91"/>
      <c r="B301" s="92"/>
      <c r="C301" s="92"/>
      <c r="D301" s="92"/>
      <c r="E301" s="92"/>
      <c r="F301" s="92"/>
      <c r="G301" s="92"/>
      <c r="H301" s="92"/>
      <c r="I301" s="92"/>
      <c r="J301" s="92"/>
      <c r="K301" s="92"/>
      <c r="L301" s="92"/>
      <c r="M301" s="92"/>
    </row>
    <row r="302" spans="1:13">
      <c r="A302" s="91"/>
      <c r="B302" s="92"/>
      <c r="C302" s="92"/>
      <c r="D302" s="92"/>
      <c r="E302" s="92"/>
      <c r="F302" s="92"/>
      <c r="G302" s="92"/>
      <c r="H302" s="92"/>
      <c r="I302" s="92"/>
      <c r="J302" s="92"/>
      <c r="K302" s="92"/>
      <c r="L302" s="92"/>
      <c r="M302" s="92"/>
    </row>
    <row r="303" spans="1:13">
      <c r="A303" s="91"/>
      <c r="B303" s="92"/>
      <c r="C303" s="92"/>
      <c r="D303" s="92"/>
      <c r="E303" s="92"/>
      <c r="F303" s="92"/>
      <c r="G303" s="92"/>
      <c r="H303" s="92"/>
      <c r="I303" s="92"/>
      <c r="J303" s="92"/>
      <c r="K303" s="92"/>
      <c r="L303" s="92"/>
      <c r="M303" s="92"/>
    </row>
    <row r="304" spans="1:13">
      <c r="A304" s="91"/>
      <c r="B304" s="92"/>
      <c r="C304" s="92"/>
      <c r="D304" s="92"/>
      <c r="E304" s="92"/>
      <c r="F304" s="92"/>
      <c r="G304" s="92"/>
      <c r="H304" s="92"/>
      <c r="I304" s="92"/>
      <c r="J304" s="92"/>
      <c r="K304" s="92"/>
      <c r="L304" s="92"/>
      <c r="M304" s="92"/>
    </row>
    <row r="305" spans="1:13">
      <c r="A305" s="91"/>
      <c r="B305" s="92"/>
      <c r="C305" s="92"/>
      <c r="D305" s="92"/>
      <c r="E305" s="92"/>
      <c r="F305" s="92"/>
      <c r="G305" s="92"/>
      <c r="H305" s="92"/>
      <c r="I305" s="92"/>
      <c r="J305" s="92"/>
      <c r="K305" s="92"/>
      <c r="L305" s="92"/>
      <c r="M305" s="92"/>
    </row>
    <row r="306" spans="1:13">
      <c r="A306" s="91"/>
      <c r="B306" s="92"/>
      <c r="C306" s="92"/>
      <c r="D306" s="92"/>
      <c r="E306" s="92"/>
      <c r="F306" s="92"/>
      <c r="G306" s="92"/>
      <c r="H306" s="92"/>
      <c r="I306" s="92"/>
      <c r="J306" s="92"/>
      <c r="K306" s="92"/>
      <c r="L306" s="92"/>
      <c r="M306" s="92"/>
    </row>
    <row r="307" spans="1:13">
      <c r="A307" s="91"/>
      <c r="B307" s="92"/>
      <c r="C307" s="92"/>
      <c r="D307" s="92"/>
      <c r="E307" s="92"/>
      <c r="F307" s="92"/>
      <c r="G307" s="92"/>
      <c r="H307" s="92"/>
      <c r="I307" s="92"/>
      <c r="J307" s="92"/>
      <c r="K307" s="92"/>
      <c r="L307" s="92"/>
      <c r="M307" s="92"/>
    </row>
    <row r="308" spans="1:13">
      <c r="A308" s="91"/>
      <c r="B308" s="92"/>
      <c r="C308" s="92"/>
      <c r="D308" s="92"/>
      <c r="E308" s="92"/>
      <c r="F308" s="92"/>
      <c r="G308" s="92"/>
      <c r="H308" s="92"/>
      <c r="I308" s="92"/>
      <c r="J308" s="92"/>
      <c r="K308" s="92"/>
      <c r="L308" s="92"/>
      <c r="M308" s="92"/>
    </row>
    <row r="309" spans="1:13">
      <c r="A309" s="91"/>
      <c r="B309" s="92"/>
      <c r="C309" s="92"/>
      <c r="D309" s="92"/>
      <c r="E309" s="92"/>
      <c r="F309" s="92"/>
      <c r="G309" s="92"/>
      <c r="H309" s="92"/>
      <c r="I309" s="92"/>
      <c r="J309" s="92"/>
      <c r="K309" s="92"/>
      <c r="L309" s="92"/>
      <c r="M309" s="92"/>
    </row>
    <row r="310" spans="1:13">
      <c r="A310" s="91"/>
      <c r="B310" s="92"/>
      <c r="C310" s="92"/>
      <c r="D310" s="92"/>
      <c r="E310" s="92"/>
      <c r="F310" s="92"/>
      <c r="G310" s="92"/>
      <c r="H310" s="92"/>
      <c r="I310" s="92"/>
      <c r="J310" s="92"/>
      <c r="K310" s="92"/>
      <c r="L310" s="92"/>
      <c r="M310" s="92"/>
    </row>
    <row r="311" spans="1:13">
      <c r="A311" s="91"/>
      <c r="B311" s="92"/>
      <c r="C311" s="92"/>
      <c r="D311" s="92"/>
      <c r="E311" s="92"/>
      <c r="F311" s="92"/>
      <c r="G311" s="92"/>
      <c r="H311" s="92"/>
      <c r="I311" s="92"/>
      <c r="J311" s="92"/>
      <c r="K311" s="92"/>
      <c r="L311" s="92"/>
      <c r="M311" s="92"/>
    </row>
    <row r="312" spans="1:13">
      <c r="A312" s="91"/>
      <c r="B312" s="92"/>
      <c r="C312" s="92"/>
      <c r="D312" s="92"/>
      <c r="E312" s="92"/>
      <c r="F312" s="92"/>
      <c r="G312" s="92"/>
      <c r="H312" s="92"/>
      <c r="I312" s="92"/>
      <c r="J312" s="92"/>
      <c r="K312" s="92"/>
      <c r="L312" s="92"/>
      <c r="M312" s="92"/>
    </row>
    <row r="313" spans="1:13">
      <c r="A313" s="91"/>
      <c r="B313" s="92"/>
      <c r="C313" s="92"/>
      <c r="D313" s="92"/>
      <c r="E313" s="92"/>
      <c r="F313" s="92"/>
      <c r="G313" s="92"/>
      <c r="H313" s="92"/>
      <c r="I313" s="92"/>
      <c r="J313" s="92"/>
      <c r="K313" s="92"/>
      <c r="L313" s="92"/>
      <c r="M313" s="92"/>
    </row>
    <row r="314" spans="1:13">
      <c r="A314" s="91"/>
      <c r="B314" s="92"/>
      <c r="C314" s="92"/>
      <c r="D314" s="92"/>
      <c r="E314" s="92"/>
      <c r="F314" s="92"/>
      <c r="G314" s="92"/>
      <c r="H314" s="92"/>
      <c r="I314" s="92"/>
      <c r="J314" s="92"/>
      <c r="K314" s="92"/>
      <c r="L314" s="92"/>
      <c r="M314" s="92"/>
    </row>
    <row r="315" spans="1:13">
      <c r="A315" s="91"/>
      <c r="B315" s="92"/>
      <c r="C315" s="92"/>
      <c r="D315" s="92"/>
      <c r="E315" s="92"/>
      <c r="F315" s="92"/>
      <c r="G315" s="92"/>
      <c r="H315" s="92"/>
      <c r="I315" s="92"/>
      <c r="J315" s="92"/>
      <c r="K315" s="92"/>
      <c r="L315" s="92"/>
      <c r="M315" s="92"/>
    </row>
    <row r="316" spans="1:13">
      <c r="A316" s="91"/>
      <c r="B316" s="92"/>
      <c r="C316" s="92"/>
      <c r="D316" s="92"/>
      <c r="E316" s="92"/>
      <c r="F316" s="92"/>
      <c r="G316" s="92"/>
      <c r="H316" s="92"/>
      <c r="I316" s="92"/>
      <c r="J316" s="92"/>
      <c r="K316" s="92"/>
      <c r="L316" s="92"/>
      <c r="M316" s="92"/>
    </row>
    <row r="317" spans="1:13">
      <c r="A317" s="91"/>
      <c r="B317" s="92"/>
      <c r="C317" s="92"/>
      <c r="D317" s="92"/>
      <c r="E317" s="92"/>
      <c r="F317" s="92"/>
      <c r="G317" s="92"/>
      <c r="H317" s="92"/>
      <c r="I317" s="92"/>
      <c r="J317" s="92"/>
      <c r="K317" s="92"/>
      <c r="L317" s="92"/>
      <c r="M317" s="92"/>
    </row>
    <row r="318" spans="1:13">
      <c r="A318" s="91"/>
      <c r="B318" s="92"/>
      <c r="C318" s="92"/>
      <c r="D318" s="92"/>
      <c r="E318" s="92"/>
      <c r="F318" s="92"/>
      <c r="G318" s="92"/>
      <c r="H318" s="92"/>
      <c r="I318" s="92"/>
      <c r="J318" s="92"/>
      <c r="K318" s="92"/>
      <c r="L318" s="92"/>
      <c r="M318" s="92"/>
    </row>
    <row r="319" spans="1:13">
      <c r="A319" s="91"/>
      <c r="B319" s="92"/>
      <c r="C319" s="92"/>
      <c r="D319" s="92"/>
      <c r="E319" s="92"/>
      <c r="F319" s="92"/>
      <c r="G319" s="92"/>
      <c r="H319" s="92"/>
      <c r="I319" s="92"/>
      <c r="J319" s="92"/>
      <c r="K319" s="92"/>
      <c r="L319" s="92"/>
      <c r="M319" s="92"/>
    </row>
    <row r="320" spans="1:13">
      <c r="A320" s="91"/>
      <c r="B320" s="92"/>
      <c r="C320" s="92"/>
      <c r="D320" s="92"/>
      <c r="E320" s="92"/>
      <c r="F320" s="92"/>
      <c r="G320" s="92"/>
      <c r="H320" s="92"/>
      <c r="I320" s="92"/>
      <c r="J320" s="92"/>
      <c r="K320" s="92"/>
      <c r="L320" s="92"/>
      <c r="M320" s="92"/>
    </row>
    <row r="321" spans="1:13">
      <c r="A321" s="91"/>
      <c r="B321" s="92"/>
      <c r="C321" s="92"/>
      <c r="D321" s="92"/>
      <c r="E321" s="92"/>
      <c r="F321" s="92"/>
      <c r="G321" s="92"/>
      <c r="H321" s="92"/>
      <c r="I321" s="92"/>
      <c r="J321" s="92"/>
      <c r="K321" s="92"/>
      <c r="L321" s="92"/>
      <c r="M321" s="92"/>
    </row>
    <row r="322" spans="1:13">
      <c r="A322" s="91"/>
      <c r="B322" s="92"/>
      <c r="C322" s="92"/>
      <c r="D322" s="92"/>
      <c r="E322" s="92"/>
      <c r="F322" s="92"/>
      <c r="G322" s="92"/>
      <c r="H322" s="92"/>
      <c r="I322" s="92"/>
      <c r="J322" s="92"/>
      <c r="K322" s="92"/>
      <c r="L322" s="92"/>
      <c r="M322" s="92"/>
    </row>
    <row r="323" spans="1:13">
      <c r="A323" s="91"/>
      <c r="B323" s="92"/>
      <c r="C323" s="92"/>
      <c r="D323" s="92"/>
      <c r="E323" s="92"/>
      <c r="F323" s="92"/>
      <c r="G323" s="92"/>
      <c r="H323" s="92"/>
      <c r="I323" s="92"/>
      <c r="J323" s="92"/>
      <c r="K323" s="92"/>
      <c r="L323" s="92"/>
      <c r="M323" s="92"/>
    </row>
    <row r="324" spans="1:13">
      <c r="A324" s="91"/>
      <c r="B324" s="92"/>
      <c r="C324" s="92"/>
      <c r="D324" s="92"/>
      <c r="E324" s="92"/>
      <c r="F324" s="92"/>
      <c r="G324" s="92"/>
      <c r="H324" s="92"/>
      <c r="I324" s="92"/>
      <c r="J324" s="92"/>
      <c r="K324" s="92"/>
      <c r="L324" s="92"/>
      <c r="M324" s="92"/>
    </row>
    <row r="325" spans="1:13">
      <c r="A325" s="91"/>
      <c r="B325" s="92"/>
      <c r="C325" s="92"/>
      <c r="D325" s="92"/>
      <c r="E325" s="92"/>
      <c r="F325" s="92"/>
      <c r="G325" s="92"/>
      <c r="H325" s="92"/>
      <c r="I325" s="92"/>
      <c r="J325" s="92"/>
      <c r="K325" s="92"/>
      <c r="L325" s="92"/>
      <c r="M325" s="92"/>
    </row>
    <row r="326" spans="1:13">
      <c r="A326" s="91"/>
      <c r="B326" s="92"/>
      <c r="C326" s="92"/>
      <c r="D326" s="92"/>
      <c r="E326" s="92"/>
      <c r="F326" s="92"/>
      <c r="G326" s="92"/>
      <c r="H326" s="92"/>
      <c r="I326" s="92"/>
      <c r="J326" s="92"/>
      <c r="K326" s="92"/>
      <c r="L326" s="92"/>
      <c r="M326" s="92"/>
    </row>
    <row r="327" spans="1:13">
      <c r="A327" s="91"/>
      <c r="B327" s="92"/>
      <c r="C327" s="92"/>
      <c r="D327" s="92"/>
      <c r="E327" s="92"/>
      <c r="F327" s="92"/>
      <c r="G327" s="92"/>
      <c r="H327" s="92"/>
      <c r="I327" s="92"/>
      <c r="J327" s="92"/>
      <c r="K327" s="92"/>
      <c r="L327" s="92"/>
      <c r="M327" s="92"/>
    </row>
    <row r="328" spans="1:13">
      <c r="A328" s="91"/>
      <c r="B328" s="92"/>
      <c r="C328" s="92"/>
      <c r="D328" s="92"/>
      <c r="E328" s="92"/>
      <c r="F328" s="92"/>
      <c r="G328" s="92"/>
      <c r="H328" s="92"/>
      <c r="I328" s="92"/>
      <c r="J328" s="92"/>
      <c r="K328" s="92"/>
      <c r="L328" s="92"/>
      <c r="M328" s="92"/>
    </row>
    <row r="329" spans="1:13">
      <c r="A329" s="91"/>
      <c r="B329" s="92"/>
      <c r="C329" s="92"/>
      <c r="D329" s="92"/>
      <c r="E329" s="92"/>
      <c r="F329" s="92"/>
      <c r="G329" s="92"/>
      <c r="H329" s="92"/>
      <c r="I329" s="92"/>
      <c r="J329" s="92"/>
      <c r="K329" s="92"/>
      <c r="L329" s="92"/>
      <c r="M329" s="92"/>
    </row>
    <row r="330" spans="1:13">
      <c r="A330" s="91"/>
      <c r="B330" s="92"/>
      <c r="C330" s="92"/>
      <c r="D330" s="92"/>
      <c r="E330" s="92"/>
      <c r="F330" s="92"/>
      <c r="G330" s="92"/>
      <c r="H330" s="92"/>
      <c r="I330" s="92"/>
      <c r="J330" s="92"/>
      <c r="K330" s="92"/>
      <c r="L330" s="92"/>
      <c r="M330" s="92"/>
    </row>
    <row r="331" spans="1:13">
      <c r="A331" s="91"/>
      <c r="B331" s="92"/>
      <c r="C331" s="92"/>
      <c r="D331" s="92"/>
      <c r="E331" s="92"/>
      <c r="F331" s="92"/>
      <c r="G331" s="92"/>
      <c r="H331" s="92"/>
      <c r="I331" s="92"/>
      <c r="J331" s="92"/>
      <c r="K331" s="92"/>
      <c r="L331" s="92"/>
      <c r="M331" s="92"/>
    </row>
    <row r="332" spans="1:13">
      <c r="A332" s="91"/>
      <c r="B332" s="92"/>
      <c r="C332" s="92"/>
      <c r="D332" s="92"/>
      <c r="E332" s="92"/>
      <c r="F332" s="92"/>
      <c r="G332" s="92"/>
      <c r="H332" s="92"/>
      <c r="I332" s="92"/>
      <c r="J332" s="92"/>
      <c r="K332" s="92"/>
      <c r="L332" s="92"/>
      <c r="M332" s="92"/>
    </row>
    <row r="333" spans="1:13">
      <c r="A333" s="91"/>
      <c r="B333" s="92"/>
      <c r="C333" s="92"/>
      <c r="D333" s="92"/>
      <c r="E333" s="92"/>
      <c r="F333" s="92"/>
      <c r="G333" s="92"/>
      <c r="H333" s="92"/>
      <c r="I333" s="92"/>
      <c r="J333" s="92"/>
      <c r="K333" s="92"/>
      <c r="L333" s="92"/>
      <c r="M333" s="92"/>
    </row>
    <row r="334" spans="1:13">
      <c r="A334" s="91"/>
      <c r="B334" s="92"/>
      <c r="C334" s="92"/>
      <c r="D334" s="92"/>
      <c r="E334" s="92"/>
      <c r="F334" s="92"/>
      <c r="G334" s="92"/>
      <c r="H334" s="92"/>
      <c r="I334" s="92"/>
      <c r="J334" s="92"/>
      <c r="K334" s="92"/>
      <c r="L334" s="92"/>
      <c r="M334" s="92"/>
    </row>
    <row r="335" spans="1:13">
      <c r="A335" s="91"/>
      <c r="B335" s="92"/>
      <c r="C335" s="92"/>
      <c r="D335" s="92"/>
      <c r="E335" s="92"/>
      <c r="F335" s="92"/>
      <c r="G335" s="92"/>
      <c r="H335" s="92"/>
      <c r="I335" s="92"/>
      <c r="J335" s="92"/>
      <c r="K335" s="92"/>
      <c r="L335" s="92"/>
      <c r="M335" s="92"/>
    </row>
    <row r="336" spans="1:13">
      <c r="A336" s="91"/>
      <c r="B336" s="92"/>
      <c r="C336" s="92"/>
      <c r="D336" s="92"/>
      <c r="E336" s="92"/>
      <c r="F336" s="92"/>
      <c r="G336" s="92"/>
      <c r="H336" s="92"/>
      <c r="I336" s="92"/>
      <c r="J336" s="92"/>
      <c r="K336" s="92"/>
      <c r="L336" s="92"/>
      <c r="M336" s="92"/>
    </row>
    <row r="337" spans="1:13">
      <c r="A337" s="91"/>
      <c r="B337" s="92"/>
      <c r="C337" s="92"/>
      <c r="D337" s="92"/>
      <c r="E337" s="92"/>
      <c r="F337" s="92"/>
      <c r="G337" s="92"/>
      <c r="H337" s="92"/>
      <c r="I337" s="92"/>
      <c r="J337" s="92"/>
      <c r="K337" s="92"/>
      <c r="L337" s="92"/>
      <c r="M337" s="92"/>
    </row>
    <row r="338" spans="1:13">
      <c r="A338" s="91"/>
      <c r="B338" s="92"/>
      <c r="C338" s="92"/>
      <c r="D338" s="92"/>
      <c r="E338" s="92"/>
      <c r="F338" s="92"/>
      <c r="G338" s="92"/>
      <c r="H338" s="92"/>
      <c r="I338" s="92"/>
      <c r="J338" s="92"/>
      <c r="K338" s="92"/>
      <c r="L338" s="92"/>
      <c r="M338" s="92"/>
    </row>
    <row r="339" spans="1:13">
      <c r="A339" s="91"/>
      <c r="B339" s="92"/>
      <c r="C339" s="92"/>
      <c r="D339" s="92"/>
      <c r="E339" s="92"/>
      <c r="F339" s="92"/>
      <c r="G339" s="92"/>
      <c r="H339" s="92"/>
      <c r="I339" s="92"/>
      <c r="J339" s="92"/>
      <c r="K339" s="92"/>
      <c r="L339" s="92"/>
      <c r="M339" s="92"/>
    </row>
    <row r="340" spans="1:13">
      <c r="A340" s="91"/>
      <c r="B340" s="92"/>
      <c r="C340" s="92"/>
      <c r="D340" s="92"/>
      <c r="E340" s="92"/>
      <c r="F340" s="92"/>
      <c r="G340" s="92"/>
      <c r="H340" s="92"/>
      <c r="I340" s="92"/>
      <c r="J340" s="92"/>
      <c r="K340" s="92"/>
      <c r="L340" s="92"/>
      <c r="M340" s="92"/>
    </row>
    <row r="341" spans="1:13">
      <c r="A341" s="91"/>
      <c r="B341" s="92"/>
      <c r="C341" s="92"/>
      <c r="D341" s="92"/>
      <c r="E341" s="92"/>
      <c r="F341" s="92"/>
      <c r="G341" s="92"/>
      <c r="H341" s="92"/>
      <c r="I341" s="92"/>
      <c r="J341" s="92"/>
      <c r="K341" s="92"/>
      <c r="L341" s="92"/>
      <c r="M341" s="92"/>
    </row>
    <row r="343" spans="1:13">
      <c r="J343" s="93"/>
    </row>
  </sheetData>
  <phoneticPr fontId="5" type="noConversion"/>
  <pageMargins left="0.75" right="0.75" top="1" bottom="1" header="0.5" footer="0.5"/>
  <pageSetup paperSize="9" scale="38" orientation="landscape" r:id="rId1"/>
  <headerFooter alignWithMargins="0"/>
  <ignoredErrors>
    <ignoredError sqref="N88 B8:M106 B107:M107 B108:M108 B109:M109 B110:M110 B7:M7 B111:M111 B112:M112 B113:M113 B114:M114 B115:M115 B116:M116 B117:M117 B118:M118 B119:M119 B120:M120"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P356"/>
  <sheetViews>
    <sheetView showGridLines="0" workbookViewId="0">
      <pane xSplit="1" ySplit="6" topLeftCell="E343" activePane="bottomRight" state="frozen"/>
      <selection pane="topRight" activeCell="B1" sqref="B1"/>
      <selection pane="bottomLeft" activeCell="A7" sqref="A7"/>
      <selection pane="bottomRight"/>
    </sheetView>
  </sheetViews>
  <sheetFormatPr defaultColWidth="8.54296875" defaultRowHeight="15.5"/>
  <cols>
    <col min="1" max="1" width="28.54296875" style="34" customWidth="1"/>
    <col min="2" max="2" width="15.54296875" style="34" customWidth="1"/>
    <col min="3" max="4" width="16.81640625" style="34" customWidth="1"/>
    <col min="5" max="9" width="15.54296875" style="34" customWidth="1"/>
    <col min="10" max="10" width="12.54296875" style="34" customWidth="1"/>
    <col min="11" max="13" width="15.54296875" style="34" customWidth="1"/>
    <col min="14" max="14" width="8.54296875" style="34"/>
    <col min="15" max="15" width="9" bestFit="1" customWidth="1"/>
    <col min="16" max="16" width="8.54296875" style="34"/>
    <col min="17" max="17" width="20.54296875" style="34" customWidth="1"/>
    <col min="18" max="16384" width="8.54296875" style="34"/>
  </cols>
  <sheetData>
    <row r="1" spans="1:13" ht="28.5">
      <c r="A1" s="90" t="s">
        <v>504</v>
      </c>
    </row>
    <row r="2" spans="1:13">
      <c r="A2" s="45" t="s">
        <v>92</v>
      </c>
    </row>
    <row r="3" spans="1:13">
      <c r="A3" s="45" t="s">
        <v>120</v>
      </c>
    </row>
    <row r="4" spans="1:13">
      <c r="A4" s="45" t="s">
        <v>119</v>
      </c>
    </row>
    <row r="5" spans="1:13">
      <c r="A5" s="106"/>
      <c r="B5" s="61"/>
      <c r="C5" s="59"/>
      <c r="D5" s="59"/>
      <c r="E5" s="59"/>
      <c r="F5" s="59"/>
      <c r="G5" s="58" t="s">
        <v>0</v>
      </c>
      <c r="H5" s="60"/>
      <c r="I5" s="58" t="s">
        <v>4</v>
      </c>
      <c r="J5" s="60"/>
      <c r="K5" s="59"/>
      <c r="L5" s="59"/>
      <c r="M5" s="60"/>
    </row>
    <row r="6" spans="1:13" s="33" customFormat="1" ht="62">
      <c r="A6" s="110" t="s">
        <v>602</v>
      </c>
      <c r="B6" s="111" t="s">
        <v>127</v>
      </c>
      <c r="C6" s="112" t="s">
        <v>128</v>
      </c>
      <c r="D6" s="112" t="s">
        <v>523</v>
      </c>
      <c r="E6" s="112" t="s">
        <v>75</v>
      </c>
      <c r="F6" s="112" t="s">
        <v>522</v>
      </c>
      <c r="G6" s="113" t="s">
        <v>524</v>
      </c>
      <c r="H6" s="114" t="s">
        <v>76</v>
      </c>
      <c r="I6" s="113" t="s">
        <v>591</v>
      </c>
      <c r="J6" s="64" t="s">
        <v>648</v>
      </c>
      <c r="K6" s="112" t="s">
        <v>505</v>
      </c>
      <c r="L6" s="112" t="s">
        <v>77</v>
      </c>
      <c r="M6" s="112" t="s">
        <v>15</v>
      </c>
    </row>
    <row r="7" spans="1:13">
      <c r="A7" s="36" t="s">
        <v>223</v>
      </c>
      <c r="B7" s="102">
        <v>6097.28</v>
      </c>
      <c r="C7" s="40">
        <v>220.74</v>
      </c>
      <c r="D7" s="40">
        <v>149.75</v>
      </c>
      <c r="E7" s="40">
        <v>308.02</v>
      </c>
      <c r="F7" s="40">
        <v>1760.13</v>
      </c>
      <c r="G7" s="41">
        <v>664.28</v>
      </c>
      <c r="H7" s="42">
        <v>366.43</v>
      </c>
      <c r="I7" s="43">
        <v>1211.43</v>
      </c>
      <c r="J7" s="42">
        <v>711.79</v>
      </c>
      <c r="K7" s="40">
        <v>358.18</v>
      </c>
      <c r="L7" s="40">
        <v>71.86</v>
      </c>
      <c r="M7" s="43">
        <v>123.68</v>
      </c>
    </row>
    <row r="8" spans="1:13">
      <c r="A8" s="37" t="s">
        <v>224</v>
      </c>
      <c r="B8" s="102">
        <v>5766.35</v>
      </c>
      <c r="C8" s="40">
        <v>208.74</v>
      </c>
      <c r="D8" s="40">
        <v>152.25</v>
      </c>
      <c r="E8" s="40">
        <v>190.49</v>
      </c>
      <c r="F8" s="40">
        <v>1700.1</v>
      </c>
      <c r="G8" s="41">
        <v>635.27</v>
      </c>
      <c r="H8" s="42">
        <v>349.72</v>
      </c>
      <c r="I8" s="43">
        <v>1204.44</v>
      </c>
      <c r="J8" s="42">
        <v>660.98</v>
      </c>
      <c r="K8" s="40">
        <v>336.32</v>
      </c>
      <c r="L8" s="40">
        <v>70.430000000000007</v>
      </c>
      <c r="M8" s="43">
        <v>156.26</v>
      </c>
    </row>
    <row r="9" spans="1:13">
      <c r="A9" s="37" t="s">
        <v>225</v>
      </c>
      <c r="B9" s="102">
        <v>6408.32</v>
      </c>
      <c r="C9" s="40">
        <v>217.77</v>
      </c>
      <c r="D9" s="40">
        <v>162.88</v>
      </c>
      <c r="E9" s="40">
        <v>265.67</v>
      </c>
      <c r="F9" s="40">
        <v>1941.44</v>
      </c>
      <c r="G9" s="41">
        <v>677.35</v>
      </c>
      <c r="H9" s="42">
        <v>375.1</v>
      </c>
      <c r="I9" s="43">
        <v>1428.5</v>
      </c>
      <c r="J9" s="42">
        <v>742.72</v>
      </c>
      <c r="K9" s="40">
        <v>249.64</v>
      </c>
      <c r="L9" s="40">
        <v>72.12</v>
      </c>
      <c r="M9" s="43">
        <v>195.6</v>
      </c>
    </row>
    <row r="10" spans="1:13">
      <c r="A10" s="37" t="s">
        <v>226</v>
      </c>
      <c r="B10" s="102">
        <v>5637.11</v>
      </c>
      <c r="C10" s="40">
        <v>188.78</v>
      </c>
      <c r="D10" s="40">
        <v>149.66999999999999</v>
      </c>
      <c r="E10" s="40">
        <v>214.93</v>
      </c>
      <c r="F10" s="40">
        <v>1678.25</v>
      </c>
      <c r="G10" s="41">
        <v>687.77</v>
      </c>
      <c r="H10" s="42">
        <v>336.64</v>
      </c>
      <c r="I10" s="43">
        <v>1128.83</v>
      </c>
      <c r="J10" s="42">
        <v>650.57000000000005</v>
      </c>
      <c r="K10" s="40">
        <v>243.23</v>
      </c>
      <c r="L10" s="40">
        <v>72.430000000000007</v>
      </c>
      <c r="M10" s="43">
        <v>151.75</v>
      </c>
    </row>
    <row r="11" spans="1:13">
      <c r="A11" s="37" t="s">
        <v>227</v>
      </c>
      <c r="B11" s="102">
        <v>5712.43</v>
      </c>
      <c r="C11" s="40">
        <v>195</v>
      </c>
      <c r="D11" s="40">
        <v>148.71</v>
      </c>
      <c r="E11" s="40">
        <v>240</v>
      </c>
      <c r="F11" s="40">
        <v>1833</v>
      </c>
      <c r="G11" s="41">
        <v>774.95</v>
      </c>
      <c r="H11" s="42">
        <v>187.75</v>
      </c>
      <c r="I11" s="43">
        <v>1185.3499999999999</v>
      </c>
      <c r="J11" s="42">
        <v>551.45000000000005</v>
      </c>
      <c r="K11" s="40">
        <v>205</v>
      </c>
      <c r="L11" s="40">
        <v>64.62</v>
      </c>
      <c r="M11" s="43">
        <v>164.06</v>
      </c>
    </row>
    <row r="12" spans="1:13">
      <c r="A12" s="37" t="s">
        <v>228</v>
      </c>
      <c r="B12" s="102">
        <v>5938.4</v>
      </c>
      <c r="C12" s="40">
        <v>179.23</v>
      </c>
      <c r="D12" s="40">
        <v>127.76</v>
      </c>
      <c r="E12" s="40">
        <v>238.86</v>
      </c>
      <c r="F12" s="40">
        <v>1854.53</v>
      </c>
      <c r="G12" s="41">
        <v>811.51</v>
      </c>
      <c r="H12" s="42">
        <v>201.13</v>
      </c>
      <c r="I12" s="43">
        <v>1313.69</v>
      </c>
      <c r="J12" s="42">
        <v>594.29999999999995</v>
      </c>
      <c r="K12" s="40">
        <v>233.42</v>
      </c>
      <c r="L12" s="40">
        <v>70.59</v>
      </c>
      <c r="M12" s="43">
        <v>179.49</v>
      </c>
    </row>
    <row r="13" spans="1:13">
      <c r="A13" s="37" t="s">
        <v>229</v>
      </c>
      <c r="B13" s="102">
        <v>6097.35</v>
      </c>
      <c r="C13" s="40">
        <v>191.58</v>
      </c>
      <c r="D13" s="40">
        <v>147.33000000000001</v>
      </c>
      <c r="E13" s="40">
        <v>275.02</v>
      </c>
      <c r="F13" s="40">
        <v>1890.95</v>
      </c>
      <c r="G13" s="41">
        <v>883.65</v>
      </c>
      <c r="H13" s="42">
        <v>195.73</v>
      </c>
      <c r="I13" s="43">
        <v>1324.23</v>
      </c>
      <c r="J13" s="42">
        <v>628.41999999999996</v>
      </c>
      <c r="K13" s="40">
        <v>223.95</v>
      </c>
      <c r="L13" s="40">
        <v>71.84</v>
      </c>
      <c r="M13" s="43">
        <v>192.98</v>
      </c>
    </row>
    <row r="14" spans="1:13">
      <c r="A14" s="37" t="s">
        <v>230</v>
      </c>
      <c r="B14" s="102">
        <v>6020.76</v>
      </c>
      <c r="C14" s="40">
        <v>226.63</v>
      </c>
      <c r="D14" s="40">
        <v>144.05000000000001</v>
      </c>
      <c r="E14" s="40">
        <v>216.01</v>
      </c>
      <c r="F14" s="40">
        <v>1833.35</v>
      </c>
      <c r="G14" s="41">
        <v>917.15</v>
      </c>
      <c r="H14" s="42">
        <v>210.98</v>
      </c>
      <c r="I14" s="43">
        <v>1214.9000000000001</v>
      </c>
      <c r="J14" s="42">
        <v>614.35</v>
      </c>
      <c r="K14" s="40">
        <v>259.92</v>
      </c>
      <c r="L14" s="40">
        <v>61.54</v>
      </c>
      <c r="M14" s="43">
        <v>173.77</v>
      </c>
    </row>
    <row r="15" spans="1:13">
      <c r="A15" s="37" t="s">
        <v>231</v>
      </c>
      <c r="B15" s="102">
        <v>5964.73</v>
      </c>
      <c r="C15" s="40">
        <v>226.83</v>
      </c>
      <c r="D15" s="40">
        <v>146.94999999999999</v>
      </c>
      <c r="E15" s="40">
        <v>165.92</v>
      </c>
      <c r="F15" s="40">
        <v>1802.85</v>
      </c>
      <c r="G15" s="41">
        <v>852.92</v>
      </c>
      <c r="H15" s="42">
        <v>259.8</v>
      </c>
      <c r="I15" s="43">
        <v>1243.7</v>
      </c>
      <c r="J15" s="42">
        <v>684.01</v>
      </c>
      <c r="K15" s="40">
        <v>182.68</v>
      </c>
      <c r="L15" s="40">
        <v>65.430000000000007</v>
      </c>
      <c r="M15" s="43">
        <v>184.86</v>
      </c>
    </row>
    <row r="16" spans="1:13">
      <c r="A16" s="37" t="s">
        <v>232</v>
      </c>
      <c r="B16" s="102">
        <v>6207.16</v>
      </c>
      <c r="C16" s="40">
        <v>147.87</v>
      </c>
      <c r="D16" s="40">
        <v>141.54</v>
      </c>
      <c r="E16" s="40">
        <v>225.85</v>
      </c>
      <c r="F16" s="40">
        <v>1903.37</v>
      </c>
      <c r="G16" s="41">
        <v>875.91</v>
      </c>
      <c r="H16" s="42">
        <v>279.37</v>
      </c>
      <c r="I16" s="43">
        <v>1329.86</v>
      </c>
      <c r="J16" s="42">
        <v>681.49</v>
      </c>
      <c r="K16" s="40">
        <v>223.53</v>
      </c>
      <c r="L16" s="40">
        <v>69.28</v>
      </c>
      <c r="M16" s="43">
        <v>168.06</v>
      </c>
    </row>
    <row r="17" spans="1:13">
      <c r="A17" s="37" t="s">
        <v>233</v>
      </c>
      <c r="B17" s="102">
        <v>6178.53</v>
      </c>
      <c r="C17" s="40">
        <v>171.85</v>
      </c>
      <c r="D17" s="40">
        <v>138.44999999999999</v>
      </c>
      <c r="E17" s="40">
        <v>263.67</v>
      </c>
      <c r="F17" s="40">
        <v>1775.01</v>
      </c>
      <c r="G17" s="41">
        <v>741.59</v>
      </c>
      <c r="H17" s="42">
        <v>355.27</v>
      </c>
      <c r="I17" s="43">
        <v>1313.1</v>
      </c>
      <c r="J17" s="42">
        <v>706.62</v>
      </c>
      <c r="K17" s="40">
        <v>287.93</v>
      </c>
      <c r="L17" s="40">
        <v>65.16</v>
      </c>
      <c r="M17" s="43">
        <v>162.66999999999999</v>
      </c>
    </row>
    <row r="18" spans="1:13">
      <c r="A18" s="37" t="s">
        <v>234</v>
      </c>
      <c r="B18" s="102">
        <v>6232.17</v>
      </c>
      <c r="C18" s="40">
        <v>194.36</v>
      </c>
      <c r="D18" s="40">
        <v>142.65</v>
      </c>
      <c r="E18" s="40">
        <v>277.27999999999997</v>
      </c>
      <c r="F18" s="40">
        <v>1875.38</v>
      </c>
      <c r="G18" s="41">
        <v>718.54</v>
      </c>
      <c r="H18" s="42">
        <v>456.08</v>
      </c>
      <c r="I18" s="43">
        <v>1245.03</v>
      </c>
      <c r="J18" s="42">
        <v>682.21</v>
      </c>
      <c r="K18" s="40">
        <v>301.05</v>
      </c>
      <c r="L18" s="40">
        <v>57.42</v>
      </c>
      <c r="M18" s="43">
        <v>113.88</v>
      </c>
    </row>
    <row r="19" spans="1:13">
      <c r="A19" s="37" t="s">
        <v>235</v>
      </c>
      <c r="B19" s="102">
        <v>5763.35</v>
      </c>
      <c r="C19" s="40">
        <v>187.09</v>
      </c>
      <c r="D19" s="40">
        <v>174.45</v>
      </c>
      <c r="E19" s="40">
        <v>266.77999999999997</v>
      </c>
      <c r="F19" s="40">
        <v>1634.45</v>
      </c>
      <c r="G19" s="41">
        <v>746.46</v>
      </c>
      <c r="H19" s="42">
        <v>452.27</v>
      </c>
      <c r="I19" s="43">
        <v>1185.72</v>
      </c>
      <c r="J19" s="42">
        <v>647.87</v>
      </c>
      <c r="K19" s="40">
        <v>270.8</v>
      </c>
      <c r="L19" s="40">
        <v>57.8</v>
      </c>
      <c r="M19" s="43">
        <v>109.57</v>
      </c>
    </row>
    <row r="20" spans="1:13">
      <c r="A20" s="37" t="s">
        <v>236</v>
      </c>
      <c r="B20" s="102">
        <v>6010.58</v>
      </c>
      <c r="C20" s="40">
        <v>168.45</v>
      </c>
      <c r="D20" s="40">
        <v>177.36</v>
      </c>
      <c r="E20" s="40">
        <v>300.35000000000002</v>
      </c>
      <c r="F20" s="40">
        <v>1733.63</v>
      </c>
      <c r="G20" s="41">
        <v>661.17</v>
      </c>
      <c r="H20" s="42">
        <v>472.37</v>
      </c>
      <c r="I20" s="43">
        <v>1264.8399999999999</v>
      </c>
      <c r="J20" s="42">
        <v>692.86</v>
      </c>
      <c r="K20" s="40">
        <v>314.45999999999998</v>
      </c>
      <c r="L20" s="40">
        <v>60.92</v>
      </c>
      <c r="M20" s="43">
        <v>142.09</v>
      </c>
    </row>
    <row r="21" spans="1:13">
      <c r="A21" s="37" t="s">
        <v>237</v>
      </c>
      <c r="B21" s="102">
        <v>6686.28</v>
      </c>
      <c r="C21" s="40">
        <v>202.58</v>
      </c>
      <c r="D21" s="40">
        <v>189.75</v>
      </c>
      <c r="E21" s="40">
        <v>307.49</v>
      </c>
      <c r="F21" s="40">
        <v>1976.75</v>
      </c>
      <c r="G21" s="41">
        <v>711.94</v>
      </c>
      <c r="H21" s="42">
        <v>409.22</v>
      </c>
      <c r="I21" s="43">
        <v>1446.32</v>
      </c>
      <c r="J21" s="42">
        <v>736.66</v>
      </c>
      <c r="K21" s="40">
        <v>319.58999999999997</v>
      </c>
      <c r="L21" s="40">
        <v>69.13</v>
      </c>
      <c r="M21" s="43">
        <v>179.31</v>
      </c>
    </row>
    <row r="22" spans="1:13">
      <c r="A22" s="37" t="s">
        <v>238</v>
      </c>
      <c r="B22" s="102">
        <v>5741.57</v>
      </c>
      <c r="C22" s="40">
        <v>181.09</v>
      </c>
      <c r="D22" s="40">
        <v>174.36</v>
      </c>
      <c r="E22" s="40">
        <v>242.56</v>
      </c>
      <c r="F22" s="40">
        <v>1739.93</v>
      </c>
      <c r="G22" s="41">
        <v>764.98</v>
      </c>
      <c r="H22" s="42">
        <v>261.77</v>
      </c>
      <c r="I22" s="43">
        <v>1170.23</v>
      </c>
      <c r="J22" s="42">
        <v>656.16</v>
      </c>
      <c r="K22" s="40">
        <v>235.04</v>
      </c>
      <c r="L22" s="40">
        <v>67.319999999999993</v>
      </c>
      <c r="M22" s="43">
        <v>122.64</v>
      </c>
    </row>
    <row r="23" spans="1:13">
      <c r="A23" s="37" t="s">
        <v>239</v>
      </c>
      <c r="B23" s="102">
        <v>5707.38</v>
      </c>
      <c r="C23" s="40">
        <v>164.58</v>
      </c>
      <c r="D23" s="40">
        <v>173.24</v>
      </c>
      <c r="E23" s="40">
        <v>235.87</v>
      </c>
      <c r="F23" s="40">
        <v>1783.74</v>
      </c>
      <c r="G23" s="41">
        <v>839.18</v>
      </c>
      <c r="H23" s="42">
        <v>145.29</v>
      </c>
      <c r="I23" s="43">
        <v>1246.71</v>
      </c>
      <c r="J23" s="42">
        <v>552.41</v>
      </c>
      <c r="K23" s="40">
        <v>214.91</v>
      </c>
      <c r="L23" s="40">
        <v>64.38</v>
      </c>
      <c r="M23" s="43">
        <v>170.15</v>
      </c>
    </row>
    <row r="24" spans="1:13">
      <c r="A24" s="37" t="s">
        <v>240</v>
      </c>
      <c r="B24" s="102">
        <v>5887.03</v>
      </c>
      <c r="C24" s="40">
        <v>154.63</v>
      </c>
      <c r="D24" s="40">
        <v>148.84</v>
      </c>
      <c r="E24" s="40">
        <v>247.5</v>
      </c>
      <c r="F24" s="40">
        <v>1838.18</v>
      </c>
      <c r="G24" s="41">
        <v>885.29</v>
      </c>
      <c r="H24" s="42">
        <v>191.11</v>
      </c>
      <c r="I24" s="43">
        <v>1316.12</v>
      </c>
      <c r="J24" s="42">
        <v>566.21</v>
      </c>
      <c r="K24" s="40">
        <v>168.1</v>
      </c>
      <c r="L24" s="40">
        <v>70.2</v>
      </c>
      <c r="M24" s="43">
        <v>175.89</v>
      </c>
    </row>
    <row r="25" spans="1:13">
      <c r="A25" s="37" t="s">
        <v>241</v>
      </c>
      <c r="B25" s="102">
        <v>6057.34</v>
      </c>
      <c r="C25" s="40">
        <v>158.43</v>
      </c>
      <c r="D25" s="40">
        <v>171.64</v>
      </c>
      <c r="E25" s="40">
        <v>252.11</v>
      </c>
      <c r="F25" s="40">
        <v>1937.49</v>
      </c>
      <c r="G25" s="41">
        <v>993.38</v>
      </c>
      <c r="H25" s="42">
        <v>105.21</v>
      </c>
      <c r="I25" s="43">
        <v>1296.78</v>
      </c>
      <c r="J25" s="42">
        <v>554.59</v>
      </c>
      <c r="K25" s="40">
        <v>214.13</v>
      </c>
      <c r="L25" s="40">
        <v>67.8</v>
      </c>
      <c r="M25" s="43">
        <v>187.8</v>
      </c>
    </row>
    <row r="26" spans="1:13">
      <c r="A26" s="37" t="s">
        <v>242</v>
      </c>
      <c r="B26" s="102">
        <v>6077.07</v>
      </c>
      <c r="C26" s="40">
        <v>218.65</v>
      </c>
      <c r="D26" s="40">
        <v>167.82</v>
      </c>
      <c r="E26" s="40">
        <v>334.72</v>
      </c>
      <c r="F26" s="40">
        <v>1805.2</v>
      </c>
      <c r="G26" s="41">
        <v>945.63</v>
      </c>
      <c r="H26" s="42">
        <v>163.92</v>
      </c>
      <c r="I26" s="43">
        <v>1242.27</v>
      </c>
      <c r="J26" s="42">
        <v>591.86</v>
      </c>
      <c r="K26" s="40">
        <v>195.75</v>
      </c>
      <c r="L26" s="40">
        <v>59.92</v>
      </c>
      <c r="M26" s="43">
        <v>157.74</v>
      </c>
    </row>
    <row r="27" spans="1:13">
      <c r="A27" s="37" t="s">
        <v>243</v>
      </c>
      <c r="B27" s="102">
        <v>5953.03</v>
      </c>
      <c r="C27" s="40">
        <v>150.11000000000001</v>
      </c>
      <c r="D27" s="40">
        <v>171.19</v>
      </c>
      <c r="E27" s="40">
        <v>298.02</v>
      </c>
      <c r="F27" s="40">
        <v>1796.73</v>
      </c>
      <c r="G27" s="41">
        <v>895.63</v>
      </c>
      <c r="H27" s="42">
        <v>338.98</v>
      </c>
      <c r="I27" s="43">
        <v>1286.02</v>
      </c>
      <c r="J27" s="42">
        <v>585.53</v>
      </c>
      <c r="K27" s="40">
        <v>152.57</v>
      </c>
      <c r="L27" s="40">
        <v>70.31</v>
      </c>
      <c r="M27" s="43">
        <v>164.88</v>
      </c>
    </row>
    <row r="28" spans="1:13">
      <c r="A28" s="37" t="s">
        <v>244</v>
      </c>
      <c r="B28" s="102">
        <v>6031.34</v>
      </c>
      <c r="C28" s="40">
        <v>196.58</v>
      </c>
      <c r="D28" s="40">
        <v>164.89</v>
      </c>
      <c r="E28" s="40">
        <v>232.17</v>
      </c>
      <c r="F28" s="40">
        <v>1766.17</v>
      </c>
      <c r="G28" s="41">
        <v>877.13</v>
      </c>
      <c r="H28" s="42">
        <v>282.25</v>
      </c>
      <c r="I28" s="43">
        <v>1346.56</v>
      </c>
      <c r="J28" s="42">
        <v>573.69000000000005</v>
      </c>
      <c r="K28" s="40">
        <v>209.62</v>
      </c>
      <c r="L28" s="40">
        <v>70.150000000000006</v>
      </c>
      <c r="M28" s="43">
        <v>191.14</v>
      </c>
    </row>
    <row r="29" spans="1:13">
      <c r="A29" s="37" t="s">
        <v>245</v>
      </c>
      <c r="B29" s="102">
        <v>6317.71</v>
      </c>
      <c r="C29" s="40">
        <v>219.32</v>
      </c>
      <c r="D29" s="40">
        <v>161.28</v>
      </c>
      <c r="E29" s="40">
        <v>192.98</v>
      </c>
      <c r="F29" s="40">
        <v>1900.86</v>
      </c>
      <c r="G29" s="41">
        <v>807.78</v>
      </c>
      <c r="H29" s="42">
        <v>363.12</v>
      </c>
      <c r="I29" s="43">
        <v>1397.59</v>
      </c>
      <c r="J29" s="42">
        <v>630.26</v>
      </c>
      <c r="K29" s="40">
        <v>199.8</v>
      </c>
      <c r="L29" s="40">
        <v>69.099999999999994</v>
      </c>
      <c r="M29" s="43">
        <v>185.24</v>
      </c>
    </row>
    <row r="30" spans="1:13">
      <c r="A30" s="37" t="s">
        <v>246</v>
      </c>
      <c r="B30" s="102">
        <v>6203.26</v>
      </c>
      <c r="C30" s="40">
        <v>247.28</v>
      </c>
      <c r="D30" s="40">
        <v>166.18</v>
      </c>
      <c r="E30" s="40">
        <v>189.11</v>
      </c>
      <c r="F30" s="40">
        <v>1874.35</v>
      </c>
      <c r="G30" s="41">
        <v>810.78</v>
      </c>
      <c r="H30" s="42">
        <v>447.5</v>
      </c>
      <c r="I30" s="43">
        <v>1308.6400000000001</v>
      </c>
      <c r="J30" s="42">
        <v>666.88</v>
      </c>
      <c r="K30" s="40">
        <v>206.46</v>
      </c>
      <c r="L30" s="40">
        <v>62.74</v>
      </c>
      <c r="M30" s="43">
        <v>141.82</v>
      </c>
    </row>
    <row r="31" spans="1:13">
      <c r="A31" s="37" t="s">
        <v>247</v>
      </c>
      <c r="B31" s="102">
        <v>5962.95</v>
      </c>
      <c r="C31" s="40">
        <v>213.46</v>
      </c>
      <c r="D31" s="40">
        <v>161.22</v>
      </c>
      <c r="E31" s="40">
        <v>225.24</v>
      </c>
      <c r="F31" s="40">
        <v>1721.64</v>
      </c>
      <c r="G31" s="41">
        <v>794.64</v>
      </c>
      <c r="H31" s="42">
        <v>406.21</v>
      </c>
      <c r="I31" s="43">
        <v>1187.29</v>
      </c>
      <c r="J31" s="42">
        <v>720.61</v>
      </c>
      <c r="K31" s="40">
        <v>211.12</v>
      </c>
      <c r="L31" s="40">
        <v>61.82</v>
      </c>
      <c r="M31" s="43">
        <v>132.49</v>
      </c>
    </row>
    <row r="32" spans="1:13">
      <c r="A32" s="37" t="s">
        <v>248</v>
      </c>
      <c r="B32" s="102">
        <v>5892.96</v>
      </c>
      <c r="C32" s="40">
        <v>185.9</v>
      </c>
      <c r="D32" s="40">
        <v>163.92</v>
      </c>
      <c r="E32" s="40">
        <v>231.67</v>
      </c>
      <c r="F32" s="40">
        <v>1654.65</v>
      </c>
      <c r="G32" s="41">
        <v>689.91</v>
      </c>
      <c r="H32" s="42">
        <v>364.05</v>
      </c>
      <c r="I32" s="43">
        <v>1263.28</v>
      </c>
      <c r="J32" s="42">
        <v>718.48</v>
      </c>
      <c r="K32" s="40">
        <v>191.39</v>
      </c>
      <c r="L32" s="40">
        <v>66.98</v>
      </c>
      <c r="M32" s="43">
        <v>172.08</v>
      </c>
    </row>
    <row r="33" spans="1:13">
      <c r="A33" s="37" t="s">
        <v>249</v>
      </c>
      <c r="B33" s="102">
        <v>6681.95</v>
      </c>
      <c r="C33" s="40">
        <v>191.14</v>
      </c>
      <c r="D33" s="40">
        <v>175.37</v>
      </c>
      <c r="E33" s="40">
        <v>201.34</v>
      </c>
      <c r="F33" s="40">
        <v>1934.96</v>
      </c>
      <c r="G33" s="41">
        <v>868.49</v>
      </c>
      <c r="H33" s="42">
        <v>424.94</v>
      </c>
      <c r="I33" s="43">
        <v>1491.21</v>
      </c>
      <c r="J33" s="42">
        <v>716.13</v>
      </c>
      <c r="K33" s="40">
        <v>181.39</v>
      </c>
      <c r="L33" s="40">
        <v>69.56</v>
      </c>
      <c r="M33" s="43">
        <v>221.58</v>
      </c>
    </row>
    <row r="34" spans="1:13">
      <c r="A34" s="37" t="s">
        <v>250</v>
      </c>
      <c r="B34" s="102">
        <v>5445.96</v>
      </c>
      <c r="C34" s="40">
        <v>167.92</v>
      </c>
      <c r="D34" s="40">
        <v>161.13999999999999</v>
      </c>
      <c r="E34" s="40">
        <v>201.42</v>
      </c>
      <c r="F34" s="40">
        <v>1630.16</v>
      </c>
      <c r="G34" s="41">
        <v>759.02</v>
      </c>
      <c r="H34" s="42">
        <v>368.9</v>
      </c>
      <c r="I34" s="43">
        <v>1158.8</v>
      </c>
      <c r="J34" s="42">
        <v>585.82000000000005</v>
      </c>
      <c r="K34" s="40">
        <v>161.01</v>
      </c>
      <c r="L34" s="40">
        <v>63.17</v>
      </c>
      <c r="M34" s="43">
        <v>138.54</v>
      </c>
    </row>
    <row r="35" spans="1:13">
      <c r="A35" s="37" t="s">
        <v>251</v>
      </c>
      <c r="B35" s="102">
        <v>5887.96</v>
      </c>
      <c r="C35" s="40">
        <v>206.11</v>
      </c>
      <c r="D35" s="40">
        <v>160.11000000000001</v>
      </c>
      <c r="E35" s="40">
        <v>134.72999999999999</v>
      </c>
      <c r="F35" s="40">
        <v>1818.71</v>
      </c>
      <c r="G35" s="41">
        <v>880.75</v>
      </c>
      <c r="H35" s="42">
        <v>237.65</v>
      </c>
      <c r="I35" s="43">
        <v>1328.24</v>
      </c>
      <c r="J35" s="42">
        <v>604.75</v>
      </c>
      <c r="K35" s="40">
        <v>175.51</v>
      </c>
      <c r="L35" s="40">
        <v>65.790000000000006</v>
      </c>
      <c r="M35" s="43">
        <v>177.46</v>
      </c>
    </row>
    <row r="36" spans="1:13">
      <c r="A36" s="37" t="s">
        <v>252</v>
      </c>
      <c r="B36" s="102">
        <v>5834.96</v>
      </c>
      <c r="C36" s="40">
        <v>157.93</v>
      </c>
      <c r="D36" s="40">
        <v>137.55000000000001</v>
      </c>
      <c r="E36" s="40">
        <v>154.11000000000001</v>
      </c>
      <c r="F36" s="40">
        <v>1747.61</v>
      </c>
      <c r="G36" s="41">
        <v>1021.66</v>
      </c>
      <c r="H36" s="42">
        <v>191.04</v>
      </c>
      <c r="I36" s="43">
        <v>1357.81</v>
      </c>
      <c r="J36" s="42">
        <v>580.04</v>
      </c>
      <c r="K36" s="40">
        <v>124.7</v>
      </c>
      <c r="L36" s="40">
        <v>70.150000000000006</v>
      </c>
      <c r="M36" s="43">
        <v>158.30000000000001</v>
      </c>
    </row>
    <row r="37" spans="1:13">
      <c r="A37" s="37" t="s">
        <v>253</v>
      </c>
      <c r="B37" s="102">
        <v>5696.96</v>
      </c>
      <c r="C37" s="40">
        <v>117.23</v>
      </c>
      <c r="D37" s="40">
        <v>158.63</v>
      </c>
      <c r="E37" s="40">
        <v>149.07</v>
      </c>
      <c r="F37" s="40">
        <v>1822.09</v>
      </c>
      <c r="G37" s="41">
        <v>988.92</v>
      </c>
      <c r="H37" s="42">
        <v>171.14</v>
      </c>
      <c r="I37" s="43">
        <v>1274.79</v>
      </c>
      <c r="J37" s="42">
        <v>555.9</v>
      </c>
      <c r="K37" s="40">
        <v>172.56</v>
      </c>
      <c r="L37" s="40">
        <v>71.2</v>
      </c>
      <c r="M37" s="43">
        <v>168.35</v>
      </c>
    </row>
    <row r="38" spans="1:13">
      <c r="A38" s="37" t="s">
        <v>254</v>
      </c>
      <c r="B38" s="102">
        <v>6157.95</v>
      </c>
      <c r="C38" s="40">
        <v>193.43</v>
      </c>
      <c r="D38" s="40">
        <v>155.09</v>
      </c>
      <c r="E38" s="40">
        <v>160.91999999999999</v>
      </c>
      <c r="F38" s="40">
        <v>1828.99</v>
      </c>
      <c r="G38" s="41">
        <v>1076.74</v>
      </c>
      <c r="H38" s="42">
        <v>222.34</v>
      </c>
      <c r="I38" s="43">
        <v>1321.56</v>
      </c>
      <c r="J38" s="42">
        <v>624.44000000000005</v>
      </c>
      <c r="K38" s="40">
        <v>174.2</v>
      </c>
      <c r="L38" s="40">
        <v>65.010000000000005</v>
      </c>
      <c r="M38" s="43">
        <v>163.86</v>
      </c>
    </row>
    <row r="39" spans="1:13">
      <c r="A39" s="37" t="s">
        <v>255</v>
      </c>
      <c r="B39" s="102">
        <v>6008.95</v>
      </c>
      <c r="C39" s="40">
        <v>164.04</v>
      </c>
      <c r="D39" s="40">
        <v>158.22</v>
      </c>
      <c r="E39" s="40">
        <v>179.89</v>
      </c>
      <c r="F39" s="40">
        <v>1707.55</v>
      </c>
      <c r="G39" s="41">
        <v>1061.83</v>
      </c>
      <c r="H39" s="42">
        <v>293.74</v>
      </c>
      <c r="I39" s="43">
        <v>1333.13</v>
      </c>
      <c r="J39" s="42">
        <v>636.12</v>
      </c>
      <c r="K39" s="40">
        <v>173.39</v>
      </c>
      <c r="L39" s="40">
        <v>70.31</v>
      </c>
      <c r="M39" s="43">
        <v>160.35</v>
      </c>
    </row>
    <row r="40" spans="1:13">
      <c r="A40" s="37" t="s">
        <v>256</v>
      </c>
      <c r="B40" s="102">
        <v>6317.95</v>
      </c>
      <c r="C40" s="40">
        <v>146.65</v>
      </c>
      <c r="D40" s="40">
        <v>152.38999999999999</v>
      </c>
      <c r="E40" s="40">
        <v>255.41</v>
      </c>
      <c r="F40" s="40">
        <v>1800.45</v>
      </c>
      <c r="G40" s="41">
        <v>992.39</v>
      </c>
      <c r="H40" s="42">
        <v>361.57</v>
      </c>
      <c r="I40" s="43">
        <v>1365.55</v>
      </c>
      <c r="J40" s="42">
        <v>692.85</v>
      </c>
      <c r="K40" s="40">
        <v>162.52000000000001</v>
      </c>
      <c r="L40" s="40">
        <v>71.37</v>
      </c>
      <c r="M40" s="43">
        <v>179.84</v>
      </c>
    </row>
    <row r="41" spans="1:13">
      <c r="A41" s="37" t="s">
        <v>257</v>
      </c>
      <c r="B41" s="102">
        <v>6370.95</v>
      </c>
      <c r="C41" s="40">
        <v>154.69</v>
      </c>
      <c r="D41" s="40">
        <v>149.06</v>
      </c>
      <c r="E41" s="40">
        <v>224.38</v>
      </c>
      <c r="F41" s="40">
        <v>1899.61</v>
      </c>
      <c r="G41" s="41">
        <v>868.8</v>
      </c>
      <c r="H41" s="42">
        <v>411.93</v>
      </c>
      <c r="I41" s="43">
        <v>1347.54</v>
      </c>
      <c r="J41" s="42">
        <v>648.74</v>
      </c>
      <c r="K41" s="40">
        <v>238.36</v>
      </c>
      <c r="L41" s="40">
        <v>65.81</v>
      </c>
      <c r="M41" s="43">
        <v>179.08</v>
      </c>
    </row>
    <row r="42" spans="1:13">
      <c r="A42" s="37" t="s">
        <v>258</v>
      </c>
      <c r="B42" s="102">
        <v>5684.96</v>
      </c>
      <c r="C42" s="40">
        <v>171.13</v>
      </c>
      <c r="D42" s="40">
        <v>153.58000000000001</v>
      </c>
      <c r="E42" s="40">
        <v>226.3</v>
      </c>
      <c r="F42" s="40">
        <v>1836.51</v>
      </c>
      <c r="G42" s="41">
        <v>802.95</v>
      </c>
      <c r="H42" s="42">
        <v>385.5</v>
      </c>
      <c r="I42" s="43">
        <v>1202.46</v>
      </c>
      <c r="J42" s="42">
        <v>491.65</v>
      </c>
      <c r="K42" s="40">
        <v>152.47999999999999</v>
      </c>
      <c r="L42" s="40">
        <v>59.99</v>
      </c>
      <c r="M42" s="43">
        <v>123.3</v>
      </c>
    </row>
    <row r="43" spans="1:13">
      <c r="A43" s="37" t="s">
        <v>259</v>
      </c>
      <c r="B43" s="102">
        <v>6128.54</v>
      </c>
      <c r="C43" s="40">
        <v>137.68</v>
      </c>
      <c r="D43" s="40">
        <v>177.52</v>
      </c>
      <c r="E43" s="40">
        <v>224.57</v>
      </c>
      <c r="F43" s="40">
        <v>1739.38</v>
      </c>
      <c r="G43" s="41">
        <v>839.27</v>
      </c>
      <c r="H43" s="42">
        <v>487.6</v>
      </c>
      <c r="I43" s="43">
        <v>1272.02</v>
      </c>
      <c r="J43" s="42">
        <v>625.25</v>
      </c>
      <c r="K43" s="40">
        <v>262.42</v>
      </c>
      <c r="L43" s="40">
        <v>66.989999999999995</v>
      </c>
      <c r="M43" s="43">
        <v>111.51</v>
      </c>
    </row>
    <row r="44" spans="1:13">
      <c r="A44" s="37" t="s">
        <v>260</v>
      </c>
      <c r="B44" s="102">
        <v>5495.01</v>
      </c>
      <c r="C44" s="40">
        <v>149.88999999999999</v>
      </c>
      <c r="D44" s="40">
        <v>180.49</v>
      </c>
      <c r="E44" s="40">
        <v>122.11</v>
      </c>
      <c r="F44" s="40">
        <v>1561.78</v>
      </c>
      <c r="G44" s="41">
        <v>827.76</v>
      </c>
      <c r="H44" s="42">
        <v>481.48</v>
      </c>
      <c r="I44" s="43">
        <v>1177.9100000000001</v>
      </c>
      <c r="J44" s="42">
        <v>556.63</v>
      </c>
      <c r="K44" s="40">
        <v>293.01</v>
      </c>
      <c r="L44" s="40">
        <v>79.61</v>
      </c>
      <c r="M44" s="43">
        <v>137.78</v>
      </c>
    </row>
    <row r="45" spans="1:13">
      <c r="A45" s="37" t="s">
        <v>261</v>
      </c>
      <c r="B45" s="102">
        <v>6601.15</v>
      </c>
      <c r="C45" s="40">
        <v>198.27</v>
      </c>
      <c r="D45" s="40">
        <v>193.09</v>
      </c>
      <c r="E45" s="40">
        <v>136.63</v>
      </c>
      <c r="F45" s="40">
        <v>1814.15</v>
      </c>
      <c r="G45" s="41">
        <v>1017.76</v>
      </c>
      <c r="H45" s="42">
        <v>538.6</v>
      </c>
      <c r="I45" s="43">
        <v>1435.37</v>
      </c>
      <c r="J45" s="42">
        <v>651.4</v>
      </c>
      <c r="K45" s="40">
        <v>259.89</v>
      </c>
      <c r="L45" s="40">
        <v>72.22</v>
      </c>
      <c r="M45" s="43">
        <v>194.89</v>
      </c>
    </row>
    <row r="46" spans="1:13">
      <c r="A46" s="37" t="s">
        <v>262</v>
      </c>
      <c r="B46" s="102">
        <v>5945.46</v>
      </c>
      <c r="C46" s="40">
        <v>246.49</v>
      </c>
      <c r="D46" s="40">
        <v>177.43</v>
      </c>
      <c r="E46" s="40">
        <v>177.89</v>
      </c>
      <c r="F46" s="40">
        <v>1739.21</v>
      </c>
      <c r="G46" s="41">
        <v>771.34</v>
      </c>
      <c r="H46" s="42">
        <v>322.33999999999997</v>
      </c>
      <c r="I46" s="43">
        <v>1291.72</v>
      </c>
      <c r="J46" s="42">
        <v>557.30999999999995</v>
      </c>
      <c r="K46" s="40">
        <v>235.33</v>
      </c>
      <c r="L46" s="40">
        <v>74.34</v>
      </c>
      <c r="M46" s="43">
        <v>138.6</v>
      </c>
    </row>
    <row r="47" spans="1:13">
      <c r="A47" s="37" t="s">
        <v>263</v>
      </c>
      <c r="B47" s="102">
        <v>6025.61</v>
      </c>
      <c r="C47" s="40">
        <v>194.04</v>
      </c>
      <c r="D47" s="40">
        <v>176.29</v>
      </c>
      <c r="E47" s="40">
        <v>120.92</v>
      </c>
      <c r="F47" s="40">
        <v>1823.21</v>
      </c>
      <c r="G47" s="41">
        <v>923.92</v>
      </c>
      <c r="H47" s="42">
        <v>257.06</v>
      </c>
      <c r="I47" s="43">
        <v>1322.72</v>
      </c>
      <c r="J47" s="42">
        <v>592.85</v>
      </c>
      <c r="K47" s="40">
        <v>267.70999999999998</v>
      </c>
      <c r="L47" s="40">
        <v>65.38</v>
      </c>
      <c r="M47" s="43">
        <v>166.24</v>
      </c>
    </row>
    <row r="48" spans="1:13">
      <c r="A48" s="37" t="s">
        <v>264</v>
      </c>
      <c r="B48" s="102">
        <v>5783.66</v>
      </c>
      <c r="C48" s="40">
        <v>197.18</v>
      </c>
      <c r="D48" s="40">
        <v>151.46</v>
      </c>
      <c r="E48" s="40">
        <v>89.97</v>
      </c>
      <c r="F48" s="40">
        <v>1792.45</v>
      </c>
      <c r="G48" s="41">
        <v>962.71</v>
      </c>
      <c r="H48" s="42">
        <v>214.22</v>
      </c>
      <c r="I48" s="43">
        <v>1314.75</v>
      </c>
      <c r="J48" s="42">
        <v>527.86</v>
      </c>
      <c r="K48" s="40">
        <v>161.47999999999999</v>
      </c>
      <c r="L48" s="40">
        <v>65.12</v>
      </c>
      <c r="M48" s="43">
        <v>188.38</v>
      </c>
    </row>
    <row r="49" spans="1:13">
      <c r="A49" s="37" t="s">
        <v>265</v>
      </c>
      <c r="B49" s="102">
        <v>5793.13</v>
      </c>
      <c r="C49" s="40">
        <v>193.25</v>
      </c>
      <c r="D49" s="40">
        <v>174.66</v>
      </c>
      <c r="E49" s="40">
        <v>162.77000000000001</v>
      </c>
      <c r="F49" s="40">
        <v>1663.69</v>
      </c>
      <c r="G49" s="41">
        <v>1088.8599999999999</v>
      </c>
      <c r="H49" s="42">
        <v>138.72999999999999</v>
      </c>
      <c r="I49" s="43">
        <v>1329.26</v>
      </c>
      <c r="J49" s="42">
        <v>510.85</v>
      </c>
      <c r="K49" s="40">
        <v>116.52</v>
      </c>
      <c r="L49" s="40">
        <v>74.849999999999994</v>
      </c>
      <c r="M49" s="43">
        <v>174.33</v>
      </c>
    </row>
    <row r="50" spans="1:13">
      <c r="A50" s="37" t="s">
        <v>266</v>
      </c>
      <c r="B50" s="102">
        <v>5825.16</v>
      </c>
      <c r="C50" s="40">
        <v>119.92</v>
      </c>
      <c r="D50" s="40">
        <v>170.77</v>
      </c>
      <c r="E50" s="40">
        <v>181.59</v>
      </c>
      <c r="F50" s="40">
        <v>1738.84</v>
      </c>
      <c r="G50" s="41">
        <v>979.96</v>
      </c>
      <c r="H50" s="42">
        <v>187.69</v>
      </c>
      <c r="I50" s="43">
        <v>1337.52</v>
      </c>
      <c r="J50" s="42">
        <v>554.4</v>
      </c>
      <c r="K50" s="40">
        <v>144.02000000000001</v>
      </c>
      <c r="L50" s="40">
        <v>63.34</v>
      </c>
      <c r="M50" s="43">
        <v>190.78</v>
      </c>
    </row>
    <row r="51" spans="1:13">
      <c r="A51" s="37" t="s">
        <v>267</v>
      </c>
      <c r="B51" s="102">
        <v>5959.42</v>
      </c>
      <c r="C51" s="40">
        <v>177.18</v>
      </c>
      <c r="D51" s="40">
        <v>174.21</v>
      </c>
      <c r="E51" s="40">
        <v>64</v>
      </c>
      <c r="F51" s="40">
        <v>1779.54</v>
      </c>
      <c r="G51" s="41">
        <v>969.55</v>
      </c>
      <c r="H51" s="42">
        <v>328.47</v>
      </c>
      <c r="I51" s="43">
        <v>1355.25</v>
      </c>
      <c r="J51" s="42">
        <v>602</v>
      </c>
      <c r="K51" s="40">
        <v>133.81</v>
      </c>
      <c r="L51" s="40">
        <v>63.59</v>
      </c>
      <c r="M51" s="43">
        <v>169.09</v>
      </c>
    </row>
    <row r="52" spans="1:13">
      <c r="A52" s="37" t="s">
        <v>268</v>
      </c>
      <c r="B52" s="102">
        <v>5877.69</v>
      </c>
      <c r="C52" s="40">
        <v>175.66</v>
      </c>
      <c r="D52" s="40">
        <v>167.8</v>
      </c>
      <c r="E52" s="40">
        <v>89.57</v>
      </c>
      <c r="F52" s="40">
        <v>1814.14</v>
      </c>
      <c r="G52" s="41">
        <v>748.75</v>
      </c>
      <c r="H52" s="42">
        <v>299.89999999999998</v>
      </c>
      <c r="I52" s="43">
        <v>1377.04</v>
      </c>
      <c r="J52" s="42">
        <v>585.74</v>
      </c>
      <c r="K52" s="40">
        <v>235.67</v>
      </c>
      <c r="L52" s="40">
        <v>71.569999999999993</v>
      </c>
      <c r="M52" s="43">
        <v>182.81</v>
      </c>
    </row>
    <row r="53" spans="1:13">
      <c r="A53" s="37" t="s">
        <v>269</v>
      </c>
      <c r="B53" s="102">
        <v>6066.42</v>
      </c>
      <c r="C53" s="40">
        <v>148.22</v>
      </c>
      <c r="D53" s="40">
        <v>164.12</v>
      </c>
      <c r="E53" s="40">
        <v>79.77</v>
      </c>
      <c r="F53" s="40">
        <v>1724.45</v>
      </c>
      <c r="G53" s="41">
        <v>767.08</v>
      </c>
      <c r="H53" s="42">
        <v>404.62</v>
      </c>
      <c r="I53" s="43">
        <v>1503.28</v>
      </c>
      <c r="J53" s="42">
        <v>612.16</v>
      </c>
      <c r="K53" s="40">
        <v>243.19</v>
      </c>
      <c r="L53" s="40">
        <v>73.38</v>
      </c>
      <c r="M53" s="43">
        <v>175.23</v>
      </c>
    </row>
    <row r="54" spans="1:13">
      <c r="A54" s="37" t="s">
        <v>270</v>
      </c>
      <c r="B54" s="102">
        <v>5853.09</v>
      </c>
      <c r="C54" s="40">
        <v>158.86000000000001</v>
      </c>
      <c r="D54" s="40">
        <v>169.11</v>
      </c>
      <c r="E54" s="40">
        <v>142.58000000000001</v>
      </c>
      <c r="F54" s="40">
        <v>1748.9</v>
      </c>
      <c r="G54" s="41">
        <v>717.14</v>
      </c>
      <c r="H54" s="42">
        <v>575.32000000000005</v>
      </c>
      <c r="I54" s="43">
        <v>1342.23</v>
      </c>
      <c r="J54" s="42">
        <v>582.25</v>
      </c>
      <c r="K54" s="40">
        <v>225.7</v>
      </c>
      <c r="L54" s="40">
        <v>75.489999999999995</v>
      </c>
      <c r="M54" s="43">
        <v>105.26</v>
      </c>
    </row>
    <row r="55" spans="1:13">
      <c r="A55" s="37" t="s">
        <v>271</v>
      </c>
      <c r="B55" s="102">
        <v>5946.5</v>
      </c>
      <c r="C55" s="40">
        <v>199.13</v>
      </c>
      <c r="D55" s="40">
        <v>186.43</v>
      </c>
      <c r="E55" s="40">
        <v>70.599999999999994</v>
      </c>
      <c r="F55" s="40">
        <v>1715.54</v>
      </c>
      <c r="G55" s="41">
        <v>836.69</v>
      </c>
      <c r="H55" s="42">
        <v>396.76</v>
      </c>
      <c r="I55" s="43">
        <v>1457.9</v>
      </c>
      <c r="J55" s="42">
        <v>472.84</v>
      </c>
      <c r="K55" s="40">
        <v>212.27</v>
      </c>
      <c r="L55" s="40">
        <v>64.08</v>
      </c>
      <c r="M55" s="43">
        <v>119.84</v>
      </c>
    </row>
    <row r="56" spans="1:13">
      <c r="A56" s="37" t="s">
        <v>272</v>
      </c>
      <c r="B56" s="102">
        <v>5672.15</v>
      </c>
      <c r="C56" s="40">
        <v>242.41</v>
      </c>
      <c r="D56" s="40">
        <v>189.54</v>
      </c>
      <c r="E56" s="40">
        <v>135.93</v>
      </c>
      <c r="F56" s="40">
        <v>1569.35</v>
      </c>
      <c r="G56" s="41">
        <v>693.03</v>
      </c>
      <c r="H56" s="42">
        <v>447.95</v>
      </c>
      <c r="I56" s="43">
        <v>1410.35</v>
      </c>
      <c r="J56" s="42">
        <v>547.07000000000005</v>
      </c>
      <c r="K56" s="40">
        <v>156.22999999999999</v>
      </c>
      <c r="L56" s="40">
        <v>65.61</v>
      </c>
      <c r="M56" s="43">
        <v>148.49</v>
      </c>
    </row>
    <row r="57" spans="1:13">
      <c r="A57" s="37" t="s">
        <v>273</v>
      </c>
      <c r="B57" s="102">
        <v>6397.05</v>
      </c>
      <c r="C57" s="40">
        <v>294.17</v>
      </c>
      <c r="D57" s="40">
        <v>202.78</v>
      </c>
      <c r="E57" s="40">
        <v>82.1</v>
      </c>
      <c r="F57" s="40">
        <v>1867.99</v>
      </c>
      <c r="G57" s="41">
        <v>863.52</v>
      </c>
      <c r="H57" s="42">
        <v>379.69</v>
      </c>
      <c r="I57" s="43">
        <v>1447.27</v>
      </c>
      <c r="J57" s="42">
        <v>555.67999999999995</v>
      </c>
      <c r="K57" s="40">
        <v>192.82</v>
      </c>
      <c r="L57" s="40">
        <v>64.650000000000006</v>
      </c>
      <c r="M57" s="43">
        <v>191.7</v>
      </c>
    </row>
    <row r="58" spans="1:13">
      <c r="A58" s="37" t="s">
        <v>274</v>
      </c>
      <c r="B58" s="102">
        <v>5359.92</v>
      </c>
      <c r="C58" s="40">
        <v>192.82</v>
      </c>
      <c r="D58" s="40">
        <v>186.33</v>
      </c>
      <c r="E58" s="40">
        <v>68.16</v>
      </c>
      <c r="F58" s="40">
        <v>1735.15</v>
      </c>
      <c r="G58" s="41">
        <v>764.98</v>
      </c>
      <c r="H58" s="42">
        <v>310.01</v>
      </c>
      <c r="I58" s="43">
        <v>1402.84</v>
      </c>
      <c r="J58" s="42">
        <v>465.59</v>
      </c>
      <c r="K58" s="40">
        <v>136.61000000000001</v>
      </c>
      <c r="L58" s="40">
        <v>63.64</v>
      </c>
      <c r="M58" s="43">
        <v>167.97</v>
      </c>
    </row>
    <row r="59" spans="1:13">
      <c r="A59" s="37" t="s">
        <v>275</v>
      </c>
      <c r="B59" s="102">
        <v>5844.97</v>
      </c>
      <c r="C59" s="40">
        <v>171.2</v>
      </c>
      <c r="D59" s="40">
        <v>185.14</v>
      </c>
      <c r="E59" s="40">
        <v>69.040000000000006</v>
      </c>
      <c r="F59" s="40">
        <v>1896.37</v>
      </c>
      <c r="G59" s="41">
        <v>879.27</v>
      </c>
      <c r="H59" s="42">
        <v>248.86</v>
      </c>
      <c r="I59" s="43">
        <v>1459.62</v>
      </c>
      <c r="J59" s="42">
        <v>567.97</v>
      </c>
      <c r="K59" s="40">
        <v>130.68</v>
      </c>
      <c r="L59" s="40">
        <v>64.430000000000007</v>
      </c>
      <c r="M59" s="43">
        <v>184.88</v>
      </c>
    </row>
    <row r="60" spans="1:13">
      <c r="A60" s="37" t="s">
        <v>276</v>
      </c>
      <c r="B60" s="102">
        <v>5316.88</v>
      </c>
      <c r="C60" s="40">
        <v>178.27</v>
      </c>
      <c r="D60" s="40">
        <v>159.06</v>
      </c>
      <c r="E60" s="40">
        <v>84.49</v>
      </c>
      <c r="F60" s="40">
        <v>1605.68</v>
      </c>
      <c r="G60" s="41">
        <v>906.56</v>
      </c>
      <c r="H60" s="42">
        <v>143.63</v>
      </c>
      <c r="I60" s="43">
        <v>1305.5899999999999</v>
      </c>
      <c r="J60" s="42">
        <v>556.02</v>
      </c>
      <c r="K60" s="40">
        <v>111.65</v>
      </c>
      <c r="L60" s="40">
        <v>51.73</v>
      </c>
      <c r="M60" s="43">
        <v>159.16999999999999</v>
      </c>
    </row>
    <row r="61" spans="1:13">
      <c r="A61" s="37" t="s">
        <v>277</v>
      </c>
      <c r="B61" s="102">
        <v>5077.6099999999997</v>
      </c>
      <c r="C61" s="40">
        <v>269.98</v>
      </c>
      <c r="D61" s="40">
        <v>183.42</v>
      </c>
      <c r="E61" s="40">
        <v>74.95</v>
      </c>
      <c r="F61" s="40">
        <v>1801.96</v>
      </c>
      <c r="G61" s="41">
        <v>1092.08</v>
      </c>
      <c r="H61" s="42">
        <v>169.23</v>
      </c>
      <c r="I61" s="43">
        <v>1453.15</v>
      </c>
      <c r="J61" s="42">
        <v>418.15</v>
      </c>
      <c r="K61" s="40">
        <v>108.92</v>
      </c>
      <c r="L61" s="40">
        <v>68.17</v>
      </c>
      <c r="M61" s="43">
        <v>194.79</v>
      </c>
    </row>
    <row r="62" spans="1:13">
      <c r="A62" s="37" t="s">
        <v>278</v>
      </c>
      <c r="B62" s="102">
        <v>6379.65</v>
      </c>
      <c r="C62" s="40">
        <v>225.87</v>
      </c>
      <c r="D62" s="40">
        <v>179.34</v>
      </c>
      <c r="E62" s="40">
        <v>198.6</v>
      </c>
      <c r="F62" s="40">
        <v>1717.66</v>
      </c>
      <c r="G62" s="41">
        <v>910.06</v>
      </c>
      <c r="H62" s="42">
        <v>187.71</v>
      </c>
      <c r="I62" s="43">
        <v>1360.91</v>
      </c>
      <c r="J62" s="42">
        <v>562.55999999999995</v>
      </c>
      <c r="K62" s="40">
        <v>111.37</v>
      </c>
      <c r="L62" s="40">
        <v>67.84</v>
      </c>
      <c r="M62" s="43">
        <v>191.74</v>
      </c>
    </row>
    <row r="63" spans="1:13">
      <c r="A63" s="37" t="s">
        <v>279</v>
      </c>
      <c r="B63" s="102">
        <v>6424.76</v>
      </c>
      <c r="C63" s="40">
        <v>178.95</v>
      </c>
      <c r="D63" s="40">
        <v>182.95</v>
      </c>
      <c r="E63" s="40">
        <v>186.4</v>
      </c>
      <c r="F63" s="40">
        <v>1711.15</v>
      </c>
      <c r="G63" s="41">
        <v>982.09</v>
      </c>
      <c r="H63" s="42">
        <v>243.17</v>
      </c>
      <c r="I63" s="43">
        <v>1426.78</v>
      </c>
      <c r="J63" s="42">
        <v>525.46</v>
      </c>
      <c r="K63" s="40">
        <v>105.46</v>
      </c>
      <c r="L63" s="40">
        <v>83.9</v>
      </c>
      <c r="M63" s="43">
        <v>187.3</v>
      </c>
    </row>
    <row r="64" spans="1:13">
      <c r="A64" s="37" t="s">
        <v>280</v>
      </c>
      <c r="B64" s="102">
        <v>6523.82</v>
      </c>
      <c r="C64" s="40">
        <v>201.22</v>
      </c>
      <c r="D64" s="40">
        <v>176.21</v>
      </c>
      <c r="E64" s="40">
        <v>170.87</v>
      </c>
      <c r="F64" s="40">
        <v>1741.7</v>
      </c>
      <c r="G64" s="41">
        <v>1009.59</v>
      </c>
      <c r="H64" s="42">
        <v>251.71</v>
      </c>
      <c r="I64" s="43">
        <v>1427.5</v>
      </c>
      <c r="J64" s="42">
        <v>468.44</v>
      </c>
      <c r="K64" s="40">
        <v>152.30000000000001</v>
      </c>
      <c r="L64" s="40">
        <v>87.32</v>
      </c>
      <c r="M64" s="43">
        <v>180.98</v>
      </c>
    </row>
    <row r="65" spans="1:13">
      <c r="A65" s="37" t="s">
        <v>281</v>
      </c>
      <c r="B65" s="102">
        <v>5423.58</v>
      </c>
      <c r="C65" s="40">
        <v>192.76</v>
      </c>
      <c r="D65" s="40">
        <v>172.36</v>
      </c>
      <c r="E65" s="40">
        <v>223.1</v>
      </c>
      <c r="F65" s="40">
        <v>1750.87</v>
      </c>
      <c r="G65" s="41">
        <v>778.9</v>
      </c>
      <c r="H65" s="42">
        <v>361.21</v>
      </c>
      <c r="I65" s="43">
        <v>1489.16</v>
      </c>
      <c r="J65" s="42">
        <v>438.98</v>
      </c>
      <c r="K65" s="40">
        <v>157.32</v>
      </c>
      <c r="L65" s="40">
        <v>70.209999999999994</v>
      </c>
      <c r="M65" s="43">
        <v>159.76</v>
      </c>
    </row>
    <row r="66" spans="1:13">
      <c r="A66" s="37" t="s">
        <v>282</v>
      </c>
      <c r="B66" s="102">
        <v>6189.73</v>
      </c>
      <c r="C66" s="40">
        <v>206.49</v>
      </c>
      <c r="D66" s="40">
        <v>177.59</v>
      </c>
      <c r="E66" s="40">
        <v>228.04</v>
      </c>
      <c r="F66" s="40">
        <v>1695</v>
      </c>
      <c r="G66" s="41">
        <v>802.14</v>
      </c>
      <c r="H66" s="42">
        <v>438</v>
      </c>
      <c r="I66" s="43">
        <v>1285.24</v>
      </c>
      <c r="J66" s="42">
        <v>520.05999999999995</v>
      </c>
      <c r="K66" s="40">
        <v>147.07</v>
      </c>
      <c r="L66" s="40">
        <v>77.25</v>
      </c>
      <c r="M66" s="43">
        <v>115.74</v>
      </c>
    </row>
    <row r="67" spans="1:13">
      <c r="A67" s="37" t="s">
        <v>283</v>
      </c>
      <c r="B67" s="102">
        <v>5943.13</v>
      </c>
      <c r="C67" s="40">
        <v>261.75</v>
      </c>
      <c r="D67" s="40">
        <v>180.68</v>
      </c>
      <c r="E67" s="40">
        <v>379.43</v>
      </c>
      <c r="F67" s="40">
        <v>1566.2</v>
      </c>
      <c r="G67" s="41">
        <v>873.23</v>
      </c>
      <c r="H67" s="42">
        <v>507.27</v>
      </c>
      <c r="I67" s="43">
        <v>1363.26</v>
      </c>
      <c r="J67" s="42">
        <v>408.45</v>
      </c>
      <c r="K67" s="40">
        <v>137.9</v>
      </c>
      <c r="L67" s="40">
        <v>71.989999999999995</v>
      </c>
      <c r="M67" s="43">
        <v>124.82</v>
      </c>
    </row>
    <row r="68" spans="1:13">
      <c r="A68" s="37" t="s">
        <v>284</v>
      </c>
      <c r="B68" s="102">
        <v>5965.82</v>
      </c>
      <c r="C68" s="40">
        <v>252.27</v>
      </c>
      <c r="D68" s="40">
        <v>183.7</v>
      </c>
      <c r="E68" s="40">
        <v>217.35</v>
      </c>
      <c r="F68" s="40">
        <v>1538.87</v>
      </c>
      <c r="G68" s="41">
        <v>772.33</v>
      </c>
      <c r="H68" s="42">
        <v>444.7</v>
      </c>
      <c r="I68" s="43">
        <v>1329.05</v>
      </c>
      <c r="J68" s="42">
        <v>670.27</v>
      </c>
      <c r="K68" s="40">
        <v>111.53</v>
      </c>
      <c r="L68" s="40">
        <v>67.819999999999993</v>
      </c>
      <c r="M68" s="43">
        <v>151.97999999999999</v>
      </c>
    </row>
    <row r="69" spans="1:13">
      <c r="A69" s="37" t="s">
        <v>285</v>
      </c>
      <c r="B69" s="102">
        <v>6360.55</v>
      </c>
      <c r="C69" s="40">
        <v>301.41000000000003</v>
      </c>
      <c r="D69" s="40">
        <v>196.53</v>
      </c>
      <c r="E69" s="40">
        <v>247.54</v>
      </c>
      <c r="F69" s="40">
        <v>1767.7</v>
      </c>
      <c r="G69" s="41">
        <v>805.74</v>
      </c>
      <c r="H69" s="42">
        <v>359.96</v>
      </c>
      <c r="I69" s="43">
        <v>1472.75</v>
      </c>
      <c r="J69" s="42">
        <v>537.80999999999995</v>
      </c>
      <c r="K69" s="40">
        <v>128.99</v>
      </c>
      <c r="L69" s="40">
        <v>80.73</v>
      </c>
      <c r="M69" s="43">
        <v>193.19</v>
      </c>
    </row>
    <row r="70" spans="1:13">
      <c r="A70" s="37" t="s">
        <v>286</v>
      </c>
      <c r="B70" s="102">
        <v>5482.69</v>
      </c>
      <c r="C70" s="40">
        <v>234.77</v>
      </c>
      <c r="D70" s="40">
        <v>180.59</v>
      </c>
      <c r="E70" s="40">
        <v>72.67</v>
      </c>
      <c r="F70" s="40">
        <v>1740.93</v>
      </c>
      <c r="G70" s="41">
        <v>851.23</v>
      </c>
      <c r="H70" s="42">
        <v>170.69</v>
      </c>
      <c r="I70" s="43">
        <v>1397.42</v>
      </c>
      <c r="J70" s="42">
        <v>426.02</v>
      </c>
      <c r="K70" s="40">
        <v>111.65</v>
      </c>
      <c r="L70" s="40">
        <v>63.1</v>
      </c>
      <c r="M70" s="43">
        <v>164.57</v>
      </c>
    </row>
    <row r="71" spans="1:13">
      <c r="A71" s="37" t="s">
        <v>287</v>
      </c>
      <c r="B71" s="102">
        <v>5704.06</v>
      </c>
      <c r="C71" s="40">
        <v>202.72</v>
      </c>
      <c r="D71" s="40">
        <v>179.43</v>
      </c>
      <c r="E71" s="40">
        <v>157.88</v>
      </c>
      <c r="F71" s="40">
        <v>1729.23</v>
      </c>
      <c r="G71" s="41">
        <v>890.47</v>
      </c>
      <c r="H71" s="42">
        <v>119.78</v>
      </c>
      <c r="I71" s="43">
        <v>1479.44</v>
      </c>
      <c r="J71" s="42">
        <v>496.87</v>
      </c>
      <c r="K71" s="40">
        <v>124.71</v>
      </c>
      <c r="L71" s="40">
        <v>75.09</v>
      </c>
      <c r="M71" s="43">
        <v>175.85</v>
      </c>
    </row>
    <row r="72" spans="1:13">
      <c r="A72" s="37" t="s">
        <v>288</v>
      </c>
      <c r="B72" s="102">
        <v>5664.31</v>
      </c>
      <c r="C72" s="40">
        <v>210.36</v>
      </c>
      <c r="D72" s="40">
        <v>154.15</v>
      </c>
      <c r="E72" s="40">
        <v>78.95</v>
      </c>
      <c r="F72" s="40">
        <v>1666.67</v>
      </c>
      <c r="G72" s="41">
        <v>911.11</v>
      </c>
      <c r="H72" s="42">
        <v>95.97</v>
      </c>
      <c r="I72" s="43">
        <v>1531.24</v>
      </c>
      <c r="J72" s="42">
        <v>543.34</v>
      </c>
      <c r="K72" s="40">
        <v>114.7</v>
      </c>
      <c r="L72" s="40">
        <v>73.36</v>
      </c>
      <c r="M72" s="43">
        <v>194.62</v>
      </c>
    </row>
    <row r="73" spans="1:13">
      <c r="A73" s="37" t="s">
        <v>289</v>
      </c>
      <c r="B73" s="102">
        <v>6234.66</v>
      </c>
      <c r="C73" s="40">
        <v>248.69</v>
      </c>
      <c r="D73" s="40">
        <v>177.77</v>
      </c>
      <c r="E73" s="40">
        <v>213.26</v>
      </c>
      <c r="F73" s="40">
        <v>1774.93</v>
      </c>
      <c r="G73" s="41">
        <v>984.18</v>
      </c>
      <c r="H73" s="42">
        <v>179.01</v>
      </c>
      <c r="I73" s="43">
        <v>1574.52</v>
      </c>
      <c r="J73" s="42">
        <v>514.69000000000005</v>
      </c>
      <c r="K73" s="40">
        <v>143.91</v>
      </c>
      <c r="L73" s="40">
        <v>69.069999999999993</v>
      </c>
      <c r="M73" s="43">
        <v>189.58</v>
      </c>
    </row>
    <row r="74" spans="1:13">
      <c r="A74" s="37" t="s">
        <v>290</v>
      </c>
      <c r="B74" s="102">
        <v>5903.48</v>
      </c>
      <c r="C74" s="40">
        <v>229.38</v>
      </c>
      <c r="D74" s="40">
        <v>173.81</v>
      </c>
      <c r="E74" s="40">
        <v>165.6</v>
      </c>
      <c r="F74" s="40">
        <v>1640.14</v>
      </c>
      <c r="G74" s="41">
        <v>1020.72</v>
      </c>
      <c r="H74" s="42">
        <v>155.58000000000001</v>
      </c>
      <c r="I74" s="43">
        <v>1421.36</v>
      </c>
      <c r="J74" s="42">
        <v>572.13</v>
      </c>
      <c r="K74" s="40">
        <v>126.36</v>
      </c>
      <c r="L74" s="40">
        <v>62.11</v>
      </c>
      <c r="M74" s="43">
        <v>170.22</v>
      </c>
    </row>
    <row r="75" spans="1:13">
      <c r="A75" s="37" t="s">
        <v>291</v>
      </c>
      <c r="B75" s="102">
        <v>6221.02</v>
      </c>
      <c r="C75" s="40">
        <v>246.94</v>
      </c>
      <c r="D75" s="40">
        <v>177.31</v>
      </c>
      <c r="E75" s="40">
        <v>180.47</v>
      </c>
      <c r="F75" s="40">
        <v>1716.23</v>
      </c>
      <c r="G75" s="41">
        <v>1019.47</v>
      </c>
      <c r="H75" s="42">
        <v>265.02</v>
      </c>
      <c r="I75" s="43">
        <v>1580.34</v>
      </c>
      <c r="J75" s="42">
        <v>500.22</v>
      </c>
      <c r="K75" s="40">
        <v>123.16</v>
      </c>
      <c r="L75" s="40">
        <v>77.44</v>
      </c>
      <c r="M75" s="43">
        <v>181.88</v>
      </c>
    </row>
    <row r="76" spans="1:13">
      <c r="A76" s="37" t="s">
        <v>292</v>
      </c>
      <c r="B76" s="102">
        <v>6018.55</v>
      </c>
      <c r="C76" s="40">
        <v>240.39</v>
      </c>
      <c r="D76" s="40">
        <v>170.78</v>
      </c>
      <c r="E76" s="40">
        <v>277.44</v>
      </c>
      <c r="F76" s="40">
        <v>1528.97</v>
      </c>
      <c r="G76" s="41">
        <v>956.49</v>
      </c>
      <c r="H76" s="42">
        <v>355.11</v>
      </c>
      <c r="I76" s="43">
        <v>1561.91</v>
      </c>
      <c r="J76" s="42">
        <v>532.53</v>
      </c>
      <c r="K76" s="40">
        <v>118.9</v>
      </c>
      <c r="L76" s="40">
        <v>89.38</v>
      </c>
      <c r="M76" s="43">
        <v>164.91</v>
      </c>
    </row>
    <row r="77" spans="1:13">
      <c r="A77" s="37" t="s">
        <v>293</v>
      </c>
      <c r="B77" s="102">
        <v>6097.24</v>
      </c>
      <c r="C77" s="40">
        <v>290.54000000000002</v>
      </c>
      <c r="D77" s="40">
        <v>167.04</v>
      </c>
      <c r="E77" s="40">
        <v>152.87</v>
      </c>
      <c r="F77" s="40">
        <v>1594.84</v>
      </c>
      <c r="G77" s="41">
        <v>807.98</v>
      </c>
      <c r="H77" s="42">
        <v>372.98</v>
      </c>
      <c r="I77" s="43">
        <v>1554.39</v>
      </c>
      <c r="J77" s="42">
        <v>575.99</v>
      </c>
      <c r="K77" s="40">
        <v>143.83000000000001</v>
      </c>
      <c r="L77" s="40">
        <v>68.03</v>
      </c>
      <c r="M77" s="43">
        <v>146.80000000000001</v>
      </c>
    </row>
    <row r="78" spans="1:13">
      <c r="A78" s="37" t="s">
        <v>294</v>
      </c>
      <c r="B78" s="102">
        <v>6102.85</v>
      </c>
      <c r="C78" s="40">
        <v>299.81</v>
      </c>
      <c r="D78" s="40">
        <v>172.11</v>
      </c>
      <c r="E78" s="40">
        <v>188.1</v>
      </c>
      <c r="F78" s="40">
        <v>1653.85</v>
      </c>
      <c r="G78" s="41">
        <v>871.28</v>
      </c>
      <c r="H78" s="42">
        <v>540.89</v>
      </c>
      <c r="I78" s="43">
        <v>1446.69</v>
      </c>
      <c r="J78" s="42">
        <v>547.83000000000004</v>
      </c>
      <c r="K78" s="40">
        <v>154.79</v>
      </c>
      <c r="L78" s="40">
        <v>69.66</v>
      </c>
      <c r="M78" s="43">
        <v>100.28</v>
      </c>
    </row>
    <row r="79" spans="1:13">
      <c r="A79" s="37" t="s">
        <v>295</v>
      </c>
      <c r="B79" s="102">
        <v>6214.12</v>
      </c>
      <c r="C79" s="40">
        <v>248.15</v>
      </c>
      <c r="D79" s="40">
        <v>166.67</v>
      </c>
      <c r="E79" s="40">
        <v>255.82</v>
      </c>
      <c r="F79" s="40">
        <v>1548.41</v>
      </c>
      <c r="G79" s="41">
        <v>961.11</v>
      </c>
      <c r="H79" s="42">
        <v>476.35</v>
      </c>
      <c r="I79" s="43">
        <v>1486.93</v>
      </c>
      <c r="J79" s="42">
        <v>543.76</v>
      </c>
      <c r="K79" s="40">
        <v>172.77</v>
      </c>
      <c r="L79" s="40">
        <v>59.09</v>
      </c>
      <c r="M79" s="43">
        <v>106.83</v>
      </c>
    </row>
    <row r="80" spans="1:13">
      <c r="A80" s="37" t="s">
        <v>296</v>
      </c>
      <c r="B80" s="102">
        <v>5790.71</v>
      </c>
      <c r="C80" s="40">
        <v>239.99</v>
      </c>
      <c r="D80" s="40">
        <v>169.45</v>
      </c>
      <c r="E80" s="40">
        <v>146.54</v>
      </c>
      <c r="F80" s="40">
        <v>1497.66</v>
      </c>
      <c r="G80" s="41">
        <v>843.67</v>
      </c>
      <c r="H80" s="42">
        <v>454.63</v>
      </c>
      <c r="I80" s="43">
        <v>1367.91</v>
      </c>
      <c r="J80" s="42">
        <v>500.24</v>
      </c>
      <c r="K80" s="40">
        <v>141.82</v>
      </c>
      <c r="L80" s="40">
        <v>82.1</v>
      </c>
      <c r="M80" s="43">
        <v>141.66999999999999</v>
      </c>
    </row>
    <row r="81" spans="1:13">
      <c r="A81" s="37" t="s">
        <v>297</v>
      </c>
      <c r="B81" s="102">
        <v>6464.03</v>
      </c>
      <c r="C81" s="40">
        <v>263.58999999999997</v>
      </c>
      <c r="D81" s="40">
        <v>181.28</v>
      </c>
      <c r="E81" s="40">
        <v>166.9</v>
      </c>
      <c r="F81" s="40">
        <v>1751.95</v>
      </c>
      <c r="G81" s="41">
        <v>845.22</v>
      </c>
      <c r="H81" s="42">
        <v>487.62</v>
      </c>
      <c r="I81" s="43">
        <v>1605.56</v>
      </c>
      <c r="J81" s="42">
        <v>587.14</v>
      </c>
      <c r="K81" s="40">
        <v>134.47</v>
      </c>
      <c r="L81" s="40">
        <v>93</v>
      </c>
      <c r="M81" s="43">
        <v>204.25</v>
      </c>
    </row>
    <row r="82" spans="1:13">
      <c r="A82" s="37" t="s">
        <v>298</v>
      </c>
      <c r="B82" s="102">
        <v>6122.75</v>
      </c>
      <c r="C82" s="40">
        <v>305.58999999999997</v>
      </c>
      <c r="D82" s="40">
        <v>183.77</v>
      </c>
      <c r="E82" s="40">
        <v>106.08</v>
      </c>
      <c r="F82" s="40">
        <v>1610.23</v>
      </c>
      <c r="G82" s="41">
        <v>883.67</v>
      </c>
      <c r="H82" s="42">
        <v>338.69</v>
      </c>
      <c r="I82" s="43">
        <v>1505.82</v>
      </c>
      <c r="J82" s="42">
        <v>460.15</v>
      </c>
      <c r="K82" s="40">
        <v>170.72</v>
      </c>
      <c r="L82" s="40">
        <v>84.26</v>
      </c>
      <c r="M82" s="43">
        <v>165.1</v>
      </c>
    </row>
    <row r="83" spans="1:13">
      <c r="A83" s="37" t="s">
        <v>299</v>
      </c>
      <c r="B83" s="102">
        <v>5977.55</v>
      </c>
      <c r="C83" s="40">
        <v>294.89</v>
      </c>
      <c r="D83" s="40">
        <v>182.59</v>
      </c>
      <c r="E83" s="40">
        <v>230.45</v>
      </c>
      <c r="F83" s="40">
        <v>1658.98</v>
      </c>
      <c r="G83" s="41">
        <v>990.24</v>
      </c>
      <c r="H83" s="42">
        <v>188.89</v>
      </c>
      <c r="I83" s="43">
        <v>1496.73</v>
      </c>
      <c r="J83" s="42">
        <v>457.38</v>
      </c>
      <c r="K83" s="40">
        <v>174.75</v>
      </c>
      <c r="L83" s="40">
        <v>84.75</v>
      </c>
      <c r="M83" s="43">
        <v>164.43</v>
      </c>
    </row>
    <row r="84" spans="1:13">
      <c r="A84" s="37" t="s">
        <v>300</v>
      </c>
      <c r="B84" s="102">
        <v>6126.2</v>
      </c>
      <c r="C84" s="40">
        <v>280.02999999999997</v>
      </c>
      <c r="D84" s="40">
        <v>156.87</v>
      </c>
      <c r="E84" s="40">
        <v>115.24</v>
      </c>
      <c r="F84" s="40">
        <v>1638.83</v>
      </c>
      <c r="G84" s="41">
        <v>999.22</v>
      </c>
      <c r="H84" s="42">
        <v>202.36</v>
      </c>
      <c r="I84" s="43">
        <v>1646.18</v>
      </c>
      <c r="J84" s="42">
        <v>503.05</v>
      </c>
      <c r="K84" s="40">
        <v>168.7</v>
      </c>
      <c r="L84" s="40">
        <v>100.38</v>
      </c>
      <c r="M84" s="43">
        <v>195.82</v>
      </c>
    </row>
    <row r="85" spans="1:13">
      <c r="A85" s="37" t="s">
        <v>301</v>
      </c>
      <c r="B85" s="102">
        <v>6402.66</v>
      </c>
      <c r="C85" s="40">
        <v>260.12</v>
      </c>
      <c r="D85" s="40">
        <v>154.69999999999999</v>
      </c>
      <c r="E85" s="40">
        <v>172.52</v>
      </c>
      <c r="F85" s="40">
        <v>1665.6</v>
      </c>
      <c r="G85" s="41">
        <v>1119.24</v>
      </c>
      <c r="H85" s="42">
        <v>191.87</v>
      </c>
      <c r="I85" s="43">
        <v>1607.79</v>
      </c>
      <c r="J85" s="42">
        <v>541.70000000000005</v>
      </c>
      <c r="K85" s="40">
        <v>224.18</v>
      </c>
      <c r="L85" s="40">
        <v>74.16</v>
      </c>
      <c r="M85" s="43">
        <v>186.29</v>
      </c>
    </row>
    <row r="86" spans="1:13">
      <c r="A86" s="37" t="s">
        <v>302</v>
      </c>
      <c r="B86" s="102">
        <v>6165.54</v>
      </c>
      <c r="C86" s="40">
        <v>229.07</v>
      </c>
      <c r="D86" s="40">
        <v>151.26</v>
      </c>
      <c r="E86" s="40">
        <v>133.96</v>
      </c>
      <c r="F86" s="40">
        <v>1690.18</v>
      </c>
      <c r="G86" s="41">
        <v>1139.94</v>
      </c>
      <c r="H86" s="42">
        <v>206.82</v>
      </c>
      <c r="I86" s="43">
        <v>1469.33</v>
      </c>
      <c r="J86" s="42">
        <v>495.05</v>
      </c>
      <c r="K86" s="40">
        <v>221.08</v>
      </c>
      <c r="L86" s="40">
        <v>81.48</v>
      </c>
      <c r="M86" s="43">
        <v>183.61</v>
      </c>
    </row>
    <row r="87" spans="1:13">
      <c r="A87" s="37" t="s">
        <v>303</v>
      </c>
      <c r="B87" s="102">
        <v>6077.12</v>
      </c>
      <c r="C87" s="40">
        <v>239.5</v>
      </c>
      <c r="D87" s="40">
        <v>154.30000000000001</v>
      </c>
      <c r="E87" s="40">
        <v>146</v>
      </c>
      <c r="F87" s="40">
        <v>1615.4</v>
      </c>
      <c r="G87" s="41">
        <v>1076.03</v>
      </c>
      <c r="H87" s="42">
        <v>254.68</v>
      </c>
      <c r="I87" s="43">
        <v>1515.91</v>
      </c>
      <c r="J87" s="42">
        <v>510.74</v>
      </c>
      <c r="K87" s="40">
        <v>171.24</v>
      </c>
      <c r="L87" s="40">
        <v>72.81</v>
      </c>
      <c r="M87" s="43">
        <v>180.46</v>
      </c>
    </row>
    <row r="88" spans="1:13">
      <c r="A88" s="37" t="s">
        <v>304</v>
      </c>
      <c r="B88" s="102">
        <v>6215.77</v>
      </c>
      <c r="C88" s="40">
        <v>257.87</v>
      </c>
      <c r="D88" s="40">
        <v>139.78</v>
      </c>
      <c r="E88" s="40">
        <v>249.14</v>
      </c>
      <c r="F88" s="40">
        <v>1591.58</v>
      </c>
      <c r="G88" s="41">
        <v>1084.23</v>
      </c>
      <c r="H88" s="42">
        <v>293.66000000000003</v>
      </c>
      <c r="I88" s="43">
        <v>1655.24</v>
      </c>
      <c r="J88" s="42">
        <v>489.82</v>
      </c>
      <c r="K88" s="40">
        <v>145.58000000000001</v>
      </c>
      <c r="L88" s="40">
        <v>69.31</v>
      </c>
      <c r="M88" s="43">
        <v>157.62</v>
      </c>
    </row>
    <row r="89" spans="1:13">
      <c r="A89" s="37" t="s">
        <v>305</v>
      </c>
      <c r="B89" s="102">
        <v>6114.06</v>
      </c>
      <c r="C89" s="40">
        <v>244.17</v>
      </c>
      <c r="D89" s="40">
        <v>136.72</v>
      </c>
      <c r="E89" s="40">
        <v>137.27000000000001</v>
      </c>
      <c r="F89" s="40">
        <v>1595.43</v>
      </c>
      <c r="G89" s="41">
        <v>955.97</v>
      </c>
      <c r="H89" s="42">
        <v>373.45</v>
      </c>
      <c r="I89" s="43">
        <v>1602.13</v>
      </c>
      <c r="J89" s="42">
        <v>474.1</v>
      </c>
      <c r="K89" s="40">
        <v>160.32</v>
      </c>
      <c r="L89" s="40">
        <v>59.04</v>
      </c>
      <c r="M89" s="43">
        <v>174.08</v>
      </c>
    </row>
    <row r="90" spans="1:13">
      <c r="A90" s="37" t="s">
        <v>306</v>
      </c>
      <c r="B90" s="102">
        <v>5971.07</v>
      </c>
      <c r="C90" s="40">
        <v>252.49</v>
      </c>
      <c r="D90" s="40">
        <v>140.87</v>
      </c>
      <c r="E90" s="40">
        <v>168.91</v>
      </c>
      <c r="F90" s="40">
        <v>1619.99</v>
      </c>
      <c r="G90" s="41">
        <v>738.38</v>
      </c>
      <c r="H90" s="42">
        <v>479.41</v>
      </c>
      <c r="I90" s="43">
        <v>1554.63</v>
      </c>
      <c r="J90" s="42">
        <v>460.04</v>
      </c>
      <c r="K90" s="40">
        <v>178.28</v>
      </c>
      <c r="L90" s="40">
        <v>54.05</v>
      </c>
      <c r="M90" s="43">
        <v>130.85</v>
      </c>
    </row>
    <row r="91" spans="1:13">
      <c r="A91" s="37" t="s">
        <v>307</v>
      </c>
      <c r="B91" s="102">
        <v>6130.57</v>
      </c>
      <c r="C91" s="40">
        <v>316</v>
      </c>
      <c r="D91" s="40">
        <v>176.35</v>
      </c>
      <c r="E91" s="40">
        <v>196.32</v>
      </c>
      <c r="F91" s="40">
        <v>1400.37</v>
      </c>
      <c r="G91" s="41">
        <v>1050.93</v>
      </c>
      <c r="H91" s="42">
        <v>400.04</v>
      </c>
      <c r="I91" s="43">
        <v>1425.91</v>
      </c>
      <c r="J91" s="42">
        <v>594.47</v>
      </c>
      <c r="K91" s="40">
        <v>145.53</v>
      </c>
      <c r="L91" s="40">
        <v>66.81</v>
      </c>
      <c r="M91" s="43">
        <v>112.3</v>
      </c>
    </row>
    <row r="92" spans="1:13">
      <c r="A92" s="37" t="s">
        <v>308</v>
      </c>
      <c r="B92" s="102">
        <v>6293.15</v>
      </c>
      <c r="C92" s="40">
        <v>294.82</v>
      </c>
      <c r="D92" s="40">
        <v>179.3</v>
      </c>
      <c r="E92" s="40">
        <v>112.46</v>
      </c>
      <c r="F92" s="40">
        <v>1644.67</v>
      </c>
      <c r="G92" s="41">
        <v>828.47</v>
      </c>
      <c r="H92" s="42">
        <v>449.06</v>
      </c>
      <c r="I92" s="43">
        <v>1698.82</v>
      </c>
      <c r="J92" s="42">
        <v>576.16999999999996</v>
      </c>
      <c r="K92" s="40">
        <v>183.7</v>
      </c>
      <c r="L92" s="40">
        <v>57.47</v>
      </c>
      <c r="M92" s="43">
        <v>142.99</v>
      </c>
    </row>
    <row r="93" spans="1:13">
      <c r="A93" s="37" t="s">
        <v>309</v>
      </c>
      <c r="B93" s="102">
        <v>6568.8</v>
      </c>
      <c r="C93" s="40">
        <v>326.72000000000003</v>
      </c>
      <c r="D93" s="40">
        <v>191.82</v>
      </c>
      <c r="E93" s="40">
        <v>128.08000000000001</v>
      </c>
      <c r="F93" s="40">
        <v>1616.48</v>
      </c>
      <c r="G93" s="41">
        <v>990.29</v>
      </c>
      <c r="H93" s="42">
        <v>437.68</v>
      </c>
      <c r="I93" s="43">
        <v>1545.41</v>
      </c>
      <c r="J93" s="42">
        <v>567.04999999999995</v>
      </c>
      <c r="K93" s="40">
        <v>327.19</v>
      </c>
      <c r="L93" s="40">
        <v>69.989999999999995</v>
      </c>
      <c r="M93" s="43">
        <v>172.54</v>
      </c>
    </row>
    <row r="94" spans="1:13">
      <c r="A94" s="37" t="s">
        <v>310</v>
      </c>
      <c r="B94" s="102">
        <v>6083.33</v>
      </c>
      <c r="C94" s="40">
        <v>232.19</v>
      </c>
      <c r="D94" s="40">
        <v>172.92</v>
      </c>
      <c r="E94" s="40">
        <v>100.37</v>
      </c>
      <c r="F94" s="40">
        <v>1636.07</v>
      </c>
      <c r="G94" s="41">
        <v>932</v>
      </c>
      <c r="H94" s="42">
        <v>329.71</v>
      </c>
      <c r="I94" s="43">
        <v>1613.57</v>
      </c>
      <c r="J94" s="42">
        <v>547.16</v>
      </c>
      <c r="K94" s="40">
        <v>198.08</v>
      </c>
      <c r="L94" s="40">
        <v>69.930000000000007</v>
      </c>
      <c r="M94" s="43">
        <v>155.83000000000001</v>
      </c>
    </row>
    <row r="95" spans="1:13">
      <c r="A95" s="37" t="s">
        <v>311</v>
      </c>
      <c r="B95" s="102">
        <v>6255.34</v>
      </c>
      <c r="C95" s="40">
        <v>268.92</v>
      </c>
      <c r="D95" s="40">
        <v>171.81</v>
      </c>
      <c r="E95" s="40">
        <v>218.05</v>
      </c>
      <c r="F95" s="40">
        <v>1596.71</v>
      </c>
      <c r="G95" s="41">
        <v>1005.51</v>
      </c>
      <c r="H95" s="42">
        <v>244.97</v>
      </c>
      <c r="I95" s="43">
        <v>1655.64</v>
      </c>
      <c r="J95" s="42">
        <v>548.92999999999995</v>
      </c>
      <c r="K95" s="40">
        <v>178.74</v>
      </c>
      <c r="L95" s="40">
        <v>60.03</v>
      </c>
      <c r="M95" s="43">
        <v>160.86000000000001</v>
      </c>
    </row>
    <row r="96" spans="1:13">
      <c r="A96" s="37" t="s">
        <v>312</v>
      </c>
      <c r="B96" s="102">
        <v>6015.63</v>
      </c>
      <c r="C96" s="40">
        <v>232.13</v>
      </c>
      <c r="D96" s="40">
        <v>147.61000000000001</v>
      </c>
      <c r="E96" s="40">
        <v>109.04</v>
      </c>
      <c r="F96" s="40">
        <v>1576.27</v>
      </c>
      <c r="G96" s="41">
        <v>1131.75</v>
      </c>
      <c r="H96" s="42">
        <v>187.16</v>
      </c>
      <c r="I96" s="43">
        <v>1603.75</v>
      </c>
      <c r="J96" s="42">
        <v>590.65</v>
      </c>
      <c r="K96" s="40">
        <v>52.56</v>
      </c>
      <c r="L96" s="40">
        <v>63.04</v>
      </c>
      <c r="M96" s="43">
        <v>176.83</v>
      </c>
    </row>
    <row r="97" spans="1:13">
      <c r="A97" s="37" t="s">
        <v>313</v>
      </c>
      <c r="B97" s="102">
        <v>6332.82</v>
      </c>
      <c r="C97" s="40">
        <v>218.02</v>
      </c>
      <c r="D97" s="40">
        <v>157.85</v>
      </c>
      <c r="E97" s="40">
        <v>225.94</v>
      </c>
      <c r="F97" s="40">
        <v>1664.97</v>
      </c>
      <c r="G97" s="41">
        <v>1200.4100000000001</v>
      </c>
      <c r="H97" s="42">
        <v>143.54</v>
      </c>
      <c r="I97" s="43">
        <v>1671.42</v>
      </c>
      <c r="J97" s="42">
        <v>597.44000000000005</v>
      </c>
      <c r="K97" s="40">
        <v>49.79</v>
      </c>
      <c r="L97" s="40">
        <v>61.99</v>
      </c>
      <c r="M97" s="43">
        <v>168.7</v>
      </c>
    </row>
    <row r="98" spans="1:13">
      <c r="A98" s="37" t="s">
        <v>314</v>
      </c>
      <c r="B98" s="102">
        <v>6450.7</v>
      </c>
      <c r="C98" s="40">
        <v>292.32</v>
      </c>
      <c r="D98" s="40">
        <v>154.33000000000001</v>
      </c>
      <c r="E98" s="40">
        <v>175.44</v>
      </c>
      <c r="F98" s="40">
        <v>1546.39</v>
      </c>
      <c r="G98" s="41">
        <v>1243.69</v>
      </c>
      <c r="H98" s="42">
        <v>206.09</v>
      </c>
      <c r="I98" s="43">
        <v>1612.46</v>
      </c>
      <c r="J98" s="42">
        <v>589.46</v>
      </c>
      <c r="K98" s="40">
        <v>250.36</v>
      </c>
      <c r="L98" s="40">
        <v>64.47</v>
      </c>
      <c r="M98" s="43">
        <v>182.63</v>
      </c>
    </row>
    <row r="99" spans="1:13">
      <c r="A99" s="37" t="s">
        <v>315</v>
      </c>
      <c r="B99" s="102">
        <v>6247.34</v>
      </c>
      <c r="C99" s="40">
        <v>267.81</v>
      </c>
      <c r="D99" s="40">
        <v>157.44</v>
      </c>
      <c r="E99" s="40">
        <v>191.2</v>
      </c>
      <c r="F99" s="40">
        <v>1535.18</v>
      </c>
      <c r="G99" s="41">
        <v>1135.51</v>
      </c>
      <c r="H99" s="42">
        <v>242.99</v>
      </c>
      <c r="I99" s="43">
        <v>1670.02</v>
      </c>
      <c r="J99" s="42">
        <v>550.98</v>
      </c>
      <c r="K99" s="40">
        <v>78.36</v>
      </c>
      <c r="L99" s="40">
        <v>69.540000000000006</v>
      </c>
      <c r="M99" s="43">
        <v>171.38</v>
      </c>
    </row>
    <row r="100" spans="1:13">
      <c r="A100" s="37" t="s">
        <v>316</v>
      </c>
      <c r="B100" s="102">
        <v>6332.61</v>
      </c>
      <c r="C100" s="40">
        <v>300.49</v>
      </c>
      <c r="D100" s="40">
        <v>171.23</v>
      </c>
      <c r="E100" s="40">
        <v>206.05</v>
      </c>
      <c r="F100" s="40">
        <v>1578.54</v>
      </c>
      <c r="G100" s="41">
        <v>1053.8399999999999</v>
      </c>
      <c r="H100" s="42">
        <v>252.67</v>
      </c>
      <c r="I100" s="43">
        <v>1745.46</v>
      </c>
      <c r="J100" s="42">
        <v>549.20000000000005</v>
      </c>
      <c r="K100" s="40">
        <v>80.62</v>
      </c>
      <c r="L100" s="40">
        <v>55.58</v>
      </c>
      <c r="M100" s="43">
        <v>162.38</v>
      </c>
    </row>
    <row r="101" spans="1:13">
      <c r="A101" s="37" t="s">
        <v>317</v>
      </c>
      <c r="B101" s="103">
        <v>5954.56</v>
      </c>
      <c r="C101" s="35">
        <v>308.69</v>
      </c>
      <c r="D101" s="35">
        <v>167.49</v>
      </c>
      <c r="E101" s="35">
        <v>113.53</v>
      </c>
      <c r="F101" s="35">
        <v>1534.25</v>
      </c>
      <c r="G101" s="51">
        <v>830.84</v>
      </c>
      <c r="H101" s="52">
        <v>470.55</v>
      </c>
      <c r="I101" s="35">
        <v>1476.41</v>
      </c>
      <c r="J101" s="52">
        <v>568.12</v>
      </c>
      <c r="K101" s="35">
        <v>138.99</v>
      </c>
      <c r="L101" s="35">
        <v>60.04</v>
      </c>
      <c r="M101" s="35">
        <v>170.79</v>
      </c>
    </row>
    <row r="102" spans="1:13">
      <c r="A102" s="37" t="s">
        <v>318</v>
      </c>
      <c r="B102" s="103">
        <v>6831.48</v>
      </c>
      <c r="C102" s="35">
        <v>256.43</v>
      </c>
      <c r="D102" s="35">
        <v>172.57</v>
      </c>
      <c r="E102" s="35">
        <v>139.69</v>
      </c>
      <c r="F102" s="35">
        <v>1522.25</v>
      </c>
      <c r="G102" s="51">
        <v>1094.05</v>
      </c>
      <c r="H102" s="52">
        <v>504.97</v>
      </c>
      <c r="I102" s="35">
        <v>1658.36</v>
      </c>
      <c r="J102" s="52">
        <v>572.12</v>
      </c>
      <c r="K102" s="35">
        <v>523</v>
      </c>
      <c r="L102" s="35">
        <v>51</v>
      </c>
      <c r="M102" s="35">
        <v>128.5</v>
      </c>
    </row>
    <row r="103" spans="1:13">
      <c r="A103" s="37" t="s">
        <v>319</v>
      </c>
      <c r="B103" s="103">
        <v>6062.93</v>
      </c>
      <c r="C103" s="35">
        <v>318.18</v>
      </c>
      <c r="D103" s="35">
        <v>179.57</v>
      </c>
      <c r="E103" s="35">
        <v>261.04000000000002</v>
      </c>
      <c r="F103" s="35">
        <v>1345.3</v>
      </c>
      <c r="G103" s="51">
        <v>836.52</v>
      </c>
      <c r="H103" s="52">
        <v>447.22</v>
      </c>
      <c r="I103" s="35">
        <v>1542.08</v>
      </c>
      <c r="J103" s="52">
        <v>583.83000000000004</v>
      </c>
      <c r="K103" s="35">
        <v>276.13</v>
      </c>
      <c r="L103" s="35">
        <v>72.91</v>
      </c>
      <c r="M103" s="35">
        <v>108.42</v>
      </c>
    </row>
    <row r="104" spans="1:13">
      <c r="A104" s="37" t="s">
        <v>320</v>
      </c>
      <c r="B104" s="103">
        <v>6157.66</v>
      </c>
      <c r="C104" s="35">
        <v>256.68</v>
      </c>
      <c r="D104" s="35">
        <v>164.7</v>
      </c>
      <c r="E104" s="35">
        <v>185.91</v>
      </c>
      <c r="F104" s="35">
        <v>1598.14</v>
      </c>
      <c r="G104" s="51">
        <v>782.58</v>
      </c>
      <c r="H104" s="52">
        <v>413.42</v>
      </c>
      <c r="I104" s="35">
        <v>1752.64</v>
      </c>
      <c r="J104" s="52">
        <v>502.8</v>
      </c>
      <c r="K104" s="35">
        <v>251.34</v>
      </c>
      <c r="L104" s="35">
        <v>57.13</v>
      </c>
      <c r="M104" s="35">
        <v>130.47999999999999</v>
      </c>
    </row>
    <row r="105" spans="1:13">
      <c r="A105" s="37" t="s">
        <v>321</v>
      </c>
      <c r="B105" s="103">
        <v>7019.4</v>
      </c>
      <c r="C105" s="35">
        <v>407.85</v>
      </c>
      <c r="D105" s="35">
        <v>179.42</v>
      </c>
      <c r="E105" s="35">
        <v>284.20999999999998</v>
      </c>
      <c r="F105" s="35">
        <v>1497.86</v>
      </c>
      <c r="G105" s="51">
        <v>1020.79</v>
      </c>
      <c r="H105" s="52">
        <v>534.16</v>
      </c>
      <c r="I105" s="35">
        <v>1594.16</v>
      </c>
      <c r="J105" s="52">
        <v>812.39</v>
      </c>
      <c r="K105" s="35">
        <v>292.64</v>
      </c>
      <c r="L105" s="35">
        <v>69.12</v>
      </c>
      <c r="M105" s="35">
        <v>178.2</v>
      </c>
    </row>
    <row r="106" spans="1:13">
      <c r="A106" s="37" t="s">
        <v>322</v>
      </c>
      <c r="B106" s="103">
        <v>5767.33</v>
      </c>
      <c r="C106" s="35">
        <v>248.96</v>
      </c>
      <c r="D106" s="35">
        <v>180.06</v>
      </c>
      <c r="E106" s="35">
        <v>109.63</v>
      </c>
      <c r="F106" s="35">
        <v>1576.7</v>
      </c>
      <c r="G106" s="51">
        <v>865.1</v>
      </c>
      <c r="H106" s="52">
        <v>343.98</v>
      </c>
      <c r="I106" s="35">
        <v>1701.35</v>
      </c>
      <c r="J106" s="52">
        <v>240.95</v>
      </c>
      <c r="K106" s="35">
        <v>173.89</v>
      </c>
      <c r="L106" s="35">
        <v>53.63</v>
      </c>
      <c r="M106" s="35">
        <v>134.55000000000001</v>
      </c>
    </row>
    <row r="107" spans="1:13">
      <c r="A107" s="37" t="s">
        <v>323</v>
      </c>
      <c r="B107" s="103">
        <v>6349.74</v>
      </c>
      <c r="C107" s="35">
        <v>331.4</v>
      </c>
      <c r="D107" s="35">
        <v>159.27000000000001</v>
      </c>
      <c r="E107" s="35">
        <v>274.16000000000003</v>
      </c>
      <c r="F107" s="35">
        <v>1482.17</v>
      </c>
      <c r="G107" s="51">
        <v>1122</v>
      </c>
      <c r="H107" s="52">
        <v>401.19</v>
      </c>
      <c r="I107" s="35">
        <v>1665.75</v>
      </c>
      <c r="J107" s="52">
        <v>449.67</v>
      </c>
      <c r="K107" s="35">
        <v>108.75</v>
      </c>
      <c r="L107" s="35">
        <v>53.77</v>
      </c>
      <c r="M107" s="35">
        <v>156.32</v>
      </c>
    </row>
    <row r="108" spans="1:13">
      <c r="A108" s="37" t="s">
        <v>324</v>
      </c>
      <c r="B108" s="103">
        <v>6470.5</v>
      </c>
      <c r="C108" s="35">
        <v>320.85000000000002</v>
      </c>
      <c r="D108" s="35">
        <v>138.13</v>
      </c>
      <c r="E108" s="35">
        <v>181.62</v>
      </c>
      <c r="F108" s="35">
        <v>1565.53</v>
      </c>
      <c r="G108" s="51">
        <v>1329</v>
      </c>
      <c r="H108" s="52">
        <v>147.21</v>
      </c>
      <c r="I108" s="35">
        <v>1697.69</v>
      </c>
      <c r="J108" s="52">
        <v>511.6</v>
      </c>
      <c r="K108" s="35">
        <v>183.16</v>
      </c>
      <c r="L108" s="35">
        <v>64.11</v>
      </c>
      <c r="M108" s="35">
        <v>163.66999999999999</v>
      </c>
    </row>
    <row r="109" spans="1:13">
      <c r="A109" s="37" t="s">
        <v>325</v>
      </c>
      <c r="B109" s="103">
        <v>6182.55</v>
      </c>
      <c r="C109" s="35">
        <v>301.33</v>
      </c>
      <c r="D109" s="35">
        <v>139.77000000000001</v>
      </c>
      <c r="E109" s="35">
        <v>129.02000000000001</v>
      </c>
      <c r="F109" s="35">
        <v>1577.82</v>
      </c>
      <c r="G109" s="51">
        <v>1129.46</v>
      </c>
      <c r="H109" s="52">
        <v>123.56</v>
      </c>
      <c r="I109" s="35">
        <v>1677.08</v>
      </c>
      <c r="J109" s="52">
        <v>598.23</v>
      </c>
      <c r="K109" s="35">
        <v>159.84</v>
      </c>
      <c r="L109" s="35">
        <v>63.69</v>
      </c>
      <c r="M109" s="35">
        <v>103.77</v>
      </c>
    </row>
    <row r="110" spans="1:13">
      <c r="A110" s="37" t="s">
        <v>326</v>
      </c>
      <c r="B110" s="103">
        <v>6156.67</v>
      </c>
      <c r="C110" s="35">
        <v>216.69</v>
      </c>
      <c r="D110" s="35">
        <v>135.44</v>
      </c>
      <c r="E110" s="35">
        <v>129.38</v>
      </c>
      <c r="F110" s="35">
        <v>1479.43</v>
      </c>
      <c r="G110" s="51">
        <v>1290.55</v>
      </c>
      <c r="H110" s="52">
        <v>215.39</v>
      </c>
      <c r="I110" s="35">
        <v>1691.92</v>
      </c>
      <c r="J110" s="52">
        <v>590.94000000000005</v>
      </c>
      <c r="K110" s="35">
        <v>107.9</v>
      </c>
      <c r="L110" s="35">
        <v>57.95</v>
      </c>
      <c r="M110" s="35">
        <v>137.72</v>
      </c>
    </row>
    <row r="111" spans="1:13">
      <c r="A111" s="37" t="s">
        <v>327</v>
      </c>
      <c r="B111" s="103">
        <v>6409.88</v>
      </c>
      <c r="C111" s="35">
        <v>206.15</v>
      </c>
      <c r="D111" s="35">
        <v>144.77000000000001</v>
      </c>
      <c r="E111" s="35">
        <v>160.56</v>
      </c>
      <c r="F111" s="35">
        <v>1541.93</v>
      </c>
      <c r="G111" s="51">
        <v>1175.2</v>
      </c>
      <c r="H111" s="52">
        <v>227.13</v>
      </c>
      <c r="I111" s="35">
        <v>1788.69</v>
      </c>
      <c r="J111" s="52">
        <v>633.73</v>
      </c>
      <c r="K111" s="35">
        <v>177.78</v>
      </c>
      <c r="L111" s="35">
        <v>49.88</v>
      </c>
      <c r="M111" s="35">
        <v>129.22999999999999</v>
      </c>
    </row>
    <row r="112" spans="1:13">
      <c r="A112" s="37" t="s">
        <v>328</v>
      </c>
      <c r="B112" s="103">
        <v>6332.75</v>
      </c>
      <c r="C112" s="35">
        <v>138.26</v>
      </c>
      <c r="D112" s="35">
        <v>172.85</v>
      </c>
      <c r="E112" s="35">
        <v>249.58</v>
      </c>
      <c r="F112" s="35">
        <v>1500.3</v>
      </c>
      <c r="G112" s="51">
        <v>1169.99</v>
      </c>
      <c r="H112" s="52">
        <v>339.72</v>
      </c>
      <c r="I112" s="35">
        <v>1801.31</v>
      </c>
      <c r="J112" s="52">
        <v>515.30999999999995</v>
      </c>
      <c r="K112" s="35">
        <v>137.21</v>
      </c>
      <c r="L112" s="35">
        <v>64.760000000000005</v>
      </c>
      <c r="M112" s="35">
        <v>135.56</v>
      </c>
    </row>
    <row r="113" spans="1:13">
      <c r="A113" s="37" t="s">
        <v>329</v>
      </c>
      <c r="B113" s="103">
        <v>5942.3</v>
      </c>
      <c r="C113" s="35">
        <v>248.3</v>
      </c>
      <c r="D113" s="35">
        <v>164.44</v>
      </c>
      <c r="E113" s="35">
        <v>141.91</v>
      </c>
      <c r="F113" s="35">
        <v>1468.89</v>
      </c>
      <c r="G113" s="51">
        <v>970.63</v>
      </c>
      <c r="H113" s="52">
        <v>401.67</v>
      </c>
      <c r="I113" s="35">
        <v>1521.02</v>
      </c>
      <c r="J113" s="52">
        <v>594.04</v>
      </c>
      <c r="K113" s="35">
        <v>135.91999999999999</v>
      </c>
      <c r="L113" s="35">
        <v>49.23</v>
      </c>
      <c r="M113" s="35">
        <v>123.89</v>
      </c>
    </row>
    <row r="114" spans="1:13">
      <c r="A114" s="37" t="s">
        <v>330</v>
      </c>
      <c r="B114" s="103">
        <v>6044.17</v>
      </c>
      <c r="C114" s="35">
        <v>132.21</v>
      </c>
      <c r="D114" s="35">
        <v>161.37</v>
      </c>
      <c r="E114" s="35">
        <v>171.36</v>
      </c>
      <c r="F114" s="35">
        <v>1457.1</v>
      </c>
      <c r="G114" s="51">
        <v>948.74</v>
      </c>
      <c r="H114" s="52">
        <v>421.77</v>
      </c>
      <c r="I114" s="35">
        <v>1727.21</v>
      </c>
      <c r="J114" s="52">
        <v>491.56</v>
      </c>
      <c r="K114" s="35">
        <v>246.28</v>
      </c>
      <c r="L114" s="35">
        <v>56.48</v>
      </c>
      <c r="M114" s="35">
        <v>108.01</v>
      </c>
    </row>
    <row r="115" spans="1:13">
      <c r="A115" s="37" t="s">
        <v>331</v>
      </c>
      <c r="B115" s="103">
        <v>5929.33</v>
      </c>
      <c r="C115" s="35">
        <v>330.33</v>
      </c>
      <c r="D115" s="35">
        <v>202.47</v>
      </c>
      <c r="E115" s="35">
        <v>166.15</v>
      </c>
      <c r="F115" s="35">
        <v>1342.23</v>
      </c>
      <c r="G115" s="51">
        <v>976.6</v>
      </c>
      <c r="H115" s="52">
        <v>442.58</v>
      </c>
      <c r="I115" s="35">
        <v>1605.74</v>
      </c>
      <c r="J115" s="52">
        <v>406.91</v>
      </c>
      <c r="K115" s="35">
        <v>246.59</v>
      </c>
      <c r="L115" s="35">
        <v>43.77</v>
      </c>
      <c r="M115" s="35">
        <v>74.209999999999994</v>
      </c>
    </row>
    <row r="116" spans="1:13">
      <c r="A116" s="37" t="s">
        <v>332</v>
      </c>
      <c r="B116" s="103">
        <v>6217.31</v>
      </c>
      <c r="C116" s="35">
        <v>240.28</v>
      </c>
      <c r="D116" s="35">
        <v>149.93</v>
      </c>
      <c r="E116" s="35">
        <v>164.55</v>
      </c>
      <c r="F116" s="35">
        <v>1557.7</v>
      </c>
      <c r="G116" s="51">
        <v>868.86</v>
      </c>
      <c r="H116" s="52">
        <v>425.66</v>
      </c>
      <c r="I116" s="35">
        <v>1792.44</v>
      </c>
      <c r="J116" s="52">
        <v>436.91</v>
      </c>
      <c r="K116" s="35">
        <v>310.54000000000002</v>
      </c>
      <c r="L116" s="35">
        <v>55.4</v>
      </c>
      <c r="M116" s="35">
        <v>116.65</v>
      </c>
    </row>
    <row r="117" spans="1:13">
      <c r="A117" s="37" t="s">
        <v>333</v>
      </c>
      <c r="B117" s="103">
        <v>6190.68</v>
      </c>
      <c r="C117" s="35">
        <v>318.37</v>
      </c>
      <c r="D117" s="35">
        <v>170.68</v>
      </c>
      <c r="E117" s="35">
        <v>181.25</v>
      </c>
      <c r="F117" s="35">
        <v>1498.84</v>
      </c>
      <c r="G117" s="51">
        <v>927.33</v>
      </c>
      <c r="H117" s="52">
        <v>359.6</v>
      </c>
      <c r="I117" s="35">
        <v>1741.09</v>
      </c>
      <c r="J117" s="52">
        <v>541.78</v>
      </c>
      <c r="K117" s="35">
        <v>114.05</v>
      </c>
      <c r="L117" s="35">
        <v>50.77</v>
      </c>
      <c r="M117" s="35">
        <v>137.24</v>
      </c>
    </row>
    <row r="118" spans="1:13">
      <c r="A118" s="37" t="s">
        <v>334</v>
      </c>
      <c r="B118" s="103">
        <v>6029.26</v>
      </c>
      <c r="C118" s="35">
        <v>171.57</v>
      </c>
      <c r="D118" s="35">
        <v>168.48</v>
      </c>
      <c r="E118" s="35">
        <v>92.21</v>
      </c>
      <c r="F118" s="35">
        <v>1508.62</v>
      </c>
      <c r="G118" s="51">
        <v>978.67</v>
      </c>
      <c r="H118" s="52">
        <v>252.62</v>
      </c>
      <c r="I118" s="35">
        <v>1766.57</v>
      </c>
      <c r="J118" s="52">
        <v>563.55999999999995</v>
      </c>
      <c r="K118" s="35">
        <v>237.29</v>
      </c>
      <c r="L118" s="35">
        <v>75.31</v>
      </c>
      <c r="M118" s="35">
        <v>116.04</v>
      </c>
    </row>
    <row r="119" spans="1:13">
      <c r="A119" s="37" t="s">
        <v>335</v>
      </c>
      <c r="B119" s="103">
        <v>5887.82</v>
      </c>
      <c r="C119" s="35">
        <v>202.26</v>
      </c>
      <c r="D119" s="35">
        <v>181.85</v>
      </c>
      <c r="E119" s="35">
        <v>63.89</v>
      </c>
      <c r="F119" s="35">
        <v>1459.64</v>
      </c>
      <c r="G119" s="51">
        <v>1105.82</v>
      </c>
      <c r="H119" s="52">
        <v>214.88</v>
      </c>
      <c r="I119" s="35">
        <v>1739.14</v>
      </c>
      <c r="J119" s="52">
        <v>485.51</v>
      </c>
      <c r="K119" s="35">
        <v>82.13</v>
      </c>
      <c r="L119" s="35">
        <v>111.48</v>
      </c>
      <c r="M119" s="35">
        <v>127.61</v>
      </c>
    </row>
    <row r="120" spans="1:13">
      <c r="A120" s="37" t="s">
        <v>336</v>
      </c>
      <c r="B120" s="103">
        <v>6073.2</v>
      </c>
      <c r="C120" s="35">
        <v>206.36</v>
      </c>
      <c r="D120" s="35">
        <v>145.71</v>
      </c>
      <c r="E120" s="35">
        <v>71.67</v>
      </c>
      <c r="F120" s="35">
        <v>1515.41</v>
      </c>
      <c r="G120" s="51">
        <v>1169.5</v>
      </c>
      <c r="H120" s="52">
        <v>205.72</v>
      </c>
      <c r="I120" s="35">
        <v>1763.6</v>
      </c>
      <c r="J120" s="52">
        <v>563.12</v>
      </c>
      <c r="K120" s="35">
        <v>186.19</v>
      </c>
      <c r="L120" s="35">
        <v>60.31</v>
      </c>
      <c r="M120" s="35">
        <v>142.37</v>
      </c>
    </row>
    <row r="121" spans="1:13">
      <c r="A121" s="37" t="s">
        <v>337</v>
      </c>
      <c r="B121" s="103">
        <v>6078.7</v>
      </c>
      <c r="C121" s="35">
        <v>245.37</v>
      </c>
      <c r="D121" s="35">
        <v>141.74</v>
      </c>
      <c r="E121" s="35">
        <v>112.75</v>
      </c>
      <c r="F121" s="35">
        <v>1500.03</v>
      </c>
      <c r="G121" s="51">
        <v>1206.28</v>
      </c>
      <c r="H121" s="52">
        <v>172.84</v>
      </c>
      <c r="I121" s="35">
        <v>1788.53</v>
      </c>
      <c r="J121" s="52">
        <v>516.77</v>
      </c>
      <c r="K121" s="35">
        <v>108.18</v>
      </c>
      <c r="L121" s="35">
        <v>57.24</v>
      </c>
      <c r="M121" s="35">
        <v>151.79</v>
      </c>
    </row>
    <row r="122" spans="1:13">
      <c r="A122" s="37" t="s">
        <v>338</v>
      </c>
      <c r="B122" s="103">
        <v>6348.79</v>
      </c>
      <c r="C122" s="35">
        <v>238.95</v>
      </c>
      <c r="D122" s="35">
        <v>112.36</v>
      </c>
      <c r="E122" s="35">
        <v>206.68</v>
      </c>
      <c r="F122" s="35">
        <v>1470.36</v>
      </c>
      <c r="G122" s="51">
        <v>1256.8499999999999</v>
      </c>
      <c r="H122" s="52">
        <v>178.58</v>
      </c>
      <c r="I122" s="35">
        <v>1868.02</v>
      </c>
      <c r="J122" s="52">
        <v>508.9</v>
      </c>
      <c r="K122" s="35">
        <v>204.57</v>
      </c>
      <c r="L122" s="35">
        <v>51.8</v>
      </c>
      <c r="M122" s="35">
        <v>154.41999999999999</v>
      </c>
    </row>
    <row r="123" spans="1:13">
      <c r="A123" s="37" t="s">
        <v>339</v>
      </c>
      <c r="B123" s="103">
        <v>5928.16</v>
      </c>
      <c r="C123" s="35">
        <v>192.33</v>
      </c>
      <c r="D123" s="35">
        <v>78.739999999999995</v>
      </c>
      <c r="E123" s="35">
        <v>153.06</v>
      </c>
      <c r="F123" s="35">
        <v>1474.63</v>
      </c>
      <c r="G123" s="51">
        <v>1059.01</v>
      </c>
      <c r="H123" s="52">
        <v>227.01</v>
      </c>
      <c r="I123" s="35">
        <v>1788.03</v>
      </c>
      <c r="J123" s="52">
        <v>561.27</v>
      </c>
      <c r="K123" s="35">
        <v>124.11</v>
      </c>
      <c r="L123" s="35">
        <v>52.16</v>
      </c>
      <c r="M123" s="35">
        <v>146.79</v>
      </c>
    </row>
    <row r="124" spans="1:13">
      <c r="A124" s="37" t="s">
        <v>340</v>
      </c>
      <c r="B124" s="103">
        <v>6252.81</v>
      </c>
      <c r="C124" s="35">
        <v>203.41</v>
      </c>
      <c r="D124" s="35">
        <v>149.82</v>
      </c>
      <c r="E124" s="35">
        <v>113.98</v>
      </c>
      <c r="F124" s="35">
        <v>1461.39</v>
      </c>
      <c r="G124" s="51">
        <v>1093.46</v>
      </c>
      <c r="H124" s="52">
        <v>375.15</v>
      </c>
      <c r="I124" s="35">
        <v>1831.08</v>
      </c>
      <c r="J124" s="52">
        <v>493.64</v>
      </c>
      <c r="K124" s="35">
        <v>170.34</v>
      </c>
      <c r="L124" s="35">
        <v>43.26</v>
      </c>
      <c r="M124" s="35">
        <v>200.23</v>
      </c>
    </row>
    <row r="125" spans="1:13">
      <c r="A125" s="37" t="s">
        <v>341</v>
      </c>
      <c r="B125" s="103">
        <v>5878.55</v>
      </c>
      <c r="C125" s="35">
        <v>248.43</v>
      </c>
      <c r="D125" s="35">
        <v>157.69999999999999</v>
      </c>
      <c r="E125" s="35">
        <v>202.47</v>
      </c>
      <c r="F125" s="35">
        <v>1411.94</v>
      </c>
      <c r="G125" s="51">
        <v>1006.11</v>
      </c>
      <c r="H125" s="52">
        <v>332.23</v>
      </c>
      <c r="I125" s="35">
        <v>1545.61</v>
      </c>
      <c r="J125" s="52">
        <v>538.42999999999995</v>
      </c>
      <c r="K125" s="35">
        <v>232.63</v>
      </c>
      <c r="L125" s="35">
        <v>38.21</v>
      </c>
      <c r="M125" s="35">
        <v>110.74</v>
      </c>
    </row>
    <row r="126" spans="1:13">
      <c r="A126" s="37" t="s">
        <v>342</v>
      </c>
      <c r="B126" s="103">
        <v>5933.4</v>
      </c>
      <c r="C126" s="35">
        <v>229.31</v>
      </c>
      <c r="D126" s="35">
        <v>155.33000000000001</v>
      </c>
      <c r="E126" s="35">
        <v>78.900000000000006</v>
      </c>
      <c r="F126" s="35">
        <v>1414.08</v>
      </c>
      <c r="G126" s="51">
        <v>925.9</v>
      </c>
      <c r="H126" s="52">
        <v>441.39</v>
      </c>
      <c r="I126" s="35">
        <v>1808.47</v>
      </c>
      <c r="J126" s="52">
        <v>499.77</v>
      </c>
      <c r="K126" s="35">
        <v>192.47</v>
      </c>
      <c r="L126" s="35">
        <v>32.5</v>
      </c>
      <c r="M126" s="35">
        <v>85.21</v>
      </c>
    </row>
    <row r="127" spans="1:13">
      <c r="A127" s="37" t="s">
        <v>343</v>
      </c>
      <c r="B127" s="103">
        <v>6114.98</v>
      </c>
      <c r="C127" s="35">
        <v>348.76</v>
      </c>
      <c r="D127" s="35">
        <v>159.26</v>
      </c>
      <c r="E127" s="35">
        <v>71</v>
      </c>
      <c r="F127" s="35">
        <v>1340.49</v>
      </c>
      <c r="G127" s="51">
        <v>1080.43</v>
      </c>
      <c r="H127" s="52">
        <v>402.23</v>
      </c>
      <c r="I127" s="35">
        <v>1779.73</v>
      </c>
      <c r="J127" s="52">
        <v>468.46</v>
      </c>
      <c r="K127" s="35">
        <v>152.32</v>
      </c>
      <c r="L127" s="35">
        <v>42.52</v>
      </c>
      <c r="M127" s="35">
        <v>95.06</v>
      </c>
    </row>
    <row r="128" spans="1:13">
      <c r="A128" s="37" t="s">
        <v>344</v>
      </c>
      <c r="B128" s="103">
        <v>5824.98</v>
      </c>
      <c r="C128" s="35">
        <v>316.29000000000002</v>
      </c>
      <c r="D128" s="35">
        <v>138.37</v>
      </c>
      <c r="E128" s="35">
        <v>67.89</v>
      </c>
      <c r="F128" s="35">
        <v>1449.88</v>
      </c>
      <c r="G128" s="51">
        <v>807.25</v>
      </c>
      <c r="H128" s="52">
        <v>387.31</v>
      </c>
      <c r="I128" s="35">
        <v>1783.27</v>
      </c>
      <c r="J128" s="52">
        <v>474.4</v>
      </c>
      <c r="K128" s="35">
        <v>129.34</v>
      </c>
      <c r="L128" s="35">
        <v>52.34</v>
      </c>
      <c r="M128" s="35">
        <v>137.43</v>
      </c>
    </row>
    <row r="129" spans="1:13">
      <c r="A129" s="37" t="s">
        <v>345</v>
      </c>
      <c r="B129" s="103">
        <v>6244.95</v>
      </c>
      <c r="C129" s="35">
        <v>347.55</v>
      </c>
      <c r="D129" s="35">
        <v>156.58000000000001</v>
      </c>
      <c r="E129" s="35">
        <v>97.25</v>
      </c>
      <c r="F129" s="35">
        <v>1387.34</v>
      </c>
      <c r="G129" s="51">
        <v>1049.72</v>
      </c>
      <c r="H129" s="52">
        <v>388.38</v>
      </c>
      <c r="I129" s="35">
        <v>1752.1</v>
      </c>
      <c r="J129" s="52">
        <v>557.71</v>
      </c>
      <c r="K129" s="35">
        <v>130.19</v>
      </c>
      <c r="L129" s="35">
        <v>45.52</v>
      </c>
      <c r="M129" s="35">
        <v>167.78</v>
      </c>
    </row>
    <row r="130" spans="1:13">
      <c r="A130" s="37" t="s">
        <v>346</v>
      </c>
      <c r="B130" s="103">
        <v>6055.61</v>
      </c>
      <c r="C130" s="35">
        <v>308.42</v>
      </c>
      <c r="D130" s="35">
        <v>146.06</v>
      </c>
      <c r="E130" s="35">
        <v>65.41</v>
      </c>
      <c r="F130" s="35">
        <v>1434.29</v>
      </c>
      <c r="G130" s="51">
        <v>1007.98</v>
      </c>
      <c r="H130" s="52">
        <v>368.43</v>
      </c>
      <c r="I130" s="35">
        <v>1778.14</v>
      </c>
      <c r="J130" s="52">
        <v>466.61</v>
      </c>
      <c r="K130" s="35">
        <v>156.55000000000001</v>
      </c>
      <c r="L130" s="35">
        <v>50.55</v>
      </c>
      <c r="M130" s="35">
        <v>162.93</v>
      </c>
    </row>
    <row r="131" spans="1:13">
      <c r="A131" s="37" t="s">
        <v>347</v>
      </c>
      <c r="B131" s="103">
        <v>5756.56</v>
      </c>
      <c r="C131" s="35">
        <v>255.18</v>
      </c>
      <c r="D131" s="35">
        <v>146.84</v>
      </c>
      <c r="E131" s="35">
        <v>44.25</v>
      </c>
      <c r="F131" s="35">
        <v>1366.5</v>
      </c>
      <c r="G131" s="51">
        <v>1025.69</v>
      </c>
      <c r="H131" s="52">
        <v>200.61</v>
      </c>
      <c r="I131" s="35">
        <v>1697.48</v>
      </c>
      <c r="J131" s="52">
        <v>445.51</v>
      </c>
      <c r="K131" s="35">
        <v>166.68</v>
      </c>
      <c r="L131" s="35">
        <v>54.17</v>
      </c>
      <c r="M131" s="35">
        <v>160.28</v>
      </c>
    </row>
    <row r="132" spans="1:13">
      <c r="A132" s="37" t="s">
        <v>348</v>
      </c>
      <c r="B132" s="103">
        <v>5775.68</v>
      </c>
      <c r="C132" s="35">
        <v>310.74</v>
      </c>
      <c r="D132" s="35">
        <v>152.85</v>
      </c>
      <c r="E132" s="35">
        <v>36.79</v>
      </c>
      <c r="F132" s="35">
        <v>1377.39</v>
      </c>
      <c r="G132" s="51">
        <v>1042.6199999999999</v>
      </c>
      <c r="H132" s="52">
        <v>178.2</v>
      </c>
      <c r="I132" s="35">
        <v>1674.08</v>
      </c>
      <c r="J132" s="52">
        <v>535.62</v>
      </c>
      <c r="K132" s="35">
        <v>128.06</v>
      </c>
      <c r="L132" s="35">
        <v>55.73</v>
      </c>
      <c r="M132" s="35">
        <v>161.47999999999999</v>
      </c>
    </row>
    <row r="133" spans="1:13">
      <c r="A133" s="37" t="s">
        <v>349</v>
      </c>
      <c r="B133" s="103">
        <v>5800.91</v>
      </c>
      <c r="C133" s="35">
        <v>294.26</v>
      </c>
      <c r="D133" s="35">
        <v>156.77000000000001</v>
      </c>
      <c r="E133" s="35">
        <v>46.94</v>
      </c>
      <c r="F133" s="35">
        <v>1367.19</v>
      </c>
      <c r="G133" s="51">
        <v>1238.8399999999999</v>
      </c>
      <c r="H133" s="52">
        <v>136.99</v>
      </c>
      <c r="I133" s="35">
        <v>1637.79</v>
      </c>
      <c r="J133" s="52">
        <v>428.49</v>
      </c>
      <c r="K133" s="35">
        <v>136.94</v>
      </c>
      <c r="L133" s="35">
        <v>47.43</v>
      </c>
      <c r="M133" s="35">
        <v>155.97999999999999</v>
      </c>
    </row>
    <row r="134" spans="1:13">
      <c r="A134" s="37" t="s">
        <v>350</v>
      </c>
      <c r="B134" s="103">
        <v>5504.75</v>
      </c>
      <c r="C134" s="35">
        <v>221.24</v>
      </c>
      <c r="D134" s="35">
        <v>72.459999999999994</v>
      </c>
      <c r="E134" s="35">
        <v>50.78</v>
      </c>
      <c r="F134" s="35">
        <v>1355.15</v>
      </c>
      <c r="G134" s="51">
        <v>1106.55</v>
      </c>
      <c r="H134" s="52">
        <v>130.16999999999999</v>
      </c>
      <c r="I134" s="35">
        <v>1722.67</v>
      </c>
      <c r="J134" s="52">
        <v>414.18</v>
      </c>
      <c r="K134" s="35">
        <v>106.42</v>
      </c>
      <c r="L134" s="35">
        <v>38.33</v>
      </c>
      <c r="M134" s="35">
        <v>158.72</v>
      </c>
    </row>
    <row r="135" spans="1:13">
      <c r="A135" s="37" t="s">
        <v>351</v>
      </c>
      <c r="B135" s="103">
        <v>5910.83</v>
      </c>
      <c r="C135" s="35">
        <v>247.86</v>
      </c>
      <c r="D135" s="35">
        <v>112.5</v>
      </c>
      <c r="E135" s="35">
        <v>40.71</v>
      </c>
      <c r="F135" s="35">
        <v>1429.27</v>
      </c>
      <c r="G135" s="51">
        <v>1050.3599999999999</v>
      </c>
      <c r="H135" s="52">
        <v>229.67</v>
      </c>
      <c r="I135" s="35">
        <v>1787.07</v>
      </c>
      <c r="J135" s="52">
        <v>491.13</v>
      </c>
      <c r="K135" s="35">
        <v>200.16</v>
      </c>
      <c r="L135" s="35">
        <v>36.93</v>
      </c>
      <c r="M135" s="35">
        <v>161.47999999999999</v>
      </c>
    </row>
    <row r="136" spans="1:13">
      <c r="A136" s="37" t="s">
        <v>352</v>
      </c>
      <c r="B136" s="103">
        <v>5958.23</v>
      </c>
      <c r="C136" s="35">
        <v>237.23</v>
      </c>
      <c r="D136" s="35">
        <v>147.26</v>
      </c>
      <c r="E136" s="35">
        <v>65.239999999999995</v>
      </c>
      <c r="F136" s="35">
        <v>1358.46</v>
      </c>
      <c r="G136" s="51">
        <v>1011.22</v>
      </c>
      <c r="H136" s="52">
        <v>359.41</v>
      </c>
      <c r="I136" s="35">
        <v>1714.46</v>
      </c>
      <c r="J136" s="52">
        <v>425.91</v>
      </c>
      <c r="K136" s="35">
        <v>186.1</v>
      </c>
      <c r="L136" s="35">
        <v>33.409999999999997</v>
      </c>
      <c r="M136" s="35">
        <v>165.24</v>
      </c>
    </row>
    <row r="137" spans="1:13">
      <c r="A137" s="37" t="s">
        <v>353</v>
      </c>
      <c r="B137" s="103">
        <v>5451.53</v>
      </c>
      <c r="C137" s="35">
        <v>213.01</v>
      </c>
      <c r="D137" s="35">
        <v>140.74</v>
      </c>
      <c r="E137" s="35">
        <v>48.94</v>
      </c>
      <c r="F137" s="35">
        <v>1352.8</v>
      </c>
      <c r="G137" s="51">
        <v>865.32</v>
      </c>
      <c r="H137" s="52">
        <v>402.2</v>
      </c>
      <c r="I137" s="35">
        <v>1493.86</v>
      </c>
      <c r="J137" s="52">
        <v>420.42</v>
      </c>
      <c r="K137" s="35">
        <v>220.29</v>
      </c>
      <c r="L137" s="35">
        <v>26.95</v>
      </c>
      <c r="M137" s="35">
        <v>147.22999999999999</v>
      </c>
    </row>
    <row r="138" spans="1:13">
      <c r="A138" s="37" t="s">
        <v>354</v>
      </c>
      <c r="B138" s="103">
        <v>5865.14</v>
      </c>
      <c r="C138" s="35">
        <v>219.28</v>
      </c>
      <c r="D138" s="35">
        <v>168.13</v>
      </c>
      <c r="E138" s="35">
        <v>106.24</v>
      </c>
      <c r="F138" s="35">
        <v>1322.81</v>
      </c>
      <c r="G138" s="51">
        <v>856.43</v>
      </c>
      <c r="H138" s="52">
        <v>497.8</v>
      </c>
      <c r="I138" s="35">
        <v>1680.14</v>
      </c>
      <c r="J138" s="52">
        <v>503.43</v>
      </c>
      <c r="K138" s="35">
        <v>231.74</v>
      </c>
      <c r="L138" s="35">
        <v>25.97</v>
      </c>
      <c r="M138" s="35">
        <v>67.239999999999995</v>
      </c>
    </row>
    <row r="139" spans="1:13">
      <c r="A139" s="37" t="s">
        <v>355</v>
      </c>
      <c r="B139" s="103">
        <v>5530.13</v>
      </c>
      <c r="C139" s="35">
        <v>257.27999999999997</v>
      </c>
      <c r="D139" s="35">
        <v>154.83000000000001</v>
      </c>
      <c r="E139" s="35">
        <v>95.11</v>
      </c>
      <c r="F139" s="35">
        <v>1177.22</v>
      </c>
      <c r="G139" s="51">
        <v>943.74</v>
      </c>
      <c r="H139" s="52">
        <v>477.12</v>
      </c>
      <c r="I139" s="35">
        <v>1508.42</v>
      </c>
      <c r="J139" s="52">
        <v>443.22</v>
      </c>
      <c r="K139" s="35">
        <v>205.82</v>
      </c>
      <c r="L139" s="35">
        <v>25.17</v>
      </c>
      <c r="M139" s="35">
        <v>92.87</v>
      </c>
    </row>
    <row r="140" spans="1:13">
      <c r="A140" s="37" t="s">
        <v>356</v>
      </c>
      <c r="B140" s="103">
        <v>5725.89</v>
      </c>
      <c r="C140" s="35">
        <v>251.14</v>
      </c>
      <c r="D140" s="35">
        <v>139.29</v>
      </c>
      <c r="E140" s="35">
        <v>88.75</v>
      </c>
      <c r="F140" s="35">
        <v>1388.27</v>
      </c>
      <c r="G140" s="51">
        <v>840.19</v>
      </c>
      <c r="H140" s="52">
        <v>441.58</v>
      </c>
      <c r="I140" s="35">
        <v>1692.08</v>
      </c>
      <c r="J140" s="52">
        <v>474.5</v>
      </c>
      <c r="K140" s="35">
        <v>143.72</v>
      </c>
      <c r="L140" s="35">
        <v>58.62</v>
      </c>
      <c r="M140" s="35">
        <v>95.73</v>
      </c>
    </row>
    <row r="141" spans="1:13">
      <c r="A141" s="37" t="s">
        <v>357</v>
      </c>
      <c r="B141" s="103">
        <v>5833.16</v>
      </c>
      <c r="C141" s="35">
        <v>272.04000000000002</v>
      </c>
      <c r="D141" s="35">
        <v>165.62</v>
      </c>
      <c r="E141" s="35">
        <v>90.51</v>
      </c>
      <c r="F141" s="35">
        <v>1369.54</v>
      </c>
      <c r="G141" s="51">
        <v>1017.13</v>
      </c>
      <c r="H141" s="52">
        <v>389.06</v>
      </c>
      <c r="I141" s="35">
        <v>1541.34</v>
      </c>
      <c r="J141" s="52">
        <v>462.68</v>
      </c>
      <c r="K141" s="35">
        <v>115.68</v>
      </c>
      <c r="L141" s="35">
        <v>50.24</v>
      </c>
      <c r="M141" s="35">
        <v>128.44999999999999</v>
      </c>
    </row>
    <row r="142" spans="1:13">
      <c r="A142" s="37" t="s">
        <v>358</v>
      </c>
      <c r="B142" s="103">
        <v>5796.7</v>
      </c>
      <c r="C142" s="35">
        <v>283.56</v>
      </c>
      <c r="D142" s="35">
        <v>134.24</v>
      </c>
      <c r="E142" s="35">
        <v>49.3</v>
      </c>
      <c r="F142" s="35">
        <v>1376.62</v>
      </c>
      <c r="G142" s="51">
        <v>1069.19</v>
      </c>
      <c r="H142" s="52">
        <v>274.13</v>
      </c>
      <c r="I142" s="35">
        <v>1803.91</v>
      </c>
      <c r="J142" s="52">
        <v>423.78</v>
      </c>
      <c r="K142" s="35">
        <v>100.35</v>
      </c>
      <c r="L142" s="35">
        <v>43.53</v>
      </c>
      <c r="M142" s="35">
        <v>135.84</v>
      </c>
    </row>
    <row r="143" spans="1:13">
      <c r="A143" s="37" t="s">
        <v>359</v>
      </c>
      <c r="B143" s="103">
        <v>5510.81</v>
      </c>
      <c r="C143" s="35">
        <v>306.92</v>
      </c>
      <c r="D143" s="35">
        <v>132.69999999999999</v>
      </c>
      <c r="E143" s="35">
        <v>64.84</v>
      </c>
      <c r="F143" s="35">
        <v>1343.95</v>
      </c>
      <c r="G143" s="51">
        <v>1008.11</v>
      </c>
      <c r="H143" s="52">
        <v>241.24</v>
      </c>
      <c r="I143" s="35">
        <v>1557.08</v>
      </c>
      <c r="J143" s="52">
        <v>403.77</v>
      </c>
      <c r="K143" s="35">
        <v>127.56</v>
      </c>
      <c r="L143" s="35">
        <v>38.5</v>
      </c>
      <c r="M143" s="35">
        <v>113.16</v>
      </c>
    </row>
    <row r="144" spans="1:13">
      <c r="A144" s="37" t="s">
        <v>360</v>
      </c>
      <c r="B144" s="103">
        <v>5421.69</v>
      </c>
      <c r="C144" s="35">
        <v>296.3</v>
      </c>
      <c r="D144" s="35">
        <v>139.63</v>
      </c>
      <c r="E144" s="35">
        <v>85.08</v>
      </c>
      <c r="F144" s="35">
        <v>1378.96</v>
      </c>
      <c r="G144" s="51">
        <v>857.99</v>
      </c>
      <c r="H144" s="52">
        <v>150.72</v>
      </c>
      <c r="I144" s="35">
        <v>1680.58</v>
      </c>
      <c r="J144" s="52">
        <v>404.54</v>
      </c>
      <c r="K144" s="35">
        <v>111.44</v>
      </c>
      <c r="L144" s="35">
        <v>43.26</v>
      </c>
      <c r="M144" s="35">
        <v>153.57</v>
      </c>
    </row>
    <row r="145" spans="1:13">
      <c r="A145" s="37" t="s">
        <v>361</v>
      </c>
      <c r="B145" s="103">
        <v>5582.48</v>
      </c>
      <c r="C145" s="35">
        <v>317.06</v>
      </c>
      <c r="D145" s="35">
        <v>132.02000000000001</v>
      </c>
      <c r="E145" s="35">
        <v>96.91</v>
      </c>
      <c r="F145" s="35">
        <v>1339.52</v>
      </c>
      <c r="G145" s="51">
        <v>1035.42</v>
      </c>
      <c r="H145" s="52">
        <v>132.46</v>
      </c>
      <c r="I145" s="35">
        <v>1669</v>
      </c>
      <c r="J145" s="52">
        <v>416.77</v>
      </c>
      <c r="K145" s="35">
        <v>102.39</v>
      </c>
      <c r="L145" s="35">
        <v>53.37</v>
      </c>
      <c r="M145" s="35">
        <v>120.93</v>
      </c>
    </row>
    <row r="146" spans="1:13">
      <c r="A146" s="37" t="s">
        <v>362</v>
      </c>
      <c r="B146" s="103">
        <v>5592.42</v>
      </c>
      <c r="C146" s="35">
        <v>279.87</v>
      </c>
      <c r="D146" s="35">
        <v>99.54</v>
      </c>
      <c r="E146" s="35">
        <v>57.69</v>
      </c>
      <c r="F146" s="35">
        <v>1303.43</v>
      </c>
      <c r="G146" s="51">
        <v>1076.1199999999999</v>
      </c>
      <c r="H146" s="52">
        <v>180.46</v>
      </c>
      <c r="I146" s="35">
        <v>1760.5</v>
      </c>
      <c r="J146" s="52">
        <v>403.9</v>
      </c>
      <c r="K146" s="35">
        <v>104.61</v>
      </c>
      <c r="L146" s="35">
        <v>46.57</v>
      </c>
      <c r="M146" s="35">
        <v>135.22</v>
      </c>
    </row>
    <row r="147" spans="1:13">
      <c r="A147" s="37" t="s">
        <v>363</v>
      </c>
      <c r="B147" s="103">
        <v>5676.74</v>
      </c>
      <c r="C147" s="35">
        <v>212.39</v>
      </c>
      <c r="D147" s="35">
        <v>104.45</v>
      </c>
      <c r="E147" s="35">
        <v>95.17</v>
      </c>
      <c r="F147" s="35">
        <v>1297.6400000000001</v>
      </c>
      <c r="G147" s="51">
        <v>1027.1400000000001</v>
      </c>
      <c r="H147" s="52">
        <v>274.24</v>
      </c>
      <c r="I147" s="35">
        <v>1779.46</v>
      </c>
      <c r="J147" s="52">
        <v>413.03</v>
      </c>
      <c r="K147" s="35">
        <v>112.81</v>
      </c>
      <c r="L147" s="35">
        <v>49.16</v>
      </c>
      <c r="M147" s="35">
        <v>115.5</v>
      </c>
    </row>
    <row r="148" spans="1:13">
      <c r="A148" s="37" t="s">
        <v>364</v>
      </c>
      <c r="B148" s="103">
        <v>5565.65</v>
      </c>
      <c r="C148" s="35">
        <v>275.95</v>
      </c>
      <c r="D148" s="35">
        <v>127.02</v>
      </c>
      <c r="E148" s="35">
        <v>78.81</v>
      </c>
      <c r="F148" s="35">
        <v>1313.58</v>
      </c>
      <c r="G148" s="51">
        <v>943.74</v>
      </c>
      <c r="H148" s="52">
        <v>322.16000000000003</v>
      </c>
      <c r="I148" s="35">
        <v>1629.81</v>
      </c>
      <c r="J148" s="52">
        <v>409.66</v>
      </c>
      <c r="K148" s="35">
        <v>131.1</v>
      </c>
      <c r="L148" s="35">
        <v>40.81</v>
      </c>
      <c r="M148" s="35">
        <v>111.22</v>
      </c>
    </row>
    <row r="149" spans="1:13">
      <c r="A149" s="37" t="s">
        <v>365</v>
      </c>
      <c r="B149" s="103">
        <v>5186.1499999999996</v>
      </c>
      <c r="C149" s="35">
        <v>231.6</v>
      </c>
      <c r="D149" s="35">
        <v>126.07</v>
      </c>
      <c r="E149" s="35">
        <v>75.58</v>
      </c>
      <c r="F149" s="35">
        <v>1119.5</v>
      </c>
      <c r="G149" s="51">
        <v>808</v>
      </c>
      <c r="H149" s="52">
        <v>318.62</v>
      </c>
      <c r="I149" s="35">
        <v>1744.11</v>
      </c>
      <c r="J149" s="52">
        <v>394.54</v>
      </c>
      <c r="K149" s="35">
        <v>137.13</v>
      </c>
      <c r="L149" s="35">
        <v>31.27</v>
      </c>
      <c r="M149" s="35">
        <v>105.66</v>
      </c>
    </row>
    <row r="150" spans="1:13">
      <c r="A150" s="37" t="s">
        <v>366</v>
      </c>
      <c r="B150" s="103">
        <v>5638.19</v>
      </c>
      <c r="C150" s="35">
        <v>244.57</v>
      </c>
      <c r="D150" s="35">
        <v>135.16</v>
      </c>
      <c r="E150" s="35">
        <v>109.85</v>
      </c>
      <c r="F150" s="35">
        <v>1204.4100000000001</v>
      </c>
      <c r="G150" s="51">
        <v>905.95</v>
      </c>
      <c r="H150" s="52">
        <v>530.37</v>
      </c>
      <c r="I150" s="35">
        <v>1745.77</v>
      </c>
      <c r="J150" s="52">
        <v>384.09</v>
      </c>
      <c r="K150" s="35">
        <v>123.38</v>
      </c>
      <c r="L150" s="35">
        <v>29.86</v>
      </c>
      <c r="M150" s="35">
        <v>73.28</v>
      </c>
    </row>
    <row r="151" spans="1:13">
      <c r="A151" s="37" t="s">
        <v>367</v>
      </c>
      <c r="B151" s="103">
        <v>5288.37</v>
      </c>
      <c r="C151" s="35">
        <v>228.19</v>
      </c>
      <c r="D151" s="35">
        <v>130.05000000000001</v>
      </c>
      <c r="E151" s="35">
        <v>92.9</v>
      </c>
      <c r="F151" s="35">
        <v>1112.1500000000001</v>
      </c>
      <c r="G151" s="51">
        <v>910.73</v>
      </c>
      <c r="H151" s="52">
        <v>501.96</v>
      </c>
      <c r="I151" s="35">
        <v>1476.06</v>
      </c>
      <c r="J151" s="52">
        <v>461.84</v>
      </c>
      <c r="K151" s="35">
        <v>144.46</v>
      </c>
      <c r="L151" s="35">
        <v>33.9</v>
      </c>
      <c r="M151" s="35">
        <v>57.12</v>
      </c>
    </row>
    <row r="152" spans="1:13">
      <c r="A152" s="37" t="s">
        <v>368</v>
      </c>
      <c r="B152" s="103">
        <v>5409.05</v>
      </c>
      <c r="C152" s="35">
        <v>192.13</v>
      </c>
      <c r="D152" s="35">
        <v>132.47999999999999</v>
      </c>
      <c r="E152" s="35">
        <v>100.19</v>
      </c>
      <c r="F152" s="35">
        <v>1196.5</v>
      </c>
      <c r="G152" s="51">
        <v>675.89</v>
      </c>
      <c r="H152" s="52">
        <v>548.53</v>
      </c>
      <c r="I152" s="35">
        <v>1717.05</v>
      </c>
      <c r="J152" s="52">
        <v>437.1</v>
      </c>
      <c r="K152" s="35">
        <v>109</v>
      </c>
      <c r="L152" s="35">
        <v>30.95</v>
      </c>
      <c r="M152" s="35">
        <v>102.54</v>
      </c>
    </row>
    <row r="153" spans="1:13">
      <c r="A153" s="37" t="s">
        <v>369</v>
      </c>
      <c r="B153" s="103">
        <v>5486.91</v>
      </c>
      <c r="C153" s="35">
        <v>262.06</v>
      </c>
      <c r="D153" s="35">
        <v>160.16999999999999</v>
      </c>
      <c r="E153" s="35">
        <v>85.96</v>
      </c>
      <c r="F153" s="35">
        <v>1137.98</v>
      </c>
      <c r="G153" s="51">
        <v>936.37</v>
      </c>
      <c r="H153" s="52">
        <v>375.97</v>
      </c>
      <c r="I153" s="35">
        <v>1666.11</v>
      </c>
      <c r="J153" s="52">
        <v>429.59</v>
      </c>
      <c r="K153" s="35">
        <v>115.88</v>
      </c>
      <c r="L153" s="35">
        <v>58.55</v>
      </c>
      <c r="M153" s="35">
        <v>168.15</v>
      </c>
    </row>
    <row r="154" spans="1:13">
      <c r="A154" s="37" t="s">
        <v>370</v>
      </c>
      <c r="B154" s="103">
        <v>5726.1</v>
      </c>
      <c r="C154" s="35">
        <v>322.10000000000002</v>
      </c>
      <c r="D154" s="35">
        <v>162.61000000000001</v>
      </c>
      <c r="E154" s="35">
        <v>86.84</v>
      </c>
      <c r="F154" s="35">
        <v>1302.8800000000001</v>
      </c>
      <c r="G154" s="51">
        <v>865.2</v>
      </c>
      <c r="H154" s="52">
        <v>270.06</v>
      </c>
      <c r="I154" s="35">
        <v>1840.68</v>
      </c>
      <c r="J154" s="52">
        <v>414.84</v>
      </c>
      <c r="K154" s="35">
        <v>101.61</v>
      </c>
      <c r="L154" s="35">
        <v>47.55</v>
      </c>
      <c r="M154" s="35">
        <v>123.02</v>
      </c>
    </row>
    <row r="155" spans="1:13">
      <c r="A155" s="37" t="s">
        <v>371</v>
      </c>
      <c r="B155" s="103">
        <v>5460.38</v>
      </c>
      <c r="C155" s="35">
        <v>305.61</v>
      </c>
      <c r="D155" s="35">
        <v>144.77000000000001</v>
      </c>
      <c r="E155" s="35">
        <v>116.62</v>
      </c>
      <c r="F155" s="35">
        <v>1255.02</v>
      </c>
      <c r="G155" s="51">
        <v>918.96</v>
      </c>
      <c r="H155" s="52">
        <v>218.72</v>
      </c>
      <c r="I155" s="35">
        <v>1650.03</v>
      </c>
      <c r="J155" s="52">
        <v>414.28</v>
      </c>
      <c r="K155" s="35">
        <v>113.65</v>
      </c>
      <c r="L155" s="35">
        <v>41.57</v>
      </c>
      <c r="M155" s="35">
        <v>115.83</v>
      </c>
    </row>
    <row r="156" spans="1:13">
      <c r="A156" s="37" t="s">
        <v>372</v>
      </c>
      <c r="B156" s="103">
        <v>5324.22</v>
      </c>
      <c r="C156" s="35">
        <v>259.89</v>
      </c>
      <c r="D156" s="35">
        <v>116.58</v>
      </c>
      <c r="E156" s="35">
        <v>62.42</v>
      </c>
      <c r="F156" s="35">
        <v>1243.98</v>
      </c>
      <c r="G156" s="51">
        <v>986.29</v>
      </c>
      <c r="H156" s="52">
        <v>132.43</v>
      </c>
      <c r="I156" s="35">
        <v>1707.08</v>
      </c>
      <c r="J156" s="52">
        <v>387.85</v>
      </c>
      <c r="K156" s="35">
        <v>118.01</v>
      </c>
      <c r="L156" s="35">
        <v>36.32</v>
      </c>
      <c r="M156" s="35">
        <v>146.49</v>
      </c>
    </row>
    <row r="157" spans="1:13">
      <c r="A157" s="37" t="s">
        <v>373</v>
      </c>
      <c r="B157" s="103">
        <v>5542.59</v>
      </c>
      <c r="C157" s="35">
        <v>232.41</v>
      </c>
      <c r="D157" s="35">
        <v>120.1</v>
      </c>
      <c r="E157" s="35">
        <v>68.95</v>
      </c>
      <c r="F157" s="35">
        <v>1227.06</v>
      </c>
      <c r="G157" s="51">
        <v>1134.98</v>
      </c>
      <c r="H157" s="52">
        <v>129.21</v>
      </c>
      <c r="I157" s="35">
        <v>1758.58</v>
      </c>
      <c r="J157" s="52">
        <v>402.1</v>
      </c>
      <c r="K157" s="35">
        <v>104.24</v>
      </c>
      <c r="L157" s="35">
        <v>68.14</v>
      </c>
      <c r="M157" s="35">
        <v>134.83000000000001</v>
      </c>
    </row>
    <row r="158" spans="1:13">
      <c r="A158" s="37" t="s">
        <v>374</v>
      </c>
      <c r="B158" s="103">
        <v>5616.38</v>
      </c>
      <c r="C158" s="35">
        <v>248.56</v>
      </c>
      <c r="D158" s="35">
        <v>112.75</v>
      </c>
      <c r="E158" s="35">
        <v>82.93</v>
      </c>
      <c r="F158" s="35">
        <v>1238.6300000000001</v>
      </c>
      <c r="G158" s="51">
        <v>1105.6400000000001</v>
      </c>
      <c r="H158" s="52">
        <v>195.32</v>
      </c>
      <c r="I158" s="35">
        <v>1775.49</v>
      </c>
      <c r="J158" s="52">
        <v>411.47</v>
      </c>
      <c r="K158" s="35">
        <v>92.18</v>
      </c>
      <c r="L158" s="35">
        <v>55.15</v>
      </c>
      <c r="M158" s="35">
        <v>159.37</v>
      </c>
    </row>
    <row r="159" spans="1:13">
      <c r="A159" s="37" t="s">
        <v>375</v>
      </c>
      <c r="B159" s="103">
        <v>5481.65</v>
      </c>
      <c r="C159" s="35">
        <v>215.99</v>
      </c>
      <c r="D159" s="35">
        <v>98.09</v>
      </c>
      <c r="E159" s="35">
        <v>137.41999999999999</v>
      </c>
      <c r="F159" s="35">
        <v>1241.4000000000001</v>
      </c>
      <c r="G159" s="51">
        <v>982.13</v>
      </c>
      <c r="H159" s="52">
        <v>239.5</v>
      </c>
      <c r="I159" s="35">
        <v>1771.25</v>
      </c>
      <c r="J159" s="52">
        <v>411.39</v>
      </c>
      <c r="K159" s="35">
        <v>108.95</v>
      </c>
      <c r="L159" s="35">
        <v>50.85</v>
      </c>
      <c r="M159" s="35">
        <v>70.989999999999995</v>
      </c>
    </row>
    <row r="160" spans="1:13">
      <c r="A160" s="37" t="s">
        <v>376</v>
      </c>
      <c r="B160" s="103">
        <v>5515.03</v>
      </c>
      <c r="C160" s="35">
        <v>251.63</v>
      </c>
      <c r="D160" s="35">
        <v>106.54</v>
      </c>
      <c r="E160" s="35">
        <v>60.03</v>
      </c>
      <c r="F160" s="35">
        <v>1240.24</v>
      </c>
      <c r="G160" s="51">
        <v>937.2</v>
      </c>
      <c r="H160" s="52">
        <v>279.83</v>
      </c>
      <c r="I160" s="35">
        <v>1808.89</v>
      </c>
      <c r="J160" s="52">
        <v>441.2</v>
      </c>
      <c r="K160" s="35">
        <v>118.74</v>
      </c>
      <c r="L160" s="35">
        <v>55.99</v>
      </c>
      <c r="M160" s="35">
        <v>122.81</v>
      </c>
    </row>
    <row r="161" spans="1:13">
      <c r="A161" s="37" t="s">
        <v>377</v>
      </c>
      <c r="B161" s="103">
        <v>5760.33</v>
      </c>
      <c r="C161" s="35">
        <v>246.89</v>
      </c>
      <c r="D161" s="35">
        <v>127.53</v>
      </c>
      <c r="E161" s="35">
        <v>76.150000000000006</v>
      </c>
      <c r="F161" s="35">
        <v>1254.7</v>
      </c>
      <c r="G161" s="51">
        <v>868.42</v>
      </c>
      <c r="H161" s="52">
        <v>396.35</v>
      </c>
      <c r="I161" s="35">
        <v>1818.03</v>
      </c>
      <c r="J161" s="52">
        <v>444.13</v>
      </c>
      <c r="K161" s="35">
        <v>113.61</v>
      </c>
      <c r="L161" s="35">
        <v>37.21</v>
      </c>
      <c r="M161" s="35">
        <v>122.43</v>
      </c>
    </row>
    <row r="162" spans="1:13">
      <c r="A162" s="37" t="s">
        <v>378</v>
      </c>
      <c r="B162" s="103">
        <v>5684</v>
      </c>
      <c r="C162" s="35">
        <v>266.05</v>
      </c>
      <c r="D162" s="35">
        <v>112.25</v>
      </c>
      <c r="E162" s="35">
        <v>66.290000000000006</v>
      </c>
      <c r="F162" s="35">
        <v>1150.99</v>
      </c>
      <c r="G162" s="51">
        <v>794.35</v>
      </c>
      <c r="H162" s="52">
        <v>724.25</v>
      </c>
      <c r="I162" s="35">
        <v>1751.13</v>
      </c>
      <c r="J162" s="52">
        <v>403.06</v>
      </c>
      <c r="K162" s="35">
        <v>130.62</v>
      </c>
      <c r="L162" s="35">
        <v>64.06</v>
      </c>
      <c r="M162" s="35">
        <v>46.45</v>
      </c>
    </row>
    <row r="163" spans="1:13">
      <c r="A163" s="37" t="s">
        <v>379</v>
      </c>
      <c r="B163" s="103">
        <v>5349.99</v>
      </c>
      <c r="C163" s="35">
        <v>277.76</v>
      </c>
      <c r="D163" s="35">
        <v>116.87</v>
      </c>
      <c r="E163" s="35">
        <v>105.97</v>
      </c>
      <c r="F163" s="35">
        <v>1136.3599999999999</v>
      </c>
      <c r="G163" s="51">
        <v>871.74</v>
      </c>
      <c r="H163" s="52">
        <v>468.34</v>
      </c>
      <c r="I163" s="35">
        <v>1602.57</v>
      </c>
      <c r="J163" s="52">
        <v>410.64</v>
      </c>
      <c r="K163" s="35">
        <v>98.07</v>
      </c>
      <c r="L163" s="35">
        <v>39.31</v>
      </c>
      <c r="M163" s="35">
        <v>95.45</v>
      </c>
    </row>
    <row r="164" spans="1:13">
      <c r="A164" s="37" t="s">
        <v>380</v>
      </c>
      <c r="B164" s="103">
        <v>5049.28</v>
      </c>
      <c r="C164" s="35">
        <v>236.41</v>
      </c>
      <c r="D164" s="35">
        <v>104.97</v>
      </c>
      <c r="E164" s="35">
        <v>83.94</v>
      </c>
      <c r="F164" s="35">
        <v>1132.21</v>
      </c>
      <c r="G164" s="51">
        <v>870.52</v>
      </c>
      <c r="H164" s="52">
        <v>265.51</v>
      </c>
      <c r="I164" s="35">
        <v>1738.53</v>
      </c>
      <c r="J164" s="52">
        <v>289.66000000000003</v>
      </c>
      <c r="K164" s="35">
        <v>68.02</v>
      </c>
      <c r="L164" s="35">
        <v>52.33</v>
      </c>
      <c r="M164" s="35">
        <v>128.41999999999999</v>
      </c>
    </row>
    <row r="165" spans="1:13">
      <c r="A165" s="37" t="s">
        <v>381</v>
      </c>
      <c r="B165" s="103">
        <v>5320.34</v>
      </c>
      <c r="C165" s="35">
        <v>254.18</v>
      </c>
      <c r="D165" s="35">
        <v>117.27</v>
      </c>
      <c r="E165" s="35">
        <v>97.27</v>
      </c>
      <c r="F165" s="35">
        <v>1094.82</v>
      </c>
      <c r="G165" s="51">
        <v>976.18</v>
      </c>
      <c r="H165" s="52">
        <v>335.47</v>
      </c>
      <c r="I165" s="35">
        <v>1657.61</v>
      </c>
      <c r="J165" s="52">
        <v>355.85</v>
      </c>
      <c r="K165" s="35">
        <v>85.16</v>
      </c>
      <c r="L165" s="35">
        <v>47.6</v>
      </c>
      <c r="M165" s="35">
        <v>176.78</v>
      </c>
    </row>
    <row r="166" spans="1:13">
      <c r="A166" s="37" t="s">
        <v>382</v>
      </c>
      <c r="B166" s="103">
        <v>5446.77</v>
      </c>
      <c r="C166" s="35">
        <v>329.18</v>
      </c>
      <c r="D166" s="35">
        <v>123.75</v>
      </c>
      <c r="E166" s="35">
        <v>95.38</v>
      </c>
      <c r="F166" s="35">
        <v>1228.5</v>
      </c>
      <c r="G166" s="51">
        <v>872.37</v>
      </c>
      <c r="H166" s="52">
        <v>177.24</v>
      </c>
      <c r="I166" s="35">
        <v>1847.92</v>
      </c>
      <c r="J166" s="52">
        <v>421.54</v>
      </c>
      <c r="K166" s="35">
        <v>68.8</v>
      </c>
      <c r="L166" s="35">
        <v>53.28</v>
      </c>
      <c r="M166" s="35">
        <v>123.47</v>
      </c>
    </row>
    <row r="167" spans="1:13">
      <c r="A167" s="37" t="s">
        <v>383</v>
      </c>
      <c r="B167" s="103">
        <v>5193.24</v>
      </c>
      <c r="C167" s="35">
        <v>261.14999999999998</v>
      </c>
      <c r="D167" s="35">
        <v>118.21</v>
      </c>
      <c r="E167" s="35">
        <v>87.9</v>
      </c>
      <c r="F167" s="35">
        <v>1168.53</v>
      </c>
      <c r="G167" s="51">
        <v>935.68</v>
      </c>
      <c r="H167" s="52">
        <v>174.39</v>
      </c>
      <c r="I167" s="35">
        <v>1635.1</v>
      </c>
      <c r="J167" s="52">
        <v>485.44</v>
      </c>
      <c r="K167" s="35">
        <v>104.66</v>
      </c>
      <c r="L167" s="35">
        <v>53.04</v>
      </c>
      <c r="M167" s="35">
        <v>55.85</v>
      </c>
    </row>
    <row r="168" spans="1:13">
      <c r="A168" s="37" t="s">
        <v>384</v>
      </c>
      <c r="B168" s="103">
        <v>5559.18</v>
      </c>
      <c r="C168" s="35">
        <v>289.29000000000002</v>
      </c>
      <c r="D168" s="35">
        <v>114.72</v>
      </c>
      <c r="E168" s="35">
        <v>96.92</v>
      </c>
      <c r="F168" s="35">
        <v>1174.18</v>
      </c>
      <c r="G168" s="51">
        <v>1111.22</v>
      </c>
      <c r="H168" s="52">
        <v>165.99</v>
      </c>
      <c r="I168" s="35">
        <v>1798.5</v>
      </c>
      <c r="J168" s="52">
        <v>359.3</v>
      </c>
      <c r="K168" s="35">
        <v>71.52</v>
      </c>
      <c r="L168" s="35">
        <v>60.98</v>
      </c>
      <c r="M168" s="35">
        <v>212.13</v>
      </c>
    </row>
    <row r="169" spans="1:13">
      <c r="A169" s="37" t="s">
        <v>385</v>
      </c>
      <c r="B169" s="103">
        <v>5323.78</v>
      </c>
      <c r="C169" s="35">
        <v>278.26</v>
      </c>
      <c r="D169" s="35">
        <v>111.21</v>
      </c>
      <c r="E169" s="35">
        <v>75.739999999999995</v>
      </c>
      <c r="F169" s="35">
        <v>1160.6199999999999</v>
      </c>
      <c r="G169" s="51">
        <v>1005.29</v>
      </c>
      <c r="H169" s="52">
        <v>132.61000000000001</v>
      </c>
      <c r="I169" s="35">
        <v>1788.06</v>
      </c>
      <c r="J169" s="52">
        <v>400.14</v>
      </c>
      <c r="K169" s="35">
        <v>54.25</v>
      </c>
      <c r="L169" s="35">
        <v>36.79</v>
      </c>
      <c r="M169" s="35">
        <v>155.19999999999999</v>
      </c>
    </row>
    <row r="170" spans="1:13">
      <c r="A170" s="37" t="s">
        <v>386</v>
      </c>
      <c r="B170" s="103">
        <v>5229.08</v>
      </c>
      <c r="C170" s="35">
        <v>268.83</v>
      </c>
      <c r="D170" s="35">
        <v>100.92</v>
      </c>
      <c r="E170" s="35">
        <v>74.010000000000005</v>
      </c>
      <c r="F170" s="35">
        <v>1145.1199999999999</v>
      </c>
      <c r="G170" s="51">
        <v>1128.96</v>
      </c>
      <c r="H170" s="52">
        <v>21.41</v>
      </c>
      <c r="I170" s="35">
        <v>1705.97</v>
      </c>
      <c r="J170" s="52">
        <v>467.01</v>
      </c>
      <c r="K170" s="35">
        <v>72.17</v>
      </c>
      <c r="L170" s="35">
        <v>25.36</v>
      </c>
      <c r="M170" s="35">
        <v>148.41999999999999</v>
      </c>
    </row>
    <row r="171" spans="1:13">
      <c r="A171" s="37" t="s">
        <v>387</v>
      </c>
      <c r="B171" s="103">
        <v>5607.47</v>
      </c>
      <c r="C171" s="35">
        <v>220.94</v>
      </c>
      <c r="D171" s="35">
        <v>102.4</v>
      </c>
      <c r="E171" s="35">
        <v>69.95</v>
      </c>
      <c r="F171" s="35">
        <v>1195.95</v>
      </c>
      <c r="G171" s="51">
        <v>1004.69</v>
      </c>
      <c r="H171" s="52">
        <v>387.72</v>
      </c>
      <c r="I171" s="35">
        <v>1785.83</v>
      </c>
      <c r="J171" s="52">
        <v>424.2</v>
      </c>
      <c r="K171" s="35">
        <v>115.86</v>
      </c>
      <c r="L171" s="35">
        <v>38.33</v>
      </c>
      <c r="M171" s="35">
        <v>156.03</v>
      </c>
    </row>
    <row r="172" spans="1:13">
      <c r="A172" s="37" t="s">
        <v>388</v>
      </c>
      <c r="B172" s="103">
        <v>5479.4</v>
      </c>
      <c r="C172" s="35">
        <v>249.06</v>
      </c>
      <c r="D172" s="35">
        <v>105.85</v>
      </c>
      <c r="E172" s="35">
        <v>70.12</v>
      </c>
      <c r="F172" s="35">
        <v>1166.98</v>
      </c>
      <c r="G172" s="51">
        <v>1075.7</v>
      </c>
      <c r="H172" s="52">
        <v>290.72000000000003</v>
      </c>
      <c r="I172" s="35">
        <v>1805.08</v>
      </c>
      <c r="J172" s="52">
        <v>410.77</v>
      </c>
      <c r="K172" s="35">
        <v>72.400000000000006</v>
      </c>
      <c r="L172" s="35">
        <v>31.45</v>
      </c>
      <c r="M172" s="35">
        <v>130.83000000000001</v>
      </c>
    </row>
    <row r="173" spans="1:13">
      <c r="A173" s="37" t="s">
        <v>389</v>
      </c>
      <c r="B173" s="103">
        <v>5515.86</v>
      </c>
      <c r="C173" s="35">
        <v>207.76</v>
      </c>
      <c r="D173" s="35">
        <v>85.73</v>
      </c>
      <c r="E173" s="35">
        <v>103.54</v>
      </c>
      <c r="F173" s="35">
        <v>1162.49</v>
      </c>
      <c r="G173" s="51">
        <v>1000.14</v>
      </c>
      <c r="H173" s="52">
        <v>322.94</v>
      </c>
      <c r="I173" s="35">
        <v>1821.77</v>
      </c>
      <c r="J173" s="52">
        <v>414.6</v>
      </c>
      <c r="K173" s="35">
        <v>75.81</v>
      </c>
      <c r="L173" s="35">
        <v>28.66</v>
      </c>
      <c r="M173" s="35">
        <v>135.05000000000001</v>
      </c>
    </row>
    <row r="174" spans="1:13">
      <c r="A174" s="37" t="s">
        <v>390</v>
      </c>
      <c r="B174" s="103">
        <v>5094</v>
      </c>
      <c r="C174" s="35">
        <v>220.14</v>
      </c>
      <c r="D174" s="35">
        <v>90.41</v>
      </c>
      <c r="E174" s="35">
        <v>69.959999999999994</v>
      </c>
      <c r="F174" s="35">
        <v>1129.01</v>
      </c>
      <c r="G174" s="51">
        <v>840.36</v>
      </c>
      <c r="H174" s="52">
        <v>324.3</v>
      </c>
      <c r="I174" s="35">
        <v>1804.06</v>
      </c>
      <c r="J174" s="52">
        <v>348.35</v>
      </c>
      <c r="K174" s="35">
        <v>67.56</v>
      </c>
      <c r="L174" s="35">
        <v>24.14</v>
      </c>
      <c r="M174" s="35">
        <v>72.08</v>
      </c>
    </row>
    <row r="175" spans="1:13">
      <c r="A175" s="37" t="s">
        <v>391</v>
      </c>
      <c r="B175" s="103">
        <v>5065.4399999999996</v>
      </c>
      <c r="C175" s="35">
        <v>230.65</v>
      </c>
      <c r="D175" s="35">
        <v>123.26</v>
      </c>
      <c r="E175" s="35">
        <v>75.95</v>
      </c>
      <c r="F175" s="35">
        <v>1091.78</v>
      </c>
      <c r="G175" s="51">
        <v>882.06</v>
      </c>
      <c r="H175" s="52">
        <v>314.52</v>
      </c>
      <c r="I175" s="35">
        <v>1620.59</v>
      </c>
      <c r="J175" s="52">
        <v>473.16</v>
      </c>
      <c r="K175" s="35">
        <v>50.92</v>
      </c>
      <c r="L175" s="35">
        <v>32.19</v>
      </c>
      <c r="M175" s="35">
        <v>88.25</v>
      </c>
    </row>
    <row r="176" spans="1:13">
      <c r="A176" s="37" t="s">
        <v>392</v>
      </c>
      <c r="B176" s="103">
        <v>5194.74</v>
      </c>
      <c r="C176" s="35">
        <v>214.64</v>
      </c>
      <c r="D176" s="35">
        <v>111</v>
      </c>
      <c r="E176" s="35">
        <v>81.93</v>
      </c>
      <c r="F176" s="35">
        <v>1107.93</v>
      </c>
      <c r="G176" s="51">
        <v>808.65</v>
      </c>
      <c r="H176" s="52">
        <v>342.07</v>
      </c>
      <c r="I176" s="35">
        <v>1735.36</v>
      </c>
      <c r="J176" s="52">
        <v>427.24</v>
      </c>
      <c r="K176" s="35">
        <v>60.56</v>
      </c>
      <c r="L176" s="35">
        <v>40.68</v>
      </c>
      <c r="M176" s="35">
        <v>108.35</v>
      </c>
    </row>
    <row r="177" spans="1:13">
      <c r="A177" s="37" t="s">
        <v>393</v>
      </c>
      <c r="B177" s="103">
        <v>5429.78</v>
      </c>
      <c r="C177" s="35">
        <v>231.74</v>
      </c>
      <c r="D177" s="35">
        <v>113.99</v>
      </c>
      <c r="E177" s="35">
        <v>117.38</v>
      </c>
      <c r="F177" s="35">
        <v>1241.8499999999999</v>
      </c>
      <c r="G177" s="51">
        <v>869.47</v>
      </c>
      <c r="H177" s="52">
        <v>192.67</v>
      </c>
      <c r="I177" s="35">
        <v>1920.03</v>
      </c>
      <c r="J177" s="52">
        <v>348.61</v>
      </c>
      <c r="K177" s="35">
        <v>72.12</v>
      </c>
      <c r="L177" s="35">
        <v>44.93</v>
      </c>
      <c r="M177" s="35">
        <v>150.13999999999999</v>
      </c>
    </row>
    <row r="178" spans="1:13">
      <c r="A178" s="37" t="s">
        <v>394</v>
      </c>
      <c r="B178" s="103">
        <v>5044.21</v>
      </c>
      <c r="C178" s="35">
        <v>225.09</v>
      </c>
      <c r="D178" s="35">
        <v>106.68</v>
      </c>
      <c r="E178" s="35">
        <v>99.55</v>
      </c>
      <c r="F178" s="35">
        <v>978.55</v>
      </c>
      <c r="G178" s="51">
        <v>804.08</v>
      </c>
      <c r="H178" s="52">
        <v>223.14</v>
      </c>
      <c r="I178" s="35">
        <v>1698.11</v>
      </c>
      <c r="J178" s="52">
        <v>506.46</v>
      </c>
      <c r="K178" s="35">
        <v>44.63</v>
      </c>
      <c r="L178" s="35">
        <v>39.54</v>
      </c>
      <c r="M178" s="35">
        <v>102.16</v>
      </c>
    </row>
    <row r="179" spans="1:13">
      <c r="A179" s="37" t="s">
        <v>395</v>
      </c>
      <c r="B179" s="103">
        <v>5167.72</v>
      </c>
      <c r="C179" s="35">
        <v>256.27999999999997</v>
      </c>
      <c r="D179" s="35">
        <v>102.81</v>
      </c>
      <c r="E179" s="35">
        <v>56.12</v>
      </c>
      <c r="F179" s="35">
        <v>1096.18</v>
      </c>
      <c r="G179" s="51">
        <v>1048.58</v>
      </c>
      <c r="H179" s="52">
        <v>220.94</v>
      </c>
      <c r="I179" s="35">
        <v>1672.55</v>
      </c>
      <c r="J179" s="52">
        <v>416.88</v>
      </c>
      <c r="K179" s="35">
        <v>67.58</v>
      </c>
      <c r="L179" s="35">
        <v>35.99</v>
      </c>
      <c r="M179" s="35">
        <v>123.68</v>
      </c>
    </row>
    <row r="180" spans="1:13">
      <c r="A180" s="37" t="s">
        <v>396</v>
      </c>
      <c r="B180" s="103">
        <v>5321.01</v>
      </c>
      <c r="C180" s="35">
        <v>241.62</v>
      </c>
      <c r="D180" s="35">
        <v>86.46</v>
      </c>
      <c r="E180" s="35">
        <v>137.4</v>
      </c>
      <c r="F180" s="35">
        <v>1116.74</v>
      </c>
      <c r="G180" s="51">
        <v>937.91</v>
      </c>
      <c r="H180" s="52">
        <v>197.12</v>
      </c>
      <c r="I180" s="35">
        <v>1825.8</v>
      </c>
      <c r="J180" s="52">
        <v>463.14</v>
      </c>
      <c r="K180" s="35">
        <v>49.91</v>
      </c>
      <c r="L180" s="35">
        <v>34.119999999999997</v>
      </c>
      <c r="M180" s="35">
        <v>119.84</v>
      </c>
    </row>
    <row r="181" spans="1:13">
      <c r="A181" s="37" t="s">
        <v>397</v>
      </c>
      <c r="B181" s="103">
        <v>5242.53</v>
      </c>
      <c r="C181" s="35">
        <v>191.27</v>
      </c>
      <c r="D181" s="35">
        <v>99.16</v>
      </c>
      <c r="E181" s="35">
        <v>80.87</v>
      </c>
      <c r="F181" s="35">
        <v>1096.18</v>
      </c>
      <c r="G181" s="51">
        <v>1029.6300000000001</v>
      </c>
      <c r="H181" s="52">
        <v>156.47999999999999</v>
      </c>
      <c r="I181" s="35">
        <v>1787.27</v>
      </c>
      <c r="J181" s="52">
        <v>500.59</v>
      </c>
      <c r="K181" s="35">
        <v>53.83</v>
      </c>
      <c r="L181" s="35">
        <v>30.71</v>
      </c>
      <c r="M181" s="35">
        <v>127.25</v>
      </c>
    </row>
    <row r="182" spans="1:13">
      <c r="A182" s="37" t="s">
        <v>398</v>
      </c>
      <c r="B182" s="103">
        <v>5601.7</v>
      </c>
      <c r="C182" s="35">
        <v>198.31</v>
      </c>
      <c r="D182" s="35">
        <v>75.180000000000007</v>
      </c>
      <c r="E182" s="35">
        <v>75.989999999999995</v>
      </c>
      <c r="F182" s="35">
        <v>1101.32</v>
      </c>
      <c r="G182" s="51">
        <v>1019.11</v>
      </c>
      <c r="H182" s="52">
        <v>160.19</v>
      </c>
      <c r="I182" s="35">
        <v>1901.61</v>
      </c>
      <c r="J182" s="52">
        <v>747.21</v>
      </c>
      <c r="K182" s="35">
        <v>54.41</v>
      </c>
      <c r="L182" s="35">
        <v>32.880000000000003</v>
      </c>
      <c r="M182" s="35">
        <v>136.87</v>
      </c>
    </row>
    <row r="183" spans="1:13">
      <c r="A183" s="37" t="s">
        <v>399</v>
      </c>
      <c r="B183" s="103">
        <v>5082.47</v>
      </c>
      <c r="C183" s="35">
        <v>159.66999999999999</v>
      </c>
      <c r="D183" s="35">
        <v>35.76</v>
      </c>
      <c r="E183" s="35">
        <v>88.52</v>
      </c>
      <c r="F183" s="35">
        <v>1107.2</v>
      </c>
      <c r="G183" s="51">
        <v>1012.72</v>
      </c>
      <c r="H183" s="52">
        <v>215.12</v>
      </c>
      <c r="I183" s="35">
        <v>1838.36</v>
      </c>
      <c r="J183" s="52">
        <v>318.86</v>
      </c>
      <c r="K183" s="35">
        <v>29.95</v>
      </c>
      <c r="L183" s="35">
        <v>41.21</v>
      </c>
      <c r="M183" s="35">
        <v>115.93</v>
      </c>
    </row>
    <row r="184" spans="1:13">
      <c r="A184" s="37" t="s">
        <v>400</v>
      </c>
      <c r="B184" s="103">
        <v>4971.82</v>
      </c>
      <c r="C184" s="35">
        <v>132.15</v>
      </c>
      <c r="D184" s="35">
        <v>51.51</v>
      </c>
      <c r="E184" s="35">
        <v>56.02</v>
      </c>
      <c r="F184" s="35">
        <v>1082.23</v>
      </c>
      <c r="G184" s="51">
        <v>920.21</v>
      </c>
      <c r="H184" s="52">
        <v>192.45</v>
      </c>
      <c r="I184" s="35">
        <v>1813.23</v>
      </c>
      <c r="J184" s="52">
        <v>382.08</v>
      </c>
      <c r="K184" s="35">
        <v>53.74</v>
      </c>
      <c r="L184" s="35">
        <v>24.43</v>
      </c>
      <c r="M184" s="35">
        <v>118.83</v>
      </c>
    </row>
    <row r="185" spans="1:13">
      <c r="A185" s="37" t="s">
        <v>401</v>
      </c>
      <c r="B185" s="103">
        <v>5327.31</v>
      </c>
      <c r="C185" s="35">
        <v>167.29</v>
      </c>
      <c r="D185" s="35">
        <v>81.83</v>
      </c>
      <c r="E185" s="35">
        <v>68.66</v>
      </c>
      <c r="F185" s="35">
        <v>1110.8699999999999</v>
      </c>
      <c r="G185" s="51">
        <v>923.33</v>
      </c>
      <c r="H185" s="52">
        <v>345.89</v>
      </c>
      <c r="I185" s="35">
        <v>1919.6</v>
      </c>
      <c r="J185" s="52">
        <v>413.29</v>
      </c>
      <c r="K185" s="35">
        <v>66.23</v>
      </c>
      <c r="L185" s="35">
        <v>31.53</v>
      </c>
      <c r="M185" s="35">
        <v>103.99</v>
      </c>
    </row>
    <row r="186" spans="1:13">
      <c r="A186" s="37" t="s">
        <v>402</v>
      </c>
      <c r="B186" s="103">
        <v>5624.96</v>
      </c>
      <c r="C186" s="35">
        <v>238.82</v>
      </c>
      <c r="D186" s="35">
        <v>102.59</v>
      </c>
      <c r="E186" s="35">
        <v>156.47999999999999</v>
      </c>
      <c r="F186" s="35">
        <v>1094.71</v>
      </c>
      <c r="G186" s="51">
        <v>991.15</v>
      </c>
      <c r="H186" s="52">
        <v>421.74</v>
      </c>
      <c r="I186" s="35">
        <v>1952.26</v>
      </c>
      <c r="J186" s="52">
        <v>387.6</v>
      </c>
      <c r="K186" s="35">
        <v>63.58</v>
      </c>
      <c r="L186" s="35">
        <v>24.25</v>
      </c>
      <c r="M186" s="35">
        <v>59.23</v>
      </c>
    </row>
    <row r="187" spans="1:13">
      <c r="A187" s="37" t="s">
        <v>403</v>
      </c>
      <c r="B187" s="103">
        <v>5049.3900000000003</v>
      </c>
      <c r="C187" s="35">
        <v>183.24</v>
      </c>
      <c r="D187" s="35">
        <v>104.05</v>
      </c>
      <c r="E187" s="35">
        <v>135.93</v>
      </c>
      <c r="F187" s="35">
        <v>1024.8499999999999</v>
      </c>
      <c r="G187" s="51">
        <v>823.77</v>
      </c>
      <c r="H187" s="52">
        <v>348.27</v>
      </c>
      <c r="I187" s="35">
        <v>1575.73</v>
      </c>
      <c r="J187" s="52">
        <v>513.58000000000004</v>
      </c>
      <c r="K187" s="35">
        <v>100.49</v>
      </c>
      <c r="L187" s="35">
        <v>37.549999999999997</v>
      </c>
      <c r="M187" s="35">
        <v>78.349999999999994</v>
      </c>
    </row>
    <row r="188" spans="1:13">
      <c r="A188" s="37" t="s">
        <v>404</v>
      </c>
      <c r="B188" s="103">
        <v>4859.78</v>
      </c>
      <c r="C188" s="35">
        <v>168.04</v>
      </c>
      <c r="D188" s="35">
        <v>99.77</v>
      </c>
      <c r="E188" s="35">
        <v>67.760000000000005</v>
      </c>
      <c r="F188" s="35">
        <v>999.27</v>
      </c>
      <c r="G188" s="51">
        <v>702.4</v>
      </c>
      <c r="H188" s="52">
        <v>322.07</v>
      </c>
      <c r="I188" s="35">
        <v>1802.51</v>
      </c>
      <c r="J188" s="52">
        <v>345.64</v>
      </c>
      <c r="K188" s="35">
        <v>44.37</v>
      </c>
      <c r="L188" s="35">
        <v>47.62</v>
      </c>
      <c r="M188" s="35">
        <v>101.22</v>
      </c>
    </row>
    <row r="189" spans="1:13">
      <c r="A189" s="37" t="s">
        <v>405</v>
      </c>
      <c r="B189" s="103">
        <v>5012.6400000000003</v>
      </c>
      <c r="C189" s="35">
        <v>237.2</v>
      </c>
      <c r="D189" s="35">
        <v>116.52</v>
      </c>
      <c r="E189" s="35">
        <v>84</v>
      </c>
      <c r="F189" s="35">
        <v>959.06</v>
      </c>
      <c r="G189" s="51">
        <v>861.89</v>
      </c>
      <c r="H189" s="52">
        <v>413.32</v>
      </c>
      <c r="I189" s="35">
        <v>1725.55</v>
      </c>
      <c r="J189" s="52">
        <v>336.85</v>
      </c>
      <c r="K189" s="35">
        <v>39.72</v>
      </c>
      <c r="L189" s="35">
        <v>30.41</v>
      </c>
      <c r="M189" s="35">
        <v>107.83</v>
      </c>
    </row>
    <row r="190" spans="1:13">
      <c r="A190" s="37" t="s">
        <v>406</v>
      </c>
      <c r="B190" s="103">
        <v>5473.18</v>
      </c>
      <c r="C190" s="35">
        <v>185.74</v>
      </c>
      <c r="D190" s="35">
        <v>112.04</v>
      </c>
      <c r="E190" s="35">
        <v>102.89</v>
      </c>
      <c r="F190" s="35">
        <v>1056.29</v>
      </c>
      <c r="G190" s="51">
        <v>990.57</v>
      </c>
      <c r="H190" s="52">
        <v>279.48</v>
      </c>
      <c r="I190" s="35">
        <v>1858.6</v>
      </c>
      <c r="J190" s="52">
        <v>567.92999999999995</v>
      </c>
      <c r="K190" s="35">
        <v>50.24</v>
      </c>
      <c r="L190" s="35">
        <v>39.049999999999997</v>
      </c>
      <c r="M190" s="35">
        <v>120.67</v>
      </c>
    </row>
    <row r="191" spans="1:13">
      <c r="A191" s="37" t="s">
        <v>407</v>
      </c>
      <c r="B191" s="103">
        <v>5416.32</v>
      </c>
      <c r="C191" s="35">
        <v>271.51</v>
      </c>
      <c r="D191" s="35">
        <v>116.26</v>
      </c>
      <c r="E191" s="35">
        <v>73.64</v>
      </c>
      <c r="F191" s="35">
        <v>1092.1099999999999</v>
      </c>
      <c r="G191" s="51">
        <v>995.1</v>
      </c>
      <c r="H191" s="52">
        <v>266.88</v>
      </c>
      <c r="I191" s="35">
        <v>1844.35</v>
      </c>
      <c r="J191" s="52">
        <v>460.12</v>
      </c>
      <c r="K191" s="35">
        <v>44.84</v>
      </c>
      <c r="L191" s="35">
        <v>31.22</v>
      </c>
      <c r="M191" s="35">
        <v>119.4</v>
      </c>
    </row>
    <row r="192" spans="1:13">
      <c r="A192" s="37" t="s">
        <v>408</v>
      </c>
      <c r="B192" s="103">
        <v>5457.64</v>
      </c>
      <c r="C192" s="35">
        <v>328.71</v>
      </c>
      <c r="D192" s="35">
        <v>114.04</v>
      </c>
      <c r="E192" s="35">
        <v>66.27</v>
      </c>
      <c r="F192" s="35">
        <v>1119.8800000000001</v>
      </c>
      <c r="G192" s="51">
        <v>1009.08</v>
      </c>
      <c r="H192" s="52">
        <v>300.61</v>
      </c>
      <c r="I192" s="35">
        <v>1894.56</v>
      </c>
      <c r="J192" s="52">
        <v>307.19</v>
      </c>
      <c r="K192" s="35">
        <v>35.18</v>
      </c>
      <c r="L192" s="35">
        <v>48.92</v>
      </c>
      <c r="M192" s="35">
        <v>127.8</v>
      </c>
    </row>
    <row r="193" spans="1:13">
      <c r="A193" s="37" t="s">
        <v>409</v>
      </c>
      <c r="B193" s="103">
        <v>5182.9799999999996</v>
      </c>
      <c r="C193" s="35">
        <v>262.60000000000002</v>
      </c>
      <c r="D193" s="35">
        <v>116.64</v>
      </c>
      <c r="E193" s="35">
        <v>87.62</v>
      </c>
      <c r="F193" s="35">
        <v>1026.32</v>
      </c>
      <c r="G193" s="51">
        <v>1039.55</v>
      </c>
      <c r="H193" s="52">
        <v>127.38</v>
      </c>
      <c r="I193" s="35">
        <v>1794.14</v>
      </c>
      <c r="J193" s="52">
        <v>385.67</v>
      </c>
      <c r="K193" s="35">
        <v>52.62</v>
      </c>
      <c r="L193" s="35">
        <v>38</v>
      </c>
      <c r="M193" s="35">
        <v>135.55000000000001</v>
      </c>
    </row>
    <row r="194" spans="1:13">
      <c r="A194" s="37" t="s">
        <v>410</v>
      </c>
      <c r="B194" s="103">
        <v>5573.78</v>
      </c>
      <c r="C194" s="35">
        <v>166.63</v>
      </c>
      <c r="D194" s="35">
        <v>106.19</v>
      </c>
      <c r="E194" s="35">
        <v>96.57</v>
      </c>
      <c r="F194" s="35">
        <v>1102.3399999999999</v>
      </c>
      <c r="G194" s="51">
        <v>1003.15</v>
      </c>
      <c r="H194" s="52">
        <v>177.32</v>
      </c>
      <c r="I194" s="35">
        <v>1873.64</v>
      </c>
      <c r="J194" s="52">
        <v>722.94</v>
      </c>
      <c r="K194" s="35">
        <v>30.78</v>
      </c>
      <c r="L194" s="35">
        <v>30.6</v>
      </c>
      <c r="M194" s="35">
        <v>130.86000000000001</v>
      </c>
    </row>
    <row r="195" spans="1:13">
      <c r="A195" s="37" t="s">
        <v>411</v>
      </c>
      <c r="B195" s="103">
        <v>5338.67</v>
      </c>
      <c r="C195" s="35">
        <v>242.11</v>
      </c>
      <c r="D195" s="35">
        <v>88.4</v>
      </c>
      <c r="E195" s="35">
        <v>85.94</v>
      </c>
      <c r="F195" s="35">
        <v>1048.98</v>
      </c>
      <c r="G195" s="51">
        <v>1100.5999999999999</v>
      </c>
      <c r="H195" s="52">
        <v>221.25</v>
      </c>
      <c r="I195" s="35">
        <v>1850.21</v>
      </c>
      <c r="J195" s="52">
        <v>431.57</v>
      </c>
      <c r="K195" s="35">
        <v>39.25</v>
      </c>
      <c r="L195" s="35">
        <v>39.130000000000003</v>
      </c>
      <c r="M195" s="35">
        <v>122.49</v>
      </c>
    </row>
    <row r="196" spans="1:13">
      <c r="A196" s="37" t="s">
        <v>412</v>
      </c>
      <c r="B196" s="103">
        <v>5329.54</v>
      </c>
      <c r="C196" s="35">
        <v>141.63</v>
      </c>
      <c r="D196" s="35">
        <v>104.84</v>
      </c>
      <c r="E196" s="35">
        <v>45.57</v>
      </c>
      <c r="F196" s="35">
        <v>1039.47</v>
      </c>
      <c r="G196" s="51">
        <v>990</v>
      </c>
      <c r="H196" s="52">
        <v>298.55</v>
      </c>
      <c r="I196" s="35">
        <v>1819.25</v>
      </c>
      <c r="J196" s="52">
        <v>549.99</v>
      </c>
      <c r="K196" s="35">
        <v>34.04</v>
      </c>
      <c r="L196" s="35">
        <v>30.97</v>
      </c>
      <c r="M196" s="35">
        <v>125.1</v>
      </c>
    </row>
    <row r="197" spans="1:13">
      <c r="A197" s="37" t="s">
        <v>413</v>
      </c>
      <c r="B197" s="103">
        <v>5430.6</v>
      </c>
      <c r="C197" s="35">
        <v>240.75</v>
      </c>
      <c r="D197" s="35">
        <v>83.6</v>
      </c>
      <c r="E197" s="35">
        <v>62.99</v>
      </c>
      <c r="F197" s="35">
        <v>1061.4000000000001</v>
      </c>
      <c r="G197" s="51">
        <v>986.61</v>
      </c>
      <c r="H197" s="52">
        <v>344.86</v>
      </c>
      <c r="I197" s="35">
        <v>1976.57</v>
      </c>
      <c r="J197" s="52">
        <v>360.22</v>
      </c>
      <c r="K197" s="35">
        <v>23.53</v>
      </c>
      <c r="L197" s="35">
        <v>33.9</v>
      </c>
      <c r="M197" s="35">
        <v>110.96</v>
      </c>
    </row>
    <row r="198" spans="1:13">
      <c r="A198" s="37" t="s">
        <v>414</v>
      </c>
      <c r="B198" s="103">
        <v>5167.04</v>
      </c>
      <c r="C198" s="35">
        <v>187.82</v>
      </c>
      <c r="D198" s="35">
        <v>83.04</v>
      </c>
      <c r="E198" s="35">
        <v>81.150000000000006</v>
      </c>
      <c r="F198" s="35">
        <v>1043.8599999999999</v>
      </c>
      <c r="G198" s="51">
        <v>955.15</v>
      </c>
      <c r="H198" s="52">
        <v>260.01</v>
      </c>
      <c r="I198" s="35">
        <v>1910.46</v>
      </c>
      <c r="J198" s="52">
        <v>385.62</v>
      </c>
      <c r="K198" s="35">
        <v>81.08</v>
      </c>
      <c r="L198" s="35">
        <v>39.67</v>
      </c>
      <c r="M198" s="35">
        <v>78.16</v>
      </c>
    </row>
    <row r="199" spans="1:13">
      <c r="A199" s="37" t="s">
        <v>415</v>
      </c>
      <c r="B199" s="103">
        <v>4956.95</v>
      </c>
      <c r="C199" s="35">
        <v>220.26</v>
      </c>
      <c r="D199" s="35">
        <v>115.53</v>
      </c>
      <c r="E199" s="35">
        <v>84.15</v>
      </c>
      <c r="F199" s="35">
        <v>1031.43</v>
      </c>
      <c r="G199" s="51">
        <v>837.53</v>
      </c>
      <c r="H199" s="52">
        <v>397.33</v>
      </c>
      <c r="I199" s="35">
        <v>1635.91</v>
      </c>
      <c r="J199" s="52">
        <v>357.9</v>
      </c>
      <c r="K199" s="35">
        <v>34.869999999999997</v>
      </c>
      <c r="L199" s="35">
        <v>29.64</v>
      </c>
      <c r="M199" s="35">
        <v>75.08</v>
      </c>
    </row>
    <row r="200" spans="1:13">
      <c r="A200" s="37" t="s">
        <v>416</v>
      </c>
      <c r="B200" s="103">
        <v>5082.8</v>
      </c>
      <c r="C200" s="35">
        <v>191.48</v>
      </c>
      <c r="D200" s="35">
        <v>117.14</v>
      </c>
      <c r="E200" s="35">
        <v>62.73</v>
      </c>
      <c r="F200" s="35">
        <v>988.3</v>
      </c>
      <c r="G200" s="51">
        <v>824.04</v>
      </c>
      <c r="H200" s="52">
        <v>330.35</v>
      </c>
      <c r="I200" s="35">
        <v>1881.71</v>
      </c>
      <c r="J200" s="52">
        <v>404.15</v>
      </c>
      <c r="K200" s="35">
        <v>82.57</v>
      </c>
      <c r="L200" s="35">
        <v>32.119999999999997</v>
      </c>
      <c r="M200" s="35">
        <v>108.65</v>
      </c>
    </row>
    <row r="201" spans="1:13">
      <c r="A201" s="37" t="s">
        <v>417</v>
      </c>
      <c r="B201" s="103">
        <v>5137.8500000000004</v>
      </c>
      <c r="C201" s="35">
        <v>236.9</v>
      </c>
      <c r="D201" s="35">
        <v>117.46</v>
      </c>
      <c r="E201" s="35">
        <v>65.349999999999994</v>
      </c>
      <c r="F201" s="35">
        <v>953.95</v>
      </c>
      <c r="G201" s="51">
        <v>843.02</v>
      </c>
      <c r="H201" s="52">
        <v>368.11</v>
      </c>
      <c r="I201" s="35">
        <v>1922.99</v>
      </c>
      <c r="J201" s="52">
        <v>286.27999999999997</v>
      </c>
      <c r="K201" s="35">
        <v>62.03</v>
      </c>
      <c r="L201" s="35">
        <v>38.11</v>
      </c>
      <c r="M201" s="35">
        <v>128.54</v>
      </c>
    </row>
    <row r="202" spans="1:13">
      <c r="A202" s="37" t="s">
        <v>418</v>
      </c>
      <c r="B202" s="103">
        <v>5429.03</v>
      </c>
      <c r="C202" s="35">
        <v>224.3</v>
      </c>
      <c r="D202" s="35">
        <v>111.58</v>
      </c>
      <c r="E202" s="35">
        <v>67.48</v>
      </c>
      <c r="F202" s="35">
        <v>1041.67</v>
      </c>
      <c r="G202" s="51">
        <v>895.06</v>
      </c>
      <c r="H202" s="52">
        <v>396.87</v>
      </c>
      <c r="I202" s="35">
        <v>1919.46</v>
      </c>
      <c r="J202" s="52">
        <v>486.16</v>
      </c>
      <c r="K202" s="35">
        <v>29.43</v>
      </c>
      <c r="L202" s="35">
        <v>58.51</v>
      </c>
      <c r="M202" s="35">
        <v>116.13</v>
      </c>
    </row>
    <row r="203" spans="1:13">
      <c r="A203" s="37" t="s">
        <v>419</v>
      </c>
      <c r="B203" s="103">
        <v>5096.2700000000004</v>
      </c>
      <c r="C203" s="35">
        <v>223.35</v>
      </c>
      <c r="D203" s="35">
        <v>107.53</v>
      </c>
      <c r="E203" s="35">
        <v>56.58</v>
      </c>
      <c r="F203" s="35">
        <v>1048.25</v>
      </c>
      <c r="G203" s="51">
        <v>843.17</v>
      </c>
      <c r="H203" s="52">
        <v>201.07</v>
      </c>
      <c r="I203" s="35">
        <v>1828.86</v>
      </c>
      <c r="J203" s="52">
        <v>457.22</v>
      </c>
      <c r="K203" s="35">
        <v>43.76</v>
      </c>
      <c r="L203" s="35">
        <v>39.200000000000003</v>
      </c>
      <c r="M203" s="35">
        <v>112.16</v>
      </c>
    </row>
    <row r="204" spans="1:13">
      <c r="A204" s="37" t="s">
        <v>420</v>
      </c>
      <c r="B204" s="103">
        <v>5518.86</v>
      </c>
      <c r="C204" s="35">
        <v>213.77</v>
      </c>
      <c r="D204" s="35">
        <v>111.17</v>
      </c>
      <c r="E204" s="35">
        <v>74.739999999999995</v>
      </c>
      <c r="F204" s="35">
        <v>1073.0999999999999</v>
      </c>
      <c r="G204" s="51">
        <v>1045.3</v>
      </c>
      <c r="H204" s="52">
        <v>146.65</v>
      </c>
      <c r="I204" s="35">
        <v>1910.34</v>
      </c>
      <c r="J204" s="52">
        <v>493.03</v>
      </c>
      <c r="K204" s="35">
        <v>75.52</v>
      </c>
      <c r="L204" s="35">
        <v>51.03</v>
      </c>
      <c r="M204" s="35">
        <v>144.54</v>
      </c>
    </row>
    <row r="205" spans="1:13">
      <c r="A205" s="37" t="s">
        <v>421</v>
      </c>
      <c r="B205" s="103">
        <v>5181.18</v>
      </c>
      <c r="C205" s="35">
        <v>217.14</v>
      </c>
      <c r="D205" s="35">
        <v>120.18</v>
      </c>
      <c r="E205" s="35">
        <v>88.49</v>
      </c>
      <c r="F205" s="35">
        <v>997.08</v>
      </c>
      <c r="G205" s="51">
        <v>1009.02</v>
      </c>
      <c r="H205" s="52">
        <v>150.6</v>
      </c>
      <c r="I205" s="35">
        <v>1880.03</v>
      </c>
      <c r="J205" s="52">
        <v>434.4</v>
      </c>
      <c r="K205" s="35">
        <v>22.86</v>
      </c>
      <c r="L205" s="35">
        <v>35.590000000000003</v>
      </c>
      <c r="M205" s="35">
        <v>141.94999999999999</v>
      </c>
    </row>
    <row r="206" spans="1:13">
      <c r="A206" s="37" t="s">
        <v>422</v>
      </c>
      <c r="B206" s="103">
        <v>5548.51</v>
      </c>
      <c r="C206" s="35">
        <v>184.62</v>
      </c>
      <c r="D206" s="35">
        <v>84.53</v>
      </c>
      <c r="E206" s="35">
        <v>96.87</v>
      </c>
      <c r="F206" s="35">
        <v>1090.6400000000001</v>
      </c>
      <c r="G206" s="51">
        <v>1151.8699999999999</v>
      </c>
      <c r="H206" s="52">
        <v>165.9</v>
      </c>
      <c r="I206" s="35">
        <v>1963.09</v>
      </c>
      <c r="J206" s="52">
        <v>536.95000000000005</v>
      </c>
      <c r="K206" s="35">
        <v>35.61</v>
      </c>
      <c r="L206" s="35">
        <v>33.17</v>
      </c>
      <c r="M206" s="35">
        <v>128.85</v>
      </c>
    </row>
    <row r="207" spans="1:13">
      <c r="A207" s="37" t="s">
        <v>423</v>
      </c>
      <c r="B207" s="103">
        <v>5333.63</v>
      </c>
      <c r="C207" s="35">
        <v>206.12</v>
      </c>
      <c r="D207" s="35">
        <v>76.44</v>
      </c>
      <c r="E207" s="35">
        <v>31.51</v>
      </c>
      <c r="F207" s="35">
        <v>1015.35</v>
      </c>
      <c r="G207" s="51">
        <v>1119.4100000000001</v>
      </c>
      <c r="H207" s="52">
        <v>225.98</v>
      </c>
      <c r="I207" s="35">
        <v>1858.22</v>
      </c>
      <c r="J207" s="52">
        <v>486.51</v>
      </c>
      <c r="K207" s="35">
        <v>47.58</v>
      </c>
      <c r="L207" s="35">
        <v>33.61</v>
      </c>
      <c r="M207" s="35">
        <v>121.45</v>
      </c>
    </row>
    <row r="208" spans="1:13">
      <c r="A208" s="37" t="s">
        <v>424</v>
      </c>
      <c r="B208" s="103">
        <v>5382.58</v>
      </c>
      <c r="C208" s="35">
        <v>181.39</v>
      </c>
      <c r="D208" s="35">
        <v>91.98</v>
      </c>
      <c r="E208" s="35">
        <v>100.15</v>
      </c>
      <c r="F208" s="35">
        <v>1032.8900000000001</v>
      </c>
      <c r="G208" s="51">
        <v>976.49</v>
      </c>
      <c r="H208" s="52">
        <v>321.11</v>
      </c>
      <c r="I208" s="35">
        <v>1911.07</v>
      </c>
      <c r="J208" s="52">
        <v>430.34</v>
      </c>
      <c r="K208" s="35">
        <v>28.03</v>
      </c>
      <c r="L208" s="35">
        <v>36.86</v>
      </c>
      <c r="M208" s="35">
        <v>133.11000000000001</v>
      </c>
    </row>
    <row r="209" spans="1:13">
      <c r="A209" s="37" t="s">
        <v>425</v>
      </c>
      <c r="B209" s="103">
        <v>5330.14</v>
      </c>
      <c r="C209" s="35">
        <v>233.57</v>
      </c>
      <c r="D209" s="35">
        <v>112.32</v>
      </c>
      <c r="E209" s="35">
        <v>55.23</v>
      </c>
      <c r="F209" s="35">
        <v>1043.8599999999999</v>
      </c>
      <c r="G209" s="51">
        <v>747.24</v>
      </c>
      <c r="H209" s="52">
        <v>470.23</v>
      </c>
      <c r="I209" s="35">
        <v>2029.36</v>
      </c>
      <c r="J209" s="52">
        <v>393.13</v>
      </c>
      <c r="K209" s="35">
        <v>23.73</v>
      </c>
      <c r="L209" s="35">
        <v>29.5</v>
      </c>
      <c r="M209" s="35">
        <v>111.47</v>
      </c>
    </row>
    <row r="210" spans="1:13">
      <c r="A210" s="37" t="s">
        <v>426</v>
      </c>
      <c r="B210" s="103">
        <v>5412.4</v>
      </c>
      <c r="C210" s="35">
        <v>252</v>
      </c>
      <c r="D210" s="35">
        <v>126.99</v>
      </c>
      <c r="E210" s="35">
        <v>92.17</v>
      </c>
      <c r="F210" s="35">
        <v>1009.5</v>
      </c>
      <c r="G210" s="51">
        <v>928.56</v>
      </c>
      <c r="H210" s="52">
        <v>366.19</v>
      </c>
      <c r="I210" s="35">
        <v>2049.3000000000002</v>
      </c>
      <c r="J210" s="52">
        <v>348.31</v>
      </c>
      <c r="K210" s="35">
        <v>38.97</v>
      </c>
      <c r="L210" s="35">
        <v>21.83</v>
      </c>
      <c r="M210" s="35">
        <v>87.81</v>
      </c>
    </row>
    <row r="211" spans="1:13">
      <c r="A211" s="37" t="s">
        <v>427</v>
      </c>
      <c r="B211" s="103">
        <v>5202.82</v>
      </c>
      <c r="C211" s="35">
        <v>284.41000000000003</v>
      </c>
      <c r="D211" s="35">
        <v>128.82</v>
      </c>
      <c r="E211" s="35">
        <v>33.229999999999997</v>
      </c>
      <c r="F211" s="35">
        <v>969.78</v>
      </c>
      <c r="G211" s="51">
        <v>937.03</v>
      </c>
      <c r="H211" s="52">
        <v>424.27</v>
      </c>
      <c r="I211" s="35">
        <v>1711.2</v>
      </c>
      <c r="J211" s="52">
        <v>455.6</v>
      </c>
      <c r="K211" s="35">
        <v>48.06</v>
      </c>
      <c r="L211" s="35">
        <v>26.39</v>
      </c>
      <c r="M211" s="35">
        <v>76.180000000000007</v>
      </c>
    </row>
    <row r="212" spans="1:13">
      <c r="A212" s="37" t="s">
        <v>428</v>
      </c>
      <c r="B212" s="103">
        <v>5159.24</v>
      </c>
      <c r="C212" s="35">
        <v>331.87</v>
      </c>
      <c r="D212" s="35">
        <v>108.14</v>
      </c>
      <c r="E212" s="35">
        <v>70.86</v>
      </c>
      <c r="F212" s="35">
        <v>1018.05</v>
      </c>
      <c r="G212" s="51">
        <v>748.12</v>
      </c>
      <c r="H212" s="52">
        <v>407.44</v>
      </c>
      <c r="I212" s="35">
        <v>1972.07</v>
      </c>
      <c r="J212" s="52">
        <v>234.42</v>
      </c>
      <c r="K212" s="35">
        <v>50.28</v>
      </c>
      <c r="L212" s="35">
        <v>39.19</v>
      </c>
      <c r="M212" s="35">
        <v>106.16</v>
      </c>
    </row>
    <row r="213" spans="1:13">
      <c r="A213" s="37" t="s">
        <v>429</v>
      </c>
      <c r="B213" s="103">
        <v>5263.36</v>
      </c>
      <c r="C213" s="35">
        <v>286.95</v>
      </c>
      <c r="D213" s="35">
        <v>126.19</v>
      </c>
      <c r="E213" s="35">
        <v>87.64</v>
      </c>
      <c r="F213" s="35">
        <v>905.42</v>
      </c>
      <c r="G213" s="51">
        <v>892.77</v>
      </c>
      <c r="H213" s="52">
        <v>331.88</v>
      </c>
      <c r="I213" s="35">
        <v>1982.18</v>
      </c>
      <c r="J213" s="52">
        <v>333.59</v>
      </c>
      <c r="K213" s="35">
        <v>47.1</v>
      </c>
      <c r="L213" s="35">
        <v>35.53</v>
      </c>
      <c r="M213" s="35">
        <v>155.83000000000001</v>
      </c>
    </row>
    <row r="214" spans="1:13">
      <c r="A214" s="37" t="s">
        <v>430</v>
      </c>
      <c r="B214" s="103">
        <v>5713.05</v>
      </c>
      <c r="C214" s="35">
        <v>242.5</v>
      </c>
      <c r="D214" s="35">
        <v>123.93</v>
      </c>
      <c r="E214" s="35">
        <v>178.41</v>
      </c>
      <c r="F214" s="35">
        <v>1014.4</v>
      </c>
      <c r="G214" s="51">
        <v>933.77</v>
      </c>
      <c r="H214" s="52">
        <v>273.31</v>
      </c>
      <c r="I214" s="35">
        <v>1994.58</v>
      </c>
      <c r="J214" s="52">
        <v>657.23</v>
      </c>
      <c r="K214" s="35">
        <v>33.53</v>
      </c>
      <c r="L214" s="35">
        <v>34.1</v>
      </c>
      <c r="M214" s="35">
        <v>128.85</v>
      </c>
    </row>
    <row r="215" spans="1:13">
      <c r="A215" s="37" t="s">
        <v>431</v>
      </c>
      <c r="B215" s="103">
        <v>5389.95</v>
      </c>
      <c r="C215" s="35">
        <v>250.42</v>
      </c>
      <c r="D215" s="35">
        <v>122.14</v>
      </c>
      <c r="E215" s="35">
        <v>106.71</v>
      </c>
      <c r="F215" s="35">
        <v>1031.95</v>
      </c>
      <c r="G215" s="51">
        <v>978.71</v>
      </c>
      <c r="H215" s="52">
        <v>196.96</v>
      </c>
      <c r="I215" s="35">
        <v>1963.56</v>
      </c>
      <c r="J215" s="52">
        <v>504.88</v>
      </c>
      <c r="K215" s="35">
        <v>28.65</v>
      </c>
      <c r="L215" s="35">
        <v>30.79</v>
      </c>
      <c r="M215" s="35">
        <v>125.48</v>
      </c>
    </row>
    <row r="216" spans="1:13">
      <c r="A216" s="37" t="s">
        <v>432</v>
      </c>
      <c r="B216" s="103">
        <v>5220.18</v>
      </c>
      <c r="C216" s="35">
        <v>196.19</v>
      </c>
      <c r="D216" s="35">
        <v>123.73</v>
      </c>
      <c r="E216" s="35">
        <v>41.66</v>
      </c>
      <c r="F216" s="35">
        <v>1029.75</v>
      </c>
      <c r="G216" s="51">
        <v>845.97</v>
      </c>
      <c r="H216" s="52">
        <v>227.47</v>
      </c>
      <c r="I216" s="35">
        <v>2039.86</v>
      </c>
      <c r="J216" s="52">
        <v>439.09</v>
      </c>
      <c r="K216" s="35">
        <v>9.86</v>
      </c>
      <c r="L216" s="35">
        <v>39.57</v>
      </c>
      <c r="M216" s="35">
        <v>150.44999999999999</v>
      </c>
    </row>
    <row r="217" spans="1:13">
      <c r="A217" s="37" t="s">
        <v>433</v>
      </c>
      <c r="B217" s="103">
        <v>5349.37</v>
      </c>
      <c r="C217" s="35">
        <v>205.43</v>
      </c>
      <c r="D217" s="35">
        <v>119.29</v>
      </c>
      <c r="E217" s="35">
        <v>84.98</v>
      </c>
      <c r="F217" s="35">
        <v>1023.9</v>
      </c>
      <c r="G217" s="51">
        <v>1012.94</v>
      </c>
      <c r="H217" s="52">
        <v>105.68</v>
      </c>
      <c r="I217" s="35">
        <v>1928.78</v>
      </c>
      <c r="J217" s="52">
        <v>551.55999999999995</v>
      </c>
      <c r="K217" s="35">
        <v>30.79</v>
      </c>
      <c r="L217" s="35">
        <v>40.619999999999997</v>
      </c>
      <c r="M217" s="35">
        <v>152.80000000000001</v>
      </c>
    </row>
    <row r="218" spans="1:13">
      <c r="A218" s="37" t="s">
        <v>434</v>
      </c>
      <c r="B218" s="103">
        <v>5425.46</v>
      </c>
      <c r="C218" s="35">
        <v>231.21</v>
      </c>
      <c r="D218" s="35">
        <v>105.72</v>
      </c>
      <c r="E218" s="35">
        <v>73.3</v>
      </c>
      <c r="F218" s="35">
        <v>1029.02</v>
      </c>
      <c r="G218" s="51">
        <v>1058.3599999999999</v>
      </c>
      <c r="H218" s="52">
        <v>206.1</v>
      </c>
      <c r="I218" s="35">
        <v>1902.34</v>
      </c>
      <c r="J218" s="52">
        <v>532.64</v>
      </c>
      <c r="K218" s="35">
        <v>29.9</v>
      </c>
      <c r="L218" s="35">
        <v>32.99</v>
      </c>
      <c r="M218" s="35">
        <v>131.88</v>
      </c>
    </row>
    <row r="219" spans="1:13">
      <c r="A219" s="37" t="s">
        <v>435</v>
      </c>
      <c r="B219" s="103">
        <v>5493.1</v>
      </c>
      <c r="C219" s="35">
        <v>290.02</v>
      </c>
      <c r="D219" s="35">
        <v>84.65</v>
      </c>
      <c r="E219" s="35">
        <v>95.17</v>
      </c>
      <c r="F219" s="35">
        <v>1019.51</v>
      </c>
      <c r="G219" s="51">
        <v>1069.5899999999999</v>
      </c>
      <c r="H219" s="52">
        <v>203.03</v>
      </c>
      <c r="I219" s="35">
        <v>1805.09</v>
      </c>
      <c r="J219" s="52">
        <v>652.38</v>
      </c>
      <c r="K219" s="35">
        <v>33.71</v>
      </c>
      <c r="L219" s="35">
        <v>27.48</v>
      </c>
      <c r="M219" s="35">
        <v>130.85</v>
      </c>
    </row>
    <row r="220" spans="1:13">
      <c r="A220" s="37" t="s">
        <v>436</v>
      </c>
      <c r="B220" s="103">
        <v>5691.28</v>
      </c>
      <c r="C220" s="35">
        <v>311.2</v>
      </c>
      <c r="D220" s="35">
        <v>91.36</v>
      </c>
      <c r="E220" s="35">
        <v>278.05</v>
      </c>
      <c r="F220" s="35">
        <v>958.05</v>
      </c>
      <c r="G220" s="51">
        <v>907.89</v>
      </c>
      <c r="H220" s="52">
        <v>209.21</v>
      </c>
      <c r="I220" s="35">
        <v>1988.71</v>
      </c>
      <c r="J220" s="52">
        <v>571.85</v>
      </c>
      <c r="K220" s="35">
        <v>35.85</v>
      </c>
      <c r="L220" s="35">
        <v>33</v>
      </c>
      <c r="M220" s="35">
        <v>125</v>
      </c>
    </row>
    <row r="221" spans="1:13">
      <c r="A221" s="37" t="s">
        <v>437</v>
      </c>
      <c r="B221" s="103">
        <v>5309.71</v>
      </c>
      <c r="C221" s="35">
        <v>244.02</v>
      </c>
      <c r="D221" s="35">
        <v>128.97</v>
      </c>
      <c r="E221" s="35">
        <v>240.29</v>
      </c>
      <c r="F221" s="35">
        <v>963.43</v>
      </c>
      <c r="G221" s="51">
        <v>791.94</v>
      </c>
      <c r="H221" s="52">
        <v>200.46</v>
      </c>
      <c r="I221" s="35">
        <v>2098.5500000000002</v>
      </c>
      <c r="J221" s="52">
        <v>368.18</v>
      </c>
      <c r="K221" s="35">
        <v>34.86</v>
      </c>
      <c r="L221" s="35">
        <v>34.78</v>
      </c>
      <c r="M221" s="35">
        <v>107.3</v>
      </c>
    </row>
    <row r="222" spans="1:13">
      <c r="A222" s="37" t="s">
        <v>438</v>
      </c>
      <c r="B222" s="103">
        <v>5566.43</v>
      </c>
      <c r="C222" s="35">
        <v>295.88</v>
      </c>
      <c r="D222" s="35">
        <v>136.71</v>
      </c>
      <c r="E222" s="35">
        <v>277.87</v>
      </c>
      <c r="F222" s="35">
        <v>918.78</v>
      </c>
      <c r="G222" s="51">
        <v>1149.56</v>
      </c>
      <c r="H222" s="52">
        <v>167.99</v>
      </c>
      <c r="I222" s="35">
        <v>2018.9</v>
      </c>
      <c r="J222" s="52">
        <v>346.16</v>
      </c>
      <c r="K222" s="35">
        <v>37.5</v>
      </c>
      <c r="L222" s="35">
        <v>33.17</v>
      </c>
      <c r="M222" s="35">
        <v>73.5</v>
      </c>
    </row>
    <row r="223" spans="1:13">
      <c r="A223" s="37" t="s">
        <v>439</v>
      </c>
      <c r="B223" s="103">
        <v>5222.37</v>
      </c>
      <c r="C223" s="35">
        <v>295.66000000000003</v>
      </c>
      <c r="D223" s="35">
        <v>138.19</v>
      </c>
      <c r="E223" s="35">
        <v>174.89</v>
      </c>
      <c r="F223" s="35">
        <v>950.77</v>
      </c>
      <c r="G223" s="51">
        <v>892.6</v>
      </c>
      <c r="H223" s="52">
        <v>420.47</v>
      </c>
      <c r="I223" s="35">
        <v>1840.32</v>
      </c>
      <c r="J223" s="52">
        <v>476.77</v>
      </c>
      <c r="K223" s="35">
        <v>51.34</v>
      </c>
      <c r="L223" s="35">
        <v>34.99</v>
      </c>
      <c r="M223" s="35">
        <v>67.930000000000007</v>
      </c>
    </row>
    <row r="224" spans="1:13">
      <c r="A224" s="37" t="s">
        <v>440</v>
      </c>
      <c r="B224" s="103">
        <v>5357.49</v>
      </c>
      <c r="C224" s="35">
        <v>250.67</v>
      </c>
      <c r="D224" s="35">
        <v>154.86000000000001</v>
      </c>
      <c r="E224" s="35">
        <v>139.07</v>
      </c>
      <c r="F224" s="35">
        <v>961.01</v>
      </c>
      <c r="G224" s="51">
        <v>713.38</v>
      </c>
      <c r="H224" s="52">
        <v>426.04</v>
      </c>
      <c r="I224" s="35">
        <v>2033.99</v>
      </c>
      <c r="J224" s="52">
        <v>188.78</v>
      </c>
      <c r="K224" s="35">
        <v>40.770000000000003</v>
      </c>
      <c r="L224" s="35">
        <v>35.64</v>
      </c>
      <c r="M224" s="35">
        <v>95.73</v>
      </c>
    </row>
    <row r="225" spans="1:13">
      <c r="A225" s="37" t="s">
        <v>441</v>
      </c>
      <c r="B225" s="103">
        <v>5499.63</v>
      </c>
      <c r="C225" s="35">
        <v>272.63</v>
      </c>
      <c r="D225" s="35">
        <v>138.83000000000001</v>
      </c>
      <c r="E225" s="35">
        <v>93.93</v>
      </c>
      <c r="F225" s="35">
        <v>965.39</v>
      </c>
      <c r="G225" s="51">
        <v>930.24</v>
      </c>
      <c r="H225" s="52">
        <v>380.9</v>
      </c>
      <c r="I225" s="35">
        <v>2014.71</v>
      </c>
      <c r="J225" s="52">
        <v>280.97000000000003</v>
      </c>
      <c r="K225" s="35">
        <v>49.48</v>
      </c>
      <c r="L225" s="35">
        <v>25.99</v>
      </c>
      <c r="M225" s="35">
        <v>110.26</v>
      </c>
    </row>
    <row r="226" spans="1:13">
      <c r="A226" s="37" t="s">
        <v>442</v>
      </c>
      <c r="B226" s="103">
        <v>5485.79</v>
      </c>
      <c r="C226" s="35">
        <v>264.91000000000003</v>
      </c>
      <c r="D226" s="35">
        <v>134.88999999999999</v>
      </c>
      <c r="E226" s="35">
        <v>79.41</v>
      </c>
      <c r="F226" s="35">
        <v>988.8</v>
      </c>
      <c r="G226" s="51">
        <v>915.78</v>
      </c>
      <c r="H226" s="52">
        <v>280.83</v>
      </c>
      <c r="I226" s="35">
        <v>2056.84</v>
      </c>
      <c r="J226" s="52">
        <v>406.95</v>
      </c>
      <c r="K226" s="35">
        <v>35.78</v>
      </c>
      <c r="L226" s="35">
        <v>36.26</v>
      </c>
      <c r="M226" s="35">
        <v>117.19</v>
      </c>
    </row>
    <row r="227" spans="1:13">
      <c r="A227" s="37" t="s">
        <v>443</v>
      </c>
      <c r="B227" s="103">
        <v>5407.53</v>
      </c>
      <c r="C227" s="35">
        <v>234.35</v>
      </c>
      <c r="D227" s="35">
        <v>141.27000000000001</v>
      </c>
      <c r="E227" s="35">
        <v>138.27000000000001</v>
      </c>
      <c r="F227" s="35">
        <v>1026.0999999999999</v>
      </c>
      <c r="G227" s="51">
        <v>1014.11</v>
      </c>
      <c r="H227" s="52">
        <v>204.82</v>
      </c>
      <c r="I227" s="35">
        <v>1977.82</v>
      </c>
      <c r="J227" s="52">
        <v>714.21</v>
      </c>
      <c r="K227" s="35">
        <v>30.07</v>
      </c>
      <c r="L227" s="35">
        <v>31.72</v>
      </c>
      <c r="M227" s="35">
        <v>123.41</v>
      </c>
    </row>
    <row r="228" spans="1:13">
      <c r="A228" s="37" t="s">
        <v>444</v>
      </c>
      <c r="B228" s="103">
        <v>5645.77</v>
      </c>
      <c r="C228" s="35">
        <v>266.18</v>
      </c>
      <c r="D228" s="35">
        <v>124.37</v>
      </c>
      <c r="E228" s="35">
        <v>122.36</v>
      </c>
      <c r="F228" s="35">
        <v>1057.55</v>
      </c>
      <c r="G228" s="51">
        <v>958.11</v>
      </c>
      <c r="H228" s="52">
        <v>149.96</v>
      </c>
      <c r="I228" s="35">
        <v>2103.58</v>
      </c>
      <c r="J228" s="52">
        <v>520.07000000000005</v>
      </c>
      <c r="K228" s="35">
        <v>41.91</v>
      </c>
      <c r="L228" s="35">
        <v>30.17</v>
      </c>
      <c r="M228" s="35">
        <v>135.97</v>
      </c>
    </row>
    <row r="229" spans="1:13">
      <c r="A229" s="37" t="s">
        <v>445</v>
      </c>
      <c r="B229" s="103">
        <v>5552.71</v>
      </c>
      <c r="C229" s="35">
        <v>231.51</v>
      </c>
      <c r="D229" s="35">
        <v>145.41</v>
      </c>
      <c r="E229" s="35">
        <v>94.08</v>
      </c>
      <c r="F229" s="35">
        <v>990.99</v>
      </c>
      <c r="G229" s="51">
        <v>1115.43</v>
      </c>
      <c r="H229" s="52">
        <v>143.78</v>
      </c>
      <c r="I229" s="35">
        <v>2059.14</v>
      </c>
      <c r="J229" s="52">
        <v>581.64</v>
      </c>
      <c r="K229" s="35">
        <v>33.28</v>
      </c>
      <c r="L229" s="35">
        <v>44.72</v>
      </c>
      <c r="M229" s="35">
        <v>132.66999999999999</v>
      </c>
    </row>
    <row r="230" spans="1:13">
      <c r="A230" s="37" t="s">
        <v>446</v>
      </c>
      <c r="B230" s="103">
        <v>5575.47</v>
      </c>
      <c r="C230" s="35">
        <v>220.26</v>
      </c>
      <c r="D230" s="35">
        <v>124.29</v>
      </c>
      <c r="E230" s="35">
        <v>92.13</v>
      </c>
      <c r="F230" s="35">
        <v>1000.5</v>
      </c>
      <c r="G230" s="51">
        <v>1152.4100000000001</v>
      </c>
      <c r="H230" s="52">
        <v>184.22</v>
      </c>
      <c r="I230" s="35">
        <v>2064.17</v>
      </c>
      <c r="J230" s="52">
        <v>414.23</v>
      </c>
      <c r="K230" s="35">
        <v>35.03</v>
      </c>
      <c r="L230" s="35">
        <v>29.32</v>
      </c>
      <c r="M230" s="35">
        <v>133.59</v>
      </c>
    </row>
    <row r="231" spans="1:13">
      <c r="A231" s="37" t="s">
        <v>447</v>
      </c>
      <c r="B231" s="103">
        <v>5672.11</v>
      </c>
      <c r="C231" s="35">
        <v>279.70999999999998</v>
      </c>
      <c r="D231" s="35">
        <v>108.97</v>
      </c>
      <c r="E231" s="35">
        <v>84.77</v>
      </c>
      <c r="F231" s="35">
        <v>1022.44</v>
      </c>
      <c r="G231" s="51">
        <v>1049.8699999999999</v>
      </c>
      <c r="H231" s="52">
        <v>217.88</v>
      </c>
      <c r="I231" s="35">
        <v>1984.05</v>
      </c>
      <c r="J231" s="52">
        <v>721.27</v>
      </c>
      <c r="K231" s="35">
        <v>39.590000000000003</v>
      </c>
      <c r="L231" s="35">
        <v>38.43</v>
      </c>
      <c r="M231" s="35">
        <v>133.15</v>
      </c>
    </row>
    <row r="232" spans="1:13">
      <c r="A232" s="37" t="s">
        <v>448</v>
      </c>
      <c r="B232" s="103">
        <v>5653.52</v>
      </c>
      <c r="C232" s="35">
        <v>294.24</v>
      </c>
      <c r="D232" s="35">
        <v>141.51</v>
      </c>
      <c r="E232" s="35">
        <v>78.16</v>
      </c>
      <c r="F232" s="35">
        <v>990.26</v>
      </c>
      <c r="G232" s="51">
        <v>1014.73</v>
      </c>
      <c r="H232" s="52">
        <v>277.22000000000003</v>
      </c>
      <c r="I232" s="35">
        <v>2111.96</v>
      </c>
      <c r="J232" s="52">
        <v>467.63</v>
      </c>
      <c r="K232" s="35">
        <v>30.08</v>
      </c>
      <c r="L232" s="35">
        <v>38.99</v>
      </c>
      <c r="M232" s="35">
        <v>103.44</v>
      </c>
    </row>
    <row r="233" spans="1:13">
      <c r="A233" s="37" t="s">
        <v>449</v>
      </c>
      <c r="B233" s="103">
        <v>5504.43</v>
      </c>
      <c r="C233" s="35">
        <v>227.43</v>
      </c>
      <c r="D233" s="35">
        <v>145.30000000000001</v>
      </c>
      <c r="E233" s="35">
        <v>154.44999999999999</v>
      </c>
      <c r="F233" s="35">
        <v>997.57</v>
      </c>
      <c r="G233" s="51">
        <v>796.2</v>
      </c>
      <c r="H233" s="52">
        <v>355.26</v>
      </c>
      <c r="I233" s="35">
        <v>2153.88</v>
      </c>
      <c r="J233" s="52">
        <v>435.52</v>
      </c>
      <c r="K233" s="35">
        <v>23.1</v>
      </c>
      <c r="L233" s="35">
        <v>32.36</v>
      </c>
      <c r="M233" s="35">
        <v>98.89</v>
      </c>
    </row>
    <row r="234" spans="1:13">
      <c r="A234" s="37" t="s">
        <v>450</v>
      </c>
      <c r="B234" s="103">
        <v>5563.37</v>
      </c>
      <c r="C234" s="35">
        <v>222.94</v>
      </c>
      <c r="D234" s="35">
        <v>150.63</v>
      </c>
      <c r="E234" s="35">
        <v>89.07</v>
      </c>
      <c r="F234" s="35">
        <v>999.77</v>
      </c>
      <c r="G234" s="51">
        <v>946.56</v>
      </c>
      <c r="H234" s="52">
        <v>395.41</v>
      </c>
      <c r="I234" s="35">
        <v>2138.04</v>
      </c>
      <c r="J234" s="52">
        <v>429.39</v>
      </c>
      <c r="K234" s="35">
        <v>25.6</v>
      </c>
      <c r="L234" s="35">
        <v>28.96</v>
      </c>
      <c r="M234" s="35">
        <v>75.16</v>
      </c>
    </row>
    <row r="235" spans="1:13">
      <c r="A235" s="37" t="s">
        <v>451</v>
      </c>
      <c r="B235" s="103">
        <v>5272.42</v>
      </c>
      <c r="C235" s="35">
        <v>314.01</v>
      </c>
      <c r="D235" s="35">
        <v>146.22</v>
      </c>
      <c r="E235" s="35">
        <v>116.68</v>
      </c>
      <c r="F235" s="35">
        <v>942.72</v>
      </c>
      <c r="G235" s="51">
        <v>955.94</v>
      </c>
      <c r="H235" s="52">
        <v>262.48</v>
      </c>
      <c r="I235" s="35">
        <v>1801.47</v>
      </c>
      <c r="J235" s="52">
        <v>465.48</v>
      </c>
      <c r="K235" s="35">
        <v>27.11</v>
      </c>
      <c r="L235" s="35">
        <v>32.92</v>
      </c>
      <c r="M235" s="35">
        <v>87.78</v>
      </c>
    </row>
    <row r="236" spans="1:13">
      <c r="A236" s="37" t="s">
        <v>452</v>
      </c>
      <c r="B236" s="103">
        <v>5233.63</v>
      </c>
      <c r="C236" s="35">
        <v>222.23</v>
      </c>
      <c r="D236" s="35">
        <v>136.05000000000001</v>
      </c>
      <c r="E236" s="35">
        <v>94.83</v>
      </c>
      <c r="F236" s="35">
        <v>975.63</v>
      </c>
      <c r="G236" s="51">
        <v>852.44</v>
      </c>
      <c r="H236" s="52">
        <v>252.8</v>
      </c>
      <c r="I236" s="35">
        <v>2212.5700000000002</v>
      </c>
      <c r="J236" s="52">
        <v>246.75</v>
      </c>
      <c r="K236" s="35">
        <v>21.31</v>
      </c>
      <c r="L236" s="35">
        <v>35.29</v>
      </c>
      <c r="M236" s="35">
        <v>113.03</v>
      </c>
    </row>
    <row r="237" spans="1:13">
      <c r="A237" s="37" t="s">
        <v>453</v>
      </c>
      <c r="B237" s="103">
        <v>5458.58</v>
      </c>
      <c r="C237" s="35">
        <v>296.7</v>
      </c>
      <c r="D237" s="35">
        <v>158.93</v>
      </c>
      <c r="E237" s="35">
        <v>69.05</v>
      </c>
      <c r="F237" s="35">
        <v>896.65</v>
      </c>
      <c r="G237" s="51">
        <v>990.54</v>
      </c>
      <c r="H237" s="52">
        <v>333.76</v>
      </c>
      <c r="I237" s="35">
        <v>1934.22</v>
      </c>
      <c r="J237" s="52">
        <v>408.91</v>
      </c>
      <c r="K237" s="35">
        <v>48.35</v>
      </c>
      <c r="L237" s="35">
        <v>26.97</v>
      </c>
      <c r="M237" s="35">
        <v>155.31</v>
      </c>
    </row>
    <row r="238" spans="1:13">
      <c r="A238" s="37" t="s">
        <v>454</v>
      </c>
      <c r="B238" s="103">
        <v>5547.3</v>
      </c>
      <c r="C238" s="35">
        <v>286.36</v>
      </c>
      <c r="D238" s="35">
        <v>151.22</v>
      </c>
      <c r="E238" s="35">
        <v>83.48</v>
      </c>
      <c r="F238" s="35">
        <v>1010.74</v>
      </c>
      <c r="G238" s="51">
        <v>976.19</v>
      </c>
      <c r="H238" s="52">
        <v>252.03</v>
      </c>
      <c r="I238" s="35">
        <v>2195.8000000000002</v>
      </c>
      <c r="J238" s="52">
        <v>280.94</v>
      </c>
      <c r="K238" s="35">
        <v>64.709999999999994</v>
      </c>
      <c r="L238" s="35">
        <v>33.14</v>
      </c>
      <c r="M238" s="35">
        <v>121.37</v>
      </c>
    </row>
    <row r="239" spans="1:13">
      <c r="A239" s="37" t="s">
        <v>455</v>
      </c>
      <c r="B239" s="103">
        <v>5607.51</v>
      </c>
      <c r="C239" s="35">
        <v>205.54</v>
      </c>
      <c r="D239" s="35">
        <v>153.76</v>
      </c>
      <c r="E239" s="35">
        <v>106.02</v>
      </c>
      <c r="F239" s="35">
        <v>1049.96</v>
      </c>
      <c r="G239" s="51">
        <v>1091.04</v>
      </c>
      <c r="H239" s="52">
        <v>174.15</v>
      </c>
      <c r="I239" s="35">
        <v>1970.27</v>
      </c>
      <c r="J239" s="52">
        <v>553.04999999999995</v>
      </c>
      <c r="K239" s="35">
        <v>46.06</v>
      </c>
      <c r="L239" s="35">
        <v>37.22</v>
      </c>
      <c r="M239" s="35">
        <v>163.25</v>
      </c>
    </row>
    <row r="240" spans="1:13">
      <c r="A240" s="37" t="s">
        <v>456</v>
      </c>
      <c r="B240" s="103">
        <v>6013.11</v>
      </c>
      <c r="C240" s="35">
        <v>276.07</v>
      </c>
      <c r="D240" s="35">
        <v>130.62</v>
      </c>
      <c r="E240" s="35">
        <v>151.61000000000001</v>
      </c>
      <c r="F240" s="35">
        <v>1002.69</v>
      </c>
      <c r="G240" s="51">
        <v>1213.69</v>
      </c>
      <c r="H240" s="52">
        <v>143.69999999999999</v>
      </c>
      <c r="I240" s="35">
        <v>2113.64</v>
      </c>
      <c r="J240" s="52">
        <v>692.51</v>
      </c>
      <c r="K240" s="35">
        <v>29.94</v>
      </c>
      <c r="L240" s="35">
        <v>32.53</v>
      </c>
      <c r="M240" s="35">
        <v>164.73</v>
      </c>
    </row>
    <row r="241" spans="1:13">
      <c r="A241" s="37" t="s">
        <v>457</v>
      </c>
      <c r="B241" s="103">
        <v>5748.41</v>
      </c>
      <c r="C241" s="35">
        <v>245.82</v>
      </c>
      <c r="D241" s="35">
        <v>141.69999999999999</v>
      </c>
      <c r="E241" s="35">
        <v>126.16</v>
      </c>
      <c r="F241" s="35">
        <v>985.87</v>
      </c>
      <c r="G241" s="51">
        <v>1181.4100000000001</v>
      </c>
      <c r="H241" s="52">
        <v>93.8</v>
      </c>
      <c r="I241" s="35">
        <v>2103.58</v>
      </c>
      <c r="J241" s="52">
        <v>580.41</v>
      </c>
      <c r="K241" s="35">
        <v>44.75</v>
      </c>
      <c r="L241" s="35">
        <v>40.65</v>
      </c>
      <c r="M241" s="35">
        <v>144.52000000000001</v>
      </c>
    </row>
    <row r="242" spans="1:13">
      <c r="A242" s="37" t="s">
        <v>458</v>
      </c>
      <c r="B242" s="103">
        <v>5778.02</v>
      </c>
      <c r="C242" s="35">
        <v>316.98</v>
      </c>
      <c r="D242" s="35">
        <v>135.4</v>
      </c>
      <c r="E242" s="35">
        <v>126.6</v>
      </c>
      <c r="F242" s="35">
        <v>1010.01</v>
      </c>
      <c r="G242" s="51">
        <v>1164.0899999999999</v>
      </c>
      <c r="H242" s="52">
        <v>129.63999999999999</v>
      </c>
      <c r="I242" s="35">
        <v>2065.0100000000002</v>
      </c>
      <c r="J242" s="52">
        <v>537.11</v>
      </c>
      <c r="K242" s="35">
        <v>48.83</v>
      </c>
      <c r="L242" s="35">
        <v>34.64</v>
      </c>
      <c r="M242" s="35">
        <v>145.69</v>
      </c>
    </row>
    <row r="243" spans="1:13">
      <c r="A243" s="37" t="s">
        <v>459</v>
      </c>
      <c r="B243" s="103">
        <v>5833.52</v>
      </c>
      <c r="C243" s="35">
        <v>289.20999999999998</v>
      </c>
      <c r="D243" s="35">
        <v>113.93</v>
      </c>
      <c r="E243" s="35">
        <v>95.56</v>
      </c>
      <c r="F243" s="35">
        <v>976.36</v>
      </c>
      <c r="G243" s="51">
        <v>1121.24</v>
      </c>
      <c r="H243" s="52">
        <v>234.66</v>
      </c>
      <c r="I243" s="35">
        <v>2096.87</v>
      </c>
      <c r="J243" s="52">
        <v>574.5</v>
      </c>
      <c r="K243" s="35">
        <v>44.45</v>
      </c>
      <c r="L243" s="35">
        <v>36.020000000000003</v>
      </c>
      <c r="M243" s="35">
        <v>131.72</v>
      </c>
    </row>
    <row r="244" spans="1:13">
      <c r="A244" s="37" t="s">
        <v>460</v>
      </c>
      <c r="B244" s="103">
        <v>5677.66</v>
      </c>
      <c r="C244" s="35">
        <v>263.68</v>
      </c>
      <c r="D244" s="35">
        <v>139.19999999999999</v>
      </c>
      <c r="E244" s="35">
        <v>129.16999999999999</v>
      </c>
      <c r="F244" s="35">
        <v>953.69</v>
      </c>
      <c r="G244" s="51">
        <v>1076.4000000000001</v>
      </c>
      <c r="H244" s="52">
        <v>185.19</v>
      </c>
      <c r="I244" s="35">
        <v>2081.7800000000002</v>
      </c>
      <c r="J244" s="52">
        <v>525.98</v>
      </c>
      <c r="K244" s="35">
        <v>46.05</v>
      </c>
      <c r="L244" s="35">
        <v>39.49</v>
      </c>
      <c r="M244" s="35">
        <v>168.79</v>
      </c>
    </row>
    <row r="245" spans="1:13">
      <c r="A245" s="37" t="s">
        <v>461</v>
      </c>
      <c r="B245" s="103">
        <v>5679.98</v>
      </c>
      <c r="C245" s="35">
        <v>240.39</v>
      </c>
      <c r="D245" s="35">
        <v>131.1</v>
      </c>
      <c r="E245" s="35">
        <v>120.19</v>
      </c>
      <c r="F245" s="35">
        <v>1011.47</v>
      </c>
      <c r="G245" s="51">
        <v>914.07</v>
      </c>
      <c r="H245" s="52">
        <v>377.19</v>
      </c>
      <c r="I245" s="35">
        <v>2203.23</v>
      </c>
      <c r="J245" s="52">
        <v>396.22</v>
      </c>
      <c r="K245" s="35">
        <v>30.18</v>
      </c>
      <c r="L245" s="35">
        <v>29.45</v>
      </c>
      <c r="M245" s="35">
        <v>141.47999999999999</v>
      </c>
    </row>
    <row r="246" spans="1:13">
      <c r="A246" s="37" t="s">
        <v>462</v>
      </c>
      <c r="B246" s="103">
        <v>5609.96</v>
      </c>
      <c r="C246" s="35">
        <v>239.22</v>
      </c>
      <c r="D246" s="35">
        <v>129.41</v>
      </c>
      <c r="E246" s="35">
        <v>105.18</v>
      </c>
      <c r="F246" s="35">
        <v>977.62</v>
      </c>
      <c r="G246" s="51">
        <v>910.31</v>
      </c>
      <c r="H246" s="52">
        <v>346.84</v>
      </c>
      <c r="I246" s="35">
        <v>2197.48</v>
      </c>
      <c r="J246" s="52">
        <v>456.64</v>
      </c>
      <c r="K246" s="35">
        <v>42.16</v>
      </c>
      <c r="L246" s="35">
        <v>35.53</v>
      </c>
      <c r="M246" s="35">
        <v>94.16</v>
      </c>
    </row>
    <row r="247" spans="1:13">
      <c r="A247" s="37" t="s">
        <v>463</v>
      </c>
      <c r="B247" s="103">
        <v>5298.41</v>
      </c>
      <c r="C247" s="35">
        <v>309.14999999999998</v>
      </c>
      <c r="D247" s="35">
        <v>137.36000000000001</v>
      </c>
      <c r="E247" s="35">
        <v>130</v>
      </c>
      <c r="F247" s="35">
        <v>922.24</v>
      </c>
      <c r="G247" s="51">
        <v>978.81</v>
      </c>
      <c r="H247" s="52">
        <v>417.69</v>
      </c>
      <c r="I247" s="35">
        <v>1844.2</v>
      </c>
      <c r="J247" s="52">
        <v>299.39</v>
      </c>
      <c r="K247" s="35">
        <v>53.17</v>
      </c>
      <c r="L247" s="35">
        <v>20.82</v>
      </c>
      <c r="M247" s="35">
        <v>87.78</v>
      </c>
    </row>
    <row r="248" spans="1:13">
      <c r="A248" s="37" t="s">
        <v>464</v>
      </c>
      <c r="B248" s="103">
        <v>5300.5</v>
      </c>
      <c r="C248" s="35">
        <v>255.84</v>
      </c>
      <c r="D248" s="35">
        <v>109.89</v>
      </c>
      <c r="E248" s="35">
        <v>83.04</v>
      </c>
      <c r="F248" s="35">
        <v>949.3</v>
      </c>
      <c r="G248" s="51">
        <v>830.82</v>
      </c>
      <c r="H248" s="52">
        <v>422.25</v>
      </c>
      <c r="I248" s="35">
        <v>2147.62</v>
      </c>
      <c r="J248" s="52">
        <v>250.81</v>
      </c>
      <c r="K248" s="35">
        <v>46.76</v>
      </c>
      <c r="L248" s="35">
        <v>35.69</v>
      </c>
      <c r="M248" s="35">
        <v>104.98</v>
      </c>
    </row>
    <row r="249" spans="1:13">
      <c r="A249" s="37" t="s">
        <v>465</v>
      </c>
      <c r="B249" s="103">
        <v>5171.24</v>
      </c>
      <c r="C249" s="35">
        <v>287.58999999999997</v>
      </c>
      <c r="D249" s="35">
        <v>127.39</v>
      </c>
      <c r="E249" s="35">
        <v>126.19</v>
      </c>
      <c r="F249" s="35">
        <v>827.17</v>
      </c>
      <c r="G249" s="51">
        <v>946.34</v>
      </c>
      <c r="H249" s="52">
        <v>394.01</v>
      </c>
      <c r="I249" s="35">
        <v>1839.38</v>
      </c>
      <c r="J249" s="52">
        <v>349.37</v>
      </c>
      <c r="K249" s="35">
        <v>33.01</v>
      </c>
      <c r="L249" s="35">
        <v>34.96</v>
      </c>
      <c r="M249" s="35">
        <v>120.99</v>
      </c>
    </row>
    <row r="250" spans="1:13">
      <c r="A250" s="37" t="s">
        <v>466</v>
      </c>
      <c r="B250" s="103">
        <v>5742.2</v>
      </c>
      <c r="C250" s="35">
        <v>320.06</v>
      </c>
      <c r="D250" s="35">
        <v>127.39</v>
      </c>
      <c r="E250" s="35">
        <v>73.510000000000005</v>
      </c>
      <c r="F250" s="35">
        <v>977.1</v>
      </c>
      <c r="G250" s="51">
        <v>1047.3699999999999</v>
      </c>
      <c r="H250" s="52">
        <v>294.33999999999997</v>
      </c>
      <c r="I250" s="35">
        <v>2181.62</v>
      </c>
      <c r="J250" s="52">
        <v>453.85</v>
      </c>
      <c r="K250" s="35">
        <v>39.909999999999997</v>
      </c>
      <c r="L250" s="35">
        <v>24.87</v>
      </c>
      <c r="M250" s="35">
        <v>130.22</v>
      </c>
    </row>
    <row r="251" spans="1:13">
      <c r="A251" s="37" t="s">
        <v>467</v>
      </c>
      <c r="B251" s="103">
        <v>5655.89</v>
      </c>
      <c r="C251" s="35">
        <v>265.54000000000002</v>
      </c>
      <c r="D251" s="35">
        <v>121.97</v>
      </c>
      <c r="E251" s="35">
        <v>112.03</v>
      </c>
      <c r="F251" s="35">
        <v>982.95</v>
      </c>
      <c r="G251" s="51">
        <v>1039.58</v>
      </c>
      <c r="H251" s="52">
        <v>192.62</v>
      </c>
      <c r="I251" s="35">
        <v>2028.13</v>
      </c>
      <c r="J251" s="52">
        <v>570.58000000000004</v>
      </c>
      <c r="K251" s="35">
        <v>35.11</v>
      </c>
      <c r="L251" s="35">
        <v>35.78</v>
      </c>
      <c r="M251" s="35">
        <v>148.54</v>
      </c>
    </row>
    <row r="252" spans="1:13">
      <c r="A252" s="37" t="s">
        <v>468</v>
      </c>
      <c r="B252" s="103">
        <v>5624.12</v>
      </c>
      <c r="C252" s="35">
        <v>283.32</v>
      </c>
      <c r="D252" s="35">
        <v>117.11</v>
      </c>
      <c r="E252" s="35">
        <v>71.510000000000005</v>
      </c>
      <c r="F252" s="35">
        <v>1050.23</v>
      </c>
      <c r="G252" s="51">
        <v>1064.0899999999999</v>
      </c>
      <c r="H252" s="52">
        <v>122.8</v>
      </c>
      <c r="I252" s="35">
        <v>2201.1</v>
      </c>
      <c r="J252" s="52">
        <v>381.79</v>
      </c>
      <c r="K252" s="35">
        <v>33.130000000000003</v>
      </c>
      <c r="L252" s="35">
        <v>39.479999999999997</v>
      </c>
      <c r="M252" s="35">
        <v>149.52000000000001</v>
      </c>
    </row>
    <row r="253" spans="1:13">
      <c r="A253" s="37" t="s">
        <v>469</v>
      </c>
      <c r="B253" s="103">
        <v>5669.65</v>
      </c>
      <c r="C253" s="35">
        <v>288.18</v>
      </c>
      <c r="D253" s="35">
        <v>126.61</v>
      </c>
      <c r="E253" s="35">
        <v>91.91</v>
      </c>
      <c r="F253" s="35">
        <v>968.32</v>
      </c>
      <c r="G253" s="51">
        <v>1179.6600000000001</v>
      </c>
      <c r="H253" s="52">
        <v>118.32</v>
      </c>
      <c r="I253" s="35">
        <v>2050.64</v>
      </c>
      <c r="J253" s="52">
        <v>551.49</v>
      </c>
      <c r="K253" s="35">
        <v>43.4</v>
      </c>
      <c r="L253" s="35">
        <v>34.409999999999997</v>
      </c>
      <c r="M253" s="35">
        <v>159.97</v>
      </c>
    </row>
    <row r="254" spans="1:13">
      <c r="A254" s="37" t="s">
        <v>470</v>
      </c>
      <c r="B254" s="103">
        <v>5676.95</v>
      </c>
      <c r="C254" s="35">
        <v>221.25</v>
      </c>
      <c r="D254" s="35">
        <v>107.8</v>
      </c>
      <c r="E254" s="35">
        <v>98.24</v>
      </c>
      <c r="F254" s="35">
        <v>971.98</v>
      </c>
      <c r="G254" s="51">
        <v>1164.44</v>
      </c>
      <c r="H254" s="52">
        <v>172.59</v>
      </c>
      <c r="I254" s="35">
        <v>2042.88</v>
      </c>
      <c r="J254" s="52">
        <v>518.44000000000005</v>
      </c>
      <c r="K254" s="35">
        <v>65.77</v>
      </c>
      <c r="L254" s="35">
        <v>26.89</v>
      </c>
      <c r="M254" s="35">
        <v>171.93</v>
      </c>
    </row>
    <row r="255" spans="1:13">
      <c r="A255" s="37" t="s">
        <v>471</v>
      </c>
      <c r="B255" s="103">
        <v>5761.1</v>
      </c>
      <c r="C255" s="35">
        <v>261.20999999999998</v>
      </c>
      <c r="D255" s="35">
        <v>93.94</v>
      </c>
      <c r="E255" s="35">
        <v>106.98</v>
      </c>
      <c r="F255" s="35">
        <v>996.84</v>
      </c>
      <c r="G255" s="51">
        <v>1072.6099999999999</v>
      </c>
      <c r="H255" s="52">
        <v>308.52</v>
      </c>
      <c r="I255" s="35">
        <v>2078.16</v>
      </c>
      <c r="J255" s="52">
        <v>554.54</v>
      </c>
      <c r="K255" s="35">
        <v>36.53</v>
      </c>
      <c r="L255" s="35">
        <v>30.26</v>
      </c>
      <c r="M255" s="35">
        <v>135.24</v>
      </c>
    </row>
    <row r="256" spans="1:13">
      <c r="A256" s="37" t="s">
        <v>472</v>
      </c>
      <c r="B256" s="103">
        <v>5631.11</v>
      </c>
      <c r="C256" s="35">
        <v>222.13</v>
      </c>
      <c r="D256" s="35">
        <v>121.99</v>
      </c>
      <c r="E256" s="35">
        <v>91.96</v>
      </c>
      <c r="F256" s="35">
        <v>914.93</v>
      </c>
      <c r="G256" s="51">
        <v>1027.3599999999999</v>
      </c>
      <c r="H256" s="52">
        <v>348.88</v>
      </c>
      <c r="I256" s="35">
        <v>2009.53</v>
      </c>
      <c r="J256" s="52">
        <v>590.48</v>
      </c>
      <c r="K256" s="35">
        <v>53.3</v>
      </c>
      <c r="L256" s="35">
        <v>35.020000000000003</v>
      </c>
      <c r="M256" s="35">
        <v>154.09</v>
      </c>
    </row>
    <row r="257" spans="1:14">
      <c r="A257" s="37" t="s">
        <v>473</v>
      </c>
      <c r="B257" s="103">
        <v>5506.9</v>
      </c>
      <c r="C257" s="35">
        <v>204.1</v>
      </c>
      <c r="D257" s="35">
        <v>129.55000000000001</v>
      </c>
      <c r="E257" s="35">
        <v>97.83</v>
      </c>
      <c r="F257" s="35">
        <v>1056.81</v>
      </c>
      <c r="G257" s="51">
        <v>832.99</v>
      </c>
      <c r="H257" s="52">
        <v>435.89</v>
      </c>
      <c r="I257" s="35">
        <v>2239.96</v>
      </c>
      <c r="J257" s="52">
        <v>262.48</v>
      </c>
      <c r="K257" s="35">
        <v>36.26</v>
      </c>
      <c r="L257" s="35">
        <v>27.69</v>
      </c>
      <c r="M257" s="35">
        <v>128.44999999999999</v>
      </c>
    </row>
    <row r="258" spans="1:14">
      <c r="A258" s="37" t="s">
        <v>474</v>
      </c>
      <c r="B258" s="103">
        <v>5498.47</v>
      </c>
      <c r="C258" s="35">
        <v>246.32</v>
      </c>
      <c r="D258" s="35">
        <v>124.9</v>
      </c>
      <c r="E258" s="35">
        <v>97.59</v>
      </c>
      <c r="F258" s="35">
        <v>966.13</v>
      </c>
      <c r="G258" s="51">
        <v>1093.0899999999999</v>
      </c>
      <c r="H258" s="52">
        <v>261.5</v>
      </c>
      <c r="I258" s="35">
        <v>2139.9</v>
      </c>
      <c r="J258" s="52">
        <v>287.13</v>
      </c>
      <c r="K258" s="35">
        <v>30.22</v>
      </c>
      <c r="L258" s="35">
        <v>23.6</v>
      </c>
      <c r="M258" s="35">
        <v>109.75</v>
      </c>
    </row>
    <row r="259" spans="1:14">
      <c r="A259" s="37" t="s">
        <v>475</v>
      </c>
      <c r="B259" s="103">
        <v>5438.15</v>
      </c>
      <c r="C259" s="35">
        <v>251.76</v>
      </c>
      <c r="D259" s="35">
        <v>131.58000000000001</v>
      </c>
      <c r="E259" s="35">
        <v>112</v>
      </c>
      <c r="F259" s="35">
        <v>983.68</v>
      </c>
      <c r="G259" s="51">
        <v>963.12</v>
      </c>
      <c r="H259" s="52">
        <v>402.72</v>
      </c>
      <c r="I259" s="35">
        <v>1921.36</v>
      </c>
      <c r="J259" s="52">
        <v>386.78</v>
      </c>
      <c r="K259" s="35">
        <v>24.43</v>
      </c>
      <c r="L259" s="35">
        <v>33.340000000000003</v>
      </c>
      <c r="M259" s="35">
        <v>106.18</v>
      </c>
    </row>
    <row r="260" spans="1:14">
      <c r="A260" s="37" t="s">
        <v>476</v>
      </c>
      <c r="B260" s="103">
        <v>5112.66</v>
      </c>
      <c r="C260" s="35">
        <v>273.08999999999997</v>
      </c>
      <c r="D260" s="35">
        <v>92.57</v>
      </c>
      <c r="E260" s="35">
        <v>72.08</v>
      </c>
      <c r="F260" s="35">
        <v>941.26</v>
      </c>
      <c r="G260" s="51">
        <v>851.85</v>
      </c>
      <c r="H260" s="52">
        <v>332.9</v>
      </c>
      <c r="I260" s="35">
        <v>1959.03</v>
      </c>
      <c r="J260" s="52">
        <v>334.34</v>
      </c>
      <c r="K260" s="35">
        <v>17.84</v>
      </c>
      <c r="L260" s="35">
        <v>28.88</v>
      </c>
      <c r="M260" s="35">
        <v>124.33</v>
      </c>
    </row>
    <row r="261" spans="1:14">
      <c r="A261" s="37" t="s">
        <v>477</v>
      </c>
      <c r="B261" s="103">
        <v>5244.92</v>
      </c>
      <c r="C261" s="35">
        <v>285.42</v>
      </c>
      <c r="D261" s="35">
        <v>120.71</v>
      </c>
      <c r="E261" s="35">
        <v>114.74</v>
      </c>
      <c r="F261" s="35">
        <v>899.57</v>
      </c>
      <c r="G261" s="51">
        <v>1103.31</v>
      </c>
      <c r="H261" s="52">
        <v>247.45</v>
      </c>
      <c r="I261" s="35">
        <v>1852.17</v>
      </c>
      <c r="J261" s="52">
        <v>331</v>
      </c>
      <c r="K261" s="35">
        <v>15.79</v>
      </c>
      <c r="L261" s="35">
        <v>38.72</v>
      </c>
      <c r="M261" s="35">
        <v>168.64</v>
      </c>
    </row>
    <row r="262" spans="1:14">
      <c r="A262" s="37" t="s">
        <v>478</v>
      </c>
      <c r="B262" s="103">
        <v>5670.98</v>
      </c>
      <c r="C262" s="35">
        <v>251.5</v>
      </c>
      <c r="D262" s="35">
        <v>106.39</v>
      </c>
      <c r="E262" s="35">
        <v>119.72</v>
      </c>
      <c r="F262" s="35">
        <v>963.93</v>
      </c>
      <c r="G262" s="51">
        <v>1029.8800000000001</v>
      </c>
      <c r="H262" s="52">
        <v>270.95</v>
      </c>
      <c r="I262" s="35">
        <v>2107.39</v>
      </c>
      <c r="J262" s="52">
        <v>559.82000000000005</v>
      </c>
      <c r="K262" s="35">
        <v>16.309999999999999</v>
      </c>
      <c r="L262" s="35">
        <v>29.78</v>
      </c>
      <c r="M262" s="35">
        <v>160.72999999999999</v>
      </c>
    </row>
    <row r="263" spans="1:14">
      <c r="A263" s="37" t="s">
        <v>479</v>
      </c>
      <c r="B263" s="103">
        <v>5649.95</v>
      </c>
      <c r="C263" s="35">
        <v>329.84</v>
      </c>
      <c r="D263" s="35">
        <v>122.2</v>
      </c>
      <c r="E263" s="35">
        <v>138.36000000000001</v>
      </c>
      <c r="F263" s="35">
        <v>990.99</v>
      </c>
      <c r="G263" s="51">
        <v>1089.73</v>
      </c>
      <c r="H263" s="52">
        <v>206.26</v>
      </c>
      <c r="I263" s="35">
        <v>1912.94</v>
      </c>
      <c r="J263" s="52">
        <v>550.62</v>
      </c>
      <c r="K263" s="35">
        <v>14.65</v>
      </c>
      <c r="L263" s="35">
        <v>32.33</v>
      </c>
      <c r="M263" s="35">
        <v>140.38</v>
      </c>
    </row>
    <row r="264" spans="1:14">
      <c r="A264" s="37" t="s">
        <v>480</v>
      </c>
      <c r="B264" s="103">
        <v>5390.03</v>
      </c>
      <c r="C264" s="35">
        <v>222.42</v>
      </c>
      <c r="D264" s="35">
        <v>105.39</v>
      </c>
      <c r="E264" s="35">
        <v>104.77</v>
      </c>
      <c r="F264" s="35">
        <v>1026.0999999999999</v>
      </c>
      <c r="G264" s="51">
        <v>1114.21</v>
      </c>
      <c r="H264" s="52">
        <v>175.34</v>
      </c>
      <c r="I264" s="35">
        <v>2016.81</v>
      </c>
      <c r="J264" s="52">
        <v>363.38</v>
      </c>
      <c r="K264" s="35">
        <v>14.61</v>
      </c>
      <c r="L264" s="35">
        <v>32.33</v>
      </c>
      <c r="M264" s="35">
        <v>124.44</v>
      </c>
    </row>
    <row r="265" spans="1:14">
      <c r="A265" s="37" t="s">
        <v>481</v>
      </c>
      <c r="B265" s="103">
        <v>5320.98</v>
      </c>
      <c r="C265" s="35">
        <v>271.38</v>
      </c>
      <c r="D265" s="35">
        <v>119.55</v>
      </c>
      <c r="E265" s="35">
        <v>113.17</v>
      </c>
      <c r="F265" s="35">
        <v>955.89</v>
      </c>
      <c r="G265" s="51">
        <v>1055.49</v>
      </c>
      <c r="H265" s="52">
        <v>118.53</v>
      </c>
      <c r="I265" s="35">
        <v>1928.87</v>
      </c>
      <c r="J265" s="52">
        <v>461.33</v>
      </c>
      <c r="K265" s="35">
        <v>18.649999999999999</v>
      </c>
      <c r="L265" s="35">
        <v>27.86</v>
      </c>
      <c r="M265" s="35">
        <v>154.93</v>
      </c>
    </row>
    <row r="266" spans="1:14">
      <c r="A266" s="37" t="s">
        <v>482</v>
      </c>
      <c r="B266" s="103">
        <v>5161.04</v>
      </c>
      <c r="C266" s="35">
        <v>133.41</v>
      </c>
      <c r="D266" s="35">
        <v>63.48</v>
      </c>
      <c r="E266" s="35">
        <v>117.83</v>
      </c>
      <c r="F266" s="35">
        <v>1007.08</v>
      </c>
      <c r="G266" s="51">
        <v>888.29</v>
      </c>
      <c r="H266" s="52">
        <v>263.11</v>
      </c>
      <c r="I266" s="35">
        <v>2031.01</v>
      </c>
      <c r="J266" s="52">
        <v>414.27</v>
      </c>
      <c r="K266" s="35">
        <v>15.5</v>
      </c>
      <c r="L266" s="35">
        <v>25.89</v>
      </c>
      <c r="M266" s="35">
        <v>159.30000000000001</v>
      </c>
    </row>
    <row r="267" spans="1:14">
      <c r="A267" s="37" t="s">
        <v>483</v>
      </c>
      <c r="B267" s="103">
        <v>5474.81</v>
      </c>
      <c r="C267" s="35">
        <v>148.01</v>
      </c>
      <c r="D267" s="35">
        <v>31.06</v>
      </c>
      <c r="E267" s="35">
        <v>104.14</v>
      </c>
      <c r="F267" s="35">
        <v>992.45</v>
      </c>
      <c r="G267" s="51">
        <v>1158.32</v>
      </c>
      <c r="H267" s="52">
        <v>255.43</v>
      </c>
      <c r="I267" s="35">
        <v>1988.14</v>
      </c>
      <c r="J267" s="52">
        <v>513.99</v>
      </c>
      <c r="K267" s="35">
        <v>14.47</v>
      </c>
      <c r="L267" s="35">
        <v>29.52</v>
      </c>
      <c r="M267" s="35">
        <v>151.33000000000001</v>
      </c>
    </row>
    <row r="268" spans="1:14">
      <c r="A268" s="37" t="s">
        <v>484</v>
      </c>
      <c r="B268" s="103">
        <v>5411.37</v>
      </c>
      <c r="C268" s="35">
        <v>209.66</v>
      </c>
      <c r="D268" s="35">
        <v>25.72</v>
      </c>
      <c r="E268" s="35">
        <v>94.3</v>
      </c>
      <c r="F268" s="35">
        <v>974.9</v>
      </c>
      <c r="G268" s="51">
        <v>1019.23</v>
      </c>
      <c r="H268" s="52">
        <v>305.85000000000002</v>
      </c>
      <c r="I268" s="35">
        <v>2116.58</v>
      </c>
      <c r="J268" s="52">
        <v>419.88</v>
      </c>
      <c r="K268" s="35">
        <v>18.399999999999999</v>
      </c>
      <c r="L268" s="35">
        <v>30.18</v>
      </c>
      <c r="M268" s="35">
        <v>136.18</v>
      </c>
      <c r="N268" s="127"/>
    </row>
    <row r="269" spans="1:14">
      <c r="A269" s="37" t="s">
        <v>485</v>
      </c>
      <c r="B269" s="103">
        <v>4762.79</v>
      </c>
      <c r="C269" s="35">
        <v>250.04</v>
      </c>
      <c r="D269" s="35">
        <v>39.69</v>
      </c>
      <c r="E269" s="35">
        <v>76.41</v>
      </c>
      <c r="F269" s="35">
        <v>997.57</v>
      </c>
      <c r="G269" s="51">
        <v>765.51</v>
      </c>
      <c r="H269" s="52">
        <v>348.99</v>
      </c>
      <c r="I269" s="35">
        <v>1641.19</v>
      </c>
      <c r="J269" s="52">
        <v>413.38</v>
      </c>
      <c r="K269" s="35">
        <v>21.09</v>
      </c>
      <c r="L269" s="35">
        <v>23.82</v>
      </c>
      <c r="M269" s="35">
        <v>133.16</v>
      </c>
    </row>
    <row r="270" spans="1:14">
      <c r="A270" s="37" t="s">
        <v>486</v>
      </c>
      <c r="B270" s="103">
        <v>5542</v>
      </c>
      <c r="C270" s="35">
        <v>269.11</v>
      </c>
      <c r="D270" s="35">
        <v>47.51</v>
      </c>
      <c r="E270" s="35">
        <v>98.9</v>
      </c>
      <c r="F270" s="35">
        <v>1040.72</v>
      </c>
      <c r="G270" s="51">
        <v>1032.69</v>
      </c>
      <c r="H270" s="52">
        <v>408.26</v>
      </c>
      <c r="I270" s="35">
        <v>2014.7</v>
      </c>
      <c r="J270" s="52">
        <v>422.28</v>
      </c>
      <c r="K270" s="35">
        <v>20.260000000000002</v>
      </c>
      <c r="L270" s="35">
        <v>25.52</v>
      </c>
      <c r="M270" s="35">
        <v>102.92</v>
      </c>
    </row>
    <row r="271" spans="1:14">
      <c r="A271" s="37" t="s">
        <v>487</v>
      </c>
      <c r="B271" s="103">
        <v>5338.93</v>
      </c>
      <c r="C271" s="35">
        <v>290.08999999999997</v>
      </c>
      <c r="D271" s="35">
        <v>92.92</v>
      </c>
      <c r="E271" s="35">
        <v>182.03</v>
      </c>
      <c r="F271" s="35">
        <v>937.46</v>
      </c>
      <c r="G271" s="51">
        <v>920.91</v>
      </c>
      <c r="H271" s="52">
        <v>444.76</v>
      </c>
      <c r="I271" s="35">
        <v>1943.73</v>
      </c>
      <c r="J271" s="52">
        <v>248.6</v>
      </c>
      <c r="K271" s="35">
        <v>89.24</v>
      </c>
      <c r="L271" s="35">
        <v>27.51</v>
      </c>
      <c r="M271" s="35">
        <v>98.05</v>
      </c>
    </row>
    <row r="272" spans="1:14">
      <c r="A272" s="37" t="s">
        <v>488</v>
      </c>
      <c r="B272" s="103">
        <v>5243.74</v>
      </c>
      <c r="C272" s="35">
        <v>258.41000000000003</v>
      </c>
      <c r="D272" s="35">
        <v>119.56</v>
      </c>
      <c r="E272" s="35">
        <v>166.06</v>
      </c>
      <c r="F272" s="35">
        <v>946.32</v>
      </c>
      <c r="G272" s="51">
        <v>947.43</v>
      </c>
      <c r="H272" s="52">
        <v>396.31</v>
      </c>
      <c r="I272" s="35">
        <v>1991.23</v>
      </c>
      <c r="J272" s="52">
        <v>200.54</v>
      </c>
      <c r="K272" s="35">
        <v>17.989999999999998</v>
      </c>
      <c r="L272" s="35">
        <v>22.56</v>
      </c>
      <c r="M272" s="35">
        <v>103.34</v>
      </c>
    </row>
    <row r="273" spans="1:13">
      <c r="A273" s="37" t="s">
        <v>489</v>
      </c>
      <c r="B273" s="103">
        <v>5207.24</v>
      </c>
      <c r="C273" s="35">
        <v>272.88</v>
      </c>
      <c r="D273" s="35">
        <v>98.83</v>
      </c>
      <c r="E273" s="35">
        <v>82.61</v>
      </c>
      <c r="F273" s="35">
        <v>941.06</v>
      </c>
      <c r="G273" s="51">
        <v>640.52</v>
      </c>
      <c r="H273" s="52">
        <v>537.51</v>
      </c>
      <c r="I273" s="35">
        <v>2052.3200000000002</v>
      </c>
      <c r="J273" s="52">
        <v>331.16</v>
      </c>
      <c r="K273" s="35">
        <v>25.53</v>
      </c>
      <c r="L273" s="35">
        <v>24.57</v>
      </c>
      <c r="M273" s="35">
        <v>134.83000000000001</v>
      </c>
    </row>
    <row r="274" spans="1:13">
      <c r="A274" s="37" t="s">
        <v>490</v>
      </c>
      <c r="B274" s="103">
        <v>3086.8</v>
      </c>
      <c r="C274" s="35">
        <v>200.71</v>
      </c>
      <c r="D274" s="35">
        <v>96.95</v>
      </c>
      <c r="E274" s="35">
        <v>75.599999999999994</v>
      </c>
      <c r="F274" s="35">
        <v>541.19000000000005</v>
      </c>
      <c r="G274" s="51">
        <v>227.53</v>
      </c>
      <c r="H274" s="52">
        <v>285.82</v>
      </c>
      <c r="I274" s="35">
        <v>1198.77</v>
      </c>
      <c r="J274" s="52">
        <v>276.75</v>
      </c>
      <c r="K274" s="35">
        <v>16.399999999999999</v>
      </c>
      <c r="L274" s="35">
        <v>20.85</v>
      </c>
      <c r="M274" s="35">
        <v>55.13</v>
      </c>
    </row>
    <row r="275" spans="1:13">
      <c r="A275" s="37" t="s">
        <v>491</v>
      </c>
      <c r="B275" s="103">
        <v>2753.31</v>
      </c>
      <c r="C275" s="35">
        <v>203.74</v>
      </c>
      <c r="D275" s="35">
        <v>86</v>
      </c>
      <c r="E275" s="35">
        <v>177.06</v>
      </c>
      <c r="F275" s="35">
        <v>304.14</v>
      </c>
      <c r="G275" s="51">
        <v>170.35</v>
      </c>
      <c r="H275" s="52">
        <v>325.74</v>
      </c>
      <c r="I275" s="35">
        <v>993.3</v>
      </c>
      <c r="J275" s="52">
        <v>307.06</v>
      </c>
      <c r="K275" s="35">
        <v>22.3</v>
      </c>
      <c r="L275" s="35">
        <v>15.92</v>
      </c>
      <c r="M275" s="35">
        <v>99.42</v>
      </c>
    </row>
    <row r="276" spans="1:13">
      <c r="A276" s="37" t="s">
        <v>492</v>
      </c>
      <c r="B276" s="103">
        <v>3372.7</v>
      </c>
      <c r="C276" s="35">
        <v>182.95</v>
      </c>
      <c r="D276" s="35">
        <v>94.09</v>
      </c>
      <c r="E276" s="35">
        <v>140.94</v>
      </c>
      <c r="F276" s="35">
        <v>639.76</v>
      </c>
      <c r="G276" s="51">
        <v>188.35</v>
      </c>
      <c r="H276" s="52">
        <v>127.62</v>
      </c>
      <c r="I276" s="35">
        <v>1320.18</v>
      </c>
      <c r="J276" s="52">
        <v>418.71</v>
      </c>
      <c r="K276" s="35">
        <v>17.29</v>
      </c>
      <c r="L276" s="35">
        <v>19.93</v>
      </c>
      <c r="M276" s="35">
        <v>164.19</v>
      </c>
    </row>
    <row r="277" spans="1:13">
      <c r="A277" s="37" t="s">
        <v>493</v>
      </c>
      <c r="B277" s="103">
        <v>4145.62</v>
      </c>
      <c r="C277" s="35">
        <v>214.94</v>
      </c>
      <c r="D277" s="35">
        <v>94.03</v>
      </c>
      <c r="E277" s="35">
        <v>132.41999999999999</v>
      </c>
      <c r="F277" s="35">
        <v>716.37</v>
      </c>
      <c r="G277" s="51">
        <v>294.89999999999998</v>
      </c>
      <c r="H277" s="52">
        <v>100.38</v>
      </c>
      <c r="I277" s="35">
        <v>1861.52</v>
      </c>
      <c r="J277" s="52">
        <v>441.02</v>
      </c>
      <c r="K277" s="35">
        <v>23.38</v>
      </c>
      <c r="L277" s="35">
        <v>25.91</v>
      </c>
      <c r="M277" s="35">
        <v>162.34</v>
      </c>
    </row>
    <row r="278" spans="1:13">
      <c r="A278" s="37" t="s">
        <v>494</v>
      </c>
      <c r="B278" s="103">
        <v>4238.55</v>
      </c>
      <c r="C278" s="35">
        <v>221.99</v>
      </c>
      <c r="D278" s="35">
        <v>62.58</v>
      </c>
      <c r="E278" s="35">
        <v>71.78</v>
      </c>
      <c r="F278" s="35">
        <v>858.66</v>
      </c>
      <c r="G278" s="51">
        <v>407.21</v>
      </c>
      <c r="H278" s="52">
        <v>57.6</v>
      </c>
      <c r="I278" s="35">
        <v>1795.69</v>
      </c>
      <c r="J278" s="52">
        <v>488.97</v>
      </c>
      <c r="K278" s="35">
        <v>16.75</v>
      </c>
      <c r="L278" s="35">
        <v>23.42</v>
      </c>
      <c r="M278" s="35">
        <v>164.34</v>
      </c>
    </row>
    <row r="279" spans="1:13">
      <c r="A279" s="37" t="s">
        <v>495</v>
      </c>
      <c r="B279" s="103">
        <v>4628.43</v>
      </c>
      <c r="C279" s="35">
        <v>210.15</v>
      </c>
      <c r="D279" s="35">
        <v>76.28</v>
      </c>
      <c r="E279" s="35">
        <v>133.27000000000001</v>
      </c>
      <c r="F279" s="35">
        <v>868.6</v>
      </c>
      <c r="G279" s="51">
        <v>395.09</v>
      </c>
      <c r="H279" s="52">
        <v>217.52</v>
      </c>
      <c r="I279" s="35">
        <v>1770.19</v>
      </c>
      <c r="J279" s="52">
        <v>657.08</v>
      </c>
      <c r="K279" s="35">
        <v>18.100000000000001</v>
      </c>
      <c r="L279" s="35">
        <v>29.29</v>
      </c>
      <c r="M279" s="35">
        <v>152.44</v>
      </c>
    </row>
    <row r="280" spans="1:13">
      <c r="A280" s="37" t="s">
        <v>496</v>
      </c>
      <c r="B280" s="103">
        <v>4460.2299999999996</v>
      </c>
      <c r="C280" s="35">
        <v>222.76</v>
      </c>
      <c r="D280" s="35">
        <v>106.89</v>
      </c>
      <c r="E280" s="35">
        <v>30.87</v>
      </c>
      <c r="F280" s="35">
        <v>896.9</v>
      </c>
      <c r="G280" s="51">
        <v>373.27</v>
      </c>
      <c r="H280" s="52">
        <v>270.83999999999997</v>
      </c>
      <c r="I280" s="35">
        <v>1807.76</v>
      </c>
      <c r="J280" s="52">
        <v>486.6</v>
      </c>
      <c r="K280" s="35">
        <v>23.45</v>
      </c>
      <c r="L280" s="35">
        <v>29.14</v>
      </c>
      <c r="M280" s="35">
        <v>163.47</v>
      </c>
    </row>
    <row r="281" spans="1:13">
      <c r="A281" s="37" t="s">
        <v>497</v>
      </c>
      <c r="B281" s="103">
        <v>4206.8500000000004</v>
      </c>
      <c r="C281" s="35">
        <v>219.86</v>
      </c>
      <c r="D281" s="35">
        <v>90.15</v>
      </c>
      <c r="E281" s="35">
        <v>32.22</v>
      </c>
      <c r="F281" s="35">
        <v>799.59</v>
      </c>
      <c r="G281" s="51">
        <v>344.28</v>
      </c>
      <c r="H281" s="52">
        <v>260.7</v>
      </c>
      <c r="I281" s="35">
        <v>1816.9</v>
      </c>
      <c r="J281" s="52">
        <v>390.51</v>
      </c>
      <c r="K281" s="35">
        <v>20</v>
      </c>
      <c r="L281" s="35">
        <v>26.14</v>
      </c>
      <c r="M281" s="35">
        <v>157.07</v>
      </c>
    </row>
    <row r="282" spans="1:13">
      <c r="A282" s="37" t="s">
        <v>498</v>
      </c>
      <c r="B282" s="103">
        <v>4061.74</v>
      </c>
      <c r="C282" s="35">
        <v>240</v>
      </c>
      <c r="D282" s="35">
        <v>96.43</v>
      </c>
      <c r="E282" s="35">
        <v>48.17</v>
      </c>
      <c r="F282" s="35">
        <v>691.61</v>
      </c>
      <c r="G282" s="51">
        <v>304.74</v>
      </c>
      <c r="H282" s="52">
        <v>443.88</v>
      </c>
      <c r="I282" s="35">
        <v>1731.7</v>
      </c>
      <c r="J282" s="52">
        <v>284.39999999999998</v>
      </c>
      <c r="K282" s="35">
        <v>20.36</v>
      </c>
      <c r="L282" s="35">
        <v>27.79</v>
      </c>
      <c r="M282" s="35">
        <v>116.27</v>
      </c>
    </row>
    <row r="283" spans="1:13">
      <c r="A283" s="37" t="s">
        <v>499</v>
      </c>
      <c r="B283" s="103">
        <v>3715.78</v>
      </c>
      <c r="C283" s="35">
        <v>234.86</v>
      </c>
      <c r="D283" s="35">
        <v>113.7</v>
      </c>
      <c r="E283" s="35">
        <v>11.77</v>
      </c>
      <c r="F283" s="35">
        <v>719.9</v>
      </c>
      <c r="G283" s="51">
        <v>254.14</v>
      </c>
      <c r="H283" s="52">
        <v>424.21</v>
      </c>
      <c r="I283" s="35">
        <v>1449.29</v>
      </c>
      <c r="J283" s="52">
        <v>305.45</v>
      </c>
      <c r="K283" s="35">
        <v>34.18</v>
      </c>
      <c r="L283" s="35">
        <v>20.079999999999998</v>
      </c>
      <c r="M283" s="35">
        <v>82.29</v>
      </c>
    </row>
    <row r="284" spans="1:13">
      <c r="A284" s="37" t="s">
        <v>500</v>
      </c>
      <c r="B284" s="103">
        <v>3602.91</v>
      </c>
      <c r="C284" s="35">
        <v>243.8</v>
      </c>
      <c r="D284" s="35">
        <v>104.21</v>
      </c>
      <c r="E284" s="35">
        <v>21.84</v>
      </c>
      <c r="F284" s="35">
        <v>524.6</v>
      </c>
      <c r="G284" s="51">
        <v>215.03</v>
      </c>
      <c r="H284" s="52">
        <v>439.04</v>
      </c>
      <c r="I284" s="35">
        <v>1531.81</v>
      </c>
      <c r="J284" s="52">
        <v>305.5</v>
      </c>
      <c r="K284" s="35">
        <v>32.22</v>
      </c>
      <c r="L284" s="35">
        <v>22.7</v>
      </c>
      <c r="M284" s="35">
        <v>112.71</v>
      </c>
    </row>
    <row r="285" spans="1:13">
      <c r="A285" s="37" t="s">
        <v>501</v>
      </c>
      <c r="B285" s="103">
        <v>3831.49</v>
      </c>
      <c r="C285" s="35">
        <v>261.10000000000002</v>
      </c>
      <c r="D285" s="35">
        <v>117.73</v>
      </c>
      <c r="E285" s="35">
        <v>21.36</v>
      </c>
      <c r="F285" s="35">
        <v>585.07000000000005</v>
      </c>
      <c r="G285" s="51">
        <v>259.24</v>
      </c>
      <c r="H285" s="52">
        <v>359.91</v>
      </c>
      <c r="I285" s="35">
        <v>1584.55</v>
      </c>
      <c r="J285" s="52">
        <v>359.35</v>
      </c>
      <c r="K285" s="35">
        <v>35.46</v>
      </c>
      <c r="L285" s="35">
        <v>27.12</v>
      </c>
      <c r="M285" s="35">
        <v>172.84</v>
      </c>
    </row>
    <row r="286" spans="1:13">
      <c r="A286" s="37" t="s">
        <v>502</v>
      </c>
      <c r="B286" s="103">
        <v>4181.32</v>
      </c>
      <c r="C286" s="35">
        <v>222.12</v>
      </c>
      <c r="D286" s="35">
        <v>56.22</v>
      </c>
      <c r="E286" s="35">
        <v>43.33</v>
      </c>
      <c r="F286" s="35">
        <v>777.34</v>
      </c>
      <c r="G286" s="51">
        <v>261.74</v>
      </c>
      <c r="H286" s="52">
        <v>319.08999999999997</v>
      </c>
      <c r="I286" s="35">
        <v>1749.74</v>
      </c>
      <c r="J286" s="52">
        <v>448.65</v>
      </c>
      <c r="K286" s="35">
        <v>33.06</v>
      </c>
      <c r="L286" s="35">
        <v>22.12</v>
      </c>
      <c r="M286" s="35">
        <v>189.27</v>
      </c>
    </row>
    <row r="287" spans="1:13">
      <c r="A287" s="37" t="s">
        <v>503</v>
      </c>
      <c r="B287" s="103">
        <v>4244.34</v>
      </c>
      <c r="C287" s="35">
        <v>198.29</v>
      </c>
      <c r="D287" s="35">
        <v>36.57</v>
      </c>
      <c r="E287" s="35">
        <v>15.08</v>
      </c>
      <c r="F287" s="35">
        <v>914.75</v>
      </c>
      <c r="G287" s="51">
        <v>273.14999999999998</v>
      </c>
      <c r="H287" s="52">
        <v>258.89</v>
      </c>
      <c r="I287" s="35">
        <v>1878.1</v>
      </c>
      <c r="J287" s="52">
        <v>400.51</v>
      </c>
      <c r="K287" s="35">
        <v>33.32</v>
      </c>
      <c r="L287" s="35">
        <v>26.18</v>
      </c>
      <c r="M287" s="35">
        <v>151.65</v>
      </c>
    </row>
    <row r="288" spans="1:13">
      <c r="A288" s="37" t="s">
        <v>521</v>
      </c>
      <c r="B288" s="103">
        <v>4331.41</v>
      </c>
      <c r="C288" s="35">
        <v>196.66</v>
      </c>
      <c r="D288" s="35">
        <v>32.409999999999997</v>
      </c>
      <c r="E288" s="35">
        <v>21.69</v>
      </c>
      <c r="F288" s="35">
        <v>959.79</v>
      </c>
      <c r="G288" s="51">
        <v>315.66000000000003</v>
      </c>
      <c r="H288" s="52">
        <v>147.54</v>
      </c>
      <c r="I288" s="35">
        <v>1928.43</v>
      </c>
      <c r="J288" s="52">
        <v>412.27</v>
      </c>
      <c r="K288" s="35">
        <v>27.88</v>
      </c>
      <c r="L288" s="35">
        <v>22.42</v>
      </c>
      <c r="M288" s="35">
        <v>188.99</v>
      </c>
    </row>
    <row r="289" spans="1:13">
      <c r="A289" s="37" t="s">
        <v>508</v>
      </c>
      <c r="B289" s="103">
        <v>4303.2299999999996</v>
      </c>
      <c r="C289" s="35">
        <v>209.77</v>
      </c>
      <c r="D289" s="35">
        <v>78.430000000000007</v>
      </c>
      <c r="E289" s="35">
        <v>2.48</v>
      </c>
      <c r="F289" s="35">
        <v>941.29</v>
      </c>
      <c r="G289" s="51">
        <v>392.3</v>
      </c>
      <c r="H289" s="52">
        <v>78.55</v>
      </c>
      <c r="I289" s="35">
        <v>1866.99</v>
      </c>
      <c r="J289" s="52">
        <v>471.24</v>
      </c>
      <c r="K289" s="35">
        <v>20.149999999999999</v>
      </c>
      <c r="L289" s="35">
        <v>25.6</v>
      </c>
      <c r="M289" s="35">
        <v>159.6</v>
      </c>
    </row>
    <row r="290" spans="1:13">
      <c r="A290" s="37" t="s">
        <v>507</v>
      </c>
      <c r="B290" s="103">
        <v>4512.12</v>
      </c>
      <c r="C290" s="35">
        <v>189.74</v>
      </c>
      <c r="D290" s="35">
        <v>91.71</v>
      </c>
      <c r="E290" s="35">
        <v>2.14</v>
      </c>
      <c r="F290" s="35">
        <v>963.42</v>
      </c>
      <c r="G290" s="51">
        <v>545.55999999999995</v>
      </c>
      <c r="H290" s="52">
        <v>56.28</v>
      </c>
      <c r="I290" s="35">
        <v>2060.9</v>
      </c>
      <c r="J290" s="52">
        <v>283.19</v>
      </c>
      <c r="K290" s="35">
        <v>38.81</v>
      </c>
      <c r="L290" s="35">
        <v>23.94</v>
      </c>
      <c r="M290" s="35">
        <v>182.09</v>
      </c>
    </row>
    <row r="291" spans="1:13" ht="17.25" customHeight="1">
      <c r="A291" s="53" t="s">
        <v>525</v>
      </c>
      <c r="B291" s="103">
        <v>4778.93</v>
      </c>
      <c r="C291" s="35">
        <v>195.53</v>
      </c>
      <c r="D291" s="35">
        <v>91.26</v>
      </c>
      <c r="E291" s="35">
        <v>8.9600000000000009</v>
      </c>
      <c r="F291" s="35">
        <v>959.92</v>
      </c>
      <c r="G291" s="51">
        <v>487.64</v>
      </c>
      <c r="H291" s="52">
        <v>259.98</v>
      </c>
      <c r="I291" s="35">
        <v>1872.11</v>
      </c>
      <c r="J291" s="52">
        <v>613.79</v>
      </c>
      <c r="K291" s="35">
        <v>26.27</v>
      </c>
      <c r="L291" s="35">
        <v>20.5</v>
      </c>
      <c r="M291" s="35">
        <v>167.62</v>
      </c>
    </row>
    <row r="292" spans="1:13" ht="15.75" customHeight="1">
      <c r="A292" s="53" t="s">
        <v>526</v>
      </c>
      <c r="B292" s="103">
        <v>4777.63</v>
      </c>
      <c r="C292" s="35">
        <v>221.06</v>
      </c>
      <c r="D292" s="35">
        <v>79.97</v>
      </c>
      <c r="E292" s="35">
        <v>1.9</v>
      </c>
      <c r="F292" s="35">
        <v>941.44</v>
      </c>
      <c r="G292" s="51">
        <v>572.23</v>
      </c>
      <c r="H292" s="52">
        <v>336.99</v>
      </c>
      <c r="I292" s="35">
        <v>1956.57</v>
      </c>
      <c r="J292" s="52">
        <v>388.65</v>
      </c>
      <c r="K292" s="35">
        <v>28.15</v>
      </c>
      <c r="L292" s="35">
        <v>39.270000000000003</v>
      </c>
      <c r="M292" s="35">
        <v>155.12</v>
      </c>
    </row>
    <row r="293" spans="1:13">
      <c r="A293" s="53" t="s">
        <v>527</v>
      </c>
      <c r="B293" s="103">
        <v>4685.2700000000004</v>
      </c>
      <c r="C293" s="35">
        <v>265.86</v>
      </c>
      <c r="D293" s="35">
        <v>65.33</v>
      </c>
      <c r="E293" s="35">
        <v>0.52</v>
      </c>
      <c r="F293" s="35">
        <v>924.92</v>
      </c>
      <c r="G293" s="51">
        <v>530.52</v>
      </c>
      <c r="H293" s="52">
        <v>297.06</v>
      </c>
      <c r="I293" s="35">
        <v>1946.17</v>
      </c>
      <c r="J293" s="52">
        <v>383.13</v>
      </c>
      <c r="K293" s="35">
        <v>28.37</v>
      </c>
      <c r="L293" s="35">
        <v>20.22</v>
      </c>
      <c r="M293" s="35">
        <v>164.05</v>
      </c>
    </row>
    <row r="294" spans="1:13">
      <c r="A294" s="53" t="s">
        <v>530</v>
      </c>
      <c r="B294" s="103">
        <v>4870.87</v>
      </c>
      <c r="C294" s="35">
        <v>262.92</v>
      </c>
      <c r="D294" s="35">
        <v>83.03</v>
      </c>
      <c r="E294" s="35">
        <v>3.76</v>
      </c>
      <c r="F294" s="35">
        <v>947.06</v>
      </c>
      <c r="G294" s="51">
        <v>715.73</v>
      </c>
      <c r="H294" s="52">
        <v>298.56</v>
      </c>
      <c r="I294" s="35">
        <v>1987.96</v>
      </c>
      <c r="J294" s="52">
        <v>339.48</v>
      </c>
      <c r="K294" s="35">
        <v>23.55</v>
      </c>
      <c r="L294" s="35">
        <v>24.23</v>
      </c>
      <c r="M294" s="35">
        <v>110.54</v>
      </c>
    </row>
    <row r="295" spans="1:13">
      <c r="A295" s="53" t="s">
        <v>543</v>
      </c>
      <c r="B295" s="103">
        <v>4129.6899999999996</v>
      </c>
      <c r="C295" s="35">
        <v>283.52999999999997</v>
      </c>
      <c r="D295" s="35">
        <v>56.72</v>
      </c>
      <c r="E295" s="35">
        <v>0.14000000000000001</v>
      </c>
      <c r="F295" s="35">
        <v>843.81</v>
      </c>
      <c r="G295" s="51">
        <v>493.11</v>
      </c>
      <c r="H295" s="52">
        <v>358.03</v>
      </c>
      <c r="I295" s="35">
        <v>1591.75</v>
      </c>
      <c r="J295" s="52">
        <v>304.12</v>
      </c>
      <c r="K295" s="35">
        <v>29.11</v>
      </c>
      <c r="L295" s="35">
        <v>19.079999999999998</v>
      </c>
      <c r="M295" s="35">
        <v>97.64</v>
      </c>
    </row>
    <row r="296" spans="1:13">
      <c r="A296" s="53" t="s">
        <v>544</v>
      </c>
      <c r="B296" s="103">
        <v>4456.5</v>
      </c>
      <c r="C296" s="35">
        <v>273.56</v>
      </c>
      <c r="D296" s="35">
        <v>50.19</v>
      </c>
      <c r="E296" s="35">
        <v>4.1100000000000003</v>
      </c>
      <c r="F296" s="35">
        <v>867.86</v>
      </c>
      <c r="G296" s="51">
        <v>492.51</v>
      </c>
      <c r="H296" s="52">
        <v>400.74</v>
      </c>
      <c r="I296" s="35">
        <v>1862.54</v>
      </c>
      <c r="J296" s="52">
        <v>302.04000000000002</v>
      </c>
      <c r="K296" s="35">
        <v>13.08</v>
      </c>
      <c r="L296" s="35">
        <v>20.57</v>
      </c>
      <c r="M296" s="35">
        <v>111</v>
      </c>
    </row>
    <row r="297" spans="1:13">
      <c r="A297" s="53" t="s">
        <v>546</v>
      </c>
      <c r="B297" s="103">
        <v>4608.63</v>
      </c>
      <c r="C297" s="35">
        <v>291.27</v>
      </c>
      <c r="D297" s="35">
        <v>67.7</v>
      </c>
      <c r="E297" s="35">
        <v>2.5499999999999998</v>
      </c>
      <c r="F297" s="35">
        <v>857.74</v>
      </c>
      <c r="G297" s="51">
        <v>635.87</v>
      </c>
      <c r="H297" s="52">
        <v>225.33</v>
      </c>
      <c r="I297" s="35">
        <v>1939.11</v>
      </c>
      <c r="J297" s="52">
        <v>308.93</v>
      </c>
      <c r="K297" s="35">
        <v>19.48</v>
      </c>
      <c r="L297" s="35">
        <v>27.62</v>
      </c>
      <c r="M297" s="35">
        <v>168.07</v>
      </c>
    </row>
    <row r="298" spans="1:13">
      <c r="A298" s="53" t="s">
        <v>547</v>
      </c>
      <c r="B298" s="103">
        <v>4573.07</v>
      </c>
      <c r="C298" s="35">
        <v>230.33</v>
      </c>
      <c r="D298" s="35">
        <v>51.55</v>
      </c>
      <c r="E298" s="35">
        <v>11.03</v>
      </c>
      <c r="F298" s="35">
        <v>874.74</v>
      </c>
      <c r="G298" s="51">
        <v>834.27</v>
      </c>
      <c r="H298" s="52">
        <v>159.66999999999999</v>
      </c>
      <c r="I298" s="35">
        <v>1951.5</v>
      </c>
      <c r="J298" s="52">
        <v>228.18</v>
      </c>
      <c r="K298" s="35">
        <v>17.93</v>
      </c>
      <c r="L298" s="35">
        <v>35.450000000000003</v>
      </c>
      <c r="M298" s="35">
        <v>121.01</v>
      </c>
    </row>
    <row r="299" spans="1:13">
      <c r="A299" s="53" t="s">
        <v>548</v>
      </c>
      <c r="B299" s="103">
        <v>4799.83</v>
      </c>
      <c r="C299" s="35">
        <v>231.51</v>
      </c>
      <c r="D299" s="35">
        <v>49.42</v>
      </c>
      <c r="E299" s="35">
        <v>1.65</v>
      </c>
      <c r="F299" s="35">
        <v>974.74</v>
      </c>
      <c r="G299" s="51">
        <v>907.73</v>
      </c>
      <c r="H299" s="52">
        <v>101.96</v>
      </c>
      <c r="I299" s="35">
        <v>2024.93</v>
      </c>
      <c r="J299" s="52">
        <v>193.83</v>
      </c>
      <c r="K299" s="35">
        <v>66.760000000000005</v>
      </c>
      <c r="L299" s="35">
        <v>25.87</v>
      </c>
      <c r="M299" s="35">
        <v>162.30000000000001</v>
      </c>
    </row>
    <row r="300" spans="1:13">
      <c r="A300" s="53" t="s">
        <v>554</v>
      </c>
      <c r="B300" s="103">
        <v>4544.84</v>
      </c>
      <c r="C300" s="35">
        <v>185.3</v>
      </c>
      <c r="D300" s="35">
        <v>71.95</v>
      </c>
      <c r="E300" s="35">
        <v>6.17</v>
      </c>
      <c r="F300" s="35">
        <v>973.12</v>
      </c>
      <c r="G300" s="51">
        <v>872.53</v>
      </c>
      <c r="H300" s="52">
        <v>111.19</v>
      </c>
      <c r="I300" s="35">
        <v>1871.17</v>
      </c>
      <c r="J300" s="52">
        <v>226.29</v>
      </c>
      <c r="K300" s="35">
        <v>17.86</v>
      </c>
      <c r="L300" s="35">
        <v>29.61</v>
      </c>
      <c r="M300" s="35">
        <v>129.72</v>
      </c>
    </row>
    <row r="301" spans="1:13">
      <c r="A301" s="53" t="s">
        <v>555</v>
      </c>
      <c r="B301" s="103">
        <v>4583.3500000000004</v>
      </c>
      <c r="C301" s="35">
        <v>225.65</v>
      </c>
      <c r="D301" s="35">
        <v>67.319999999999993</v>
      </c>
      <c r="E301" s="35">
        <v>1.7</v>
      </c>
      <c r="F301" s="35">
        <v>885.29</v>
      </c>
      <c r="G301" s="51">
        <v>979.14</v>
      </c>
      <c r="H301" s="52">
        <v>81.53</v>
      </c>
      <c r="I301" s="35">
        <v>1845.91</v>
      </c>
      <c r="J301" s="52">
        <v>247.41</v>
      </c>
      <c r="K301" s="35">
        <v>24.93</v>
      </c>
      <c r="L301" s="35">
        <v>22.05</v>
      </c>
      <c r="M301" s="35">
        <v>132.65</v>
      </c>
    </row>
    <row r="302" spans="1:13">
      <c r="A302" s="53" t="s">
        <v>558</v>
      </c>
      <c r="B302" s="103">
        <v>4887.97</v>
      </c>
      <c r="C302" s="35">
        <v>225.82</v>
      </c>
      <c r="D302" s="35">
        <v>60.4</v>
      </c>
      <c r="E302" s="35">
        <v>1.19</v>
      </c>
      <c r="F302" s="35">
        <v>941.23</v>
      </c>
      <c r="G302" s="51">
        <v>1007.3</v>
      </c>
      <c r="H302" s="52">
        <v>134.16999999999999</v>
      </c>
      <c r="I302" s="35">
        <v>1940.4</v>
      </c>
      <c r="J302" s="52">
        <v>313.82</v>
      </c>
      <c r="K302" s="35">
        <v>20.99</v>
      </c>
      <c r="L302" s="35">
        <v>28.76</v>
      </c>
      <c r="M302" s="35">
        <v>140.86000000000001</v>
      </c>
    </row>
    <row r="303" spans="1:13">
      <c r="A303" s="53" t="s">
        <v>560</v>
      </c>
      <c r="B303" s="103">
        <v>4673.21</v>
      </c>
      <c r="C303" s="35">
        <v>209.14</v>
      </c>
      <c r="D303" s="35">
        <v>57.82</v>
      </c>
      <c r="E303" s="35">
        <v>4.8</v>
      </c>
      <c r="F303" s="35">
        <v>927.33</v>
      </c>
      <c r="G303" s="51">
        <v>914.36</v>
      </c>
      <c r="H303" s="52">
        <v>201.28</v>
      </c>
      <c r="I303" s="35">
        <v>1898.73</v>
      </c>
      <c r="J303" s="52">
        <v>216.1</v>
      </c>
      <c r="K303" s="35">
        <v>38.03</v>
      </c>
      <c r="L303" s="35">
        <v>18.73</v>
      </c>
      <c r="M303" s="35">
        <v>143.72</v>
      </c>
    </row>
    <row r="304" spans="1:13">
      <c r="A304" s="53" t="s">
        <v>561</v>
      </c>
      <c r="B304" s="103">
        <v>4834.28</v>
      </c>
      <c r="C304" s="35">
        <v>213.14</v>
      </c>
      <c r="D304" s="35">
        <v>49.77</v>
      </c>
      <c r="E304" s="35">
        <v>5.19</v>
      </c>
      <c r="F304" s="35">
        <v>955.47</v>
      </c>
      <c r="G304" s="51">
        <v>896.14</v>
      </c>
      <c r="H304" s="52">
        <v>243.52</v>
      </c>
      <c r="I304" s="35">
        <v>1943.27</v>
      </c>
      <c r="J304" s="52">
        <v>230.85</v>
      </c>
      <c r="K304" s="35">
        <v>17.71</v>
      </c>
      <c r="L304" s="35">
        <v>18.59</v>
      </c>
      <c r="M304" s="35">
        <v>130.85</v>
      </c>
    </row>
    <row r="305" spans="1:16">
      <c r="A305" s="53" t="s">
        <v>565</v>
      </c>
      <c r="B305" s="103">
        <v>4581.72</v>
      </c>
      <c r="C305" s="35">
        <v>193.77</v>
      </c>
      <c r="D305" s="35">
        <v>62.07</v>
      </c>
      <c r="E305" s="35">
        <v>1.96</v>
      </c>
      <c r="F305" s="35">
        <v>934.46</v>
      </c>
      <c r="G305" s="51">
        <v>742.97</v>
      </c>
      <c r="H305" s="52">
        <v>250.09</v>
      </c>
      <c r="I305" s="35">
        <v>1950.05</v>
      </c>
      <c r="J305" s="52">
        <v>206.23</v>
      </c>
      <c r="K305" s="35">
        <v>23.01</v>
      </c>
      <c r="L305" s="35">
        <v>14.69</v>
      </c>
      <c r="M305" s="35">
        <v>129.19</v>
      </c>
    </row>
    <row r="306" spans="1:16">
      <c r="A306" s="56" t="s">
        <v>580</v>
      </c>
      <c r="B306" s="103">
        <v>4741.7700000000004</v>
      </c>
      <c r="C306" s="35">
        <v>223.38</v>
      </c>
      <c r="D306" s="35">
        <v>60.72</v>
      </c>
      <c r="E306" s="35">
        <v>5.09</v>
      </c>
      <c r="F306" s="35">
        <v>931.5</v>
      </c>
      <c r="G306" s="51">
        <v>774.06</v>
      </c>
      <c r="H306" s="52">
        <v>417.99</v>
      </c>
      <c r="I306" s="35">
        <v>1839.9</v>
      </c>
      <c r="J306" s="52">
        <v>221.81</v>
      </c>
      <c r="K306" s="35">
        <v>13.85</v>
      </c>
      <c r="L306" s="35">
        <v>17.47</v>
      </c>
      <c r="M306" s="35">
        <v>96.45</v>
      </c>
    </row>
    <row r="307" spans="1:16">
      <c r="A307" s="56" t="s">
        <v>579</v>
      </c>
      <c r="B307" s="103">
        <v>4462.37</v>
      </c>
      <c r="C307" s="35">
        <v>253.85</v>
      </c>
      <c r="D307" s="35">
        <v>43.77</v>
      </c>
      <c r="E307" s="35">
        <v>4.8899999999999997</v>
      </c>
      <c r="F307" s="35">
        <v>930</v>
      </c>
      <c r="G307" s="51">
        <v>771.77</v>
      </c>
      <c r="H307" s="52">
        <v>307.81</v>
      </c>
      <c r="I307" s="35">
        <v>1811.48</v>
      </c>
      <c r="J307" s="52">
        <v>101.91</v>
      </c>
      <c r="K307" s="35">
        <v>13.93</v>
      </c>
      <c r="L307" s="35">
        <v>30.82</v>
      </c>
      <c r="M307" s="35">
        <v>103.74</v>
      </c>
      <c r="O307" s="127"/>
      <c r="P307" s="140"/>
    </row>
    <row r="308" spans="1:16">
      <c r="A308" s="56" t="s">
        <v>581</v>
      </c>
      <c r="B308" s="103">
        <v>4506.13</v>
      </c>
      <c r="C308" s="35">
        <v>234.14</v>
      </c>
      <c r="D308" s="35">
        <v>45.47</v>
      </c>
      <c r="E308" s="35">
        <v>3.2</v>
      </c>
      <c r="F308" s="35">
        <v>980.88</v>
      </c>
      <c r="G308" s="51">
        <v>744.83</v>
      </c>
      <c r="H308" s="52">
        <v>341.26</v>
      </c>
      <c r="I308" s="35">
        <v>1838.81</v>
      </c>
      <c r="J308" s="52">
        <v>113.67</v>
      </c>
      <c r="K308" s="35">
        <v>14.62</v>
      </c>
      <c r="L308" s="35">
        <v>21.2</v>
      </c>
      <c r="M308" s="35">
        <v>116.54</v>
      </c>
      <c r="O308" s="127"/>
    </row>
    <row r="309" spans="1:16">
      <c r="A309" s="56" t="s">
        <v>583</v>
      </c>
      <c r="B309" s="103">
        <v>4735.8900000000003</v>
      </c>
      <c r="C309" s="35">
        <v>268.33999999999997</v>
      </c>
      <c r="D309" s="35">
        <v>56.19</v>
      </c>
      <c r="E309" s="35">
        <v>4.9000000000000004</v>
      </c>
      <c r="F309" s="35">
        <v>841.88</v>
      </c>
      <c r="G309" s="51">
        <v>759.85</v>
      </c>
      <c r="H309" s="52">
        <v>366.29</v>
      </c>
      <c r="I309" s="35">
        <v>1955.64</v>
      </c>
      <c r="J309" s="52">
        <v>244.51</v>
      </c>
      <c r="K309" s="35">
        <v>16.62</v>
      </c>
      <c r="L309" s="35">
        <v>22.86</v>
      </c>
      <c r="M309" s="35">
        <v>146.63</v>
      </c>
      <c r="O309" s="127"/>
    </row>
    <row r="310" spans="1:16">
      <c r="A310" s="56" t="s">
        <v>586</v>
      </c>
      <c r="B310" s="103">
        <v>4403.1099999999997</v>
      </c>
      <c r="C310" s="35">
        <v>204.72</v>
      </c>
      <c r="D310" s="35">
        <v>47.84</v>
      </c>
      <c r="E310" s="35">
        <v>0.57999999999999996</v>
      </c>
      <c r="F310" s="35">
        <v>913.51</v>
      </c>
      <c r="G310" s="51">
        <v>878.24</v>
      </c>
      <c r="H310" s="52">
        <v>194.96</v>
      </c>
      <c r="I310" s="35">
        <v>1802.86</v>
      </c>
      <c r="J310" s="52">
        <v>168.19</v>
      </c>
      <c r="K310" s="35">
        <v>12.39</v>
      </c>
      <c r="L310" s="35">
        <v>19.47</v>
      </c>
      <c r="M310" s="35">
        <v>115.45</v>
      </c>
      <c r="O310" s="127"/>
    </row>
    <row r="311" spans="1:16">
      <c r="A311" s="56" t="s">
        <v>588</v>
      </c>
      <c r="B311" s="103">
        <v>4877.46</v>
      </c>
      <c r="C311" s="35">
        <v>219.9</v>
      </c>
      <c r="D311" s="35">
        <v>56.81</v>
      </c>
      <c r="E311" s="35">
        <v>2.04</v>
      </c>
      <c r="F311" s="35">
        <v>969.62</v>
      </c>
      <c r="G311" s="51">
        <v>984.91</v>
      </c>
      <c r="H311" s="52">
        <v>194.41</v>
      </c>
      <c r="I311" s="35">
        <v>1958.79</v>
      </c>
      <c r="J311" s="52">
        <v>194.01</v>
      </c>
      <c r="K311" s="35">
        <v>13.99</v>
      </c>
      <c r="L311" s="35">
        <v>68.7</v>
      </c>
      <c r="M311" s="35">
        <v>124.61</v>
      </c>
      <c r="O311" s="127"/>
    </row>
    <row r="312" spans="1:16">
      <c r="A312" s="56" t="s">
        <v>590</v>
      </c>
      <c r="B312" s="103">
        <v>4885.47</v>
      </c>
      <c r="C312" s="35">
        <v>198.04</v>
      </c>
      <c r="D312" s="35">
        <v>56.29</v>
      </c>
      <c r="E312" s="35">
        <v>11.18</v>
      </c>
      <c r="F312" s="35">
        <v>981.15</v>
      </c>
      <c r="G312" s="51">
        <v>1007.13</v>
      </c>
      <c r="H312" s="52">
        <v>137.38</v>
      </c>
      <c r="I312" s="35">
        <v>2088.25</v>
      </c>
      <c r="J312" s="52">
        <v>158.1</v>
      </c>
      <c r="K312" s="35">
        <v>10.99</v>
      </c>
      <c r="L312" s="35">
        <v>24.71</v>
      </c>
      <c r="M312" s="35">
        <v>152.24</v>
      </c>
      <c r="O312" s="127"/>
    </row>
    <row r="313" spans="1:16">
      <c r="A313" s="56" t="s">
        <v>594</v>
      </c>
      <c r="B313" s="103">
        <v>4710.1899999999996</v>
      </c>
      <c r="C313" s="35">
        <v>157.22999999999999</v>
      </c>
      <c r="D313" s="35">
        <v>58.42</v>
      </c>
      <c r="E313" s="35">
        <v>7.89</v>
      </c>
      <c r="F313" s="35">
        <v>985.16</v>
      </c>
      <c r="G313" s="51">
        <v>1072.2</v>
      </c>
      <c r="H313" s="52">
        <v>133.55000000000001</v>
      </c>
      <c r="I313" s="35">
        <v>1867.83</v>
      </c>
      <c r="J313" s="52">
        <v>161.28</v>
      </c>
      <c r="K313" s="35">
        <v>36</v>
      </c>
      <c r="L313" s="35">
        <v>19.899999999999999</v>
      </c>
      <c r="M313" s="35">
        <v>157.21</v>
      </c>
      <c r="O313" s="127"/>
    </row>
    <row r="314" spans="1:16">
      <c r="A314" s="56" t="s">
        <v>595</v>
      </c>
      <c r="B314" s="103">
        <v>4793.67</v>
      </c>
      <c r="C314" s="35">
        <v>148.22</v>
      </c>
      <c r="D314" s="35">
        <v>54.66</v>
      </c>
      <c r="E314" s="35">
        <v>3.51</v>
      </c>
      <c r="F314" s="35">
        <v>978.52</v>
      </c>
      <c r="G314" s="51">
        <v>1083.1500000000001</v>
      </c>
      <c r="H314" s="52">
        <v>153.28</v>
      </c>
      <c r="I314" s="35">
        <v>1856.27</v>
      </c>
      <c r="J314" s="52">
        <v>244.09</v>
      </c>
      <c r="K314" s="35">
        <v>15.47</v>
      </c>
      <c r="L314" s="35">
        <v>26.52</v>
      </c>
      <c r="M314" s="35">
        <v>142.03</v>
      </c>
      <c r="O314" s="127"/>
    </row>
    <row r="315" spans="1:16">
      <c r="A315" s="56" t="s">
        <v>597</v>
      </c>
      <c r="B315" s="103">
        <v>4851.6899999999996</v>
      </c>
      <c r="C315" s="35">
        <v>174.33</v>
      </c>
      <c r="D315" s="35">
        <v>47.84</v>
      </c>
      <c r="E315" s="35">
        <v>9.9700000000000006</v>
      </c>
      <c r="F315" s="35">
        <v>992.28</v>
      </c>
      <c r="G315" s="51">
        <v>1025.57</v>
      </c>
      <c r="H315" s="52">
        <v>170.23</v>
      </c>
      <c r="I315" s="35">
        <v>1895.13</v>
      </c>
      <c r="J315" s="52">
        <v>247.47</v>
      </c>
      <c r="K315" s="35">
        <v>14.37</v>
      </c>
      <c r="L315" s="35">
        <v>21.82</v>
      </c>
      <c r="M315" s="35">
        <v>136.88</v>
      </c>
      <c r="O315" s="127"/>
    </row>
    <row r="316" spans="1:16">
      <c r="A316" s="56" t="s">
        <v>601</v>
      </c>
      <c r="B316" s="103">
        <v>4863.62</v>
      </c>
      <c r="C316" s="35">
        <v>189.46</v>
      </c>
      <c r="D316" s="35">
        <v>60.12</v>
      </c>
      <c r="E316" s="35">
        <v>33.090000000000003</v>
      </c>
      <c r="F316" s="35">
        <v>988.54</v>
      </c>
      <c r="G316" s="51">
        <v>1028.8900000000001</v>
      </c>
      <c r="H316" s="52">
        <v>256.13</v>
      </c>
      <c r="I316" s="35">
        <v>1906.54</v>
      </c>
      <c r="J316" s="52">
        <v>198.18</v>
      </c>
      <c r="K316" s="35">
        <v>11.58</v>
      </c>
      <c r="L316" s="35">
        <v>19.989999999999998</v>
      </c>
      <c r="M316" s="35">
        <v>125.45</v>
      </c>
      <c r="O316" s="127"/>
    </row>
    <row r="317" spans="1:16">
      <c r="A317" s="53" t="s">
        <v>603</v>
      </c>
      <c r="B317" s="103">
        <v>4689.5200000000004</v>
      </c>
      <c r="C317" s="35">
        <v>171.46</v>
      </c>
      <c r="D317" s="35">
        <v>54.47</v>
      </c>
      <c r="E317" s="35">
        <v>12.86</v>
      </c>
      <c r="F317" s="35">
        <v>956.5</v>
      </c>
      <c r="G317" s="51">
        <v>878.11</v>
      </c>
      <c r="H317" s="52">
        <v>311.63</v>
      </c>
      <c r="I317" s="35">
        <v>1864.44</v>
      </c>
      <c r="J317" s="52">
        <v>196.46</v>
      </c>
      <c r="K317" s="35">
        <v>13.36</v>
      </c>
      <c r="L317" s="35">
        <v>32.82</v>
      </c>
      <c r="M317" s="35">
        <v>135.19999999999999</v>
      </c>
      <c r="O317" s="127"/>
      <c r="P317" s="127"/>
    </row>
    <row r="318" spans="1:16">
      <c r="A318" s="53" t="s">
        <v>606</v>
      </c>
      <c r="B318" s="103">
        <v>4676.8</v>
      </c>
      <c r="C318" s="35">
        <v>235.09</v>
      </c>
      <c r="D318" s="35">
        <v>50.34</v>
      </c>
      <c r="E318" s="35">
        <v>1.7</v>
      </c>
      <c r="F318" s="35">
        <v>941.93</v>
      </c>
      <c r="G318" s="51">
        <v>847.72</v>
      </c>
      <c r="H318" s="52">
        <v>342.86</v>
      </c>
      <c r="I318" s="35">
        <v>1965.18</v>
      </c>
      <c r="J318" s="52">
        <v>141.44999999999999</v>
      </c>
      <c r="K318" s="35">
        <v>10.24</v>
      </c>
      <c r="L318" s="35">
        <v>17.09</v>
      </c>
      <c r="M318" s="35">
        <v>79.930000000000007</v>
      </c>
      <c r="O318" s="127"/>
      <c r="P318" s="127"/>
    </row>
    <row r="319" spans="1:16">
      <c r="A319" s="53" t="s">
        <v>618</v>
      </c>
      <c r="B319" s="103">
        <v>4576.47</v>
      </c>
      <c r="C319" s="35">
        <v>230</v>
      </c>
      <c r="D319" s="35">
        <v>45.82</v>
      </c>
      <c r="E319" s="35">
        <v>5.72</v>
      </c>
      <c r="F319" s="35">
        <v>948.57</v>
      </c>
      <c r="G319" s="51">
        <v>837.65</v>
      </c>
      <c r="H319" s="52">
        <v>387.94</v>
      </c>
      <c r="I319" s="35">
        <v>1753.44</v>
      </c>
      <c r="J319" s="52">
        <v>189.73</v>
      </c>
      <c r="K319" s="35">
        <v>15.23</v>
      </c>
      <c r="L319" s="35">
        <v>22.47</v>
      </c>
      <c r="M319" s="35">
        <v>79.03</v>
      </c>
      <c r="O319" s="127"/>
      <c r="P319" s="140"/>
    </row>
    <row r="320" spans="1:16">
      <c r="A320" s="53" t="s">
        <v>619</v>
      </c>
      <c r="B320" s="103">
        <v>4707.51</v>
      </c>
      <c r="C320" s="35">
        <v>234.85</v>
      </c>
      <c r="D320" s="35">
        <v>62.43</v>
      </c>
      <c r="E320" s="35">
        <v>3.89</v>
      </c>
      <c r="F320" s="35">
        <v>985.99</v>
      </c>
      <c r="G320" s="51">
        <v>819.7</v>
      </c>
      <c r="H320" s="52">
        <v>300.13</v>
      </c>
      <c r="I320" s="35">
        <v>1968.84</v>
      </c>
      <c r="J320" s="52">
        <v>116.31</v>
      </c>
      <c r="K320" s="35">
        <v>10.23</v>
      </c>
      <c r="L320" s="35">
        <v>13.59</v>
      </c>
      <c r="M320" s="35">
        <v>123.51</v>
      </c>
      <c r="O320" s="127"/>
      <c r="P320" s="127"/>
    </row>
    <row r="321" spans="1:16">
      <c r="A321" s="56" t="s">
        <v>621</v>
      </c>
      <c r="B321" s="103">
        <v>4617.57</v>
      </c>
      <c r="C321" s="35">
        <v>219.8</v>
      </c>
      <c r="D321" s="35">
        <v>77.7</v>
      </c>
      <c r="E321" s="35">
        <v>3.46</v>
      </c>
      <c r="F321" s="35">
        <v>906.89</v>
      </c>
      <c r="G321" s="51">
        <v>909.23</v>
      </c>
      <c r="H321" s="52">
        <v>303.61</v>
      </c>
      <c r="I321" s="35">
        <v>1782.96</v>
      </c>
      <c r="J321" s="52">
        <v>184.27</v>
      </c>
      <c r="K321" s="35">
        <v>31.61</v>
      </c>
      <c r="L321" s="35">
        <v>29.87</v>
      </c>
      <c r="M321" s="35">
        <v>107.01</v>
      </c>
      <c r="O321" s="127"/>
      <c r="P321" s="127"/>
    </row>
    <row r="322" spans="1:16">
      <c r="A322" s="53" t="s">
        <v>622</v>
      </c>
      <c r="B322" s="103">
        <v>4927.96</v>
      </c>
      <c r="C322" s="35">
        <v>234.94</v>
      </c>
      <c r="D322" s="35">
        <v>84.85</v>
      </c>
      <c r="E322" s="35">
        <v>3.46</v>
      </c>
      <c r="F322" s="35">
        <v>986.6</v>
      </c>
      <c r="G322" s="51">
        <v>973.05</v>
      </c>
      <c r="H322" s="52">
        <v>246.96</v>
      </c>
      <c r="I322" s="35">
        <v>2056.5500000000002</v>
      </c>
      <c r="J322" s="52">
        <v>143.66999999999999</v>
      </c>
      <c r="K322" s="35">
        <v>15.49</v>
      </c>
      <c r="L322" s="35">
        <v>19.809999999999999</v>
      </c>
      <c r="M322" s="35">
        <v>134.11000000000001</v>
      </c>
      <c r="O322" s="127"/>
      <c r="P322" s="127"/>
    </row>
    <row r="323" spans="1:16">
      <c r="A323" s="53" t="s">
        <v>623</v>
      </c>
      <c r="B323" s="103">
        <v>4982.5200000000004</v>
      </c>
      <c r="C323" s="35">
        <v>186.32</v>
      </c>
      <c r="D323" s="35">
        <v>73.489999999999995</v>
      </c>
      <c r="E323" s="35">
        <v>5.0599999999999996</v>
      </c>
      <c r="F323" s="35">
        <v>984.41</v>
      </c>
      <c r="G323" s="51">
        <v>1042.79</v>
      </c>
      <c r="H323" s="52">
        <v>229.71</v>
      </c>
      <c r="I323" s="35">
        <v>2052.12</v>
      </c>
      <c r="J323" s="52">
        <v>125.91</v>
      </c>
      <c r="K323" s="35">
        <v>13.72</v>
      </c>
      <c r="L323" s="35">
        <v>27.8</v>
      </c>
      <c r="M323" s="35">
        <v>111.47</v>
      </c>
      <c r="O323" s="127"/>
      <c r="P323" s="127"/>
    </row>
    <row r="324" spans="1:16">
      <c r="A324" s="53" t="s">
        <v>625</v>
      </c>
      <c r="B324" s="103">
        <v>4775.63</v>
      </c>
      <c r="C324" s="35">
        <v>174.4</v>
      </c>
      <c r="D324" s="35">
        <v>84.87</v>
      </c>
      <c r="E324" s="35">
        <v>0.09</v>
      </c>
      <c r="F324" s="35">
        <v>1024.3800000000001</v>
      </c>
      <c r="G324" s="51">
        <v>1050.76</v>
      </c>
      <c r="H324" s="52">
        <v>114.66</v>
      </c>
      <c r="I324" s="35">
        <v>1923.63</v>
      </c>
      <c r="J324" s="52">
        <v>178.93</v>
      </c>
      <c r="K324" s="35">
        <v>8.75</v>
      </c>
      <c r="L324" s="35">
        <v>22.01</v>
      </c>
      <c r="M324" s="35">
        <v>146.88</v>
      </c>
      <c r="O324" s="127"/>
      <c r="P324" s="127"/>
    </row>
    <row r="325" spans="1:16">
      <c r="A325" s="53" t="s">
        <v>626</v>
      </c>
      <c r="B325" s="103">
        <v>5013.4799999999996</v>
      </c>
      <c r="C325" s="35">
        <v>215.24</v>
      </c>
      <c r="D325" s="35">
        <v>77.95</v>
      </c>
      <c r="E325" s="35">
        <v>6.43</v>
      </c>
      <c r="F325" s="35">
        <v>993.92</v>
      </c>
      <c r="G325" s="51">
        <v>1197.6199999999999</v>
      </c>
      <c r="H325" s="52">
        <v>165.74</v>
      </c>
      <c r="I325" s="35">
        <v>1971.43</v>
      </c>
      <c r="J325" s="52">
        <v>182.65</v>
      </c>
      <c r="K325" s="35">
        <v>13.85</v>
      </c>
      <c r="L325" s="35">
        <v>25.5</v>
      </c>
      <c r="M325" s="35">
        <v>127.69</v>
      </c>
      <c r="O325" s="127"/>
      <c r="P325" s="127"/>
    </row>
    <row r="326" spans="1:16">
      <c r="A326" s="53" t="s">
        <v>627</v>
      </c>
      <c r="B326" s="103">
        <v>5015.2</v>
      </c>
      <c r="C326" s="35">
        <v>203.83</v>
      </c>
      <c r="D326" s="35">
        <v>72.22</v>
      </c>
      <c r="E326" s="35">
        <v>24.14</v>
      </c>
      <c r="F326" s="35">
        <v>990.99</v>
      </c>
      <c r="G326" s="51">
        <v>1163.6099999999999</v>
      </c>
      <c r="H326" s="52">
        <v>207.56</v>
      </c>
      <c r="I326" s="35">
        <v>1866.35</v>
      </c>
      <c r="J326" s="52">
        <v>280.39</v>
      </c>
      <c r="K326" s="35">
        <v>16.2</v>
      </c>
      <c r="L326" s="35">
        <v>25.01</v>
      </c>
      <c r="M326" s="35">
        <v>109.61</v>
      </c>
      <c r="O326" s="127"/>
      <c r="P326" s="127"/>
    </row>
    <row r="327" spans="1:16">
      <c r="A327" s="53" t="s">
        <v>629</v>
      </c>
      <c r="B327" s="103">
        <v>4791.29</v>
      </c>
      <c r="C327" s="35">
        <v>190.85</v>
      </c>
      <c r="D327" s="35">
        <v>65.349999999999994</v>
      </c>
      <c r="E327" s="35">
        <v>6.59</v>
      </c>
      <c r="F327" s="35">
        <v>1020.98</v>
      </c>
      <c r="G327" s="51">
        <v>1044.28</v>
      </c>
      <c r="H327" s="52">
        <v>239.95</v>
      </c>
      <c r="I327" s="35">
        <v>1753.13</v>
      </c>
      <c r="J327" s="52">
        <v>267.82</v>
      </c>
      <c r="K327" s="35">
        <v>14.51</v>
      </c>
      <c r="L327" s="35">
        <v>24.14</v>
      </c>
      <c r="M327" s="35">
        <v>113.72</v>
      </c>
      <c r="O327" s="127"/>
      <c r="P327" s="127"/>
    </row>
    <row r="328" spans="1:16">
      <c r="A328" s="53" t="s">
        <v>630</v>
      </c>
      <c r="B328" s="103">
        <v>5131.1000000000004</v>
      </c>
      <c r="C328" s="35">
        <v>175.56</v>
      </c>
      <c r="D328" s="35">
        <v>55.84</v>
      </c>
      <c r="E328" s="35">
        <v>15.8</v>
      </c>
      <c r="F328" s="35">
        <v>1009.28</v>
      </c>
      <c r="G328" s="51">
        <v>1118.97</v>
      </c>
      <c r="H328" s="52">
        <v>299.95</v>
      </c>
      <c r="I328" s="35">
        <v>2036.46</v>
      </c>
      <c r="J328" s="52">
        <v>195.46</v>
      </c>
      <c r="K328" s="35">
        <v>14.51</v>
      </c>
      <c r="L328" s="35">
        <v>27.95</v>
      </c>
      <c r="M328" s="35">
        <v>126.54</v>
      </c>
      <c r="O328" s="127"/>
      <c r="P328" s="127"/>
    </row>
    <row r="329" spans="1:16">
      <c r="A329" s="53" t="s">
        <v>632</v>
      </c>
      <c r="B329" s="103">
        <v>4654.72</v>
      </c>
      <c r="C329" s="35">
        <v>215.49</v>
      </c>
      <c r="D329" s="35">
        <v>91.93</v>
      </c>
      <c r="E329" s="35">
        <v>9.43</v>
      </c>
      <c r="F329" s="35">
        <v>995.23</v>
      </c>
      <c r="G329" s="51">
        <v>878.75</v>
      </c>
      <c r="H329" s="52">
        <v>271.63</v>
      </c>
      <c r="I329" s="35">
        <v>1748.11</v>
      </c>
      <c r="J329" s="52">
        <v>141.85</v>
      </c>
      <c r="K329" s="35">
        <v>110.25</v>
      </c>
      <c r="L329" s="35">
        <v>26.31</v>
      </c>
      <c r="M329" s="35">
        <v>112.52</v>
      </c>
      <c r="O329" s="127"/>
      <c r="P329" s="127"/>
    </row>
    <row r="330" spans="1:16">
      <c r="A330" s="53" t="s">
        <v>646</v>
      </c>
      <c r="B330" s="103">
        <v>4725.6499999999996</v>
      </c>
      <c r="C330" s="35">
        <v>271.73</v>
      </c>
      <c r="D330" s="35">
        <v>58.63</v>
      </c>
      <c r="E330" s="35">
        <v>0.42</v>
      </c>
      <c r="F330" s="35">
        <v>985.87</v>
      </c>
      <c r="G330" s="51">
        <v>926.71</v>
      </c>
      <c r="H330" s="52">
        <v>347.63</v>
      </c>
      <c r="I330" s="35">
        <v>1784.57</v>
      </c>
      <c r="J330" s="52">
        <v>199.62</v>
      </c>
      <c r="K330" s="35">
        <v>23.07</v>
      </c>
      <c r="L330" s="35">
        <v>16.010000000000002</v>
      </c>
      <c r="M330" s="35">
        <v>71.680000000000007</v>
      </c>
      <c r="O330" s="140"/>
      <c r="P330" s="127"/>
    </row>
    <row r="331" spans="1:16">
      <c r="A331" s="53" t="s">
        <v>647</v>
      </c>
      <c r="B331" s="103">
        <v>4637.59</v>
      </c>
      <c r="C331" s="35">
        <v>248.04</v>
      </c>
      <c r="D331" s="35">
        <v>61.4</v>
      </c>
      <c r="E331" s="35">
        <v>5.23</v>
      </c>
      <c r="F331" s="35">
        <v>940.95</v>
      </c>
      <c r="G331" s="51">
        <v>855.97</v>
      </c>
      <c r="H331" s="52">
        <v>320.22000000000003</v>
      </c>
      <c r="I331" s="35">
        <v>1892.95</v>
      </c>
      <c r="J331" s="52">
        <v>117.01</v>
      </c>
      <c r="K331" s="35">
        <v>19.91</v>
      </c>
      <c r="L331" s="35">
        <v>16.39</v>
      </c>
      <c r="M331" s="35">
        <v>68.39</v>
      </c>
      <c r="O331" s="140"/>
      <c r="P331" s="140"/>
    </row>
    <row r="332" spans="1:16">
      <c r="A332" s="53" t="s">
        <v>651</v>
      </c>
      <c r="B332" s="103">
        <v>4790.8599999999997</v>
      </c>
      <c r="C332" s="35">
        <v>174.44</v>
      </c>
      <c r="D332" s="35">
        <v>57.01</v>
      </c>
      <c r="E332" s="35">
        <v>3.35</v>
      </c>
      <c r="F332" s="35">
        <v>1032.98</v>
      </c>
      <c r="G332" s="51">
        <v>815.69</v>
      </c>
      <c r="H332" s="52">
        <v>359.04</v>
      </c>
      <c r="I332" s="35">
        <v>1987.26</v>
      </c>
      <c r="J332" s="52">
        <v>134.75</v>
      </c>
      <c r="K332" s="35">
        <v>32.58</v>
      </c>
      <c r="L332" s="35">
        <v>24.4</v>
      </c>
      <c r="M332" s="35">
        <v>93.58</v>
      </c>
      <c r="O332" s="140"/>
      <c r="P332" s="127"/>
    </row>
    <row r="333" spans="1:16">
      <c r="A333" s="53" t="s">
        <v>654</v>
      </c>
      <c r="B333" s="103">
        <v>4555.97</v>
      </c>
      <c r="C333" s="35">
        <v>203.42</v>
      </c>
      <c r="D333" s="35">
        <v>48.28</v>
      </c>
      <c r="E333" s="35">
        <v>7.17</v>
      </c>
      <c r="F333" s="35">
        <v>940.33</v>
      </c>
      <c r="G333" s="51">
        <v>927.83</v>
      </c>
      <c r="H333" s="52">
        <v>308.74</v>
      </c>
      <c r="I333" s="35">
        <v>1733</v>
      </c>
      <c r="J333" s="52">
        <v>135.27000000000001</v>
      </c>
      <c r="K333" s="35">
        <v>43.65</v>
      </c>
      <c r="L333" s="35">
        <v>22.27</v>
      </c>
      <c r="M333" s="35">
        <v>136.88</v>
      </c>
      <c r="O333" s="140"/>
    </row>
    <row r="334" spans="1:16">
      <c r="A334" s="53" t="s">
        <v>655</v>
      </c>
      <c r="B334" s="103">
        <v>4818.49</v>
      </c>
      <c r="C334" s="35">
        <v>158.07</v>
      </c>
      <c r="D334" s="35">
        <v>41.32</v>
      </c>
      <c r="E334" s="35">
        <v>1.94</v>
      </c>
      <c r="F334" s="35">
        <v>1034.9100000000001</v>
      </c>
      <c r="G334" s="51">
        <v>1023.29</v>
      </c>
      <c r="H334" s="52">
        <v>258.61</v>
      </c>
      <c r="I334" s="35">
        <v>1973.45</v>
      </c>
      <c r="J334" s="52">
        <v>111.32</v>
      </c>
      <c r="K334" s="35">
        <v>31.5</v>
      </c>
      <c r="L334" s="35">
        <v>19.05</v>
      </c>
      <c r="M334" s="35">
        <v>116.22</v>
      </c>
      <c r="O334" s="140"/>
    </row>
    <row r="335" spans="1:16">
      <c r="A335" s="53" t="s">
        <v>656</v>
      </c>
      <c r="B335" s="103">
        <v>5118.83</v>
      </c>
      <c r="C335" s="35">
        <v>161.54</v>
      </c>
      <c r="D335" s="35">
        <v>41.89</v>
      </c>
      <c r="E335" s="35">
        <v>0.89</v>
      </c>
      <c r="F335" s="35">
        <v>1052.07</v>
      </c>
      <c r="G335" s="51">
        <v>1071.27</v>
      </c>
      <c r="H335" s="52">
        <v>230.46</v>
      </c>
      <c r="I335" s="35">
        <v>2093.88</v>
      </c>
      <c r="J335" s="52">
        <v>117.54</v>
      </c>
      <c r="K335" s="35">
        <v>118.66</v>
      </c>
      <c r="L335" s="35">
        <v>23.08</v>
      </c>
      <c r="M335" s="35">
        <v>112.07</v>
      </c>
      <c r="O335" s="140"/>
    </row>
    <row r="336" spans="1:16">
      <c r="A336" s="53" t="s">
        <v>671</v>
      </c>
      <c r="B336" s="103">
        <v>4824.82</v>
      </c>
      <c r="C336" s="35">
        <v>184.8</v>
      </c>
      <c r="D336" s="35">
        <v>51.91</v>
      </c>
      <c r="E336" s="35">
        <v>0.59</v>
      </c>
      <c r="F336" s="35">
        <v>1102.33</v>
      </c>
      <c r="G336" s="51">
        <v>1025.49</v>
      </c>
      <c r="H336" s="52">
        <v>196.46</v>
      </c>
      <c r="I336" s="35">
        <v>1898.25</v>
      </c>
      <c r="J336" s="52">
        <v>86.22</v>
      </c>
      <c r="K336" s="35">
        <v>62.71</v>
      </c>
      <c r="L336" s="35">
        <v>26</v>
      </c>
      <c r="M336" s="35">
        <v>131.21</v>
      </c>
      <c r="O336" s="140"/>
    </row>
    <row r="337" spans="1:16">
      <c r="A337" s="53" t="s">
        <v>673</v>
      </c>
      <c r="B337" s="103">
        <v>4873.8100000000004</v>
      </c>
      <c r="C337" s="35">
        <v>161</v>
      </c>
      <c r="D337" s="35">
        <v>57.67</v>
      </c>
      <c r="E337" s="35">
        <v>3.09</v>
      </c>
      <c r="F337" s="35">
        <v>998.56</v>
      </c>
      <c r="G337" s="51">
        <v>1130.3599999999999</v>
      </c>
      <c r="H337" s="52">
        <v>107.48</v>
      </c>
      <c r="I337" s="35">
        <v>1889.49</v>
      </c>
      <c r="J337" s="52">
        <v>219.66</v>
      </c>
      <c r="K337" s="35">
        <v>31.86</v>
      </c>
      <c r="L337" s="35">
        <v>28.75</v>
      </c>
      <c r="M337" s="35">
        <v>133.03</v>
      </c>
      <c r="O337" s="140"/>
    </row>
    <row r="338" spans="1:16">
      <c r="A338" s="53" t="s">
        <v>674</v>
      </c>
      <c r="B338" s="103">
        <v>4836.07</v>
      </c>
      <c r="C338" s="35">
        <v>153.12</v>
      </c>
      <c r="D338" s="35">
        <v>37.67</v>
      </c>
      <c r="E338" s="35">
        <v>0.87</v>
      </c>
      <c r="F338" s="35">
        <v>1010.91</v>
      </c>
      <c r="G338" s="51">
        <v>1123.97</v>
      </c>
      <c r="H338" s="52">
        <v>93.14</v>
      </c>
      <c r="I338" s="35">
        <v>1953.88</v>
      </c>
      <c r="J338" s="52">
        <v>240.88</v>
      </c>
      <c r="K338" s="35">
        <v>35</v>
      </c>
      <c r="L338" s="35">
        <v>21.43</v>
      </c>
      <c r="M338" s="35">
        <v>118.45</v>
      </c>
      <c r="O338" s="140"/>
    </row>
    <row r="339" spans="1:16">
      <c r="A339" s="53" t="s">
        <v>676</v>
      </c>
      <c r="B339" s="103">
        <v>5171.1099999999997</v>
      </c>
      <c r="C339" s="35">
        <v>194.4</v>
      </c>
      <c r="D339" s="35">
        <v>43.73</v>
      </c>
      <c r="E339" s="35">
        <v>5.37</v>
      </c>
      <c r="F339" s="35">
        <v>1100.2</v>
      </c>
      <c r="G339" s="51">
        <v>1057.9100000000001</v>
      </c>
      <c r="H339" s="52">
        <v>235.71</v>
      </c>
      <c r="I339" s="35">
        <v>2047.16</v>
      </c>
      <c r="J339" s="52">
        <v>224.25</v>
      </c>
      <c r="K339" s="35">
        <v>56.82</v>
      </c>
      <c r="L339" s="35">
        <v>22.34</v>
      </c>
      <c r="M339" s="35">
        <v>99.36</v>
      </c>
      <c r="O339" s="147"/>
    </row>
    <row r="340" spans="1:16">
      <c r="A340" s="53" t="s">
        <v>677</v>
      </c>
      <c r="B340" s="103">
        <v>4965.74</v>
      </c>
      <c r="C340" s="35">
        <v>245.01</v>
      </c>
      <c r="D340" s="35">
        <v>51.56</v>
      </c>
      <c r="E340" s="35">
        <v>0.89</v>
      </c>
      <c r="F340" s="35">
        <v>1025.24</v>
      </c>
      <c r="G340" s="51">
        <v>1037.43</v>
      </c>
      <c r="H340" s="52">
        <v>303.72000000000003</v>
      </c>
      <c r="I340" s="35">
        <v>1914.62</v>
      </c>
      <c r="J340" s="52">
        <v>173.28</v>
      </c>
      <c r="K340" s="35">
        <v>26.04</v>
      </c>
      <c r="L340" s="35">
        <v>21.53</v>
      </c>
      <c r="M340" s="35">
        <v>119.64</v>
      </c>
      <c r="O340" s="140"/>
    </row>
    <row r="341" spans="1:16">
      <c r="A341" s="53" t="s">
        <v>679</v>
      </c>
      <c r="B341" s="103">
        <v>4859.75</v>
      </c>
      <c r="C341" s="35">
        <v>233.16</v>
      </c>
      <c r="D341" s="35">
        <v>60.33</v>
      </c>
      <c r="E341" s="35">
        <v>0.97</v>
      </c>
      <c r="F341" s="35">
        <v>1040.04</v>
      </c>
      <c r="G341" s="51">
        <v>882.04</v>
      </c>
      <c r="H341" s="52">
        <v>337.75</v>
      </c>
      <c r="I341" s="35">
        <v>1892.98</v>
      </c>
      <c r="J341" s="52">
        <v>157.86000000000001</v>
      </c>
      <c r="K341" s="35">
        <v>28.02</v>
      </c>
      <c r="L341" s="35">
        <v>30.39</v>
      </c>
      <c r="M341" s="35">
        <v>111.59</v>
      </c>
      <c r="O341" s="140"/>
    </row>
    <row r="342" spans="1:16">
      <c r="A342" s="53" t="s">
        <v>680</v>
      </c>
      <c r="B342" s="103">
        <v>4837.82</v>
      </c>
      <c r="C342" s="35">
        <v>234.4</v>
      </c>
      <c r="D342" s="35">
        <v>48.87</v>
      </c>
      <c r="E342" s="35">
        <v>2.23</v>
      </c>
      <c r="F342" s="35">
        <v>1027.98</v>
      </c>
      <c r="G342" s="51">
        <v>918.85</v>
      </c>
      <c r="H342" s="52">
        <v>463.05</v>
      </c>
      <c r="I342" s="35">
        <v>1773.71</v>
      </c>
      <c r="J342" s="52">
        <v>181.6</v>
      </c>
      <c r="K342" s="35">
        <v>21.88</v>
      </c>
      <c r="L342" s="35">
        <v>18.690000000000001</v>
      </c>
      <c r="M342" s="35">
        <v>94.57</v>
      </c>
      <c r="O342" s="143"/>
    </row>
    <row r="343" spans="1:16">
      <c r="A343" s="53" t="s">
        <v>696</v>
      </c>
      <c r="B343" s="103">
        <v>4483.38</v>
      </c>
      <c r="C343" s="35">
        <v>257.04000000000002</v>
      </c>
      <c r="D343" s="35">
        <v>63.56</v>
      </c>
      <c r="E343" s="35">
        <v>7.13</v>
      </c>
      <c r="F343" s="35">
        <v>997.9</v>
      </c>
      <c r="G343" s="51">
        <v>826.64</v>
      </c>
      <c r="H343" s="52">
        <v>423.06</v>
      </c>
      <c r="I343" s="35">
        <v>1532.92</v>
      </c>
      <c r="J343" s="52">
        <v>109.84</v>
      </c>
      <c r="K343" s="35">
        <v>22.98</v>
      </c>
      <c r="L343" s="35">
        <v>21.28</v>
      </c>
      <c r="M343" s="35">
        <v>61.77</v>
      </c>
      <c r="P343" s="140"/>
    </row>
    <row r="344" spans="1:16">
      <c r="A344" s="53" t="s">
        <v>697</v>
      </c>
      <c r="B344" s="103">
        <v>4800.46</v>
      </c>
      <c r="C344" s="35">
        <v>186.13</v>
      </c>
      <c r="D344" s="35">
        <v>41.48</v>
      </c>
      <c r="E344" s="35">
        <v>5.58</v>
      </c>
      <c r="F344" s="35">
        <v>1004.12</v>
      </c>
      <c r="G344" s="51">
        <v>895.1</v>
      </c>
      <c r="H344" s="52">
        <v>297.22000000000003</v>
      </c>
      <c r="I344" s="35">
        <v>2018.84</v>
      </c>
      <c r="J344" s="52">
        <v>146.01</v>
      </c>
      <c r="K344" s="35">
        <v>21.7</v>
      </c>
      <c r="L344" s="35">
        <v>15.94</v>
      </c>
      <c r="M344" s="35">
        <v>92.4</v>
      </c>
    </row>
    <row r="345" spans="1:16">
      <c r="A345" s="145" t="s">
        <v>699</v>
      </c>
      <c r="B345" s="103">
        <v>4766.37</v>
      </c>
      <c r="C345" s="35">
        <v>178.32</v>
      </c>
      <c r="D345" s="35">
        <v>38.04</v>
      </c>
      <c r="E345" s="35">
        <v>8.67</v>
      </c>
      <c r="F345" s="35">
        <v>958.69</v>
      </c>
      <c r="G345" s="51">
        <v>932.58</v>
      </c>
      <c r="H345" s="52">
        <v>346.68</v>
      </c>
      <c r="I345" s="35">
        <v>1888.64</v>
      </c>
      <c r="J345" s="52">
        <v>201.43</v>
      </c>
      <c r="K345" s="35">
        <v>31.41</v>
      </c>
      <c r="L345" s="35">
        <v>23.97</v>
      </c>
      <c r="M345" s="35">
        <v>114.52</v>
      </c>
    </row>
    <row r="346" spans="1:16">
      <c r="A346" s="53" t="s">
        <v>700</v>
      </c>
      <c r="B346" s="103">
        <v>4533.09</v>
      </c>
      <c r="C346" s="35">
        <v>166.77</v>
      </c>
      <c r="D346" s="35">
        <v>28.76</v>
      </c>
      <c r="E346" s="35">
        <v>1.03</v>
      </c>
      <c r="F346" s="35">
        <v>1045.1199999999999</v>
      </c>
      <c r="G346" s="51">
        <v>982.49</v>
      </c>
      <c r="H346" s="52">
        <v>217.86</v>
      </c>
      <c r="I346" s="35">
        <v>1759.57</v>
      </c>
      <c r="J346" s="52">
        <v>102.19</v>
      </c>
      <c r="K346" s="35">
        <v>24.22</v>
      </c>
      <c r="L346" s="35">
        <v>29.59</v>
      </c>
      <c r="M346" s="35">
        <v>127.82</v>
      </c>
    </row>
    <row r="347" spans="1:16">
      <c r="A347" s="53" t="s">
        <v>704</v>
      </c>
      <c r="B347" s="103">
        <v>4821.78</v>
      </c>
      <c r="C347" s="35">
        <v>166.17</v>
      </c>
      <c r="D347" s="35">
        <v>25.92</v>
      </c>
      <c r="E347" s="35">
        <v>2.56</v>
      </c>
      <c r="F347" s="35">
        <v>1047.6099999999999</v>
      </c>
      <c r="G347" s="51">
        <v>1076.33</v>
      </c>
      <c r="H347" s="52">
        <v>130.29</v>
      </c>
      <c r="I347" s="35">
        <v>1980.64</v>
      </c>
      <c r="J347" s="52">
        <v>117.4</v>
      </c>
      <c r="K347" s="35">
        <v>27.69</v>
      </c>
      <c r="L347" s="35">
        <v>23.46</v>
      </c>
      <c r="M347" s="35">
        <v>101.29</v>
      </c>
    </row>
    <row r="348" spans="1:16">
      <c r="A348" s="53" t="s">
        <v>705</v>
      </c>
      <c r="B348" s="103">
        <v>4660.95</v>
      </c>
      <c r="C348" s="35">
        <v>127.64</v>
      </c>
      <c r="D348" s="35">
        <v>18.39</v>
      </c>
      <c r="E348" s="35">
        <v>1.05</v>
      </c>
      <c r="F348" s="35">
        <v>1093.8499999999999</v>
      </c>
      <c r="G348" s="51">
        <v>1060.0899999999999</v>
      </c>
      <c r="H348" s="52">
        <v>125.63</v>
      </c>
      <c r="I348" s="35">
        <v>1886.76</v>
      </c>
      <c r="J348" s="52">
        <v>115.41</v>
      </c>
      <c r="K348" s="35">
        <v>26.46</v>
      </c>
      <c r="L348" s="35">
        <v>19.899999999999999</v>
      </c>
      <c r="M348" s="35">
        <v>120.33</v>
      </c>
    </row>
    <row r="349" spans="1:16">
      <c r="C349" s="127"/>
      <c r="I349" s="140"/>
    </row>
    <row r="350" spans="1:16">
      <c r="F350" s="146"/>
      <c r="G350" s="146"/>
      <c r="I350" s="146"/>
    </row>
    <row r="351" spans="1:16">
      <c r="F351" s="140"/>
      <c r="G351" s="140"/>
      <c r="I351" s="140"/>
    </row>
    <row r="352" spans="1:16">
      <c r="F352" s="140"/>
      <c r="G352" s="140"/>
      <c r="I352" s="140"/>
    </row>
    <row r="353" spans="6:10">
      <c r="F353" s="140"/>
      <c r="G353" s="140"/>
      <c r="I353" s="140"/>
    </row>
    <row r="354" spans="6:10">
      <c r="F354" s="140"/>
      <c r="G354" s="140"/>
      <c r="I354" s="140"/>
    </row>
    <row r="355" spans="6:10">
      <c r="F355" s="140"/>
      <c r="G355" s="140"/>
      <c r="H355" s="140"/>
      <c r="I355" s="140"/>
      <c r="J355" s="140"/>
    </row>
    <row r="356" spans="6:10">
      <c r="F356" s="140"/>
      <c r="G356" s="140"/>
    </row>
  </sheetData>
  <phoneticPr fontId="5" type="noConversion"/>
  <pageMargins left="0.75" right="0.75" top="0.62" bottom="0.66" header="0.31" footer="0.36"/>
  <pageSetup paperSize="9" scale="51" fitToHeight="2"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4:AF370"/>
  <sheetViews>
    <sheetView workbookViewId="0">
      <selection activeCell="K354" sqref="K354"/>
    </sheetView>
  </sheetViews>
  <sheetFormatPr defaultRowHeight="13"/>
  <cols>
    <col min="2" max="2" width="32.453125" bestFit="1" customWidth="1"/>
    <col min="16" max="16" width="13.1796875" customWidth="1"/>
    <col min="17" max="17" width="28.54296875" customWidth="1"/>
    <col min="18" max="18" width="29.54296875" customWidth="1"/>
    <col min="19" max="19" width="15.1796875" customWidth="1"/>
    <col min="20" max="20" width="12.1796875" customWidth="1"/>
    <col min="21" max="21" width="15.1796875" bestFit="1" customWidth="1"/>
    <col min="22" max="22" width="15" bestFit="1" customWidth="1"/>
    <col min="23" max="24" width="14.1796875" bestFit="1" customWidth="1"/>
    <col min="25" max="25" width="13.1796875" customWidth="1"/>
    <col min="26" max="26" width="12.1796875" customWidth="1"/>
    <col min="27" max="27" width="13.1796875" customWidth="1"/>
    <col min="28" max="30" width="12.1796875" customWidth="1"/>
    <col min="31" max="31" width="11.1796875" customWidth="1"/>
    <col min="32" max="32" width="10.1796875" bestFit="1" customWidth="1"/>
  </cols>
  <sheetData>
    <row r="4" spans="2:30" ht="13.5" thickBot="1"/>
    <row r="5" spans="2:30" ht="13.5" thickBot="1">
      <c r="O5" s="138" t="s">
        <v>9</v>
      </c>
      <c r="P5" s="137">
        <v>2026</v>
      </c>
      <c r="R5" t="s">
        <v>50</v>
      </c>
    </row>
    <row r="6" spans="2:30" ht="13.5" thickBot="1">
      <c r="O6" s="138" t="s">
        <v>17</v>
      </c>
      <c r="P6" s="137">
        <v>6</v>
      </c>
    </row>
    <row r="8" spans="2:30">
      <c r="P8" t="s">
        <v>18</v>
      </c>
      <c r="Q8" t="s">
        <v>34</v>
      </c>
      <c r="R8" t="s">
        <v>19</v>
      </c>
      <c r="S8" t="s">
        <v>20</v>
      </c>
      <c r="T8" t="s">
        <v>21</v>
      </c>
      <c r="U8" t="s">
        <v>22</v>
      </c>
      <c r="V8" t="s">
        <v>23</v>
      </c>
      <c r="W8" t="s">
        <v>24</v>
      </c>
      <c r="X8" t="s">
        <v>25</v>
      </c>
      <c r="Y8" t="s">
        <v>26</v>
      </c>
      <c r="Z8" t="s">
        <v>27</v>
      </c>
      <c r="AA8" t="s">
        <v>28</v>
      </c>
      <c r="AB8" t="s">
        <v>29</v>
      </c>
      <c r="AC8" t="s">
        <v>30</v>
      </c>
      <c r="AD8" t="s">
        <v>31</v>
      </c>
    </row>
    <row r="9" spans="2:30">
      <c r="O9" s="136">
        <v>30</v>
      </c>
      <c r="P9" s="6" t="str">
        <f>$R$5&amp;P$8&amp;$O9</f>
        <v>Annual!A30</v>
      </c>
      <c r="Q9" s="6" t="str">
        <f t="shared" ref="Q9:U13" si="0">$R$5&amp;Q$8&amp;$O9</f>
        <v>Annual!B30</v>
      </c>
      <c r="R9" s="6" t="str">
        <f t="shared" si="0"/>
        <v>Annual!C30</v>
      </c>
      <c r="S9" s="6" t="str">
        <f t="shared" si="0"/>
        <v>Annual!D30</v>
      </c>
      <c r="T9" s="6" t="str">
        <f t="shared" si="0"/>
        <v>Annual!E30</v>
      </c>
      <c r="U9" s="6" t="str">
        <f t="shared" si="0"/>
        <v>Annual!F30</v>
      </c>
      <c r="V9" s="6" t="str">
        <f t="shared" ref="V9:AD13" si="1">$R$5&amp;V$8&amp;$O9</f>
        <v>Annual!G30</v>
      </c>
      <c r="W9" s="6" t="str">
        <f t="shared" si="1"/>
        <v>Annual!H30</v>
      </c>
      <c r="X9" s="6" t="str">
        <f t="shared" si="1"/>
        <v>Annual!I30</v>
      </c>
      <c r="Y9" s="6" t="str">
        <f t="shared" si="1"/>
        <v>Annual!J30</v>
      </c>
      <c r="Z9" s="6" t="str">
        <f t="shared" si="1"/>
        <v>Annual!K30</v>
      </c>
      <c r="AA9" s="6" t="str">
        <f t="shared" si="1"/>
        <v>Annual!L30</v>
      </c>
      <c r="AB9" s="6" t="str">
        <f t="shared" si="1"/>
        <v>Annual!M30</v>
      </c>
      <c r="AC9" s="6" t="str">
        <f t="shared" si="1"/>
        <v>Annual!N30</v>
      </c>
      <c r="AD9" s="6" t="str">
        <f t="shared" si="1"/>
        <v>Annual!O30</v>
      </c>
    </row>
    <row r="10" spans="2:30">
      <c r="O10">
        <f>O9+1</f>
        <v>31</v>
      </c>
      <c r="P10" s="6" t="str">
        <f>$R$5&amp;P$8&amp;$O10</f>
        <v>Annual!A31</v>
      </c>
      <c r="Q10" s="6" t="str">
        <f t="shared" si="0"/>
        <v>Annual!B31</v>
      </c>
      <c r="R10" s="6" t="str">
        <f t="shared" si="0"/>
        <v>Annual!C31</v>
      </c>
      <c r="S10" s="6" t="str">
        <f t="shared" si="0"/>
        <v>Annual!D31</v>
      </c>
      <c r="T10" s="6" t="str">
        <f t="shared" si="0"/>
        <v>Annual!E31</v>
      </c>
      <c r="U10" s="6" t="str">
        <f t="shared" si="0"/>
        <v>Annual!F31</v>
      </c>
      <c r="V10" s="6" t="str">
        <f t="shared" si="1"/>
        <v>Annual!G31</v>
      </c>
      <c r="W10" s="6" t="str">
        <f t="shared" si="1"/>
        <v>Annual!H31</v>
      </c>
      <c r="X10" s="6" t="str">
        <f t="shared" si="1"/>
        <v>Annual!I31</v>
      </c>
      <c r="Y10" s="6" t="str">
        <f t="shared" si="1"/>
        <v>Annual!J31</v>
      </c>
      <c r="Z10" s="6" t="str">
        <f t="shared" si="1"/>
        <v>Annual!K31</v>
      </c>
      <c r="AA10" s="6" t="str">
        <f t="shared" si="1"/>
        <v>Annual!L31</v>
      </c>
      <c r="AB10" s="6" t="str">
        <f t="shared" si="1"/>
        <v>Annual!M31</v>
      </c>
      <c r="AC10" s="6" t="str">
        <f t="shared" si="1"/>
        <v>Annual!N31</v>
      </c>
      <c r="AD10" s="6" t="str">
        <f t="shared" si="1"/>
        <v>Annual!O31</v>
      </c>
    </row>
    <row r="11" spans="2:30">
      <c r="O11">
        <f>O10+1</f>
        <v>32</v>
      </c>
      <c r="P11" s="6" t="str">
        <f>$R$5&amp;P$8&amp;$O11</f>
        <v>Annual!A32</v>
      </c>
      <c r="Q11" s="6" t="str">
        <f t="shared" si="0"/>
        <v>Annual!B32</v>
      </c>
      <c r="R11" s="6" t="str">
        <f t="shared" si="0"/>
        <v>Annual!C32</v>
      </c>
      <c r="S11" s="6" t="str">
        <f t="shared" si="0"/>
        <v>Annual!D32</v>
      </c>
      <c r="T11" s="6" t="str">
        <f t="shared" si="0"/>
        <v>Annual!E32</v>
      </c>
      <c r="U11" s="6" t="str">
        <f t="shared" si="0"/>
        <v>Annual!F32</v>
      </c>
      <c r="V11" s="6" t="str">
        <f t="shared" si="1"/>
        <v>Annual!G32</v>
      </c>
      <c r="W11" s="6" t="str">
        <f t="shared" si="1"/>
        <v>Annual!H32</v>
      </c>
      <c r="X11" s="6" t="str">
        <f t="shared" si="1"/>
        <v>Annual!I32</v>
      </c>
      <c r="Y11" s="6" t="str">
        <f t="shared" si="1"/>
        <v>Annual!J32</v>
      </c>
      <c r="Z11" s="6" t="str">
        <f t="shared" si="1"/>
        <v>Annual!K32</v>
      </c>
      <c r="AA11" s="6" t="str">
        <f t="shared" si="1"/>
        <v>Annual!L32</v>
      </c>
      <c r="AB11" s="6" t="str">
        <f t="shared" si="1"/>
        <v>Annual!M32</v>
      </c>
      <c r="AC11" s="6" t="str">
        <f t="shared" si="1"/>
        <v>Annual!N32</v>
      </c>
      <c r="AD11" s="6" t="str">
        <f t="shared" si="1"/>
        <v>Annual!O32</v>
      </c>
    </row>
    <row r="12" spans="2:30">
      <c r="O12">
        <f>O11+1</f>
        <v>33</v>
      </c>
      <c r="P12" s="6" t="str">
        <f>$R$5&amp;P$8&amp;$O12</f>
        <v>Annual!A33</v>
      </c>
      <c r="Q12" s="6" t="str">
        <f t="shared" si="0"/>
        <v>Annual!B33</v>
      </c>
      <c r="R12" s="6" t="str">
        <f t="shared" si="0"/>
        <v>Annual!C33</v>
      </c>
      <c r="S12" s="6" t="str">
        <f t="shared" si="0"/>
        <v>Annual!D33</v>
      </c>
      <c r="T12" s="6" t="str">
        <f t="shared" si="0"/>
        <v>Annual!E33</v>
      </c>
      <c r="U12" s="6" t="str">
        <f t="shared" si="0"/>
        <v>Annual!F33</v>
      </c>
      <c r="V12" s="6" t="str">
        <f t="shared" si="1"/>
        <v>Annual!G33</v>
      </c>
      <c r="W12" s="6" t="str">
        <f t="shared" si="1"/>
        <v>Annual!H33</v>
      </c>
      <c r="X12" s="6" t="str">
        <f t="shared" si="1"/>
        <v>Annual!I33</v>
      </c>
      <c r="Y12" s="6" t="str">
        <f t="shared" si="1"/>
        <v>Annual!J33</v>
      </c>
      <c r="Z12" s="6" t="str">
        <f t="shared" si="1"/>
        <v>Annual!K33</v>
      </c>
      <c r="AA12" s="6" t="str">
        <f t="shared" si="1"/>
        <v>Annual!L33</v>
      </c>
      <c r="AB12" s="6" t="str">
        <f t="shared" si="1"/>
        <v>Annual!M33</v>
      </c>
      <c r="AC12" s="6" t="str">
        <f t="shared" si="1"/>
        <v>Annual!N33</v>
      </c>
      <c r="AD12" s="6" t="str">
        <f t="shared" si="1"/>
        <v>Annual!O33</v>
      </c>
    </row>
    <row r="13" spans="2:30">
      <c r="O13">
        <f>O12+1</f>
        <v>34</v>
      </c>
      <c r="P13" s="6" t="str">
        <f>$R$5&amp;P$8&amp;$O13</f>
        <v>Annual!A34</v>
      </c>
      <c r="Q13" s="6" t="str">
        <f t="shared" si="0"/>
        <v>Annual!B34</v>
      </c>
      <c r="R13" s="6" t="str">
        <f t="shared" si="0"/>
        <v>Annual!C34</v>
      </c>
      <c r="S13" s="6" t="str">
        <f t="shared" si="0"/>
        <v>Annual!D34</v>
      </c>
      <c r="T13" s="6" t="str">
        <f t="shared" si="0"/>
        <v>Annual!E34</v>
      </c>
      <c r="U13" s="6" t="str">
        <f t="shared" si="0"/>
        <v>Annual!F34</v>
      </c>
      <c r="V13" s="6" t="str">
        <f t="shared" si="1"/>
        <v>Annual!G34</v>
      </c>
      <c r="W13" s="6" t="str">
        <f t="shared" si="1"/>
        <v>Annual!H34</v>
      </c>
      <c r="X13" s="6" t="str">
        <f t="shared" si="1"/>
        <v>Annual!I34</v>
      </c>
      <c r="Y13" s="6" t="str">
        <f t="shared" si="1"/>
        <v>Annual!J34</v>
      </c>
      <c r="Z13" s="6" t="str">
        <f t="shared" si="1"/>
        <v>Annual!K34</v>
      </c>
      <c r="AA13" s="6" t="str">
        <f t="shared" si="1"/>
        <v>Annual!L34</v>
      </c>
      <c r="AB13" s="6" t="str">
        <f t="shared" si="1"/>
        <v>Annual!M34</v>
      </c>
      <c r="AC13" s="6" t="str">
        <f t="shared" si="1"/>
        <v>Annual!N34</v>
      </c>
      <c r="AD13" s="6" t="str">
        <f t="shared" si="1"/>
        <v>Annual!O34</v>
      </c>
    </row>
    <row r="16" spans="2:30">
      <c r="B16" s="8"/>
      <c r="C16" s="8"/>
      <c r="D16" s="8"/>
      <c r="R16" t="s">
        <v>49</v>
      </c>
    </row>
    <row r="17" spans="1:32">
      <c r="C17" s="4" t="s">
        <v>33</v>
      </c>
    </row>
    <row r="18" spans="1:32">
      <c r="C18" s="1"/>
      <c r="D18" s="2"/>
      <c r="E18" s="2"/>
      <c r="F18" s="12"/>
      <c r="G18" s="12"/>
      <c r="H18" s="150" t="s">
        <v>0</v>
      </c>
      <c r="I18" s="150"/>
      <c r="J18" s="12"/>
      <c r="K18" s="1"/>
      <c r="L18" s="1"/>
    </row>
    <row r="19" spans="1:32">
      <c r="C19" s="1"/>
      <c r="D19" s="2" t="s">
        <v>2</v>
      </c>
      <c r="E19" s="2"/>
      <c r="F19" s="1"/>
      <c r="G19" s="2"/>
      <c r="H19" s="2" t="s">
        <v>3</v>
      </c>
      <c r="I19" s="12"/>
      <c r="J19" s="150" t="s">
        <v>69</v>
      </c>
      <c r="K19" s="151"/>
      <c r="L19" s="1"/>
      <c r="M19" s="1"/>
      <c r="Q19" t="s">
        <v>18</v>
      </c>
      <c r="R19" t="s">
        <v>34</v>
      </c>
      <c r="S19" t="s">
        <v>19</v>
      </c>
      <c r="T19" t="s">
        <v>20</v>
      </c>
      <c r="U19" t="s">
        <v>21</v>
      </c>
      <c r="V19" t="s">
        <v>22</v>
      </c>
      <c r="W19" t="s">
        <v>23</v>
      </c>
      <c r="X19" t="s">
        <v>24</v>
      </c>
      <c r="Y19" t="s">
        <v>25</v>
      </c>
      <c r="Z19" t="s">
        <v>26</v>
      </c>
      <c r="AA19" t="s">
        <v>27</v>
      </c>
      <c r="AB19" t="s">
        <v>28</v>
      </c>
      <c r="AC19" t="s">
        <v>29</v>
      </c>
      <c r="AD19" t="s">
        <v>30</v>
      </c>
      <c r="AE19" t="s">
        <v>31</v>
      </c>
      <c r="AF19" t="s">
        <v>32</v>
      </c>
    </row>
    <row r="20" spans="1:32">
      <c r="C20" s="2"/>
      <c r="D20" s="2" t="s">
        <v>5</v>
      </c>
      <c r="E20" s="2" t="s">
        <v>13</v>
      </c>
      <c r="F20" s="10" t="s">
        <v>70</v>
      </c>
      <c r="G20" s="2" t="s">
        <v>64</v>
      </c>
      <c r="H20" s="2" t="s">
        <v>6</v>
      </c>
      <c r="I20" s="2" t="s">
        <v>67</v>
      </c>
      <c r="J20" s="2" t="s">
        <v>7</v>
      </c>
      <c r="L20" s="2"/>
      <c r="M20" s="2" t="s">
        <v>8</v>
      </c>
      <c r="N20" s="2"/>
      <c r="P20" s="136">
        <v>333</v>
      </c>
      <c r="Q20" s="6" t="str">
        <f t="shared" ref="Q20:AF35" si="2">$R$16&amp;Q$19&amp;$P20</f>
        <v>Month!A333</v>
      </c>
      <c r="R20" s="6" t="str">
        <f>$R$16&amp;R$19&amp;$P20</f>
        <v>Month!B333</v>
      </c>
      <c r="S20" s="6" t="str">
        <f t="shared" si="2"/>
        <v>Month!C333</v>
      </c>
      <c r="T20" s="6" t="str">
        <f t="shared" si="2"/>
        <v>Month!D333</v>
      </c>
      <c r="U20" s="6" t="str">
        <f t="shared" si="2"/>
        <v>Month!E333</v>
      </c>
      <c r="V20" s="6" t="str">
        <f t="shared" si="2"/>
        <v>Month!F333</v>
      </c>
      <c r="W20" s="6" t="str">
        <f t="shared" si="2"/>
        <v>Month!G333</v>
      </c>
      <c r="X20" s="6" t="str">
        <f t="shared" si="2"/>
        <v>Month!H333</v>
      </c>
      <c r="Y20" s="6" t="str">
        <f t="shared" si="2"/>
        <v>Month!I333</v>
      </c>
      <c r="Z20" s="6" t="str">
        <f t="shared" si="2"/>
        <v>Month!J333</v>
      </c>
      <c r="AA20" s="6" t="str">
        <f t="shared" si="2"/>
        <v>Month!K333</v>
      </c>
      <c r="AB20" s="6" t="str">
        <f t="shared" si="2"/>
        <v>Month!L333</v>
      </c>
      <c r="AC20" s="6" t="str">
        <f t="shared" si="2"/>
        <v>Month!M333</v>
      </c>
      <c r="AD20" s="6" t="str">
        <f t="shared" si="2"/>
        <v>Month!N333</v>
      </c>
      <c r="AE20" s="6" t="str">
        <f t="shared" si="2"/>
        <v>Month!O333</v>
      </c>
      <c r="AF20" s="6" t="str">
        <f t="shared" si="2"/>
        <v>Month!P333</v>
      </c>
    </row>
    <row r="21" spans="1:32">
      <c r="A21" s="5" t="s">
        <v>1</v>
      </c>
      <c r="B21" s="5" t="s">
        <v>35</v>
      </c>
      <c r="C21" s="3" t="s">
        <v>10</v>
      </c>
      <c r="D21" s="3" t="s">
        <v>11</v>
      </c>
      <c r="E21" s="3" t="s">
        <v>65</v>
      </c>
      <c r="F21" s="3" t="s">
        <v>66</v>
      </c>
      <c r="G21" s="3" t="s">
        <v>71</v>
      </c>
      <c r="H21" s="3" t="s">
        <v>12</v>
      </c>
      <c r="I21" s="3" t="s">
        <v>68</v>
      </c>
      <c r="J21" s="3" t="s">
        <v>12</v>
      </c>
      <c r="K21" s="3" t="s">
        <v>13</v>
      </c>
      <c r="L21" s="3" t="s">
        <v>14</v>
      </c>
      <c r="M21" s="3" t="s">
        <v>16</v>
      </c>
      <c r="N21" s="3" t="s">
        <v>15</v>
      </c>
      <c r="P21">
        <f>P20+1</f>
        <v>334</v>
      </c>
      <c r="Q21" s="6" t="str">
        <f t="shared" si="2"/>
        <v>Month!A334</v>
      </c>
      <c r="R21" s="6" t="str">
        <f t="shared" si="2"/>
        <v>Month!B334</v>
      </c>
      <c r="S21" s="6" t="str">
        <f t="shared" si="2"/>
        <v>Month!C334</v>
      </c>
      <c r="T21" s="6" t="str">
        <f t="shared" si="2"/>
        <v>Month!D334</v>
      </c>
      <c r="U21" s="6" t="str">
        <f t="shared" si="2"/>
        <v>Month!E334</v>
      </c>
      <c r="V21" s="6" t="str">
        <f t="shared" si="2"/>
        <v>Month!F334</v>
      </c>
      <c r="W21" s="6" t="str">
        <f t="shared" si="2"/>
        <v>Month!G334</v>
      </c>
      <c r="X21" s="6" t="str">
        <f t="shared" si="2"/>
        <v>Month!H334</v>
      </c>
      <c r="Y21" s="6" t="str">
        <f t="shared" si="2"/>
        <v>Month!I334</v>
      </c>
      <c r="Z21" s="6" t="str">
        <f t="shared" si="2"/>
        <v>Month!J334</v>
      </c>
      <c r="AA21" s="6" t="str">
        <f t="shared" si="2"/>
        <v>Month!K334</v>
      </c>
      <c r="AB21" s="6" t="str">
        <f t="shared" si="2"/>
        <v>Month!L334</v>
      </c>
      <c r="AC21" s="6" t="str">
        <f t="shared" si="2"/>
        <v>Month!M334</v>
      </c>
      <c r="AD21" s="6" t="str">
        <f t="shared" si="2"/>
        <v>Month!N334</v>
      </c>
      <c r="AE21" s="6" t="str">
        <f t="shared" si="2"/>
        <v>Month!O334</v>
      </c>
      <c r="AF21" s="6" t="str">
        <f t="shared" si="2"/>
        <v>Month!P334</v>
      </c>
    </row>
    <row r="22" spans="1:32">
      <c r="A22">
        <v>1998</v>
      </c>
      <c r="B22" t="s">
        <v>37</v>
      </c>
      <c r="C22" s="9">
        <f>Month!B7</f>
        <v>6097.28</v>
      </c>
      <c r="D22" s="9">
        <f>Month!C7</f>
        <v>220.74</v>
      </c>
      <c r="E22" s="9">
        <f>Month!D7</f>
        <v>149.75</v>
      </c>
      <c r="F22" s="9">
        <f>Month!E7</f>
        <v>308.02</v>
      </c>
      <c r="G22" s="9">
        <f>Month!F7</f>
        <v>1760.13</v>
      </c>
      <c r="H22" s="9">
        <f>Month!G7</f>
        <v>664.28</v>
      </c>
      <c r="I22" s="9">
        <f>Month!H7</f>
        <v>366.43</v>
      </c>
      <c r="J22" s="9">
        <f>Month!I7</f>
        <v>1211.43</v>
      </c>
      <c r="K22" s="9">
        <f>Month!J7</f>
        <v>711.79</v>
      </c>
      <c r="L22" s="9">
        <f>Month!K7</f>
        <v>358.18</v>
      </c>
      <c r="M22" s="9">
        <f>Month!L7</f>
        <v>71.86</v>
      </c>
      <c r="N22" s="9">
        <f>Month!M7</f>
        <v>123.68</v>
      </c>
      <c r="P22">
        <f t="shared" ref="P22:P36" si="3">P21+1</f>
        <v>335</v>
      </c>
      <c r="Q22" s="6" t="str">
        <f t="shared" si="2"/>
        <v>Month!A335</v>
      </c>
      <c r="R22" s="6" t="str">
        <f t="shared" si="2"/>
        <v>Month!B335</v>
      </c>
      <c r="S22" s="6" t="str">
        <f t="shared" si="2"/>
        <v>Month!C335</v>
      </c>
      <c r="T22" s="6" t="str">
        <f>$R$16&amp;T$19&amp;$P22</f>
        <v>Month!D335</v>
      </c>
      <c r="U22" s="6" t="str">
        <f t="shared" si="2"/>
        <v>Month!E335</v>
      </c>
      <c r="V22" s="6" t="str">
        <f t="shared" si="2"/>
        <v>Month!F335</v>
      </c>
      <c r="W22" s="6" t="str">
        <f t="shared" si="2"/>
        <v>Month!G335</v>
      </c>
      <c r="X22" s="6" t="str">
        <f t="shared" si="2"/>
        <v>Month!H335</v>
      </c>
      <c r="Y22" s="6" t="str">
        <f t="shared" si="2"/>
        <v>Month!I335</v>
      </c>
      <c r="Z22" s="6" t="str">
        <f t="shared" si="2"/>
        <v>Month!J335</v>
      </c>
      <c r="AA22" s="6" t="str">
        <f t="shared" si="2"/>
        <v>Month!K335</v>
      </c>
      <c r="AB22" s="6" t="str">
        <f t="shared" si="2"/>
        <v>Month!L335</v>
      </c>
      <c r="AC22" s="6" t="str">
        <f t="shared" si="2"/>
        <v>Month!M335</v>
      </c>
      <c r="AD22" s="6" t="str">
        <f t="shared" si="2"/>
        <v>Month!N335</v>
      </c>
      <c r="AE22" s="6" t="str">
        <f t="shared" si="2"/>
        <v>Month!O335</v>
      </c>
      <c r="AF22" s="6" t="str">
        <f t="shared" si="2"/>
        <v>Month!P335</v>
      </c>
    </row>
    <row r="23" spans="1:32">
      <c r="A23">
        <v>1998</v>
      </c>
      <c r="B23" t="s">
        <v>38</v>
      </c>
      <c r="C23" s="9">
        <f>C22+Month!B8</f>
        <v>11863.630000000001</v>
      </c>
      <c r="D23" s="9">
        <f>D22+Month!C8</f>
        <v>429.48</v>
      </c>
      <c r="E23" s="9">
        <f>E22+Month!D8</f>
        <v>302</v>
      </c>
      <c r="F23" s="9">
        <f>F22+Month!E8</f>
        <v>498.51</v>
      </c>
      <c r="G23" s="9">
        <f>G22+Month!F8</f>
        <v>3460.23</v>
      </c>
      <c r="H23" s="9">
        <f>H22+Month!G8</f>
        <v>1299.55</v>
      </c>
      <c r="I23" s="9">
        <f>I22+Month!H8</f>
        <v>716.15000000000009</v>
      </c>
      <c r="J23" s="9">
        <f>J22+Month!I8</f>
        <v>2415.87</v>
      </c>
      <c r="K23" s="9">
        <f>K22+Month!J8</f>
        <v>1372.77</v>
      </c>
      <c r="L23" s="9">
        <f>L22+Month!K8</f>
        <v>694.5</v>
      </c>
      <c r="M23" s="9">
        <f>M22+Month!L8</f>
        <v>142.29000000000002</v>
      </c>
      <c r="N23" s="9">
        <f>N22+Month!M8</f>
        <v>279.94</v>
      </c>
      <c r="P23">
        <f t="shared" si="3"/>
        <v>336</v>
      </c>
      <c r="Q23" s="6" t="str">
        <f t="shared" si="2"/>
        <v>Month!A336</v>
      </c>
      <c r="R23" s="6" t="str">
        <f t="shared" si="2"/>
        <v>Month!B336</v>
      </c>
      <c r="S23" s="6" t="str">
        <f t="shared" si="2"/>
        <v>Month!C336</v>
      </c>
      <c r="T23" s="6" t="str">
        <f t="shared" si="2"/>
        <v>Month!D336</v>
      </c>
      <c r="U23" s="6" t="str">
        <f t="shared" si="2"/>
        <v>Month!E336</v>
      </c>
      <c r="V23" s="6" t="str">
        <f t="shared" si="2"/>
        <v>Month!F336</v>
      </c>
      <c r="W23" s="6" t="str">
        <f t="shared" si="2"/>
        <v>Month!G336</v>
      </c>
      <c r="X23" s="6" t="str">
        <f t="shared" si="2"/>
        <v>Month!H336</v>
      </c>
      <c r="Y23" s="6" t="str">
        <f t="shared" si="2"/>
        <v>Month!I336</v>
      </c>
      <c r="Z23" s="6" t="str">
        <f t="shared" si="2"/>
        <v>Month!J336</v>
      </c>
      <c r="AA23" s="6" t="str">
        <f t="shared" si="2"/>
        <v>Month!K336</v>
      </c>
      <c r="AB23" s="6" t="str">
        <f t="shared" si="2"/>
        <v>Month!L336</v>
      </c>
      <c r="AC23" s="6" t="str">
        <f t="shared" si="2"/>
        <v>Month!M336</v>
      </c>
      <c r="AD23" s="6" t="str">
        <f t="shared" si="2"/>
        <v>Month!N336</v>
      </c>
      <c r="AE23" s="6" t="str">
        <f t="shared" si="2"/>
        <v>Month!O336</v>
      </c>
      <c r="AF23" s="6" t="str">
        <f t="shared" si="2"/>
        <v>Month!P336</v>
      </c>
    </row>
    <row r="24" spans="1:32">
      <c r="A24">
        <v>1998</v>
      </c>
      <c r="B24" t="s">
        <v>39</v>
      </c>
      <c r="C24" s="9">
        <f>C23+Month!B9</f>
        <v>18271.95</v>
      </c>
      <c r="D24" s="9">
        <f>D23+Month!C9</f>
        <v>647.25</v>
      </c>
      <c r="E24" s="9">
        <f>E23+Month!D9</f>
        <v>464.88</v>
      </c>
      <c r="F24" s="9">
        <f>F23+Month!E9</f>
        <v>764.18000000000006</v>
      </c>
      <c r="G24" s="9">
        <f>G23+Month!F9</f>
        <v>5401.67</v>
      </c>
      <c r="H24" s="9">
        <f>H23+Month!G9</f>
        <v>1976.9</v>
      </c>
      <c r="I24" s="9">
        <f>I23+Month!H9</f>
        <v>1091.25</v>
      </c>
      <c r="J24" s="9">
        <f>J23+Month!I9</f>
        <v>3844.37</v>
      </c>
      <c r="K24" s="9">
        <f>K23+Month!J9</f>
        <v>2115.4899999999998</v>
      </c>
      <c r="L24" s="9">
        <f>L23+Month!K9</f>
        <v>944.14</v>
      </c>
      <c r="M24" s="9">
        <f>M23+Month!L9</f>
        <v>214.41000000000003</v>
      </c>
      <c r="N24" s="9">
        <f>N23+Month!M9</f>
        <v>475.53999999999996</v>
      </c>
      <c r="P24">
        <f t="shared" si="3"/>
        <v>337</v>
      </c>
      <c r="Q24" s="6" t="str">
        <f t="shared" si="2"/>
        <v>Month!A337</v>
      </c>
      <c r="R24" s="6" t="str">
        <f t="shared" si="2"/>
        <v>Month!B337</v>
      </c>
      <c r="S24" s="6" t="str">
        <f t="shared" si="2"/>
        <v>Month!C337</v>
      </c>
      <c r="T24" s="6" t="str">
        <f t="shared" si="2"/>
        <v>Month!D337</v>
      </c>
      <c r="U24" s="6" t="str">
        <f t="shared" si="2"/>
        <v>Month!E337</v>
      </c>
      <c r="V24" s="6" t="str">
        <f t="shared" si="2"/>
        <v>Month!F337</v>
      </c>
      <c r="W24" s="6" t="str">
        <f t="shared" si="2"/>
        <v>Month!G337</v>
      </c>
      <c r="X24" s="6" t="str">
        <f t="shared" si="2"/>
        <v>Month!H337</v>
      </c>
      <c r="Y24" s="6" t="str">
        <f t="shared" si="2"/>
        <v>Month!I337</v>
      </c>
      <c r="Z24" s="6" t="str">
        <f t="shared" si="2"/>
        <v>Month!J337</v>
      </c>
      <c r="AA24" s="6" t="str">
        <f t="shared" si="2"/>
        <v>Month!K337</v>
      </c>
      <c r="AB24" s="6" t="str">
        <f t="shared" si="2"/>
        <v>Month!L337</v>
      </c>
      <c r="AC24" s="6" t="str">
        <f t="shared" si="2"/>
        <v>Month!M337</v>
      </c>
      <c r="AD24" s="6" t="str">
        <f t="shared" si="2"/>
        <v>Month!N337</v>
      </c>
      <c r="AE24" s="6" t="str">
        <f t="shared" si="2"/>
        <v>Month!O337</v>
      </c>
      <c r="AF24" s="6" t="str">
        <f t="shared" si="2"/>
        <v>Month!P337</v>
      </c>
    </row>
    <row r="25" spans="1:32">
      <c r="A25">
        <v>1998</v>
      </c>
      <c r="B25" t="s">
        <v>40</v>
      </c>
      <c r="C25" s="9">
        <f>C24+Month!B10</f>
        <v>23909.06</v>
      </c>
      <c r="D25" s="9">
        <f>D24+Month!C10</f>
        <v>836.03</v>
      </c>
      <c r="E25" s="9">
        <f>E24+Month!D10</f>
        <v>614.54999999999995</v>
      </c>
      <c r="F25" s="9">
        <f>F24+Month!E10</f>
        <v>979.11000000000013</v>
      </c>
      <c r="G25" s="9">
        <f>G24+Month!F10</f>
        <v>7079.92</v>
      </c>
      <c r="H25" s="9">
        <f>H24+Month!G10</f>
        <v>2664.67</v>
      </c>
      <c r="I25" s="9">
        <f>I24+Month!H10</f>
        <v>1427.8899999999999</v>
      </c>
      <c r="J25" s="9">
        <f>J24+Month!I10</f>
        <v>4973.2</v>
      </c>
      <c r="K25" s="9">
        <f>K24+Month!J10</f>
        <v>2766.06</v>
      </c>
      <c r="L25" s="9">
        <f>L24+Month!K10</f>
        <v>1187.3699999999999</v>
      </c>
      <c r="M25" s="9">
        <f>M24+Month!L10</f>
        <v>286.84000000000003</v>
      </c>
      <c r="N25" s="9">
        <f>N24+Month!M10</f>
        <v>627.29</v>
      </c>
      <c r="P25">
        <f t="shared" si="3"/>
        <v>338</v>
      </c>
      <c r="Q25" s="6" t="str">
        <f t="shared" si="2"/>
        <v>Month!A338</v>
      </c>
      <c r="R25" s="6" t="str">
        <f t="shared" si="2"/>
        <v>Month!B338</v>
      </c>
      <c r="S25" s="6" t="str">
        <f t="shared" si="2"/>
        <v>Month!C338</v>
      </c>
      <c r="T25" s="6" t="str">
        <f t="shared" si="2"/>
        <v>Month!D338</v>
      </c>
      <c r="U25" s="6" t="str">
        <f t="shared" si="2"/>
        <v>Month!E338</v>
      </c>
      <c r="V25" s="6" t="str">
        <f t="shared" si="2"/>
        <v>Month!F338</v>
      </c>
      <c r="W25" s="6" t="str">
        <f t="shared" si="2"/>
        <v>Month!G338</v>
      </c>
      <c r="X25" s="6" t="str">
        <f t="shared" si="2"/>
        <v>Month!H338</v>
      </c>
      <c r="Y25" s="6" t="str">
        <f t="shared" si="2"/>
        <v>Month!I338</v>
      </c>
      <c r="Z25" s="6" t="str">
        <f t="shared" si="2"/>
        <v>Month!J338</v>
      </c>
      <c r="AA25" s="6" t="str">
        <f t="shared" si="2"/>
        <v>Month!K338</v>
      </c>
      <c r="AB25" s="6" t="str">
        <f t="shared" si="2"/>
        <v>Month!L338</v>
      </c>
      <c r="AC25" s="6" t="str">
        <f t="shared" si="2"/>
        <v>Month!M338</v>
      </c>
      <c r="AD25" s="6" t="str">
        <f t="shared" si="2"/>
        <v>Month!N338</v>
      </c>
      <c r="AE25" s="6" t="str">
        <f t="shared" si="2"/>
        <v>Month!O338</v>
      </c>
      <c r="AF25" s="6" t="str">
        <f t="shared" si="2"/>
        <v>Month!P338</v>
      </c>
    </row>
    <row r="26" spans="1:32">
      <c r="A26">
        <v>1998</v>
      </c>
      <c r="B26" t="s">
        <v>36</v>
      </c>
      <c r="C26" s="9">
        <f>C25+Month!B11</f>
        <v>29621.49</v>
      </c>
      <c r="D26" s="9">
        <f>D25+Month!C11</f>
        <v>1031.03</v>
      </c>
      <c r="E26" s="9">
        <f>E25+Month!D11</f>
        <v>763.26</v>
      </c>
      <c r="F26" s="9">
        <f>F25+Month!E11</f>
        <v>1219.1100000000001</v>
      </c>
      <c r="G26" s="9">
        <f>G25+Month!F11</f>
        <v>8912.92</v>
      </c>
      <c r="H26" s="9">
        <f>H25+Month!G11</f>
        <v>3439.62</v>
      </c>
      <c r="I26" s="9">
        <f>I25+Month!H11</f>
        <v>1615.6399999999999</v>
      </c>
      <c r="J26" s="9">
        <f>J25+Month!I11</f>
        <v>6158.5499999999993</v>
      </c>
      <c r="K26" s="9">
        <f>K25+Month!J11</f>
        <v>3317.51</v>
      </c>
      <c r="L26" s="9">
        <f>L25+Month!K11</f>
        <v>1392.37</v>
      </c>
      <c r="M26" s="9">
        <f>M25+Month!L11</f>
        <v>351.46000000000004</v>
      </c>
      <c r="N26" s="9">
        <f>N25+Month!M11</f>
        <v>791.34999999999991</v>
      </c>
      <c r="P26">
        <f t="shared" si="3"/>
        <v>339</v>
      </c>
      <c r="Q26" s="6" t="str">
        <f t="shared" si="2"/>
        <v>Month!A339</v>
      </c>
      <c r="R26" s="6" t="str">
        <f t="shared" si="2"/>
        <v>Month!B339</v>
      </c>
      <c r="S26" s="6" t="str">
        <f t="shared" si="2"/>
        <v>Month!C339</v>
      </c>
      <c r="T26" s="6" t="str">
        <f t="shared" si="2"/>
        <v>Month!D339</v>
      </c>
      <c r="U26" s="6" t="str">
        <f t="shared" si="2"/>
        <v>Month!E339</v>
      </c>
      <c r="V26" s="6" t="str">
        <f t="shared" si="2"/>
        <v>Month!F339</v>
      </c>
      <c r="W26" s="6" t="str">
        <f t="shared" si="2"/>
        <v>Month!G339</v>
      </c>
      <c r="X26" s="6" t="str">
        <f t="shared" si="2"/>
        <v>Month!H339</v>
      </c>
      <c r="Y26" s="6" t="str">
        <f t="shared" si="2"/>
        <v>Month!I339</v>
      </c>
      <c r="Z26" s="6" t="str">
        <f t="shared" si="2"/>
        <v>Month!J339</v>
      </c>
      <c r="AA26" s="6" t="str">
        <f t="shared" si="2"/>
        <v>Month!K339</v>
      </c>
      <c r="AB26" s="6" t="str">
        <f t="shared" si="2"/>
        <v>Month!L339</v>
      </c>
      <c r="AC26" s="6" t="str">
        <f t="shared" si="2"/>
        <v>Month!M339</v>
      </c>
      <c r="AD26" s="6" t="str">
        <f t="shared" si="2"/>
        <v>Month!N339</v>
      </c>
      <c r="AE26" s="6" t="str">
        <f t="shared" si="2"/>
        <v>Month!O339</v>
      </c>
      <c r="AF26" s="6" t="str">
        <f t="shared" si="2"/>
        <v>Month!P339</v>
      </c>
    </row>
    <row r="27" spans="1:32">
      <c r="A27">
        <v>1998</v>
      </c>
      <c r="B27" t="s">
        <v>41</v>
      </c>
      <c r="C27" s="9">
        <f>C26+Month!B12</f>
        <v>35559.89</v>
      </c>
      <c r="D27" s="9">
        <f>D26+Month!C12</f>
        <v>1210.26</v>
      </c>
      <c r="E27" s="9">
        <f>E26+Month!D12</f>
        <v>891.02</v>
      </c>
      <c r="F27" s="9">
        <f>F26+Month!E12</f>
        <v>1457.9700000000003</v>
      </c>
      <c r="G27" s="9">
        <f>G26+Month!F12</f>
        <v>10767.45</v>
      </c>
      <c r="H27" s="9">
        <f>H26+Month!G12</f>
        <v>4251.13</v>
      </c>
      <c r="I27" s="9">
        <f>I26+Month!H12</f>
        <v>1816.77</v>
      </c>
      <c r="J27" s="9">
        <f>J26+Month!I12</f>
        <v>7472.24</v>
      </c>
      <c r="K27" s="9">
        <f>K26+Month!J12</f>
        <v>3911.8100000000004</v>
      </c>
      <c r="L27" s="9">
        <f>L26+Month!K12</f>
        <v>1625.79</v>
      </c>
      <c r="M27" s="9">
        <f>M26+Month!L12</f>
        <v>422.05000000000007</v>
      </c>
      <c r="N27" s="9">
        <f>N26+Month!M12</f>
        <v>970.83999999999992</v>
      </c>
      <c r="P27">
        <f t="shared" si="3"/>
        <v>340</v>
      </c>
      <c r="Q27" s="6" t="str">
        <f t="shared" si="2"/>
        <v>Month!A340</v>
      </c>
      <c r="R27" s="6" t="str">
        <f t="shared" si="2"/>
        <v>Month!B340</v>
      </c>
      <c r="S27" s="6" t="str">
        <f t="shared" si="2"/>
        <v>Month!C340</v>
      </c>
      <c r="T27" s="6" t="str">
        <f t="shared" si="2"/>
        <v>Month!D340</v>
      </c>
      <c r="U27" s="6" t="str">
        <f t="shared" si="2"/>
        <v>Month!E340</v>
      </c>
      <c r="V27" s="6" t="str">
        <f t="shared" si="2"/>
        <v>Month!F340</v>
      </c>
      <c r="W27" s="6" t="str">
        <f t="shared" si="2"/>
        <v>Month!G340</v>
      </c>
      <c r="X27" s="6" t="str">
        <f t="shared" si="2"/>
        <v>Month!H340</v>
      </c>
      <c r="Y27" s="6" t="str">
        <f t="shared" si="2"/>
        <v>Month!I340</v>
      </c>
      <c r="Z27" s="6" t="str">
        <f t="shared" si="2"/>
        <v>Month!J340</v>
      </c>
      <c r="AA27" s="6" t="str">
        <f t="shared" si="2"/>
        <v>Month!K340</v>
      </c>
      <c r="AB27" s="6" t="str">
        <f t="shared" si="2"/>
        <v>Month!L340</v>
      </c>
      <c r="AC27" s="6" t="str">
        <f t="shared" si="2"/>
        <v>Month!M340</v>
      </c>
      <c r="AD27" s="6" t="str">
        <f t="shared" si="2"/>
        <v>Month!N340</v>
      </c>
      <c r="AE27" s="6" t="str">
        <f t="shared" si="2"/>
        <v>Month!O340</v>
      </c>
      <c r="AF27" s="6" t="str">
        <f t="shared" si="2"/>
        <v>Month!P340</v>
      </c>
    </row>
    <row r="28" spans="1:32">
      <c r="A28">
        <v>1998</v>
      </c>
      <c r="B28" t="s">
        <v>42</v>
      </c>
      <c r="C28" s="9">
        <f>C27+Month!B13</f>
        <v>41657.24</v>
      </c>
      <c r="D28" s="9">
        <f>D27+Month!C13</f>
        <v>1401.84</v>
      </c>
      <c r="E28" s="9">
        <f>E27+Month!D13</f>
        <v>1038.3499999999999</v>
      </c>
      <c r="F28" s="9">
        <f>F27+Month!E13</f>
        <v>1732.9900000000002</v>
      </c>
      <c r="G28" s="9">
        <f>G27+Month!F13</f>
        <v>12658.400000000001</v>
      </c>
      <c r="H28" s="9">
        <f>H27+Month!G13</f>
        <v>5134.78</v>
      </c>
      <c r="I28" s="9">
        <f>I27+Month!H13</f>
        <v>2012.5</v>
      </c>
      <c r="J28" s="9">
        <f>J27+Month!I13</f>
        <v>8796.4699999999993</v>
      </c>
      <c r="K28" s="9">
        <f>K27+Month!J13</f>
        <v>4540.2300000000005</v>
      </c>
      <c r="L28" s="9">
        <f>L27+Month!K13</f>
        <v>1849.74</v>
      </c>
      <c r="M28" s="9">
        <f>M27+Month!L13</f>
        <v>493.8900000000001</v>
      </c>
      <c r="N28" s="9">
        <f>N27+Month!M13</f>
        <v>1163.82</v>
      </c>
      <c r="P28">
        <f t="shared" si="3"/>
        <v>341</v>
      </c>
      <c r="Q28" s="6" t="str">
        <f t="shared" si="2"/>
        <v>Month!A341</v>
      </c>
      <c r="R28" s="6" t="str">
        <f t="shared" si="2"/>
        <v>Month!B341</v>
      </c>
      <c r="S28" s="6" t="str">
        <f t="shared" si="2"/>
        <v>Month!C341</v>
      </c>
      <c r="T28" s="6" t="str">
        <f t="shared" si="2"/>
        <v>Month!D341</v>
      </c>
      <c r="U28" s="6" t="str">
        <f t="shared" si="2"/>
        <v>Month!E341</v>
      </c>
      <c r="V28" s="6" t="str">
        <f t="shared" si="2"/>
        <v>Month!F341</v>
      </c>
      <c r="W28" s="6" t="str">
        <f t="shared" si="2"/>
        <v>Month!G341</v>
      </c>
      <c r="X28" s="6" t="str">
        <f t="shared" si="2"/>
        <v>Month!H341</v>
      </c>
      <c r="Y28" s="6" t="str">
        <f t="shared" si="2"/>
        <v>Month!I341</v>
      </c>
      <c r="Z28" s="6" t="str">
        <f t="shared" si="2"/>
        <v>Month!J341</v>
      </c>
      <c r="AA28" s="6" t="str">
        <f t="shared" si="2"/>
        <v>Month!K341</v>
      </c>
      <c r="AB28" s="6" t="str">
        <f t="shared" si="2"/>
        <v>Month!L341</v>
      </c>
      <c r="AC28" s="6" t="str">
        <f t="shared" si="2"/>
        <v>Month!M341</v>
      </c>
      <c r="AD28" s="6" t="str">
        <f t="shared" si="2"/>
        <v>Month!N341</v>
      </c>
      <c r="AE28" s="6" t="str">
        <f t="shared" si="2"/>
        <v>Month!O341</v>
      </c>
      <c r="AF28" s="6" t="str">
        <f t="shared" si="2"/>
        <v>Month!P341</v>
      </c>
    </row>
    <row r="29" spans="1:32">
      <c r="A29">
        <v>1998</v>
      </c>
      <c r="B29" t="s">
        <v>43</v>
      </c>
      <c r="C29" s="9">
        <f>C28+Month!B14</f>
        <v>47678</v>
      </c>
      <c r="D29" s="9">
        <f>D28+Month!C14</f>
        <v>1628.4699999999998</v>
      </c>
      <c r="E29" s="9">
        <f>E28+Month!D14</f>
        <v>1182.3999999999999</v>
      </c>
      <c r="F29" s="9">
        <f>F28+Month!E14</f>
        <v>1949.0000000000002</v>
      </c>
      <c r="G29" s="9">
        <f>G28+Month!F14</f>
        <v>14491.750000000002</v>
      </c>
      <c r="H29" s="9">
        <f>H28+Month!G14</f>
        <v>6051.9299999999994</v>
      </c>
      <c r="I29" s="9">
        <f>I28+Month!H14</f>
        <v>2223.48</v>
      </c>
      <c r="J29" s="9">
        <f>J28+Month!I14</f>
        <v>10011.369999999999</v>
      </c>
      <c r="K29" s="9">
        <f>K28+Month!J14</f>
        <v>5154.5800000000008</v>
      </c>
      <c r="L29" s="9">
        <f>L28+Month!K14</f>
        <v>2109.66</v>
      </c>
      <c r="M29" s="9">
        <f>M28+Month!L14</f>
        <v>555.43000000000006</v>
      </c>
      <c r="N29" s="9">
        <f>N28+Month!M14</f>
        <v>1337.59</v>
      </c>
      <c r="P29">
        <f t="shared" si="3"/>
        <v>342</v>
      </c>
      <c r="Q29" s="6" t="str">
        <f t="shared" si="2"/>
        <v>Month!A342</v>
      </c>
      <c r="R29" s="6" t="str">
        <f t="shared" si="2"/>
        <v>Month!B342</v>
      </c>
      <c r="S29" s="6" t="str">
        <f t="shared" si="2"/>
        <v>Month!C342</v>
      </c>
      <c r="T29" s="6" t="str">
        <f t="shared" si="2"/>
        <v>Month!D342</v>
      </c>
      <c r="U29" s="6" t="str">
        <f t="shared" si="2"/>
        <v>Month!E342</v>
      </c>
      <c r="V29" s="6" t="str">
        <f t="shared" si="2"/>
        <v>Month!F342</v>
      </c>
      <c r="W29" s="6" t="str">
        <f t="shared" si="2"/>
        <v>Month!G342</v>
      </c>
      <c r="X29" s="6" t="str">
        <f t="shared" si="2"/>
        <v>Month!H342</v>
      </c>
      <c r="Y29" s="6" t="str">
        <f t="shared" si="2"/>
        <v>Month!I342</v>
      </c>
      <c r="Z29" s="6" t="str">
        <f t="shared" si="2"/>
        <v>Month!J342</v>
      </c>
      <c r="AA29" s="6" t="str">
        <f t="shared" si="2"/>
        <v>Month!K342</v>
      </c>
      <c r="AB29" s="6" t="str">
        <f t="shared" si="2"/>
        <v>Month!L342</v>
      </c>
      <c r="AC29" s="6" t="str">
        <f t="shared" si="2"/>
        <v>Month!M342</v>
      </c>
      <c r="AD29" s="6" t="str">
        <f t="shared" si="2"/>
        <v>Month!N342</v>
      </c>
      <c r="AE29" s="6" t="str">
        <f t="shared" si="2"/>
        <v>Month!O342</v>
      </c>
      <c r="AF29" s="6" t="str">
        <f t="shared" si="2"/>
        <v>Month!P342</v>
      </c>
    </row>
    <row r="30" spans="1:32">
      <c r="A30">
        <v>1998</v>
      </c>
      <c r="B30" t="s">
        <v>44</v>
      </c>
      <c r="C30" s="9">
        <f>C29+Month!B15</f>
        <v>53642.729999999996</v>
      </c>
      <c r="D30" s="9">
        <f>D29+Month!C15</f>
        <v>1855.2999999999997</v>
      </c>
      <c r="E30" s="9">
        <f>E29+Month!D15</f>
        <v>1329.35</v>
      </c>
      <c r="F30" s="9">
        <f>F29+Month!E15</f>
        <v>2114.92</v>
      </c>
      <c r="G30" s="9">
        <f>G29+Month!F15</f>
        <v>16294.600000000002</v>
      </c>
      <c r="H30" s="9">
        <f>H29+Month!G15</f>
        <v>6904.8499999999995</v>
      </c>
      <c r="I30" s="9">
        <f>I29+Month!H15</f>
        <v>2483.2800000000002</v>
      </c>
      <c r="J30" s="9">
        <f>J29+Month!I15</f>
        <v>11255.07</v>
      </c>
      <c r="K30" s="9">
        <f>K29+Month!J15</f>
        <v>5838.5900000000011</v>
      </c>
      <c r="L30" s="9">
        <f>L29+Month!K15</f>
        <v>2292.3399999999997</v>
      </c>
      <c r="M30" s="9">
        <f>M29+Month!L15</f>
        <v>620.86000000000013</v>
      </c>
      <c r="N30" s="9">
        <f>N29+Month!M15</f>
        <v>1522.4499999999998</v>
      </c>
      <c r="P30">
        <f t="shared" si="3"/>
        <v>343</v>
      </c>
      <c r="Q30" s="6" t="str">
        <f t="shared" si="2"/>
        <v>Month!A343</v>
      </c>
      <c r="R30" s="6" t="str">
        <f t="shared" si="2"/>
        <v>Month!B343</v>
      </c>
      <c r="S30" s="6" t="str">
        <f t="shared" si="2"/>
        <v>Month!C343</v>
      </c>
      <c r="T30" s="6" t="str">
        <f t="shared" si="2"/>
        <v>Month!D343</v>
      </c>
      <c r="U30" s="6" t="str">
        <f t="shared" si="2"/>
        <v>Month!E343</v>
      </c>
      <c r="V30" s="6" t="str">
        <f t="shared" si="2"/>
        <v>Month!F343</v>
      </c>
      <c r="W30" s="6" t="str">
        <f t="shared" si="2"/>
        <v>Month!G343</v>
      </c>
      <c r="X30" s="6" t="str">
        <f t="shared" si="2"/>
        <v>Month!H343</v>
      </c>
      <c r="Y30" s="6" t="str">
        <f t="shared" si="2"/>
        <v>Month!I343</v>
      </c>
      <c r="Z30" s="6" t="str">
        <f t="shared" si="2"/>
        <v>Month!J343</v>
      </c>
      <c r="AA30" s="6" t="str">
        <f t="shared" si="2"/>
        <v>Month!K343</v>
      </c>
      <c r="AB30" s="6" t="str">
        <f t="shared" si="2"/>
        <v>Month!L343</v>
      </c>
      <c r="AC30" s="6" t="str">
        <f t="shared" si="2"/>
        <v>Month!M343</v>
      </c>
      <c r="AD30" s="6" t="str">
        <f t="shared" si="2"/>
        <v>Month!N343</v>
      </c>
      <c r="AE30" s="6" t="str">
        <f t="shared" si="2"/>
        <v>Month!O343</v>
      </c>
      <c r="AF30" s="6" t="str">
        <f t="shared" si="2"/>
        <v>Month!P343</v>
      </c>
    </row>
    <row r="31" spans="1:32">
      <c r="A31">
        <v>1998</v>
      </c>
      <c r="B31" t="s">
        <v>45</v>
      </c>
      <c r="C31" s="9">
        <f>C30+Month!B16</f>
        <v>59849.89</v>
      </c>
      <c r="D31" s="9">
        <f>D30+Month!C16</f>
        <v>2003.1699999999996</v>
      </c>
      <c r="E31" s="9">
        <f>E30+Month!D16</f>
        <v>1470.8899999999999</v>
      </c>
      <c r="F31" s="9">
        <f>F30+Month!E16</f>
        <v>2340.77</v>
      </c>
      <c r="G31" s="9">
        <f>G30+Month!F16</f>
        <v>18197.97</v>
      </c>
      <c r="H31" s="9">
        <f>H30+Month!G16</f>
        <v>7780.7599999999993</v>
      </c>
      <c r="I31" s="9">
        <f>I30+Month!H16</f>
        <v>2762.65</v>
      </c>
      <c r="J31" s="9">
        <f>J30+Month!I16</f>
        <v>12584.93</v>
      </c>
      <c r="K31" s="9">
        <f>K30+Month!J16</f>
        <v>6520.0800000000008</v>
      </c>
      <c r="L31" s="9">
        <f>L30+Month!K16</f>
        <v>2515.87</v>
      </c>
      <c r="M31" s="9">
        <f>M30+Month!L16</f>
        <v>690.1400000000001</v>
      </c>
      <c r="N31" s="9">
        <f>N30+Month!M16</f>
        <v>1690.5099999999998</v>
      </c>
      <c r="P31">
        <f t="shared" si="3"/>
        <v>344</v>
      </c>
      <c r="Q31" s="6" t="str">
        <f t="shared" si="2"/>
        <v>Month!A344</v>
      </c>
      <c r="R31" s="6" t="str">
        <f t="shared" si="2"/>
        <v>Month!B344</v>
      </c>
      <c r="S31" s="6" t="str">
        <f t="shared" si="2"/>
        <v>Month!C344</v>
      </c>
      <c r="T31" s="6" t="str">
        <f t="shared" si="2"/>
        <v>Month!D344</v>
      </c>
      <c r="U31" s="6" t="str">
        <f t="shared" si="2"/>
        <v>Month!E344</v>
      </c>
      <c r="V31" s="6" t="str">
        <f t="shared" si="2"/>
        <v>Month!F344</v>
      </c>
      <c r="W31" s="6" t="str">
        <f t="shared" si="2"/>
        <v>Month!G344</v>
      </c>
      <c r="X31" s="6" t="str">
        <f t="shared" si="2"/>
        <v>Month!H344</v>
      </c>
      <c r="Y31" s="6" t="str">
        <f t="shared" si="2"/>
        <v>Month!I344</v>
      </c>
      <c r="Z31" s="6" t="str">
        <f t="shared" si="2"/>
        <v>Month!J344</v>
      </c>
      <c r="AA31" s="6" t="str">
        <f t="shared" si="2"/>
        <v>Month!K344</v>
      </c>
      <c r="AB31" s="6" t="str">
        <f t="shared" si="2"/>
        <v>Month!L344</v>
      </c>
      <c r="AC31" s="6" t="str">
        <f t="shared" si="2"/>
        <v>Month!M344</v>
      </c>
      <c r="AD31" s="6" t="str">
        <f t="shared" si="2"/>
        <v>Month!N344</v>
      </c>
      <c r="AE31" s="6" t="str">
        <f t="shared" si="2"/>
        <v>Month!O344</v>
      </c>
      <c r="AF31" s="6" t="str">
        <f t="shared" si="2"/>
        <v>Month!P344</v>
      </c>
    </row>
    <row r="32" spans="1:32">
      <c r="A32">
        <v>1998</v>
      </c>
      <c r="B32" t="s">
        <v>46</v>
      </c>
      <c r="C32" s="9">
        <f>C31+Month!B17</f>
        <v>66028.42</v>
      </c>
      <c r="D32" s="9">
        <f>D31+Month!C17</f>
        <v>2175.0199999999995</v>
      </c>
      <c r="E32" s="9">
        <f>E31+Month!D17</f>
        <v>1609.34</v>
      </c>
      <c r="F32" s="9">
        <f>F31+Month!E17</f>
        <v>2604.44</v>
      </c>
      <c r="G32" s="9">
        <f>G31+Month!F17</f>
        <v>19972.98</v>
      </c>
      <c r="H32" s="9">
        <f>H31+Month!G17</f>
        <v>8522.3499999999985</v>
      </c>
      <c r="I32" s="9">
        <f>I31+Month!H17</f>
        <v>3117.92</v>
      </c>
      <c r="J32" s="9">
        <f>J31+Month!I17</f>
        <v>13898.03</v>
      </c>
      <c r="K32" s="9">
        <f>K31+Month!J17</f>
        <v>7226.7000000000007</v>
      </c>
      <c r="L32" s="9">
        <f>L31+Month!K17</f>
        <v>2803.7999999999997</v>
      </c>
      <c r="M32" s="9">
        <f>M31+Month!L17</f>
        <v>755.30000000000007</v>
      </c>
      <c r="N32" s="9">
        <f>N31+Month!M17</f>
        <v>1853.1799999999998</v>
      </c>
      <c r="P32">
        <f t="shared" si="3"/>
        <v>345</v>
      </c>
      <c r="Q32" s="6" t="str">
        <f t="shared" si="2"/>
        <v>Month!A345</v>
      </c>
      <c r="R32" s="6" t="str">
        <f t="shared" si="2"/>
        <v>Month!B345</v>
      </c>
      <c r="S32" s="6" t="str">
        <f t="shared" si="2"/>
        <v>Month!C345</v>
      </c>
      <c r="T32" s="6" t="str">
        <f t="shared" si="2"/>
        <v>Month!D345</v>
      </c>
      <c r="U32" s="6" t="str">
        <f t="shared" si="2"/>
        <v>Month!E345</v>
      </c>
      <c r="V32" s="6" t="str">
        <f t="shared" si="2"/>
        <v>Month!F345</v>
      </c>
      <c r="W32" s="6" t="str">
        <f t="shared" si="2"/>
        <v>Month!G345</v>
      </c>
      <c r="X32" s="6" t="str">
        <f t="shared" si="2"/>
        <v>Month!H345</v>
      </c>
      <c r="Y32" s="6" t="str">
        <f t="shared" si="2"/>
        <v>Month!I345</v>
      </c>
      <c r="Z32" s="6" t="str">
        <f t="shared" si="2"/>
        <v>Month!J345</v>
      </c>
      <c r="AA32" s="6" t="str">
        <f t="shared" si="2"/>
        <v>Month!K345</v>
      </c>
      <c r="AB32" s="6" t="str">
        <f t="shared" si="2"/>
        <v>Month!L345</v>
      </c>
      <c r="AC32" s="6" t="str">
        <f t="shared" si="2"/>
        <v>Month!M345</v>
      </c>
      <c r="AD32" s="6" t="str">
        <f t="shared" si="2"/>
        <v>Month!N345</v>
      </c>
      <c r="AE32" s="6" t="str">
        <f t="shared" si="2"/>
        <v>Month!O345</v>
      </c>
      <c r="AF32" s="6" t="str">
        <f t="shared" si="2"/>
        <v>Month!P345</v>
      </c>
    </row>
    <row r="33" spans="1:32">
      <c r="A33">
        <v>1998</v>
      </c>
      <c r="B33" t="s">
        <v>47</v>
      </c>
      <c r="C33" s="9">
        <f>C32+Month!B18</f>
        <v>72260.59</v>
      </c>
      <c r="D33" s="9">
        <f>D32+Month!C18</f>
        <v>2369.3799999999997</v>
      </c>
      <c r="E33" s="9">
        <f>E32+Month!D18</f>
        <v>1751.99</v>
      </c>
      <c r="F33" s="9">
        <f>F32+Month!E18</f>
        <v>2881.7200000000003</v>
      </c>
      <c r="G33" s="9">
        <f>G32+Month!F18</f>
        <v>21848.36</v>
      </c>
      <c r="H33" s="9">
        <f>H32+Month!G18</f>
        <v>9240.89</v>
      </c>
      <c r="I33" s="9">
        <f>I32+Month!H18</f>
        <v>3574</v>
      </c>
      <c r="J33" s="9">
        <f>J32+Month!I18</f>
        <v>15143.060000000001</v>
      </c>
      <c r="K33" s="9">
        <f>K32+Month!J18</f>
        <v>7908.9100000000008</v>
      </c>
      <c r="L33" s="9">
        <f>L32+Month!K18</f>
        <v>3104.85</v>
      </c>
      <c r="M33" s="9">
        <f>M32+Month!L18</f>
        <v>812.72</v>
      </c>
      <c r="N33" s="9">
        <f>N32+Month!M18</f>
        <v>1967.06</v>
      </c>
      <c r="P33">
        <f t="shared" si="3"/>
        <v>346</v>
      </c>
      <c r="Q33" s="6" t="str">
        <f t="shared" si="2"/>
        <v>Month!A346</v>
      </c>
      <c r="R33" s="6" t="str">
        <f t="shared" si="2"/>
        <v>Month!B346</v>
      </c>
      <c r="S33" s="6" t="str">
        <f t="shared" si="2"/>
        <v>Month!C346</v>
      </c>
      <c r="T33" s="6" t="str">
        <f t="shared" si="2"/>
        <v>Month!D346</v>
      </c>
      <c r="U33" s="6" t="str">
        <f t="shared" si="2"/>
        <v>Month!E346</v>
      </c>
      <c r="V33" s="6" t="str">
        <f t="shared" si="2"/>
        <v>Month!F346</v>
      </c>
      <c r="W33" s="6" t="str">
        <f t="shared" si="2"/>
        <v>Month!G346</v>
      </c>
      <c r="X33" s="6" t="str">
        <f t="shared" si="2"/>
        <v>Month!H346</v>
      </c>
      <c r="Y33" s="6" t="str">
        <f t="shared" si="2"/>
        <v>Month!I346</v>
      </c>
      <c r="Z33" s="6" t="str">
        <f t="shared" si="2"/>
        <v>Month!J346</v>
      </c>
      <c r="AA33" s="6" t="str">
        <f t="shared" si="2"/>
        <v>Month!K346</v>
      </c>
      <c r="AB33" s="6" t="str">
        <f t="shared" si="2"/>
        <v>Month!L346</v>
      </c>
      <c r="AC33" s="6" t="str">
        <f t="shared" si="2"/>
        <v>Month!M346</v>
      </c>
      <c r="AD33" s="6" t="str">
        <f t="shared" si="2"/>
        <v>Month!N346</v>
      </c>
      <c r="AE33" s="6" t="str">
        <f t="shared" si="2"/>
        <v>Month!O346</v>
      </c>
      <c r="AF33" s="6" t="str">
        <f t="shared" si="2"/>
        <v>Month!P346</v>
      </c>
    </row>
    <row r="34" spans="1:32">
      <c r="A34">
        <v>1999</v>
      </c>
      <c r="B34" t="s">
        <v>37</v>
      </c>
      <c r="C34" s="9">
        <f>+Month!B19</f>
        <v>5763.35</v>
      </c>
      <c r="D34" s="9">
        <f>+Month!C19</f>
        <v>187.09</v>
      </c>
      <c r="E34" s="9">
        <f>+Month!D19</f>
        <v>174.45</v>
      </c>
      <c r="F34" s="9">
        <f>+Month!E19</f>
        <v>266.77999999999997</v>
      </c>
      <c r="G34" s="9">
        <f>+Month!F19</f>
        <v>1634.45</v>
      </c>
      <c r="H34" s="9">
        <f>+Month!G19</f>
        <v>746.46</v>
      </c>
      <c r="I34" s="9">
        <f>+Month!H19</f>
        <v>452.27</v>
      </c>
      <c r="J34" s="9">
        <f>+Month!I19</f>
        <v>1185.72</v>
      </c>
      <c r="K34" s="9">
        <f>+Month!J19</f>
        <v>647.87</v>
      </c>
      <c r="L34" s="9">
        <f>+Month!K19</f>
        <v>270.8</v>
      </c>
      <c r="M34" s="9">
        <f>+Month!L19</f>
        <v>57.8</v>
      </c>
      <c r="N34" s="9">
        <f>+Month!M19</f>
        <v>109.57</v>
      </c>
      <c r="P34">
        <f t="shared" si="3"/>
        <v>347</v>
      </c>
      <c r="Q34" s="6" t="str">
        <f t="shared" ref="Q34:Q35" si="4">$R$16&amp;Q$19&amp;$P34</f>
        <v>Month!A347</v>
      </c>
      <c r="R34" s="6" t="str">
        <f t="shared" si="2"/>
        <v>Month!B347</v>
      </c>
      <c r="S34" s="6" t="str">
        <f t="shared" si="2"/>
        <v>Month!C347</v>
      </c>
      <c r="T34" s="6" t="str">
        <f t="shared" si="2"/>
        <v>Month!D347</v>
      </c>
      <c r="U34" s="6" t="str">
        <f t="shared" si="2"/>
        <v>Month!E347</v>
      </c>
      <c r="V34" s="6" t="str">
        <f t="shared" si="2"/>
        <v>Month!F347</v>
      </c>
      <c r="W34" s="6" t="str">
        <f t="shared" si="2"/>
        <v>Month!G347</v>
      </c>
      <c r="X34" s="6" t="str">
        <f t="shared" si="2"/>
        <v>Month!H347</v>
      </c>
      <c r="Y34" s="6" t="str">
        <f t="shared" si="2"/>
        <v>Month!I347</v>
      </c>
      <c r="Z34" s="6" t="str">
        <f t="shared" si="2"/>
        <v>Month!J347</v>
      </c>
      <c r="AA34" s="6" t="str">
        <f t="shared" si="2"/>
        <v>Month!K347</v>
      </c>
      <c r="AB34" s="6" t="str">
        <f t="shared" si="2"/>
        <v>Month!L347</v>
      </c>
      <c r="AC34" s="6" t="str">
        <f t="shared" si="2"/>
        <v>Month!M347</v>
      </c>
      <c r="AD34" s="6" t="str">
        <f t="shared" si="2"/>
        <v>Month!N347</v>
      </c>
      <c r="AE34" s="6" t="str">
        <f t="shared" si="2"/>
        <v>Month!O347</v>
      </c>
      <c r="AF34" s="6" t="str">
        <f t="shared" si="2"/>
        <v>Month!P347</v>
      </c>
    </row>
    <row r="35" spans="1:32">
      <c r="A35">
        <v>1999</v>
      </c>
      <c r="B35" t="s">
        <v>38</v>
      </c>
      <c r="C35" s="9">
        <f>+Month!B20+C34</f>
        <v>11773.93</v>
      </c>
      <c r="D35" s="9">
        <f>+Month!C20+D34</f>
        <v>355.53999999999996</v>
      </c>
      <c r="E35" s="9">
        <f>+Month!D20+E34</f>
        <v>351.81</v>
      </c>
      <c r="F35" s="9">
        <f>+Month!E20+F34</f>
        <v>567.13</v>
      </c>
      <c r="G35" s="9">
        <f>+Month!F20+G34</f>
        <v>3368.08</v>
      </c>
      <c r="H35" s="9">
        <f>+Month!G20+H34</f>
        <v>1407.63</v>
      </c>
      <c r="I35" s="9">
        <f>+Month!H20+I34</f>
        <v>924.64</v>
      </c>
      <c r="J35" s="9">
        <f>+Month!I20+J34</f>
        <v>2450.56</v>
      </c>
      <c r="K35" s="9">
        <f>+Month!J20+K34</f>
        <v>1340.73</v>
      </c>
      <c r="L35" s="9">
        <f>+Month!K20+L34</f>
        <v>585.26</v>
      </c>
      <c r="M35" s="9">
        <f>+Month!L20+M34</f>
        <v>118.72</v>
      </c>
      <c r="N35" s="9">
        <f>+Month!M20+N34</f>
        <v>251.66</v>
      </c>
      <c r="P35">
        <f t="shared" si="3"/>
        <v>348</v>
      </c>
      <c r="Q35" s="6" t="str">
        <f t="shared" si="4"/>
        <v>Month!A348</v>
      </c>
      <c r="R35" s="6" t="str">
        <f t="shared" si="2"/>
        <v>Month!B348</v>
      </c>
      <c r="S35" s="6" t="str">
        <f t="shared" si="2"/>
        <v>Month!C348</v>
      </c>
      <c r="T35" s="6" t="str">
        <f t="shared" si="2"/>
        <v>Month!D348</v>
      </c>
      <c r="U35" s="6" t="str">
        <f t="shared" si="2"/>
        <v>Month!E348</v>
      </c>
      <c r="V35" s="6" t="str">
        <f t="shared" si="2"/>
        <v>Month!F348</v>
      </c>
      <c r="W35" s="6" t="str">
        <f t="shared" si="2"/>
        <v>Month!G348</v>
      </c>
      <c r="X35" s="6" t="str">
        <f t="shared" si="2"/>
        <v>Month!H348</v>
      </c>
      <c r="Y35" s="6" t="str">
        <f t="shared" si="2"/>
        <v>Month!I348</v>
      </c>
      <c r="Z35" s="6" t="str">
        <f t="shared" si="2"/>
        <v>Month!J348</v>
      </c>
      <c r="AA35" s="6" t="str">
        <f t="shared" si="2"/>
        <v>Month!K348</v>
      </c>
      <c r="AB35" s="6" t="str">
        <f t="shared" si="2"/>
        <v>Month!L348</v>
      </c>
      <c r="AC35" s="6" t="str">
        <f t="shared" si="2"/>
        <v>Month!M348</v>
      </c>
      <c r="AD35" s="6" t="str">
        <f t="shared" si="2"/>
        <v>Month!N348</v>
      </c>
      <c r="AE35" s="6" t="str">
        <f t="shared" si="2"/>
        <v>Month!O348</v>
      </c>
      <c r="AF35" s="6" t="str">
        <f t="shared" ref="Q35:AF36" si="5">$R$16&amp;AF$19&amp;$P35</f>
        <v>Month!P348</v>
      </c>
    </row>
    <row r="36" spans="1:32">
      <c r="A36">
        <v>1999</v>
      </c>
      <c r="B36" t="s">
        <v>39</v>
      </c>
      <c r="C36" s="9">
        <f>+Month!B21+C35</f>
        <v>18460.21</v>
      </c>
      <c r="D36" s="9">
        <f>+Month!C21+D35</f>
        <v>558.12</v>
      </c>
      <c r="E36" s="9">
        <f>+Month!D21+E35</f>
        <v>541.55999999999995</v>
      </c>
      <c r="F36" s="9">
        <f>+Month!E21+F35</f>
        <v>874.62</v>
      </c>
      <c r="G36" s="9">
        <f>+Month!F21+G35</f>
        <v>5344.83</v>
      </c>
      <c r="H36" s="9">
        <f>+Month!G21+H35</f>
        <v>2119.5700000000002</v>
      </c>
      <c r="I36" s="9">
        <f>+Month!H21+I35</f>
        <v>1333.8600000000001</v>
      </c>
      <c r="J36" s="9">
        <f>+Month!I21+J35</f>
        <v>3896.88</v>
      </c>
      <c r="K36" s="9">
        <f>+Month!J21+K35</f>
        <v>2077.39</v>
      </c>
      <c r="L36" s="9">
        <f>+Month!K21+L35</f>
        <v>904.84999999999991</v>
      </c>
      <c r="M36" s="9">
        <f>+Month!L21+M35</f>
        <v>187.85</v>
      </c>
      <c r="N36" s="9">
        <f>+Month!M21+N35</f>
        <v>430.97</v>
      </c>
      <c r="P36">
        <f t="shared" si="3"/>
        <v>349</v>
      </c>
      <c r="Q36" s="6" t="str">
        <f t="shared" si="5"/>
        <v>Month!A349</v>
      </c>
      <c r="R36" s="6" t="str">
        <f t="shared" si="5"/>
        <v>Month!B349</v>
      </c>
      <c r="S36" s="6" t="str">
        <f t="shared" si="5"/>
        <v>Month!C349</v>
      </c>
      <c r="T36" s="6" t="str">
        <f>$R$16&amp;T$19&amp;$P36</f>
        <v>Month!D349</v>
      </c>
      <c r="U36" s="6" t="str">
        <f t="shared" si="5"/>
        <v>Month!E349</v>
      </c>
      <c r="V36" s="6" t="str">
        <f t="shared" si="5"/>
        <v>Month!F349</v>
      </c>
      <c r="W36" s="6" t="str">
        <f t="shared" si="5"/>
        <v>Month!G349</v>
      </c>
      <c r="X36" s="6" t="str">
        <f t="shared" si="5"/>
        <v>Month!H349</v>
      </c>
      <c r="Y36" s="6" t="str">
        <f t="shared" si="5"/>
        <v>Month!I349</v>
      </c>
      <c r="Z36" s="6" t="str">
        <f t="shared" si="5"/>
        <v>Month!J349</v>
      </c>
      <c r="AA36" s="6" t="str">
        <f t="shared" si="5"/>
        <v>Month!K349</v>
      </c>
      <c r="AB36" s="6" t="str">
        <f t="shared" si="5"/>
        <v>Month!L349</v>
      </c>
      <c r="AC36" s="6" t="str">
        <f t="shared" si="5"/>
        <v>Month!M349</v>
      </c>
      <c r="AD36" s="6" t="str">
        <f t="shared" si="5"/>
        <v>Month!N349</v>
      </c>
      <c r="AE36" s="6" t="str">
        <f t="shared" si="5"/>
        <v>Month!O349</v>
      </c>
      <c r="AF36" s="6" t="str">
        <f t="shared" si="5"/>
        <v>Month!P349</v>
      </c>
    </row>
    <row r="37" spans="1:32">
      <c r="A37">
        <v>1999</v>
      </c>
      <c r="B37" t="s">
        <v>40</v>
      </c>
      <c r="C37" s="9">
        <f>+Month!B22+C36</f>
        <v>24201.78</v>
      </c>
      <c r="D37" s="9">
        <f>+Month!C22+D36</f>
        <v>739.21</v>
      </c>
      <c r="E37" s="9">
        <f>+Month!D22+E36</f>
        <v>715.92</v>
      </c>
      <c r="F37" s="9">
        <f>+Month!E22+F36</f>
        <v>1117.18</v>
      </c>
      <c r="G37" s="9">
        <f>+Month!F22+G36</f>
        <v>7084.76</v>
      </c>
      <c r="H37" s="9">
        <f>+Month!G22+H36</f>
        <v>2884.55</v>
      </c>
      <c r="I37" s="9">
        <f>+Month!H22+I36</f>
        <v>1595.63</v>
      </c>
      <c r="J37" s="9">
        <f>+Month!I22+J36</f>
        <v>5067.1100000000006</v>
      </c>
      <c r="K37" s="9">
        <f>+Month!J22+K36</f>
        <v>2733.5499999999997</v>
      </c>
      <c r="L37" s="9">
        <f>+Month!K22+L36</f>
        <v>1139.8899999999999</v>
      </c>
      <c r="M37" s="9">
        <f>+Month!L22+M36</f>
        <v>255.17</v>
      </c>
      <c r="N37" s="9">
        <f>+Month!M22+N36</f>
        <v>553.61</v>
      </c>
    </row>
    <row r="38" spans="1:32">
      <c r="A38">
        <v>1999</v>
      </c>
      <c r="B38" t="s">
        <v>36</v>
      </c>
      <c r="C38" s="9">
        <f>+Month!B23+C37</f>
        <v>29909.16</v>
      </c>
      <c r="D38" s="9">
        <f>+Month!C23+D37</f>
        <v>903.79000000000008</v>
      </c>
      <c r="E38" s="9">
        <f>+Month!D23+E37</f>
        <v>889.16</v>
      </c>
      <c r="F38" s="9">
        <f>+Month!E23+F37</f>
        <v>1353.0500000000002</v>
      </c>
      <c r="G38" s="9">
        <f>+Month!F23+G37</f>
        <v>8868.5</v>
      </c>
      <c r="H38" s="9">
        <f>+Month!G23+H37</f>
        <v>3723.73</v>
      </c>
      <c r="I38" s="9">
        <f>+Month!H23+I37</f>
        <v>1740.92</v>
      </c>
      <c r="J38" s="9">
        <f>+Month!I23+J37</f>
        <v>6313.8200000000006</v>
      </c>
      <c r="K38" s="9">
        <f>+Month!J23+K37</f>
        <v>3285.9599999999996</v>
      </c>
      <c r="L38" s="9">
        <f>+Month!K23+L37</f>
        <v>1354.8</v>
      </c>
      <c r="M38" s="9">
        <f>+Month!L23+M37</f>
        <v>319.54999999999995</v>
      </c>
      <c r="N38" s="9">
        <f>+Month!M23+N37</f>
        <v>723.76</v>
      </c>
      <c r="R38" t="s">
        <v>506</v>
      </c>
    </row>
    <row r="39" spans="1:32">
      <c r="A39">
        <v>1999</v>
      </c>
      <c r="B39" t="s">
        <v>41</v>
      </c>
      <c r="C39" s="9">
        <f>+Month!B24+C38</f>
        <v>35796.19</v>
      </c>
      <c r="D39" s="9">
        <f>+Month!C24+D38</f>
        <v>1058.42</v>
      </c>
      <c r="E39" s="9">
        <f>+Month!D24+E38</f>
        <v>1038</v>
      </c>
      <c r="F39" s="9">
        <f>+Month!E24+F38</f>
        <v>1600.5500000000002</v>
      </c>
      <c r="G39" s="9">
        <f>+Month!F24+G38</f>
        <v>10706.68</v>
      </c>
      <c r="H39" s="9">
        <f>+Month!G24+H38</f>
        <v>4609.0200000000004</v>
      </c>
      <c r="I39" s="9">
        <f>+Month!H24+I38</f>
        <v>1932.0300000000002</v>
      </c>
      <c r="J39" s="9">
        <f>+Month!I24+J38</f>
        <v>7629.9400000000005</v>
      </c>
      <c r="K39" s="9">
        <f>+Month!J24+K38</f>
        <v>3852.1699999999996</v>
      </c>
      <c r="L39" s="9">
        <f>+Month!K24+L38</f>
        <v>1522.8999999999999</v>
      </c>
      <c r="M39" s="9">
        <f>+Month!L24+M38</f>
        <v>389.74999999999994</v>
      </c>
      <c r="N39" s="9">
        <f>+Month!M24+N38</f>
        <v>899.65</v>
      </c>
      <c r="Q39" t="s">
        <v>520</v>
      </c>
      <c r="R39" t="s">
        <v>51</v>
      </c>
      <c r="S39" t="s">
        <v>52</v>
      </c>
      <c r="T39" t="s">
        <v>53</v>
      </c>
      <c r="U39" t="s">
        <v>54</v>
      </c>
      <c r="V39" t="s">
        <v>55</v>
      </c>
      <c r="W39" t="s">
        <v>56</v>
      </c>
      <c r="X39" t="s">
        <v>25</v>
      </c>
      <c r="Y39" t="s">
        <v>57</v>
      </c>
      <c r="Z39" t="s">
        <v>58</v>
      </c>
      <c r="AA39" t="s">
        <v>59</v>
      </c>
      <c r="AB39" t="s">
        <v>60</v>
      </c>
      <c r="AC39" t="s">
        <v>61</v>
      </c>
    </row>
    <row r="40" spans="1:32">
      <c r="A40">
        <v>1999</v>
      </c>
      <c r="B40" t="s">
        <v>42</v>
      </c>
      <c r="C40" s="9">
        <f>+Month!B25+C39</f>
        <v>41853.53</v>
      </c>
      <c r="D40" s="9">
        <f>+Month!C25+D39</f>
        <v>1216.8500000000001</v>
      </c>
      <c r="E40" s="9">
        <f>+Month!D25+E39</f>
        <v>1209.6399999999999</v>
      </c>
      <c r="F40" s="9">
        <f>+Month!E25+F39</f>
        <v>1852.6600000000003</v>
      </c>
      <c r="G40" s="9">
        <f>+Month!F25+G39</f>
        <v>12644.17</v>
      </c>
      <c r="H40" s="9">
        <f>+Month!G25+H39</f>
        <v>5602.4000000000005</v>
      </c>
      <c r="I40" s="9">
        <f>+Month!H25+I39</f>
        <v>2037.2400000000002</v>
      </c>
      <c r="J40" s="9">
        <f>+Month!I25+J39</f>
        <v>8926.7200000000012</v>
      </c>
      <c r="K40" s="9">
        <f>+Month!J25+K39</f>
        <v>4406.7599999999993</v>
      </c>
      <c r="L40" s="9">
        <f>+Month!K25+L39</f>
        <v>1737.0299999999997</v>
      </c>
      <c r="M40" s="9">
        <f>+Month!L25+M39</f>
        <v>457.54999999999995</v>
      </c>
      <c r="N40" s="9">
        <f>+Month!M25+N39</f>
        <v>1087.45</v>
      </c>
      <c r="P40" s="136">
        <v>351</v>
      </c>
      <c r="Q40" s="6" t="str">
        <f>$R$38&amp;Q$39&amp;$P40</f>
        <v>calculation_hide!b351</v>
      </c>
      <c r="R40" s="6" t="str">
        <f>$R$38&amp;R$39&amp;$P40</f>
        <v>calculation_hide!c351</v>
      </c>
      <c r="S40" s="6" t="str">
        <f>$R$38&amp;S$39&amp;$P40</f>
        <v>calculation_hide!d351</v>
      </c>
      <c r="T40" s="6" t="str">
        <f t="shared" ref="S40:AC41" si="6">$R$38&amp;T$39&amp;$P40</f>
        <v>calculation_hide!e351</v>
      </c>
      <c r="U40" s="6" t="str">
        <f t="shared" si="6"/>
        <v>calculation_hide!f351</v>
      </c>
      <c r="V40" s="6" t="str">
        <f t="shared" si="6"/>
        <v>calculation_hide!g351</v>
      </c>
      <c r="W40" s="6" t="str">
        <f t="shared" si="6"/>
        <v>calculation_hide!h351</v>
      </c>
      <c r="X40" s="6" t="str">
        <f t="shared" si="6"/>
        <v>calculation_hide!I351</v>
      </c>
      <c r="Y40" s="6" t="str">
        <f t="shared" si="6"/>
        <v>calculation_hide!j351</v>
      </c>
      <c r="Z40" s="6" t="str">
        <f t="shared" si="6"/>
        <v>calculation_hide!k351</v>
      </c>
      <c r="AA40" s="6" t="str">
        <f t="shared" si="6"/>
        <v>calculation_hide!l351</v>
      </c>
      <c r="AB40" s="6" t="str">
        <f t="shared" si="6"/>
        <v>calculation_hide!m351</v>
      </c>
      <c r="AC40" s="6" t="str">
        <f t="shared" si="6"/>
        <v>calculation_hide!n351</v>
      </c>
      <c r="AD40" s="6"/>
      <c r="AE40" s="6"/>
      <c r="AF40" s="6"/>
    </row>
    <row r="41" spans="1:32">
      <c r="A41">
        <v>1999</v>
      </c>
      <c r="B41" t="s">
        <v>43</v>
      </c>
      <c r="C41" s="9">
        <f>+Month!B26+C40</f>
        <v>47930.6</v>
      </c>
      <c r="D41" s="9">
        <f>+Month!C26+D40</f>
        <v>1435.5000000000002</v>
      </c>
      <c r="E41" s="9">
        <f>+Month!D26+E40</f>
        <v>1377.4599999999998</v>
      </c>
      <c r="F41" s="9">
        <f>+Month!E26+F40</f>
        <v>2187.38</v>
      </c>
      <c r="G41" s="9">
        <f>+Month!F26+G40</f>
        <v>14449.37</v>
      </c>
      <c r="H41" s="9">
        <f>+Month!G26+H40</f>
        <v>6548.0300000000007</v>
      </c>
      <c r="I41" s="9">
        <f>+Month!H26+I40</f>
        <v>2201.1600000000003</v>
      </c>
      <c r="J41" s="9">
        <f>+Month!I26+J40</f>
        <v>10168.990000000002</v>
      </c>
      <c r="K41" s="9">
        <f>+Month!J26+K40</f>
        <v>4998.619999999999</v>
      </c>
      <c r="L41" s="9">
        <f>+Month!K26+L40</f>
        <v>1932.7799999999997</v>
      </c>
      <c r="M41" s="9">
        <f>+Month!L26+M40</f>
        <v>517.46999999999991</v>
      </c>
      <c r="N41" s="9">
        <f>+Month!M26+N40</f>
        <v>1245.19</v>
      </c>
      <c r="P41">
        <f>P40+12</f>
        <v>363</v>
      </c>
      <c r="Q41" s="6" t="str">
        <f>$R$38&amp;Q$39&amp;$P41</f>
        <v>calculation_hide!b363</v>
      </c>
      <c r="R41" s="6" t="str">
        <f>$R$38&amp;R$39&amp;$P41</f>
        <v>calculation_hide!c363</v>
      </c>
      <c r="S41" s="6" t="str">
        <f t="shared" si="6"/>
        <v>calculation_hide!d363</v>
      </c>
      <c r="T41" s="6" t="str">
        <f t="shared" si="6"/>
        <v>calculation_hide!e363</v>
      </c>
      <c r="U41" s="6" t="str">
        <f t="shared" si="6"/>
        <v>calculation_hide!f363</v>
      </c>
      <c r="V41" s="6" t="str">
        <f t="shared" si="6"/>
        <v>calculation_hide!g363</v>
      </c>
      <c r="W41" s="6" t="str">
        <f t="shared" si="6"/>
        <v>calculation_hide!h363</v>
      </c>
      <c r="X41" s="6" t="str">
        <f t="shared" si="6"/>
        <v>calculation_hide!I363</v>
      </c>
      <c r="Y41" s="6" t="str">
        <f t="shared" si="6"/>
        <v>calculation_hide!j363</v>
      </c>
      <c r="Z41" s="6" t="str">
        <f t="shared" si="6"/>
        <v>calculation_hide!k363</v>
      </c>
      <c r="AA41" s="6" t="str">
        <f t="shared" si="6"/>
        <v>calculation_hide!l363</v>
      </c>
      <c r="AB41" s="6" t="str">
        <f t="shared" si="6"/>
        <v>calculation_hide!m363</v>
      </c>
      <c r="AC41" s="6" t="str">
        <f t="shared" si="6"/>
        <v>calculation_hide!n363</v>
      </c>
      <c r="AD41" s="6"/>
      <c r="AE41" s="6"/>
      <c r="AF41" s="6"/>
    </row>
    <row r="42" spans="1:32">
      <c r="A42">
        <v>1999</v>
      </c>
      <c r="B42" t="s">
        <v>44</v>
      </c>
      <c r="C42" s="9">
        <f>+Month!B27+C41</f>
        <v>53883.63</v>
      </c>
      <c r="D42" s="9">
        <f>+Month!C27+D41</f>
        <v>1585.6100000000001</v>
      </c>
      <c r="E42" s="9">
        <f>+Month!D27+E41</f>
        <v>1548.6499999999999</v>
      </c>
      <c r="F42" s="9">
        <f>+Month!E27+F41</f>
        <v>2485.4</v>
      </c>
      <c r="G42" s="9">
        <f>+Month!F27+G41</f>
        <v>16246.1</v>
      </c>
      <c r="H42" s="9">
        <f>+Month!G27+H41</f>
        <v>7443.6600000000008</v>
      </c>
      <c r="I42" s="9">
        <f>+Month!H27+I41</f>
        <v>2540.1400000000003</v>
      </c>
      <c r="J42" s="9">
        <f>+Month!I27+J41</f>
        <v>11455.010000000002</v>
      </c>
      <c r="K42" s="9">
        <f>+Month!J27+K41</f>
        <v>5584.1499999999987</v>
      </c>
      <c r="L42" s="9">
        <f>+Month!K27+L41</f>
        <v>2085.35</v>
      </c>
      <c r="M42" s="9">
        <f>+Month!L27+M41</f>
        <v>587.78</v>
      </c>
      <c r="N42" s="9">
        <f>+Month!M27+N41</f>
        <v>1410.0700000000002</v>
      </c>
    </row>
    <row r="43" spans="1:32">
      <c r="A43">
        <v>1999</v>
      </c>
      <c r="B43" t="s">
        <v>45</v>
      </c>
      <c r="C43" s="9">
        <f>+Month!B28+C42</f>
        <v>59914.97</v>
      </c>
      <c r="D43" s="9">
        <f>+Month!C28+D42</f>
        <v>1782.19</v>
      </c>
      <c r="E43" s="9">
        <f>+Month!D28+E42</f>
        <v>1713.54</v>
      </c>
      <c r="F43" s="9">
        <f>+Month!E28+F42</f>
        <v>2717.57</v>
      </c>
      <c r="G43" s="9">
        <f>+Month!F28+G42</f>
        <v>18012.27</v>
      </c>
      <c r="H43" s="9">
        <f>+Month!G28+H42</f>
        <v>8320.7900000000009</v>
      </c>
      <c r="I43" s="9">
        <f>+Month!H28+I42</f>
        <v>2822.3900000000003</v>
      </c>
      <c r="J43" s="9">
        <f>+Month!I28+J42</f>
        <v>12801.570000000002</v>
      </c>
      <c r="K43" s="9">
        <f>+Month!J28+K42</f>
        <v>6157.8399999999983</v>
      </c>
      <c r="L43" s="9">
        <f>+Month!K28+L42</f>
        <v>2294.9699999999998</v>
      </c>
      <c r="M43" s="9">
        <f>+Month!L28+M42</f>
        <v>657.93</v>
      </c>
      <c r="N43" s="9">
        <f>+Month!M28+N42</f>
        <v>1601.21</v>
      </c>
    </row>
    <row r="44" spans="1:32">
      <c r="A44">
        <v>1999</v>
      </c>
      <c r="B44" t="s">
        <v>46</v>
      </c>
      <c r="C44" s="9">
        <f>+Month!B29+C43</f>
        <v>66232.680000000008</v>
      </c>
      <c r="D44" s="9">
        <f>+Month!C29+D43</f>
        <v>2001.51</v>
      </c>
      <c r="E44" s="9">
        <f>+Month!D29+E43</f>
        <v>1874.82</v>
      </c>
      <c r="F44" s="9">
        <f>+Month!E29+F43</f>
        <v>2910.55</v>
      </c>
      <c r="G44" s="9">
        <f>+Month!F29+G43</f>
        <v>19913.13</v>
      </c>
      <c r="H44" s="9">
        <f>+Month!G29+H43</f>
        <v>9128.5700000000015</v>
      </c>
      <c r="I44" s="9">
        <f>+Month!H29+I43</f>
        <v>3185.51</v>
      </c>
      <c r="J44" s="9">
        <f>+Month!I29+J43</f>
        <v>14199.160000000002</v>
      </c>
      <c r="K44" s="9">
        <f>+Month!J29+K43</f>
        <v>6788.0999999999985</v>
      </c>
      <c r="L44" s="9">
        <f>+Month!K29+L43</f>
        <v>2494.77</v>
      </c>
      <c r="M44" s="9">
        <f>+Month!L29+M43</f>
        <v>727.03</v>
      </c>
      <c r="N44" s="9">
        <f>+Month!M29+N43</f>
        <v>1786.45</v>
      </c>
    </row>
    <row r="45" spans="1:32">
      <c r="A45">
        <v>1999</v>
      </c>
      <c r="B45" t="s">
        <v>47</v>
      </c>
      <c r="C45" s="9">
        <f>+Month!B30+C44</f>
        <v>72435.94</v>
      </c>
      <c r="D45" s="9">
        <f>+Month!C30+D44</f>
        <v>2248.79</v>
      </c>
      <c r="E45" s="9">
        <f>+Month!D30+E44</f>
        <v>2041</v>
      </c>
      <c r="F45" s="9">
        <f>+Month!E30+F44</f>
        <v>3099.6600000000003</v>
      </c>
      <c r="G45" s="9">
        <f>+Month!F30+G44</f>
        <v>21787.48</v>
      </c>
      <c r="H45" s="9">
        <f>+Month!G30+H44</f>
        <v>9939.3500000000022</v>
      </c>
      <c r="I45" s="9">
        <f>+Month!H30+I44</f>
        <v>3633.01</v>
      </c>
      <c r="J45" s="9">
        <f>+Month!I30+J44</f>
        <v>15507.800000000001</v>
      </c>
      <c r="K45" s="9">
        <f>+Month!J30+K44</f>
        <v>7454.9799999999987</v>
      </c>
      <c r="L45" s="9">
        <f>+Month!K30+L44</f>
        <v>2701.23</v>
      </c>
      <c r="M45" s="9">
        <f>+Month!L30+M44</f>
        <v>789.77</v>
      </c>
      <c r="N45" s="9">
        <f>+Month!M30+N44</f>
        <v>1928.27</v>
      </c>
    </row>
    <row r="46" spans="1:32">
      <c r="A46">
        <v>2000</v>
      </c>
      <c r="B46" t="s">
        <v>37</v>
      </c>
      <c r="C46" s="7">
        <f>+Month!B31</f>
        <v>5962.95</v>
      </c>
      <c r="D46" s="7">
        <f>+Month!C31</f>
        <v>213.46</v>
      </c>
      <c r="E46" s="7">
        <f>+Month!D31</f>
        <v>161.22</v>
      </c>
      <c r="F46" s="7">
        <f>+Month!E31</f>
        <v>225.24</v>
      </c>
      <c r="G46" s="7">
        <f>+Month!F31</f>
        <v>1721.64</v>
      </c>
      <c r="H46" s="7">
        <f>+Month!G31</f>
        <v>794.64</v>
      </c>
      <c r="I46" s="7">
        <f>+Month!H31</f>
        <v>406.21</v>
      </c>
      <c r="J46" s="7">
        <f>+Month!I31</f>
        <v>1187.29</v>
      </c>
      <c r="K46" s="7">
        <f>+Month!J31</f>
        <v>720.61</v>
      </c>
      <c r="L46" s="7">
        <f>+Month!K31</f>
        <v>211.12</v>
      </c>
      <c r="M46" s="7">
        <f>+Month!L31</f>
        <v>61.82</v>
      </c>
      <c r="N46" s="7">
        <f>+Month!M31</f>
        <v>132.49</v>
      </c>
    </row>
    <row r="47" spans="1:32">
      <c r="A47">
        <v>2000</v>
      </c>
      <c r="B47" t="s">
        <v>38</v>
      </c>
      <c r="C47" s="7">
        <f>+Month!B32+C46</f>
        <v>11855.91</v>
      </c>
      <c r="D47" s="7">
        <f>+Month!C32+D46</f>
        <v>399.36</v>
      </c>
      <c r="E47" s="7">
        <f>+Month!D32+E46</f>
        <v>325.14</v>
      </c>
      <c r="F47" s="7">
        <f>+Month!E32+F46</f>
        <v>456.90999999999997</v>
      </c>
      <c r="G47" s="7">
        <f>+Month!F32+G46</f>
        <v>3376.29</v>
      </c>
      <c r="H47" s="7">
        <f>+Month!G32+H46</f>
        <v>1484.55</v>
      </c>
      <c r="I47" s="7">
        <f>+Month!H32+I46</f>
        <v>770.26</v>
      </c>
      <c r="J47" s="7">
        <f>+Month!I32+J46</f>
        <v>2450.5699999999997</v>
      </c>
      <c r="K47" s="7">
        <f>+Month!J32+K46</f>
        <v>1439.0900000000001</v>
      </c>
      <c r="L47" s="7">
        <f>+Month!K32+L46</f>
        <v>402.51</v>
      </c>
      <c r="M47" s="7">
        <f>+Month!L32+M46</f>
        <v>128.80000000000001</v>
      </c>
      <c r="N47" s="7">
        <f>+Month!M32+N46</f>
        <v>304.57000000000005</v>
      </c>
    </row>
    <row r="48" spans="1:32">
      <c r="A48">
        <v>2000</v>
      </c>
      <c r="B48" t="s">
        <v>39</v>
      </c>
      <c r="C48" s="7">
        <f>+Month!B33+C47</f>
        <v>18537.86</v>
      </c>
      <c r="D48" s="7">
        <f>+Month!C33+D47</f>
        <v>590.5</v>
      </c>
      <c r="E48" s="7">
        <f>+Month!D33+E47</f>
        <v>500.51</v>
      </c>
      <c r="F48" s="7">
        <f>+Month!E33+F47</f>
        <v>658.25</v>
      </c>
      <c r="G48" s="7">
        <f>+Month!F33+G47</f>
        <v>5311.25</v>
      </c>
      <c r="H48" s="7">
        <f>+Month!G33+H47</f>
        <v>2353.04</v>
      </c>
      <c r="I48" s="7">
        <f>+Month!H33+I47</f>
        <v>1195.2</v>
      </c>
      <c r="J48" s="7">
        <f>+Month!I33+J47</f>
        <v>3941.7799999999997</v>
      </c>
      <c r="K48" s="7">
        <f>+Month!J33+K47</f>
        <v>2155.2200000000003</v>
      </c>
      <c r="L48" s="7">
        <f>+Month!K33+L47</f>
        <v>583.9</v>
      </c>
      <c r="M48" s="7">
        <f>+Month!L33+M47</f>
        <v>198.36</v>
      </c>
      <c r="N48" s="7">
        <f>+Month!M33+N47</f>
        <v>526.15000000000009</v>
      </c>
    </row>
    <row r="49" spans="1:14">
      <c r="A49">
        <v>2000</v>
      </c>
      <c r="B49" t="s">
        <v>40</v>
      </c>
      <c r="C49" s="7">
        <f>+Month!B34+C48</f>
        <v>23983.82</v>
      </c>
      <c r="D49" s="7">
        <f>+Month!C34+D48</f>
        <v>758.42</v>
      </c>
      <c r="E49" s="7">
        <f>+Month!D34+E48</f>
        <v>661.65</v>
      </c>
      <c r="F49" s="7">
        <f>+Month!E34+F48</f>
        <v>859.67</v>
      </c>
      <c r="G49" s="7">
        <f>+Month!F34+G48</f>
        <v>6941.41</v>
      </c>
      <c r="H49" s="7">
        <f>+Month!G34+H48</f>
        <v>3112.06</v>
      </c>
      <c r="I49" s="7">
        <f>+Month!H34+I48</f>
        <v>1564.1</v>
      </c>
      <c r="J49" s="7">
        <f>+Month!I34+J48</f>
        <v>5100.58</v>
      </c>
      <c r="K49" s="7">
        <f>+Month!J34+K48</f>
        <v>2741.0400000000004</v>
      </c>
      <c r="L49" s="7">
        <f>+Month!K34+L48</f>
        <v>744.91</v>
      </c>
      <c r="M49" s="7">
        <f>+Month!L34+M48</f>
        <v>261.53000000000003</v>
      </c>
      <c r="N49" s="7">
        <f>+Month!M34+N48</f>
        <v>664.69</v>
      </c>
    </row>
    <row r="50" spans="1:14">
      <c r="A50">
        <v>2000</v>
      </c>
      <c r="B50" t="s">
        <v>36</v>
      </c>
      <c r="C50" s="7">
        <f>+Month!B35+C49</f>
        <v>29871.78</v>
      </c>
      <c r="D50" s="7">
        <f>+Month!C35+D49</f>
        <v>964.53</v>
      </c>
      <c r="E50" s="7">
        <f>+Month!D35+E49</f>
        <v>821.76</v>
      </c>
      <c r="F50" s="7">
        <f>+Month!E35+F49</f>
        <v>994.4</v>
      </c>
      <c r="G50" s="7">
        <f>+Month!F35+G49</f>
        <v>8760.119999999999</v>
      </c>
      <c r="H50" s="7">
        <f>+Month!G35+H49</f>
        <v>3992.81</v>
      </c>
      <c r="I50" s="7">
        <f>+Month!H35+I49</f>
        <v>1801.75</v>
      </c>
      <c r="J50" s="7">
        <f>+Month!I35+J49</f>
        <v>6428.82</v>
      </c>
      <c r="K50" s="7">
        <f>+Month!J35+K49</f>
        <v>3345.7900000000004</v>
      </c>
      <c r="L50" s="7">
        <f>+Month!K35+L49</f>
        <v>920.42</v>
      </c>
      <c r="M50" s="7">
        <f>+Month!L35+M49</f>
        <v>327.32000000000005</v>
      </c>
      <c r="N50" s="7">
        <f>+Month!M35+N49</f>
        <v>842.15000000000009</v>
      </c>
    </row>
    <row r="51" spans="1:14">
      <c r="A51">
        <v>2000</v>
      </c>
      <c r="B51" t="s">
        <v>41</v>
      </c>
      <c r="C51" s="7">
        <f>+Month!B36+C50</f>
        <v>35706.74</v>
      </c>
      <c r="D51" s="7">
        <f>+Month!C36+D50</f>
        <v>1122.46</v>
      </c>
      <c r="E51" s="7">
        <f>+Month!D36+E50</f>
        <v>959.31</v>
      </c>
      <c r="F51" s="7">
        <f>+Month!E36+F50</f>
        <v>1148.51</v>
      </c>
      <c r="G51" s="7">
        <f>+Month!F36+G50</f>
        <v>10507.73</v>
      </c>
      <c r="H51" s="7">
        <f>+Month!G36+H50</f>
        <v>5014.47</v>
      </c>
      <c r="I51" s="7">
        <f>+Month!H36+I50</f>
        <v>1992.79</v>
      </c>
      <c r="J51" s="7">
        <f>+Month!I36+J50</f>
        <v>7786.6299999999992</v>
      </c>
      <c r="K51" s="7">
        <f>+Month!J36+K50</f>
        <v>3925.8300000000004</v>
      </c>
      <c r="L51" s="7">
        <f>+Month!K36+L50</f>
        <v>1045.1199999999999</v>
      </c>
      <c r="M51" s="7">
        <f>+Month!L36+M50</f>
        <v>397.47</v>
      </c>
      <c r="N51" s="7">
        <f>+Month!M36+N50</f>
        <v>1000.45</v>
      </c>
    </row>
    <row r="52" spans="1:14">
      <c r="A52">
        <v>2000</v>
      </c>
      <c r="B52" t="s">
        <v>42</v>
      </c>
      <c r="C52" s="7">
        <f>+Month!B37+C51</f>
        <v>41403.699999999997</v>
      </c>
      <c r="D52" s="7">
        <f>+Month!C37+D51</f>
        <v>1239.69</v>
      </c>
      <c r="E52" s="7">
        <f>+Month!D37+E51</f>
        <v>1117.94</v>
      </c>
      <c r="F52" s="7">
        <f>+Month!E37+F51</f>
        <v>1297.58</v>
      </c>
      <c r="G52" s="7">
        <f>+Month!F37+G51</f>
        <v>12329.82</v>
      </c>
      <c r="H52" s="7">
        <f>+Month!G37+H51</f>
        <v>6003.39</v>
      </c>
      <c r="I52" s="7">
        <f>+Month!H37+I51</f>
        <v>2163.9299999999998</v>
      </c>
      <c r="J52" s="7">
        <f>+Month!I37+J51</f>
        <v>9061.4199999999983</v>
      </c>
      <c r="K52" s="7">
        <f>+Month!J37+K51</f>
        <v>4481.7300000000005</v>
      </c>
      <c r="L52" s="7">
        <f>+Month!K37+L51</f>
        <v>1217.6799999999998</v>
      </c>
      <c r="M52" s="7">
        <f>+Month!L37+M51</f>
        <v>468.67</v>
      </c>
      <c r="N52" s="7">
        <f>+Month!M37+N51</f>
        <v>1168.8</v>
      </c>
    </row>
    <row r="53" spans="1:14">
      <c r="A53" s="9">
        <v>2000</v>
      </c>
      <c r="B53" s="9" t="s">
        <v>43</v>
      </c>
      <c r="C53" s="7">
        <f>+Month!B38+C52</f>
        <v>47561.649999999994</v>
      </c>
      <c r="D53" s="7">
        <f>+Month!C38+D52</f>
        <v>1433.1200000000001</v>
      </c>
      <c r="E53" s="7">
        <f>+Month!D38+E52</f>
        <v>1273.03</v>
      </c>
      <c r="F53" s="7">
        <f>+Month!E38+F52</f>
        <v>1458.5</v>
      </c>
      <c r="G53" s="7">
        <f>+Month!F38+G52</f>
        <v>14158.81</v>
      </c>
      <c r="H53" s="7">
        <f>+Month!G38+H52</f>
        <v>7080.13</v>
      </c>
      <c r="I53" s="7">
        <f>+Month!H38+I52</f>
        <v>2386.27</v>
      </c>
      <c r="J53" s="7">
        <f>+Month!I38+J52</f>
        <v>10382.979999999998</v>
      </c>
      <c r="K53" s="7">
        <f>+Month!J38+K52</f>
        <v>5106.17</v>
      </c>
      <c r="L53" s="7">
        <f>+Month!K38+L52</f>
        <v>1391.8799999999999</v>
      </c>
      <c r="M53" s="7">
        <f>+Month!L38+M52</f>
        <v>533.68000000000006</v>
      </c>
      <c r="N53" s="7">
        <f>+Month!M38+N52</f>
        <v>1332.6599999999999</v>
      </c>
    </row>
    <row r="54" spans="1:14">
      <c r="A54">
        <v>2000</v>
      </c>
      <c r="B54" t="s">
        <v>44</v>
      </c>
      <c r="C54" s="7">
        <f>+Month!B39+C53</f>
        <v>53570.599999999991</v>
      </c>
      <c r="D54" s="7">
        <f>+Month!C39+D53</f>
        <v>1597.16</v>
      </c>
      <c r="E54" s="7">
        <f>+Month!D39+E53</f>
        <v>1431.25</v>
      </c>
      <c r="F54" s="7">
        <f>+Month!E39+F53</f>
        <v>1638.3899999999999</v>
      </c>
      <c r="G54" s="7">
        <f>+Month!F39+G53</f>
        <v>15866.359999999999</v>
      </c>
      <c r="H54" s="7">
        <f>+Month!G39+H53</f>
        <v>8141.96</v>
      </c>
      <c r="I54" s="7">
        <f>+Month!H39+I53</f>
        <v>2680.01</v>
      </c>
      <c r="J54" s="7">
        <f>+Month!I39+J53</f>
        <v>11716.109999999997</v>
      </c>
      <c r="K54" s="7">
        <f>+Month!J39+K53</f>
        <v>5742.29</v>
      </c>
      <c r="L54" s="7">
        <f>+Month!K39+L53</f>
        <v>1565.27</v>
      </c>
      <c r="M54" s="7">
        <f>+Month!L39+M53</f>
        <v>603.99</v>
      </c>
      <c r="N54" s="7">
        <f>+Month!M39+N53</f>
        <v>1493.0099999999998</v>
      </c>
    </row>
    <row r="55" spans="1:14">
      <c r="A55">
        <v>2000</v>
      </c>
      <c r="B55" t="s">
        <v>45</v>
      </c>
      <c r="C55" s="7">
        <f>+Month!B40+C54</f>
        <v>59888.549999999988</v>
      </c>
      <c r="D55" s="7">
        <f>+Month!C40+D54</f>
        <v>1743.8100000000002</v>
      </c>
      <c r="E55" s="7">
        <f>+Month!D40+E54</f>
        <v>1583.6399999999999</v>
      </c>
      <c r="F55" s="7">
        <f>+Month!E40+F54</f>
        <v>1893.8</v>
      </c>
      <c r="G55" s="7">
        <f>+Month!F40+G54</f>
        <v>17666.809999999998</v>
      </c>
      <c r="H55" s="7">
        <f>+Month!G40+H54</f>
        <v>9134.35</v>
      </c>
      <c r="I55" s="7">
        <f>+Month!H40+I54</f>
        <v>3041.5800000000004</v>
      </c>
      <c r="J55" s="7">
        <f>+Month!I40+J54</f>
        <v>13081.659999999996</v>
      </c>
      <c r="K55" s="7">
        <f>+Month!J40+K54</f>
        <v>6435.14</v>
      </c>
      <c r="L55" s="7">
        <f>+Month!K40+L54</f>
        <v>1727.79</v>
      </c>
      <c r="M55" s="7">
        <f>+Month!L40+M54</f>
        <v>675.36</v>
      </c>
      <c r="N55" s="7">
        <f>+Month!M40+N54</f>
        <v>1672.8499999999997</v>
      </c>
    </row>
    <row r="56" spans="1:14">
      <c r="A56">
        <v>2000</v>
      </c>
      <c r="B56" t="s">
        <v>46</v>
      </c>
      <c r="C56" s="7">
        <f>+Month!B41+C55</f>
        <v>66259.499999999985</v>
      </c>
      <c r="D56" s="7">
        <f>+Month!C41+D55</f>
        <v>1898.5000000000002</v>
      </c>
      <c r="E56" s="7">
        <f>+Month!D41+E55</f>
        <v>1732.6999999999998</v>
      </c>
      <c r="F56" s="7">
        <f>+Month!E41+F55</f>
        <v>2118.1799999999998</v>
      </c>
      <c r="G56" s="7">
        <f>+Month!F41+G55</f>
        <v>19566.419999999998</v>
      </c>
      <c r="H56" s="7">
        <f>+Month!G41+H55</f>
        <v>10003.15</v>
      </c>
      <c r="I56" s="7">
        <f>+Month!H41+I55</f>
        <v>3453.51</v>
      </c>
      <c r="J56" s="7">
        <f>+Month!I41+J55</f>
        <v>14429.199999999997</v>
      </c>
      <c r="K56" s="7">
        <f>+Month!J41+K55</f>
        <v>7083.88</v>
      </c>
      <c r="L56" s="7">
        <f>+Month!K41+L55</f>
        <v>1966.15</v>
      </c>
      <c r="M56" s="7">
        <f>+Month!L41+M55</f>
        <v>741.17000000000007</v>
      </c>
      <c r="N56" s="7">
        <f>+Month!M41+N55</f>
        <v>1851.9299999999996</v>
      </c>
    </row>
    <row r="57" spans="1:14">
      <c r="A57">
        <v>2000</v>
      </c>
      <c r="B57" t="s">
        <v>47</v>
      </c>
      <c r="C57" s="7">
        <f>+Month!B42+C56</f>
        <v>71944.459999999992</v>
      </c>
      <c r="D57" s="7">
        <f>+Month!C42+D56</f>
        <v>2069.63</v>
      </c>
      <c r="E57" s="7">
        <f>+Month!D42+E56</f>
        <v>1886.2799999999997</v>
      </c>
      <c r="F57" s="7">
        <f>+Month!E42+F56</f>
        <v>2344.48</v>
      </c>
      <c r="G57" s="7">
        <f>+Month!F42+G56</f>
        <v>21402.929999999997</v>
      </c>
      <c r="H57" s="7">
        <f>+Month!G42+H56</f>
        <v>10806.1</v>
      </c>
      <c r="I57" s="7">
        <f>+Month!H42+I56</f>
        <v>3839.01</v>
      </c>
      <c r="J57" s="7">
        <f>+Month!I42+J56</f>
        <v>15631.659999999996</v>
      </c>
      <c r="K57" s="7">
        <f>+Month!J42+K56</f>
        <v>7575.53</v>
      </c>
      <c r="L57" s="7">
        <f>+Month!K42+L56</f>
        <v>2118.63</v>
      </c>
      <c r="M57" s="7">
        <f>+Month!L42+M56</f>
        <v>801.16000000000008</v>
      </c>
      <c r="N57" s="7">
        <f>+Month!M42+N56</f>
        <v>1975.2299999999996</v>
      </c>
    </row>
    <row r="58" spans="1:14">
      <c r="A58">
        <v>2001</v>
      </c>
      <c r="B58" t="s">
        <v>37</v>
      </c>
      <c r="C58" s="11">
        <f>+Month!B43</f>
        <v>6128.54</v>
      </c>
      <c r="D58" s="11">
        <f>+Month!C43</f>
        <v>137.68</v>
      </c>
      <c r="E58" s="11">
        <f>+Month!D43</f>
        <v>177.52</v>
      </c>
      <c r="F58" s="11">
        <f>+Month!E43</f>
        <v>224.57</v>
      </c>
      <c r="G58" s="11">
        <f>+Month!F43</f>
        <v>1739.38</v>
      </c>
      <c r="H58" s="11">
        <f>+Month!G43</f>
        <v>839.27</v>
      </c>
      <c r="I58" s="11">
        <f>+Month!H43</f>
        <v>487.6</v>
      </c>
      <c r="J58" s="11">
        <f>+Month!I43</f>
        <v>1272.02</v>
      </c>
      <c r="K58" s="11">
        <f>+Month!J43</f>
        <v>625.25</v>
      </c>
      <c r="L58" s="11">
        <f>+Month!K43</f>
        <v>262.42</v>
      </c>
      <c r="M58" s="11">
        <f>+Month!L43</f>
        <v>66.989999999999995</v>
      </c>
      <c r="N58" s="11">
        <f>+Month!M43</f>
        <v>111.51</v>
      </c>
    </row>
    <row r="59" spans="1:14">
      <c r="A59">
        <v>2001</v>
      </c>
      <c r="B59" t="s">
        <v>38</v>
      </c>
      <c r="C59" s="11">
        <f>+Month!B44+C58</f>
        <v>11623.55</v>
      </c>
      <c r="D59" s="11">
        <f>+Month!C44+D58</f>
        <v>287.57</v>
      </c>
      <c r="E59" s="11">
        <f>+Month!D44+E58</f>
        <v>358.01</v>
      </c>
      <c r="F59" s="11">
        <f>+Month!E44+F58</f>
        <v>346.68</v>
      </c>
      <c r="G59" s="11">
        <f>+Month!F44+G58</f>
        <v>3301.16</v>
      </c>
      <c r="H59" s="11">
        <f>+Month!G44+H58</f>
        <v>1667.03</v>
      </c>
      <c r="I59" s="11">
        <f>+Month!H44+I58</f>
        <v>969.08</v>
      </c>
      <c r="J59" s="11">
        <f>+Month!I44+J58</f>
        <v>2449.9300000000003</v>
      </c>
      <c r="K59" s="11">
        <f>+Month!J44+K58</f>
        <v>1181.8800000000001</v>
      </c>
      <c r="L59" s="11">
        <f>+Month!K44+L58</f>
        <v>555.43000000000006</v>
      </c>
      <c r="M59" s="11">
        <f>+Month!L44+M58</f>
        <v>146.6</v>
      </c>
      <c r="N59" s="11">
        <f>+Month!M44+N58</f>
        <v>249.29000000000002</v>
      </c>
    </row>
    <row r="60" spans="1:14">
      <c r="A60">
        <v>2001</v>
      </c>
      <c r="B60" t="s">
        <v>39</v>
      </c>
      <c r="C60" s="11">
        <f>+Month!B45+C59</f>
        <v>18224.699999999997</v>
      </c>
      <c r="D60" s="11">
        <f>+Month!C45+D59</f>
        <v>485.84000000000003</v>
      </c>
      <c r="E60" s="11">
        <f>+Month!D45+E59</f>
        <v>551.1</v>
      </c>
      <c r="F60" s="11">
        <f>+Month!E45+F59</f>
        <v>483.31</v>
      </c>
      <c r="G60" s="11">
        <f>+Month!F45+G59</f>
        <v>5115.3099999999995</v>
      </c>
      <c r="H60" s="11">
        <f>+Month!G45+H59</f>
        <v>2684.79</v>
      </c>
      <c r="I60" s="11">
        <f>+Month!H45+I59</f>
        <v>1507.68</v>
      </c>
      <c r="J60" s="11">
        <f>+Month!I45+J59</f>
        <v>3885.3</v>
      </c>
      <c r="K60" s="11">
        <f>+Month!J45+K59</f>
        <v>1833.2800000000002</v>
      </c>
      <c r="L60" s="11">
        <f>+Month!K45+L59</f>
        <v>815.32</v>
      </c>
      <c r="M60" s="11">
        <f>+Month!L45+M59</f>
        <v>218.82</v>
      </c>
      <c r="N60" s="11">
        <f>+Month!M45+N59</f>
        <v>444.18</v>
      </c>
    </row>
    <row r="61" spans="1:14">
      <c r="A61">
        <v>2001</v>
      </c>
      <c r="B61" t="s">
        <v>40</v>
      </c>
      <c r="C61" s="11">
        <f>+Month!B46+C60</f>
        <v>24170.159999999996</v>
      </c>
      <c r="D61" s="11">
        <f>+Month!C46+D60</f>
        <v>732.33</v>
      </c>
      <c r="E61" s="11">
        <f>+Month!D46+E60</f>
        <v>728.53</v>
      </c>
      <c r="F61" s="11">
        <f>+Month!E46+F60</f>
        <v>661.2</v>
      </c>
      <c r="G61" s="11">
        <f>+Month!F46+G60</f>
        <v>6854.5199999999995</v>
      </c>
      <c r="H61" s="11">
        <f>+Month!G46+H60</f>
        <v>3456.13</v>
      </c>
      <c r="I61" s="11">
        <f>+Month!H46+I60</f>
        <v>1830.02</v>
      </c>
      <c r="J61" s="11">
        <f>+Month!I46+J60</f>
        <v>5177.0200000000004</v>
      </c>
      <c r="K61" s="11">
        <f>+Month!J46+K60</f>
        <v>2390.59</v>
      </c>
      <c r="L61" s="11">
        <f>+Month!K46+L60</f>
        <v>1050.6500000000001</v>
      </c>
      <c r="M61" s="11">
        <f>+Month!L46+M60</f>
        <v>293.15999999999997</v>
      </c>
      <c r="N61" s="11">
        <f>+Month!M46+N60</f>
        <v>582.78</v>
      </c>
    </row>
    <row r="62" spans="1:14">
      <c r="A62">
        <v>2001</v>
      </c>
      <c r="B62" t="s">
        <v>36</v>
      </c>
      <c r="C62" s="11">
        <f>+Month!B47+C61</f>
        <v>30195.769999999997</v>
      </c>
      <c r="D62" s="11">
        <f>+Month!C47+D61</f>
        <v>926.37</v>
      </c>
      <c r="E62" s="11">
        <f>+Month!D47+E61</f>
        <v>904.81999999999994</v>
      </c>
      <c r="F62" s="11">
        <f>+Month!E47+F61</f>
        <v>782.12</v>
      </c>
      <c r="G62" s="11">
        <f>+Month!F47+G61</f>
        <v>8677.73</v>
      </c>
      <c r="H62" s="11">
        <f>+Month!G47+H61</f>
        <v>4380.05</v>
      </c>
      <c r="I62" s="11">
        <f>+Month!H47+I61</f>
        <v>2087.08</v>
      </c>
      <c r="J62" s="11">
        <f>+Month!I47+J61</f>
        <v>6499.7400000000007</v>
      </c>
      <c r="K62" s="11">
        <f>+Month!J47+K61</f>
        <v>2983.44</v>
      </c>
      <c r="L62" s="11">
        <f>+Month!K47+L61</f>
        <v>1318.3600000000001</v>
      </c>
      <c r="M62" s="11">
        <f>+Month!L47+M61</f>
        <v>358.53999999999996</v>
      </c>
      <c r="N62" s="11">
        <f>+Month!M47+N61</f>
        <v>749.02</v>
      </c>
    </row>
    <row r="63" spans="1:14">
      <c r="A63">
        <v>2001</v>
      </c>
      <c r="B63" t="s">
        <v>41</v>
      </c>
      <c r="C63" s="11">
        <f>+Month!B48+C62</f>
        <v>35979.429999999993</v>
      </c>
      <c r="D63" s="11">
        <f>+Month!C48+D62</f>
        <v>1123.55</v>
      </c>
      <c r="E63" s="11">
        <f>+Month!D48+E62</f>
        <v>1056.28</v>
      </c>
      <c r="F63" s="11">
        <f>+Month!E48+F62</f>
        <v>872.09</v>
      </c>
      <c r="G63" s="11">
        <f>+Month!F48+G62</f>
        <v>10470.18</v>
      </c>
      <c r="H63" s="11">
        <f>+Month!G48+H62</f>
        <v>5342.76</v>
      </c>
      <c r="I63" s="11">
        <f>+Month!H48+I62</f>
        <v>2301.2999999999997</v>
      </c>
      <c r="J63" s="11">
        <f>+Month!I48+J62</f>
        <v>7814.4900000000007</v>
      </c>
      <c r="K63" s="11">
        <f>+Month!J48+K62</f>
        <v>3511.3</v>
      </c>
      <c r="L63" s="11">
        <f>+Month!K48+L62</f>
        <v>1479.8400000000001</v>
      </c>
      <c r="M63" s="11">
        <f>+Month!L48+M62</f>
        <v>423.65999999999997</v>
      </c>
      <c r="N63" s="11">
        <f>+Month!M48+N62</f>
        <v>937.4</v>
      </c>
    </row>
    <row r="64" spans="1:14">
      <c r="A64">
        <v>2001</v>
      </c>
      <c r="B64" t="s">
        <v>42</v>
      </c>
      <c r="C64" s="11">
        <f>+Month!B49+C63</f>
        <v>41772.55999999999</v>
      </c>
      <c r="D64" s="11">
        <f>+Month!C49+D63</f>
        <v>1316.8</v>
      </c>
      <c r="E64" s="11">
        <f>+Month!D49+E63</f>
        <v>1230.94</v>
      </c>
      <c r="F64" s="11">
        <f>+Month!E49+F63</f>
        <v>1034.8600000000001</v>
      </c>
      <c r="G64" s="11">
        <f>+Month!F49+G63</f>
        <v>12133.87</v>
      </c>
      <c r="H64" s="11">
        <f>+Month!G49+H63</f>
        <v>6431.62</v>
      </c>
      <c r="I64" s="11">
        <f>+Month!H49+I63</f>
        <v>2440.0299999999997</v>
      </c>
      <c r="J64" s="11">
        <f>+Month!I49+J63</f>
        <v>9143.75</v>
      </c>
      <c r="K64" s="11">
        <f>+Month!J49+K63</f>
        <v>4022.15</v>
      </c>
      <c r="L64" s="11">
        <f>+Month!K49+L63</f>
        <v>1596.3600000000001</v>
      </c>
      <c r="M64" s="11">
        <f>+Month!L49+M63</f>
        <v>498.51</v>
      </c>
      <c r="N64" s="11">
        <f>+Month!M49+N63</f>
        <v>1111.73</v>
      </c>
    </row>
    <row r="65" spans="1:14">
      <c r="A65">
        <v>2001</v>
      </c>
      <c r="B65" t="s">
        <v>43</v>
      </c>
      <c r="C65" s="11">
        <f>+Month!B50+C64</f>
        <v>47597.719999999987</v>
      </c>
      <c r="D65" s="11">
        <f>+Month!C50+D64</f>
        <v>1436.72</v>
      </c>
      <c r="E65" s="11">
        <f>+Month!D50+E64</f>
        <v>1401.71</v>
      </c>
      <c r="F65" s="11">
        <f>+Month!E50+F64</f>
        <v>1216.45</v>
      </c>
      <c r="G65" s="11">
        <f>+Month!F50+G64</f>
        <v>13872.710000000001</v>
      </c>
      <c r="H65" s="11">
        <f>+Month!G50+H64</f>
        <v>7411.58</v>
      </c>
      <c r="I65" s="11">
        <f>+Month!H50+I64</f>
        <v>2627.72</v>
      </c>
      <c r="J65" s="11">
        <f>+Month!I50+J64</f>
        <v>10481.27</v>
      </c>
      <c r="K65" s="11">
        <f>+Month!J50+K64</f>
        <v>4576.55</v>
      </c>
      <c r="L65" s="11">
        <f>+Month!K50+L64</f>
        <v>1740.38</v>
      </c>
      <c r="M65" s="11">
        <f>+Month!L50+M64</f>
        <v>561.85</v>
      </c>
      <c r="N65" s="11">
        <f>+Month!M50+N64</f>
        <v>1302.51</v>
      </c>
    </row>
    <row r="66" spans="1:14" ht="13.5" customHeight="1">
      <c r="A66">
        <v>2001</v>
      </c>
      <c r="B66" t="s">
        <v>44</v>
      </c>
      <c r="C66" s="11">
        <f>+Month!B51+C65</f>
        <v>53557.139999999985</v>
      </c>
      <c r="D66" s="11">
        <f>+Month!C51+D65</f>
        <v>1613.9</v>
      </c>
      <c r="E66" s="11">
        <f>+Month!D51+E65</f>
        <v>1575.92</v>
      </c>
      <c r="F66" s="11">
        <f>+Month!E51+F65</f>
        <v>1280.45</v>
      </c>
      <c r="G66" s="11">
        <f>+Month!F51+G65</f>
        <v>15652.25</v>
      </c>
      <c r="H66" s="11">
        <f>+Month!G51+H65</f>
        <v>8381.1299999999992</v>
      </c>
      <c r="I66" s="11">
        <f>+Month!H51+I65</f>
        <v>2956.1899999999996</v>
      </c>
      <c r="J66" s="11">
        <f>+Month!I51+J65</f>
        <v>11836.52</v>
      </c>
      <c r="K66" s="11">
        <f>+Month!J51+K65</f>
        <v>5178.55</v>
      </c>
      <c r="L66" s="11">
        <f>+Month!K51+L65</f>
        <v>1874.19</v>
      </c>
      <c r="M66" s="11">
        <f>+Month!L51+M65</f>
        <v>625.44000000000005</v>
      </c>
      <c r="N66" s="11">
        <f>+Month!M51+N65</f>
        <v>1471.6</v>
      </c>
    </row>
    <row r="67" spans="1:14">
      <c r="A67">
        <v>2001</v>
      </c>
      <c r="B67" t="s">
        <v>62</v>
      </c>
      <c r="C67" s="11">
        <f>+Month!B52+C66</f>
        <v>59434.829999999987</v>
      </c>
      <c r="D67" s="11">
        <f>+Month!C52+D66</f>
        <v>1789.5600000000002</v>
      </c>
      <c r="E67" s="11">
        <f>+Month!D52+E66</f>
        <v>1743.72</v>
      </c>
      <c r="F67" s="11">
        <f>+Month!E52+F66</f>
        <v>1370.02</v>
      </c>
      <c r="G67" s="11">
        <f>+Month!F52+G66</f>
        <v>17466.39</v>
      </c>
      <c r="H67" s="11">
        <f>+Month!G52+H66</f>
        <v>9129.8799999999992</v>
      </c>
      <c r="I67" s="11">
        <f>+Month!H52+I66</f>
        <v>3256.0899999999997</v>
      </c>
      <c r="J67" s="11">
        <f>+Month!I52+J66</f>
        <v>13213.560000000001</v>
      </c>
      <c r="K67" s="11">
        <f>+Month!J52+K66</f>
        <v>5764.29</v>
      </c>
      <c r="L67" s="11">
        <f>+Month!K52+L66</f>
        <v>2109.86</v>
      </c>
      <c r="M67" s="11">
        <f>+Month!L52+M66</f>
        <v>697.01</v>
      </c>
      <c r="N67" s="11">
        <f>+Month!M52+N66</f>
        <v>1654.4099999999999</v>
      </c>
    </row>
    <row r="68" spans="1:14">
      <c r="A68">
        <v>2001</v>
      </c>
      <c r="B68" t="s">
        <v>46</v>
      </c>
      <c r="C68" s="11">
        <f>+Month!B53+C67</f>
        <v>65501.249999999985</v>
      </c>
      <c r="D68" s="11">
        <f>+Month!C53+D67</f>
        <v>1937.7800000000002</v>
      </c>
      <c r="E68" s="11">
        <f>+Month!D53+E67</f>
        <v>1907.8400000000001</v>
      </c>
      <c r="F68" s="11">
        <f>+Month!E53+F67</f>
        <v>1449.79</v>
      </c>
      <c r="G68" s="11">
        <f>+Month!F53+G67</f>
        <v>19190.84</v>
      </c>
      <c r="H68" s="11">
        <f>+Month!G53+H67</f>
        <v>9896.9599999999991</v>
      </c>
      <c r="I68" s="11">
        <f>+Month!H53+I67</f>
        <v>3660.7099999999996</v>
      </c>
      <c r="J68" s="11">
        <f>+Month!I53+J67</f>
        <v>14716.840000000002</v>
      </c>
      <c r="K68" s="11">
        <f>+Month!J53+K67</f>
        <v>6376.45</v>
      </c>
      <c r="L68" s="11">
        <f>+Month!K53+L67</f>
        <v>2353.0500000000002</v>
      </c>
      <c r="M68" s="11">
        <f>+Month!L53+M67</f>
        <v>770.39</v>
      </c>
      <c r="N68" s="11">
        <f>+Month!M53+N67</f>
        <v>1829.6399999999999</v>
      </c>
    </row>
    <row r="69" spans="1:14" ht="12" customHeight="1">
      <c r="A69">
        <v>2001</v>
      </c>
      <c r="B69" t="s">
        <v>63</v>
      </c>
      <c r="C69" s="11">
        <f>+Month!B54+C68</f>
        <v>71354.339999999982</v>
      </c>
      <c r="D69" s="11">
        <f>+Month!C54+D68</f>
        <v>2096.6400000000003</v>
      </c>
      <c r="E69" s="11">
        <f>+Month!D54+E68</f>
        <v>2076.9500000000003</v>
      </c>
      <c r="F69" s="11">
        <f>+Month!E54+F68</f>
        <v>1592.37</v>
      </c>
      <c r="G69" s="11">
        <f>+Month!F54+G68</f>
        <v>20939.740000000002</v>
      </c>
      <c r="H69" s="11">
        <f>+Month!G54+H68</f>
        <v>10614.099999999999</v>
      </c>
      <c r="I69" s="11">
        <f>+Month!H54+I68</f>
        <v>4236.03</v>
      </c>
      <c r="J69" s="11">
        <f>+Month!I54+J68</f>
        <v>16059.070000000002</v>
      </c>
      <c r="K69" s="11">
        <f>+Month!J54+K68</f>
        <v>6958.7</v>
      </c>
      <c r="L69" s="11">
        <f>+Month!K54+L68</f>
        <v>2578.75</v>
      </c>
      <c r="M69" s="11">
        <f>+Month!L54+M68</f>
        <v>845.88</v>
      </c>
      <c r="N69" s="11">
        <f>+Month!M54+N68</f>
        <v>1934.8999999999999</v>
      </c>
    </row>
    <row r="70" spans="1:14">
      <c r="A70">
        <v>2002</v>
      </c>
      <c r="B70" t="s">
        <v>37</v>
      </c>
      <c r="C70" s="11">
        <f>+Month!B55</f>
        <v>5946.5</v>
      </c>
      <c r="D70" s="11">
        <f>+Month!C55</f>
        <v>199.13</v>
      </c>
      <c r="E70" s="11">
        <f>+Month!D55</f>
        <v>186.43</v>
      </c>
      <c r="F70" s="11">
        <f>+Month!E55</f>
        <v>70.599999999999994</v>
      </c>
      <c r="G70" s="11">
        <f>+Month!F55</f>
        <v>1715.54</v>
      </c>
      <c r="H70" s="11">
        <f>+Month!G55</f>
        <v>836.69</v>
      </c>
      <c r="I70" s="11">
        <f>+Month!H55</f>
        <v>396.76</v>
      </c>
      <c r="J70" s="11">
        <f>+Month!I55</f>
        <v>1457.9</v>
      </c>
      <c r="K70" s="11">
        <f>+Month!J55</f>
        <v>472.84</v>
      </c>
      <c r="L70" s="11">
        <f>+Month!K55</f>
        <v>212.27</v>
      </c>
      <c r="M70" s="11">
        <f>+Month!L55</f>
        <v>64.08</v>
      </c>
      <c r="N70" s="11">
        <f>+Month!M55</f>
        <v>119.84</v>
      </c>
    </row>
    <row r="71" spans="1:14">
      <c r="A71">
        <v>2002</v>
      </c>
      <c r="B71" t="s">
        <v>38</v>
      </c>
      <c r="C71" s="11">
        <f>+Month!B56+C70</f>
        <v>11618.65</v>
      </c>
      <c r="D71" s="11">
        <f>+Month!C56+D70</f>
        <v>441.53999999999996</v>
      </c>
      <c r="E71" s="11">
        <f>+Month!D56+E70</f>
        <v>375.97</v>
      </c>
      <c r="F71" s="11">
        <f>+Month!E56+F70</f>
        <v>206.53</v>
      </c>
      <c r="G71" s="11">
        <f>+Month!F56+G70</f>
        <v>3284.89</v>
      </c>
      <c r="H71" s="11">
        <f>+Month!G56+H70</f>
        <v>1529.72</v>
      </c>
      <c r="I71" s="11">
        <f>+Month!H56+I70</f>
        <v>844.71</v>
      </c>
      <c r="J71" s="11">
        <f>+Month!I56+J70</f>
        <v>2868.25</v>
      </c>
      <c r="K71" s="11">
        <f>+Month!J56+K70</f>
        <v>1019.9100000000001</v>
      </c>
      <c r="L71" s="11">
        <f>+Month!K56+L70</f>
        <v>368.5</v>
      </c>
      <c r="M71" s="11">
        <f>+Month!L56+M70</f>
        <v>129.69</v>
      </c>
      <c r="N71" s="11">
        <f>+Month!M56+N70</f>
        <v>268.33000000000004</v>
      </c>
    </row>
    <row r="72" spans="1:14">
      <c r="A72">
        <v>2002</v>
      </c>
      <c r="B72" t="s">
        <v>39</v>
      </c>
      <c r="C72" s="11">
        <f>+Month!B57+C71</f>
        <v>18015.7</v>
      </c>
      <c r="D72" s="11">
        <f>+Month!C57+D71</f>
        <v>735.71</v>
      </c>
      <c r="E72" s="11">
        <f>+Month!D57+E71</f>
        <v>578.75</v>
      </c>
      <c r="F72" s="11">
        <f>+Month!E57+F71</f>
        <v>288.63</v>
      </c>
      <c r="G72" s="11">
        <f>+Month!F57+G71</f>
        <v>5152.88</v>
      </c>
      <c r="H72" s="11">
        <f>+Month!G57+H71</f>
        <v>2393.2399999999998</v>
      </c>
      <c r="I72" s="11">
        <f>+Month!H57+I71</f>
        <v>1224.4000000000001</v>
      </c>
      <c r="J72" s="11">
        <f>+Month!I57+J71</f>
        <v>4315.5200000000004</v>
      </c>
      <c r="K72" s="11">
        <f>+Month!J57+K71</f>
        <v>1575.5900000000001</v>
      </c>
      <c r="L72" s="11">
        <f>+Month!K57+L71</f>
        <v>561.31999999999994</v>
      </c>
      <c r="M72" s="11">
        <f>+Month!L57+M71</f>
        <v>194.34</v>
      </c>
      <c r="N72" s="11">
        <f>+Month!M57+N71</f>
        <v>460.03000000000003</v>
      </c>
    </row>
    <row r="73" spans="1:14">
      <c r="A73">
        <v>2002</v>
      </c>
      <c r="B73" t="s">
        <v>40</v>
      </c>
      <c r="C73" s="11">
        <f>+Month!B58+C72</f>
        <v>23375.620000000003</v>
      </c>
      <c r="D73" s="11">
        <f>+Month!C58+D72</f>
        <v>928.53</v>
      </c>
      <c r="E73" s="11">
        <f>+Month!D58+E72</f>
        <v>765.08</v>
      </c>
      <c r="F73" s="11">
        <f>+Month!E58+F72</f>
        <v>356.78999999999996</v>
      </c>
      <c r="G73" s="11">
        <f>+Month!F58+G72</f>
        <v>6888.0300000000007</v>
      </c>
      <c r="H73" s="11">
        <f>+Month!G58+H72</f>
        <v>3158.22</v>
      </c>
      <c r="I73" s="11">
        <f>+Month!H58+I72</f>
        <v>1534.41</v>
      </c>
      <c r="J73" s="11">
        <f>+Month!I58+J72</f>
        <v>5718.3600000000006</v>
      </c>
      <c r="K73" s="11">
        <f>+Month!J58+K72</f>
        <v>2041.18</v>
      </c>
      <c r="L73" s="11">
        <f>+Month!K58+L72</f>
        <v>697.93</v>
      </c>
      <c r="M73" s="11">
        <f>+Month!L58+M72</f>
        <v>257.98</v>
      </c>
      <c r="N73" s="11">
        <f>+Month!M58+N72</f>
        <v>628</v>
      </c>
    </row>
    <row r="74" spans="1:14">
      <c r="A74">
        <v>2002</v>
      </c>
      <c r="B74" t="s">
        <v>36</v>
      </c>
      <c r="C74" s="11">
        <f>+Month!B59+C73</f>
        <v>29220.590000000004</v>
      </c>
      <c r="D74" s="11">
        <f>+Month!C59+D73</f>
        <v>1099.73</v>
      </c>
      <c r="E74" s="11">
        <f>+Month!D59+E73</f>
        <v>950.22</v>
      </c>
      <c r="F74" s="11">
        <f>+Month!E59+F73</f>
        <v>425.83</v>
      </c>
      <c r="G74" s="11">
        <f>+Month!F59+G73</f>
        <v>8784.4000000000015</v>
      </c>
      <c r="H74" s="11">
        <f>+Month!G59+H73</f>
        <v>4037.49</v>
      </c>
      <c r="I74" s="11">
        <f>+Month!H59+I73</f>
        <v>1783.27</v>
      </c>
      <c r="J74" s="11">
        <f>+Month!I59+J73</f>
        <v>7177.9800000000005</v>
      </c>
      <c r="K74" s="11">
        <f>+Month!J59+K73</f>
        <v>2609.15</v>
      </c>
      <c r="L74" s="11">
        <f>+Month!K59+L73</f>
        <v>828.6099999999999</v>
      </c>
      <c r="M74" s="11">
        <f>+Month!L59+M73</f>
        <v>322.41000000000003</v>
      </c>
      <c r="N74" s="11">
        <f>+Month!M59+N73</f>
        <v>812.88</v>
      </c>
    </row>
    <row r="75" spans="1:14">
      <c r="A75">
        <v>2002</v>
      </c>
      <c r="B75" t="s">
        <v>41</v>
      </c>
      <c r="C75" s="11">
        <f>+Month!B60+C74</f>
        <v>34537.47</v>
      </c>
      <c r="D75" s="11">
        <f>+Month!C60+D74</f>
        <v>1278</v>
      </c>
      <c r="E75" s="11">
        <f>+Month!D60+E74</f>
        <v>1109.28</v>
      </c>
      <c r="F75" s="11">
        <f>+Month!E60+F74</f>
        <v>510.32</v>
      </c>
      <c r="G75" s="11">
        <f>+Month!F60+G74</f>
        <v>10390.080000000002</v>
      </c>
      <c r="H75" s="11">
        <f>+Month!G60+H74</f>
        <v>4944.0499999999993</v>
      </c>
      <c r="I75" s="11">
        <f>+Month!H60+I74</f>
        <v>1926.9</v>
      </c>
      <c r="J75" s="11">
        <f>+Month!I60+J74</f>
        <v>8483.57</v>
      </c>
      <c r="K75" s="11">
        <f>+Month!J60+K74</f>
        <v>3165.17</v>
      </c>
      <c r="L75" s="11">
        <f>+Month!K60+L74</f>
        <v>940.25999999999988</v>
      </c>
      <c r="M75" s="11">
        <f>+Month!L60+M74</f>
        <v>374.14000000000004</v>
      </c>
      <c r="N75" s="11">
        <f>+Month!M60+N74</f>
        <v>972.05</v>
      </c>
    </row>
    <row r="76" spans="1:14">
      <c r="A76">
        <v>2002</v>
      </c>
      <c r="B76" t="s">
        <v>42</v>
      </c>
      <c r="C76" s="11">
        <f>+Month!B61+C75</f>
        <v>39615.08</v>
      </c>
      <c r="D76" s="11">
        <f>+Month!C61+D75</f>
        <v>1547.98</v>
      </c>
      <c r="E76" s="11">
        <f>+Month!D61+E75</f>
        <v>1292.7</v>
      </c>
      <c r="F76" s="11">
        <f>+Month!E61+F75</f>
        <v>585.27</v>
      </c>
      <c r="G76" s="11">
        <f>+Month!F61+G75</f>
        <v>12192.04</v>
      </c>
      <c r="H76" s="11">
        <f>+Month!G61+H75</f>
        <v>6036.1299999999992</v>
      </c>
      <c r="I76" s="11">
        <f>+Month!H61+I75</f>
        <v>2096.13</v>
      </c>
      <c r="J76" s="11">
        <f>+Month!I61+J75</f>
        <v>9936.7199999999993</v>
      </c>
      <c r="K76" s="11">
        <f>+Month!J61+K75</f>
        <v>3583.32</v>
      </c>
      <c r="L76" s="11">
        <f>+Month!K61+L75</f>
        <v>1049.1799999999998</v>
      </c>
      <c r="M76" s="11">
        <f>+Month!L61+M75</f>
        <v>442.31000000000006</v>
      </c>
      <c r="N76" s="11">
        <f>+Month!M61+N75</f>
        <v>1166.8399999999999</v>
      </c>
    </row>
    <row r="77" spans="1:14">
      <c r="A77">
        <v>2002</v>
      </c>
      <c r="B77" t="s">
        <v>43</v>
      </c>
      <c r="C77" s="11">
        <f>+Month!B62+C76</f>
        <v>45994.73</v>
      </c>
      <c r="D77" s="11">
        <f>+Month!C62+D76</f>
        <v>1773.85</v>
      </c>
      <c r="E77" s="11">
        <f>+Month!D62+E76</f>
        <v>1472.04</v>
      </c>
      <c r="F77" s="11">
        <f>+Month!E62+F76</f>
        <v>783.87</v>
      </c>
      <c r="G77" s="11">
        <f>+Month!F62+G76</f>
        <v>13909.7</v>
      </c>
      <c r="H77" s="11">
        <f>+Month!G62+H76</f>
        <v>6946.1899999999987</v>
      </c>
      <c r="I77" s="11">
        <f>+Month!H62+I76</f>
        <v>2283.84</v>
      </c>
      <c r="J77" s="11">
        <f>+Month!I62+J76</f>
        <v>11297.63</v>
      </c>
      <c r="K77" s="11">
        <f>+Month!J62+K76</f>
        <v>4145.88</v>
      </c>
      <c r="L77" s="11">
        <f>+Month!K62+L76</f>
        <v>1160.5499999999997</v>
      </c>
      <c r="M77" s="11">
        <f>+Month!L62+M76</f>
        <v>510.15000000000009</v>
      </c>
      <c r="N77" s="11">
        <f>+Month!M62+N76</f>
        <v>1358.58</v>
      </c>
    </row>
    <row r="78" spans="1:14">
      <c r="A78">
        <v>2002</v>
      </c>
      <c r="B78" t="s">
        <v>44</v>
      </c>
      <c r="C78" s="11">
        <f>+Month!B63+C77</f>
        <v>52419.490000000005</v>
      </c>
      <c r="D78" s="11">
        <f>+Month!C63+D77</f>
        <v>1952.8</v>
      </c>
      <c r="E78" s="11">
        <f>+Month!D63+E77</f>
        <v>1654.99</v>
      </c>
      <c r="F78" s="11">
        <f>+Month!E63+F77</f>
        <v>970.27</v>
      </c>
      <c r="G78" s="11">
        <f>+Month!F63+G77</f>
        <v>15620.85</v>
      </c>
      <c r="H78" s="11">
        <f>+Month!G63+H77</f>
        <v>7928.2799999999988</v>
      </c>
      <c r="I78" s="11">
        <f>+Month!H63+I77</f>
        <v>2527.0100000000002</v>
      </c>
      <c r="J78" s="11">
        <f>+Month!I63+J77</f>
        <v>12724.41</v>
      </c>
      <c r="K78" s="11">
        <f>+Month!J63+K77</f>
        <v>4671.34</v>
      </c>
      <c r="L78" s="11">
        <f>+Month!K63+L77</f>
        <v>1266.0099999999998</v>
      </c>
      <c r="M78" s="11">
        <f>+Month!L63+M77</f>
        <v>594.05000000000007</v>
      </c>
      <c r="N78" s="11">
        <f>+Month!M63+N77</f>
        <v>1545.8799999999999</v>
      </c>
    </row>
    <row r="79" spans="1:14">
      <c r="A79">
        <v>2002</v>
      </c>
      <c r="B79" t="s">
        <v>62</v>
      </c>
      <c r="C79" s="11">
        <f>+Month!B64+C78</f>
        <v>58943.310000000005</v>
      </c>
      <c r="D79" s="11">
        <f>+Month!C64+D78</f>
        <v>2154.02</v>
      </c>
      <c r="E79" s="11">
        <f>+Month!D64+E78</f>
        <v>1831.2</v>
      </c>
      <c r="F79" s="11">
        <f>+Month!E64+F78</f>
        <v>1141.1399999999999</v>
      </c>
      <c r="G79" s="11">
        <f>+Month!F64+G78</f>
        <v>17362.55</v>
      </c>
      <c r="H79" s="11">
        <f>+Month!G64+H78</f>
        <v>8937.869999999999</v>
      </c>
      <c r="I79" s="11">
        <f>+Month!H64+I78</f>
        <v>2778.7200000000003</v>
      </c>
      <c r="J79" s="11">
        <f>+Month!I64+J78</f>
        <v>14151.91</v>
      </c>
      <c r="K79" s="11">
        <f>+Month!J64+K78</f>
        <v>5139.78</v>
      </c>
      <c r="L79" s="11">
        <f>+Month!K64+L78</f>
        <v>1418.3099999999997</v>
      </c>
      <c r="M79" s="11">
        <f>+Month!L64+M78</f>
        <v>681.37000000000012</v>
      </c>
      <c r="N79" s="11">
        <f>+Month!M64+N78</f>
        <v>1726.86</v>
      </c>
    </row>
    <row r="80" spans="1:14">
      <c r="A80">
        <v>2002</v>
      </c>
      <c r="B80" t="s">
        <v>46</v>
      </c>
      <c r="C80" s="11">
        <f>+Month!B65+C79</f>
        <v>64366.890000000007</v>
      </c>
      <c r="D80" s="11">
        <f>+Month!C65+D79</f>
        <v>2346.7799999999997</v>
      </c>
      <c r="E80" s="11">
        <f>+Month!D65+E79</f>
        <v>2003.56</v>
      </c>
      <c r="F80" s="11">
        <f>+Month!E65+F79</f>
        <v>1364.2399999999998</v>
      </c>
      <c r="G80" s="11">
        <f>+Month!F65+G79</f>
        <v>19113.419999999998</v>
      </c>
      <c r="H80" s="11">
        <f>+Month!G65+H79</f>
        <v>9716.7699999999986</v>
      </c>
      <c r="I80" s="11">
        <f>+Month!H65+I79</f>
        <v>3139.9300000000003</v>
      </c>
      <c r="J80" s="11">
        <f>+Month!I65+J79</f>
        <v>15641.07</v>
      </c>
      <c r="K80" s="11">
        <f>+Month!J65+K79</f>
        <v>5578.76</v>
      </c>
      <c r="L80" s="11">
        <f>+Month!K65+L79</f>
        <v>1575.6299999999997</v>
      </c>
      <c r="M80" s="11">
        <f>+Month!L65+M79</f>
        <v>751.58000000000015</v>
      </c>
      <c r="N80" s="11">
        <f>+Month!M65+N79</f>
        <v>1886.62</v>
      </c>
    </row>
    <row r="81" spans="1:14">
      <c r="A81">
        <v>2002</v>
      </c>
      <c r="B81" s="13" t="s">
        <v>47</v>
      </c>
      <c r="C81" s="11">
        <f>+Month!B66+C80</f>
        <v>70556.62000000001</v>
      </c>
      <c r="D81" s="11">
        <f>+Month!C66+D80</f>
        <v>2553.2699999999995</v>
      </c>
      <c r="E81" s="11">
        <f>+Month!D66+E80</f>
        <v>2181.15</v>
      </c>
      <c r="F81" s="11">
        <f>+Month!E66+F80</f>
        <v>1592.2799999999997</v>
      </c>
      <c r="G81" s="11">
        <f>+Month!F66+G80</f>
        <v>20808.419999999998</v>
      </c>
      <c r="H81" s="11">
        <f>+Month!G66+H80</f>
        <v>10518.909999999998</v>
      </c>
      <c r="I81" s="11">
        <f>+Month!H66+I80</f>
        <v>3577.9300000000003</v>
      </c>
      <c r="J81" s="11">
        <f>+Month!I66+J80</f>
        <v>16926.310000000001</v>
      </c>
      <c r="K81" s="11">
        <f>+Month!J66+K80</f>
        <v>6098.82</v>
      </c>
      <c r="L81" s="11">
        <f>+Month!K66+L80</f>
        <v>1722.6999999999996</v>
      </c>
      <c r="M81" s="11">
        <f>+Month!L66+M80</f>
        <v>828.83000000000015</v>
      </c>
      <c r="N81" s="11">
        <f>+Month!M66+N80</f>
        <v>2002.36</v>
      </c>
    </row>
    <row r="82" spans="1:14">
      <c r="A82">
        <v>2003</v>
      </c>
      <c r="B82" t="s">
        <v>37</v>
      </c>
      <c r="C82" s="7">
        <f>+Month!B67</f>
        <v>5943.13</v>
      </c>
      <c r="D82" s="7">
        <f>+Month!C67</f>
        <v>261.75</v>
      </c>
      <c r="E82" s="7">
        <f>+Month!D67</f>
        <v>180.68</v>
      </c>
      <c r="F82" s="11">
        <f>+Month!E46+F81</f>
        <v>1770.1699999999996</v>
      </c>
      <c r="G82" s="7">
        <f>+Month!F67</f>
        <v>1566.2</v>
      </c>
      <c r="H82" s="7">
        <f>+Month!G67</f>
        <v>873.23</v>
      </c>
      <c r="I82" s="7">
        <f>+Month!H67</f>
        <v>507.27</v>
      </c>
      <c r="J82" s="7">
        <f>+Month!H67</f>
        <v>507.27</v>
      </c>
      <c r="K82" s="7">
        <f>+Month!I67</f>
        <v>1363.26</v>
      </c>
      <c r="L82" s="7">
        <f>+Month!J67</f>
        <v>408.45</v>
      </c>
      <c r="M82" s="7">
        <f>+Month!K67</f>
        <v>137.9</v>
      </c>
      <c r="N82" s="7">
        <f>+Month!L67</f>
        <v>71.989999999999995</v>
      </c>
    </row>
    <row r="83" spans="1:14">
      <c r="A83">
        <v>2003</v>
      </c>
      <c r="B83" t="s">
        <v>38</v>
      </c>
      <c r="C83" s="7">
        <f>C82+Month!B68</f>
        <v>11908.95</v>
      </c>
      <c r="D83" s="7">
        <f>D82+Month!C68</f>
        <v>514.02</v>
      </c>
      <c r="E83" s="7">
        <f>E82+Month!D68</f>
        <v>364.38</v>
      </c>
      <c r="F83" s="11">
        <f>+Month!E47+F82</f>
        <v>1891.0899999999997</v>
      </c>
      <c r="G83" s="7">
        <f>G82+Month!F68</f>
        <v>3105.0699999999997</v>
      </c>
      <c r="H83" s="7">
        <f>H82+Month!G68</f>
        <v>1645.56</v>
      </c>
      <c r="I83" s="7">
        <f>I82+Month!H68</f>
        <v>951.97</v>
      </c>
      <c r="J83" s="7">
        <f>J82+Month!H68</f>
        <v>951.97</v>
      </c>
      <c r="K83" s="7">
        <f>K82+Month!I68</f>
        <v>2692.31</v>
      </c>
      <c r="L83" s="7">
        <f>L82+Month!J68</f>
        <v>1078.72</v>
      </c>
      <c r="M83" s="7">
        <f>M82+Month!K68</f>
        <v>249.43</v>
      </c>
      <c r="N83" s="7">
        <f>N82+Month!L68</f>
        <v>139.81</v>
      </c>
    </row>
    <row r="84" spans="1:14">
      <c r="A84">
        <v>2003</v>
      </c>
      <c r="B84" t="s">
        <v>39</v>
      </c>
      <c r="C84" s="7">
        <f>C83+Month!B69</f>
        <v>18269.5</v>
      </c>
      <c r="D84" s="7">
        <f>D83+Month!C69</f>
        <v>815.43000000000006</v>
      </c>
      <c r="E84" s="7">
        <f>E83+Month!D69</f>
        <v>560.91</v>
      </c>
      <c r="F84" s="11">
        <f>+Month!E48+F83</f>
        <v>1981.0599999999997</v>
      </c>
      <c r="G84" s="7">
        <f>G83+Month!F69</f>
        <v>4872.7699999999995</v>
      </c>
      <c r="H84" s="7">
        <f>H83+Month!G69</f>
        <v>2451.3000000000002</v>
      </c>
      <c r="I84" s="7">
        <f>I83+Month!H69</f>
        <v>1311.93</v>
      </c>
      <c r="J84" s="7">
        <f>J83+Month!H69</f>
        <v>1311.93</v>
      </c>
      <c r="K84" s="7">
        <f>K83+Month!I69</f>
        <v>4165.0599999999995</v>
      </c>
      <c r="L84" s="7">
        <f>L83+Month!J69</f>
        <v>1616.53</v>
      </c>
      <c r="M84" s="7">
        <f>M83+Month!K69</f>
        <v>378.42</v>
      </c>
      <c r="N84" s="7">
        <f>N83+Month!L69</f>
        <v>220.54000000000002</v>
      </c>
    </row>
    <row r="85" spans="1:14">
      <c r="A85">
        <v>2003</v>
      </c>
      <c r="B85" t="s">
        <v>40</v>
      </c>
      <c r="C85" s="7">
        <f>C84+Month!B70</f>
        <v>23752.19</v>
      </c>
      <c r="D85" s="7">
        <f>D84+Month!C70</f>
        <v>1050.2</v>
      </c>
      <c r="E85" s="7">
        <f>E84+Month!D70</f>
        <v>741.5</v>
      </c>
      <c r="F85" s="11">
        <f>+Month!E49+F84</f>
        <v>2143.83</v>
      </c>
      <c r="G85" s="7">
        <f>G84+Month!F70</f>
        <v>6613.7</v>
      </c>
      <c r="H85" s="7">
        <f>H84+Month!G70</f>
        <v>3302.53</v>
      </c>
      <c r="I85" s="7">
        <f>I84+Month!H70</f>
        <v>1482.6200000000001</v>
      </c>
      <c r="J85" s="7">
        <f>J84+Month!H70</f>
        <v>1482.6200000000001</v>
      </c>
      <c r="K85" s="7">
        <f>K84+Month!I70</f>
        <v>5562.48</v>
      </c>
      <c r="L85" s="7">
        <f>L84+Month!J70</f>
        <v>2042.55</v>
      </c>
      <c r="M85" s="7">
        <f>M84+Month!K70</f>
        <v>490.07000000000005</v>
      </c>
      <c r="N85" s="7">
        <f>N84+Month!L70</f>
        <v>283.64000000000004</v>
      </c>
    </row>
    <row r="86" spans="1:14">
      <c r="A86">
        <v>2003</v>
      </c>
      <c r="B86" t="s">
        <v>36</v>
      </c>
      <c r="C86" s="7">
        <f>C85+Month!B71</f>
        <v>29456.25</v>
      </c>
      <c r="D86" s="7">
        <f>D85+Month!C71</f>
        <v>1252.92</v>
      </c>
      <c r="E86" s="7">
        <f>E85+Month!D71</f>
        <v>920.93000000000006</v>
      </c>
      <c r="F86" s="11">
        <f>+Month!E71+F85</f>
        <v>2301.71</v>
      </c>
      <c r="G86" s="7">
        <f>G85+Month!F71</f>
        <v>8342.93</v>
      </c>
      <c r="H86" s="7">
        <f>H85+Month!G71</f>
        <v>4193</v>
      </c>
      <c r="I86" s="7">
        <f>I85+Month!H71</f>
        <v>1602.4</v>
      </c>
      <c r="J86" s="7">
        <f>J85+Month!H71</f>
        <v>1602.4</v>
      </c>
      <c r="K86" s="7">
        <f>K85+Month!I71</f>
        <v>7041.92</v>
      </c>
      <c r="L86" s="7">
        <f>L85+Month!J71</f>
        <v>2539.42</v>
      </c>
      <c r="M86" s="7">
        <f>M85+Month!K71</f>
        <v>614.78000000000009</v>
      </c>
      <c r="N86" s="7">
        <f>N85+Month!L71</f>
        <v>358.73</v>
      </c>
    </row>
    <row r="87" spans="1:14">
      <c r="A87">
        <v>2003</v>
      </c>
      <c r="B87" t="s">
        <v>41</v>
      </c>
      <c r="C87" s="7">
        <f>C86+Month!B72</f>
        <v>35120.559999999998</v>
      </c>
      <c r="D87" s="7">
        <f>D86+Month!C72</f>
        <v>1463.2800000000002</v>
      </c>
      <c r="E87" s="7">
        <f>E86+Month!D72</f>
        <v>1075.0800000000002</v>
      </c>
      <c r="F87" s="11">
        <f>+Month!E72+F86</f>
        <v>2380.66</v>
      </c>
      <c r="G87" s="7">
        <f>G86+Month!F72</f>
        <v>10009.6</v>
      </c>
      <c r="H87" s="7">
        <f>H86+Month!G72</f>
        <v>5104.1099999999997</v>
      </c>
      <c r="I87" s="7">
        <f>I86+Month!H72</f>
        <v>1698.3700000000001</v>
      </c>
      <c r="J87" s="7">
        <f>J86+Month!H72</f>
        <v>1698.3700000000001</v>
      </c>
      <c r="K87" s="7">
        <f>K86+Month!I72</f>
        <v>8573.16</v>
      </c>
      <c r="L87" s="7">
        <f>L86+Month!J72</f>
        <v>3082.76</v>
      </c>
      <c r="M87" s="7">
        <f>M86+Month!K72</f>
        <v>729.48000000000013</v>
      </c>
      <c r="N87" s="7">
        <f>N86+Month!L72</f>
        <v>432.09000000000003</v>
      </c>
    </row>
    <row r="88" spans="1:14">
      <c r="A88">
        <v>2003</v>
      </c>
      <c r="B88" t="s">
        <v>42</v>
      </c>
      <c r="C88" s="7">
        <f>C87+Month!B73</f>
        <v>41355.22</v>
      </c>
      <c r="D88" s="7">
        <f>D87+Month!C73</f>
        <v>1711.9700000000003</v>
      </c>
      <c r="E88" s="7">
        <f>E87+Month!D73</f>
        <v>1252.8500000000001</v>
      </c>
      <c r="F88" s="11">
        <f>+Month!E73+F87</f>
        <v>2593.92</v>
      </c>
      <c r="G88" s="7">
        <f>G87+Month!F73</f>
        <v>11784.53</v>
      </c>
      <c r="H88" s="7">
        <f>H87+Month!G73</f>
        <v>6088.29</v>
      </c>
      <c r="I88" s="7">
        <f>I87+Month!H73</f>
        <v>1877.38</v>
      </c>
      <c r="J88" s="7">
        <f>J87+Month!H73</f>
        <v>1877.38</v>
      </c>
      <c r="K88" s="7">
        <f>K87+Month!I73</f>
        <v>10147.68</v>
      </c>
      <c r="L88" s="7">
        <f>L87+Month!J73</f>
        <v>3597.4500000000003</v>
      </c>
      <c r="M88" s="7">
        <f>M87+Month!K73</f>
        <v>873.3900000000001</v>
      </c>
      <c r="N88" s="7">
        <f>N87+Month!L73</f>
        <v>501.16</v>
      </c>
    </row>
    <row r="89" spans="1:14">
      <c r="A89">
        <v>2003</v>
      </c>
      <c r="B89" t="s">
        <v>43</v>
      </c>
      <c r="C89" s="7">
        <f>C88+Month!B74</f>
        <v>47258.7</v>
      </c>
      <c r="D89" s="7">
        <f>D88+Month!C74</f>
        <v>1941.3500000000004</v>
      </c>
      <c r="E89" s="7">
        <f>E88+Month!D74</f>
        <v>1426.66</v>
      </c>
      <c r="F89" s="11">
        <f>+Month!E74+F88</f>
        <v>2759.52</v>
      </c>
      <c r="G89" s="7">
        <f>G88+Month!F74</f>
        <v>13424.67</v>
      </c>
      <c r="H89" s="7">
        <f>H88+Month!G74</f>
        <v>7109.01</v>
      </c>
      <c r="I89" s="7">
        <f>I88+Month!H74</f>
        <v>2032.96</v>
      </c>
      <c r="J89" s="7">
        <f>J88+Month!H74</f>
        <v>2032.96</v>
      </c>
      <c r="K89" s="7">
        <f>K88+Month!I74</f>
        <v>11569.04</v>
      </c>
      <c r="L89" s="7">
        <f>L88+Month!J74</f>
        <v>4169.58</v>
      </c>
      <c r="M89" s="7">
        <f>M88+Month!K74</f>
        <v>999.75000000000011</v>
      </c>
      <c r="N89" s="7">
        <f>N88+Month!L74</f>
        <v>563.27</v>
      </c>
    </row>
    <row r="90" spans="1:14">
      <c r="A90">
        <v>2003</v>
      </c>
      <c r="B90" t="s">
        <v>44</v>
      </c>
      <c r="C90" s="7">
        <f>C89+Month!B75</f>
        <v>53479.72</v>
      </c>
      <c r="D90" s="7">
        <f>D89+Month!C75</f>
        <v>2188.2900000000004</v>
      </c>
      <c r="E90" s="7">
        <f>E89+Month!D75</f>
        <v>1603.97</v>
      </c>
      <c r="F90" s="11">
        <f>+Month!E75+F89</f>
        <v>2939.99</v>
      </c>
      <c r="G90" s="7">
        <f>G89+Month!F75</f>
        <v>15140.9</v>
      </c>
      <c r="H90" s="7">
        <f>H89+Month!G75</f>
        <v>8128.4800000000005</v>
      </c>
      <c r="I90" s="7">
        <f>I89+Month!H75</f>
        <v>2297.98</v>
      </c>
      <c r="J90" s="7">
        <f>J89+Month!H75</f>
        <v>2297.98</v>
      </c>
      <c r="K90" s="7">
        <f>K89+Month!I75</f>
        <v>13149.380000000001</v>
      </c>
      <c r="L90" s="7">
        <f>L89+Month!J75</f>
        <v>4669.8</v>
      </c>
      <c r="M90" s="7">
        <f>M89+Month!K75</f>
        <v>1122.9100000000001</v>
      </c>
      <c r="N90" s="7">
        <f>N89+Month!L75</f>
        <v>640.71</v>
      </c>
    </row>
    <row r="91" spans="1:14">
      <c r="A91">
        <v>2003</v>
      </c>
      <c r="B91" t="s">
        <v>62</v>
      </c>
      <c r="C91" s="7">
        <f>C90+Month!B76</f>
        <v>59498.270000000004</v>
      </c>
      <c r="D91" s="7">
        <f>D90+Month!C76</f>
        <v>2428.6800000000003</v>
      </c>
      <c r="E91" s="7">
        <f>E90+Month!D76</f>
        <v>1774.75</v>
      </c>
      <c r="F91" s="11">
        <f>+Month!E76+F90</f>
        <v>3217.43</v>
      </c>
      <c r="G91" s="7">
        <f>G90+Month!F76</f>
        <v>16669.87</v>
      </c>
      <c r="H91" s="7">
        <f>H90+Month!G76</f>
        <v>9084.9700000000012</v>
      </c>
      <c r="I91" s="7">
        <f>I90+Month!H76</f>
        <v>2653.09</v>
      </c>
      <c r="J91" s="7">
        <f>J90+Month!H76</f>
        <v>2653.09</v>
      </c>
      <c r="K91" s="7">
        <f>K90+Month!I76</f>
        <v>14711.29</v>
      </c>
      <c r="L91" s="7">
        <f>L90+Month!J76</f>
        <v>5202.33</v>
      </c>
      <c r="M91" s="7">
        <f>M90+Month!K76</f>
        <v>1241.8100000000002</v>
      </c>
      <c r="N91" s="7">
        <f>N90+Month!L76</f>
        <v>730.09</v>
      </c>
    </row>
    <row r="92" spans="1:14">
      <c r="A92">
        <v>2003</v>
      </c>
      <c r="B92" t="s">
        <v>46</v>
      </c>
      <c r="C92" s="7">
        <f>C91+Month!B77</f>
        <v>65595.510000000009</v>
      </c>
      <c r="D92" s="7">
        <f>D91+Month!C77</f>
        <v>2719.2200000000003</v>
      </c>
      <c r="E92" s="7">
        <f>E91+Month!D77</f>
        <v>1941.79</v>
      </c>
      <c r="F92" s="11">
        <f>+Month!E77+F91</f>
        <v>3370.2999999999997</v>
      </c>
      <c r="G92" s="7">
        <f>G91+Month!F77</f>
        <v>18264.71</v>
      </c>
      <c r="H92" s="7">
        <f>H91+Month!G77</f>
        <v>9892.9500000000007</v>
      </c>
      <c r="I92" s="7">
        <f>I91+Month!H77</f>
        <v>3026.07</v>
      </c>
      <c r="J92" s="7">
        <f>J91+Month!H77</f>
        <v>3026.07</v>
      </c>
      <c r="K92" s="7">
        <f>K91+Month!I77</f>
        <v>16265.68</v>
      </c>
      <c r="L92" s="7">
        <f>L91+Month!J77</f>
        <v>5778.32</v>
      </c>
      <c r="M92" s="7">
        <f>M91+Month!K77</f>
        <v>1385.64</v>
      </c>
      <c r="N92" s="7">
        <f>N91+Month!L77</f>
        <v>798.12</v>
      </c>
    </row>
    <row r="93" spans="1:14">
      <c r="A93">
        <v>2003</v>
      </c>
      <c r="B93" t="s">
        <v>47</v>
      </c>
      <c r="C93" s="7">
        <f>C92+Month!B78</f>
        <v>71698.360000000015</v>
      </c>
      <c r="D93" s="7">
        <f>D92+Month!C78</f>
        <v>3019.03</v>
      </c>
      <c r="E93" s="7">
        <f>E92+Month!D78</f>
        <v>2113.9</v>
      </c>
      <c r="F93" s="11">
        <f>+Month!E78+F92</f>
        <v>3558.3999999999996</v>
      </c>
      <c r="G93" s="7">
        <f>G92+Month!F78</f>
        <v>19918.559999999998</v>
      </c>
      <c r="H93" s="7">
        <f>H92+Month!G78</f>
        <v>10764.230000000001</v>
      </c>
      <c r="I93" s="7">
        <f>I92+Month!H78</f>
        <v>3566.96</v>
      </c>
      <c r="J93" s="7">
        <f>J92+Month!H78</f>
        <v>3566.96</v>
      </c>
      <c r="K93" s="7">
        <f>K92+Month!I78</f>
        <v>17712.37</v>
      </c>
      <c r="L93" s="7">
        <f>L92+Month!J78</f>
        <v>6326.15</v>
      </c>
      <c r="M93" s="7">
        <f>M92+Month!K78</f>
        <v>1540.43</v>
      </c>
      <c r="N93" s="7">
        <f>N92+Month!L78</f>
        <v>867.78</v>
      </c>
    </row>
    <row r="94" spans="1:14">
      <c r="A94">
        <v>2004</v>
      </c>
      <c r="B94" t="s">
        <v>37</v>
      </c>
      <c r="C94" s="7">
        <f>Month!B79</f>
        <v>6214.12</v>
      </c>
      <c r="D94" s="7">
        <f>Month!C79</f>
        <v>248.15</v>
      </c>
      <c r="E94" s="7">
        <f>Month!D79</f>
        <v>166.67</v>
      </c>
      <c r="F94" s="7">
        <f>Month!E79</f>
        <v>255.82</v>
      </c>
      <c r="G94" s="7">
        <f>Month!F79</f>
        <v>1548.41</v>
      </c>
      <c r="H94" s="7">
        <f>Month!G79</f>
        <v>961.11</v>
      </c>
      <c r="I94" s="7">
        <f>Month!H79</f>
        <v>476.35</v>
      </c>
      <c r="J94" s="7">
        <f>Month!I79</f>
        <v>1486.93</v>
      </c>
      <c r="K94" s="7">
        <f>Month!J79</f>
        <v>543.76</v>
      </c>
      <c r="L94" s="7">
        <f>Month!K79</f>
        <v>172.77</v>
      </c>
      <c r="M94" s="7">
        <f>Month!L79</f>
        <v>59.09</v>
      </c>
      <c r="N94" s="7">
        <f>Month!M79</f>
        <v>106.83</v>
      </c>
    </row>
    <row r="95" spans="1:14">
      <c r="A95">
        <v>2004</v>
      </c>
      <c r="B95" t="s">
        <v>38</v>
      </c>
      <c r="C95" s="7">
        <f>C94+Month!B80</f>
        <v>12004.83</v>
      </c>
      <c r="D95" s="7">
        <f>D94+Month!C80</f>
        <v>488.14</v>
      </c>
      <c r="E95" s="7">
        <f>E94+Month!D80</f>
        <v>336.12</v>
      </c>
      <c r="F95" s="7">
        <f>F94+Month!E80</f>
        <v>402.36</v>
      </c>
      <c r="G95" s="7">
        <f>G94+Month!F80</f>
        <v>3046.07</v>
      </c>
      <c r="H95" s="7">
        <f>H94+Month!G80</f>
        <v>1804.78</v>
      </c>
      <c r="I95" s="7">
        <f>I94+Month!H80</f>
        <v>930.98</v>
      </c>
      <c r="J95" s="7">
        <f>J94+Month!I80</f>
        <v>2854.84</v>
      </c>
      <c r="K95" s="7">
        <f>K94+Month!J80</f>
        <v>1044</v>
      </c>
      <c r="L95" s="7">
        <f>Month!K80</f>
        <v>141.82</v>
      </c>
      <c r="M95" s="7">
        <f>Month!L80</f>
        <v>82.1</v>
      </c>
      <c r="N95" s="7">
        <f>Month!M80</f>
        <v>141.66999999999999</v>
      </c>
    </row>
    <row r="96" spans="1:14">
      <c r="A96">
        <v>2004</v>
      </c>
      <c r="B96" t="s">
        <v>39</v>
      </c>
      <c r="C96" s="7">
        <f>C95+Month!B81</f>
        <v>18468.86</v>
      </c>
      <c r="D96" s="7">
        <f>D95+Month!C81</f>
        <v>751.73</v>
      </c>
      <c r="E96" s="7">
        <f>E95+Month!D81</f>
        <v>517.4</v>
      </c>
      <c r="F96" s="7">
        <f>F95+Month!E81</f>
        <v>569.26</v>
      </c>
      <c r="G96" s="7">
        <f>G95+Month!F81</f>
        <v>4798.0200000000004</v>
      </c>
      <c r="H96" s="7">
        <f>H95+Month!G81</f>
        <v>2650</v>
      </c>
      <c r="I96" s="7">
        <f>I95+Month!H81</f>
        <v>1418.6</v>
      </c>
      <c r="J96" s="7">
        <f>J95+Month!I81</f>
        <v>4460.3999999999996</v>
      </c>
      <c r="K96" s="7">
        <f>K95+Month!J81</f>
        <v>1631.1399999999999</v>
      </c>
      <c r="L96" s="7">
        <f>Month!K81</f>
        <v>134.47</v>
      </c>
      <c r="M96" s="7">
        <f>Month!L81</f>
        <v>93</v>
      </c>
      <c r="N96" s="7">
        <f>Month!M81</f>
        <v>204.25</v>
      </c>
    </row>
    <row r="97" spans="1:14">
      <c r="A97">
        <v>2004</v>
      </c>
      <c r="B97" t="s">
        <v>40</v>
      </c>
      <c r="C97" s="7">
        <f>C96+Month!B82</f>
        <v>24591.61</v>
      </c>
      <c r="D97" s="7">
        <f>D96+Month!C82</f>
        <v>1057.32</v>
      </c>
      <c r="E97" s="7">
        <f>E96+Month!D82</f>
        <v>701.17</v>
      </c>
      <c r="F97" s="7">
        <f>F96+Month!E82</f>
        <v>675.34</v>
      </c>
      <c r="G97" s="7">
        <f>G96+Month!F82</f>
        <v>6408.25</v>
      </c>
      <c r="H97" s="7">
        <f>H96+Month!G82</f>
        <v>3533.67</v>
      </c>
      <c r="I97" s="7">
        <f>I96+Month!H82</f>
        <v>1757.29</v>
      </c>
      <c r="J97" s="7">
        <f>J96+Month!I82</f>
        <v>5966.2199999999993</v>
      </c>
      <c r="K97" s="7">
        <f>K96+Month!J82</f>
        <v>2091.29</v>
      </c>
      <c r="L97" s="7">
        <f>Month!K82</f>
        <v>170.72</v>
      </c>
      <c r="M97" s="7">
        <f>Month!L82</f>
        <v>84.26</v>
      </c>
      <c r="N97" s="7">
        <f>Month!M82</f>
        <v>165.1</v>
      </c>
    </row>
    <row r="98" spans="1:14">
      <c r="A98">
        <v>2004</v>
      </c>
      <c r="B98" t="s">
        <v>36</v>
      </c>
      <c r="C98" s="7">
        <f>C97+Month!B83</f>
        <v>30569.16</v>
      </c>
      <c r="D98" s="7">
        <f>D97+Month!C83</f>
        <v>1352.21</v>
      </c>
      <c r="E98" s="7">
        <f>E97+Month!D83</f>
        <v>883.76</v>
      </c>
      <c r="F98" s="7">
        <f>F97+Month!E83</f>
        <v>905.79</v>
      </c>
      <c r="G98" s="7">
        <f>G97+Month!F83</f>
        <v>8067.23</v>
      </c>
      <c r="H98" s="7">
        <f>H97+Month!G83</f>
        <v>4523.91</v>
      </c>
      <c r="I98" s="7">
        <f>I97+Month!H83</f>
        <v>1946.1799999999998</v>
      </c>
      <c r="J98" s="7">
        <f>J97+Month!I83</f>
        <v>7462.9499999999989</v>
      </c>
      <c r="K98" s="7">
        <f>K97+Month!J83</f>
        <v>2548.67</v>
      </c>
      <c r="L98" s="7">
        <f>Month!K83</f>
        <v>174.75</v>
      </c>
      <c r="M98" s="7">
        <f>Month!L83</f>
        <v>84.75</v>
      </c>
      <c r="N98" s="7">
        <f>Month!M83</f>
        <v>164.43</v>
      </c>
    </row>
    <row r="99" spans="1:14">
      <c r="A99">
        <v>2004</v>
      </c>
      <c r="B99" t="s">
        <v>41</v>
      </c>
      <c r="C99" s="7">
        <f>C98+Month!B84</f>
        <v>36695.360000000001</v>
      </c>
      <c r="D99" s="7">
        <f>D98+Month!C84</f>
        <v>1632.24</v>
      </c>
      <c r="E99" s="7">
        <f>E98+Month!D84</f>
        <v>1040.6300000000001</v>
      </c>
      <c r="F99" s="7">
        <f>F98+Month!E84</f>
        <v>1021.03</v>
      </c>
      <c r="G99" s="7">
        <f>G98+Month!F84</f>
        <v>9706.06</v>
      </c>
      <c r="H99" s="7">
        <f>H98+Month!G84</f>
        <v>5523.13</v>
      </c>
      <c r="I99" s="7">
        <f>I98+Month!H84</f>
        <v>2148.54</v>
      </c>
      <c r="J99" s="7">
        <f>J98+Month!I84</f>
        <v>9109.1299999999992</v>
      </c>
      <c r="K99" s="7">
        <f>K98+Month!J84</f>
        <v>3051.7200000000003</v>
      </c>
      <c r="L99" s="7">
        <f>Month!K84</f>
        <v>168.7</v>
      </c>
      <c r="M99" s="7">
        <f>Month!L84</f>
        <v>100.38</v>
      </c>
      <c r="N99" s="7">
        <f>Month!M84</f>
        <v>195.82</v>
      </c>
    </row>
    <row r="100" spans="1:14">
      <c r="A100">
        <v>2004</v>
      </c>
      <c r="B100" t="s">
        <v>42</v>
      </c>
      <c r="C100" s="7">
        <f>C99+Month!B85</f>
        <v>43098.020000000004</v>
      </c>
      <c r="D100" s="7">
        <f>D99+Month!C85</f>
        <v>1892.3600000000001</v>
      </c>
      <c r="E100" s="7">
        <f>E99+Month!D85</f>
        <v>1195.3300000000002</v>
      </c>
      <c r="F100" s="7">
        <f>F99+Month!E85</f>
        <v>1193.55</v>
      </c>
      <c r="G100" s="7">
        <f>G99+Month!F85</f>
        <v>11371.66</v>
      </c>
      <c r="H100" s="7">
        <f>H99+Month!G85</f>
        <v>6642.37</v>
      </c>
      <c r="I100" s="7">
        <f>I99+Month!H85</f>
        <v>2340.41</v>
      </c>
      <c r="J100" s="7">
        <f>J99+Month!I85</f>
        <v>10716.919999999998</v>
      </c>
      <c r="K100" s="7">
        <f>K99+Month!J85</f>
        <v>3593.42</v>
      </c>
      <c r="L100" s="7">
        <f>Month!K85</f>
        <v>224.18</v>
      </c>
      <c r="M100" s="7">
        <f>Month!L85</f>
        <v>74.16</v>
      </c>
      <c r="N100" s="7">
        <f>Month!M85</f>
        <v>186.29</v>
      </c>
    </row>
    <row r="101" spans="1:14">
      <c r="A101">
        <v>2004</v>
      </c>
      <c r="B101" t="s">
        <v>43</v>
      </c>
      <c r="C101" s="7">
        <f>C100+Month!B86</f>
        <v>49263.560000000005</v>
      </c>
      <c r="D101" s="7">
        <f>D100+Month!C86</f>
        <v>2121.4300000000003</v>
      </c>
      <c r="E101" s="7">
        <f>E100+Month!D86</f>
        <v>1346.5900000000001</v>
      </c>
      <c r="F101" s="7">
        <f>F100+Month!E86</f>
        <v>1327.51</v>
      </c>
      <c r="G101" s="7">
        <f>G100+Month!F86</f>
        <v>13061.84</v>
      </c>
      <c r="H101" s="7">
        <f>H100+Month!G86</f>
        <v>7782.3099999999995</v>
      </c>
      <c r="I101" s="7">
        <f>I100+Month!H86</f>
        <v>2547.23</v>
      </c>
      <c r="J101" s="7">
        <f>J100+Month!I86</f>
        <v>12186.249999999998</v>
      </c>
      <c r="K101" s="7">
        <f>K100+Month!J86</f>
        <v>4088.4700000000003</v>
      </c>
      <c r="L101" s="7">
        <f>Month!K86</f>
        <v>221.08</v>
      </c>
      <c r="M101" s="7">
        <f>Month!L86</f>
        <v>81.48</v>
      </c>
      <c r="N101" s="7">
        <f>Month!M86</f>
        <v>183.61</v>
      </c>
    </row>
    <row r="102" spans="1:14">
      <c r="A102">
        <v>2004</v>
      </c>
      <c r="B102" t="s">
        <v>44</v>
      </c>
      <c r="C102" s="7">
        <f>C101+Month!B87</f>
        <v>55340.680000000008</v>
      </c>
      <c r="D102" s="7">
        <f>D101+Month!C87</f>
        <v>2360.9300000000003</v>
      </c>
      <c r="E102" s="7">
        <f>E101+Month!D87</f>
        <v>1500.89</v>
      </c>
      <c r="F102" s="7">
        <f>F101+Month!E87</f>
        <v>1473.51</v>
      </c>
      <c r="G102" s="7">
        <f>G101+Month!F87</f>
        <v>14677.24</v>
      </c>
      <c r="H102" s="7">
        <f>H101+Month!G87</f>
        <v>8858.34</v>
      </c>
      <c r="I102" s="7">
        <f>I101+Month!H87</f>
        <v>2801.91</v>
      </c>
      <c r="J102" s="7">
        <f>J101+Month!I87</f>
        <v>13702.159999999998</v>
      </c>
      <c r="K102" s="7">
        <f>K101+Month!J87</f>
        <v>4599.21</v>
      </c>
      <c r="L102" s="7">
        <f>Month!K87</f>
        <v>171.24</v>
      </c>
      <c r="M102" s="7">
        <f>Month!L87</f>
        <v>72.81</v>
      </c>
      <c r="N102" s="7">
        <f>Month!M87</f>
        <v>180.46</v>
      </c>
    </row>
    <row r="103" spans="1:14">
      <c r="A103">
        <v>2004</v>
      </c>
      <c r="B103" t="s">
        <v>45</v>
      </c>
      <c r="C103" s="7">
        <f>C102+Month!B88</f>
        <v>61556.450000000012</v>
      </c>
      <c r="D103" s="7">
        <f>D102+Month!C88</f>
        <v>2618.8000000000002</v>
      </c>
      <c r="E103" s="7">
        <f>E102+Month!D88</f>
        <v>1640.67</v>
      </c>
      <c r="F103" s="7">
        <f>F102+Month!E88</f>
        <v>1722.65</v>
      </c>
      <c r="G103" s="7">
        <f>G102+Month!F88</f>
        <v>16268.82</v>
      </c>
      <c r="H103" s="7">
        <f>H102+Month!G88</f>
        <v>9942.57</v>
      </c>
      <c r="I103" s="7">
        <f>I102+Month!H88</f>
        <v>3095.5699999999997</v>
      </c>
      <c r="J103" s="7">
        <f>J102+Month!I88</f>
        <v>15357.399999999998</v>
      </c>
      <c r="K103" s="7">
        <f>K102+Month!J88</f>
        <v>5089.03</v>
      </c>
      <c r="L103" s="7">
        <f>Month!K88</f>
        <v>145.58000000000001</v>
      </c>
      <c r="M103" s="7">
        <f>Month!L88</f>
        <v>69.31</v>
      </c>
      <c r="N103" s="7">
        <f>Month!M88</f>
        <v>157.62</v>
      </c>
    </row>
    <row r="104" spans="1:14">
      <c r="A104">
        <v>2004</v>
      </c>
      <c r="B104" t="s">
        <v>46</v>
      </c>
      <c r="C104" s="7">
        <f>C103+Month!B89</f>
        <v>67670.510000000009</v>
      </c>
      <c r="D104" s="7">
        <f>D103+Month!C89</f>
        <v>2862.9700000000003</v>
      </c>
      <c r="E104" s="7">
        <f>E103+Month!D89</f>
        <v>1777.39</v>
      </c>
      <c r="F104" s="7">
        <f>F103+Month!E89</f>
        <v>1859.92</v>
      </c>
      <c r="G104" s="7">
        <f>G103+Month!F89</f>
        <v>17864.25</v>
      </c>
      <c r="H104" s="7">
        <f>H103+Month!G89</f>
        <v>10898.539999999999</v>
      </c>
      <c r="I104" s="7">
        <f>I103+Month!H89</f>
        <v>3469.0199999999995</v>
      </c>
      <c r="J104" s="7">
        <f>J103+Month!I89</f>
        <v>16959.53</v>
      </c>
      <c r="K104" s="7">
        <f>K103+Month!J89</f>
        <v>5563.13</v>
      </c>
      <c r="L104" s="7">
        <f>Month!K89</f>
        <v>160.32</v>
      </c>
      <c r="M104" s="7">
        <f>Month!L89</f>
        <v>59.04</v>
      </c>
      <c r="N104" s="7">
        <f>Month!M89</f>
        <v>174.08</v>
      </c>
    </row>
    <row r="105" spans="1:14">
      <c r="A105">
        <v>2004</v>
      </c>
      <c r="B105" t="s">
        <v>47</v>
      </c>
      <c r="C105" s="7">
        <f>C104+Month!B90</f>
        <v>73641.580000000016</v>
      </c>
      <c r="D105" s="7">
        <f>D104+Month!C90</f>
        <v>3115.46</v>
      </c>
      <c r="E105" s="7">
        <f>E104+Month!D90</f>
        <v>1918.2600000000002</v>
      </c>
      <c r="F105" s="7">
        <f>F104+Month!E90</f>
        <v>2028.8300000000002</v>
      </c>
      <c r="G105" s="7">
        <f>G104+Month!F90</f>
        <v>19484.240000000002</v>
      </c>
      <c r="H105" s="7">
        <f>H104+Month!G90</f>
        <v>11636.919999999998</v>
      </c>
      <c r="I105" s="7">
        <f>I104+Month!H90</f>
        <v>3948.4299999999994</v>
      </c>
      <c r="J105" s="7">
        <f>J104+Month!I90</f>
        <v>18514.16</v>
      </c>
      <c r="K105" s="7">
        <f>K104+Month!J90</f>
        <v>6023.17</v>
      </c>
      <c r="L105" s="7">
        <f>Month!K90</f>
        <v>178.28</v>
      </c>
      <c r="M105" s="7">
        <f>Month!L90</f>
        <v>54.05</v>
      </c>
      <c r="N105" s="7">
        <f>Month!M90</f>
        <v>130.85</v>
      </c>
    </row>
    <row r="106" spans="1:14">
      <c r="A106">
        <v>2005</v>
      </c>
      <c r="B106" t="s">
        <v>37</v>
      </c>
      <c r="C106" s="7">
        <f>Month!B91</f>
        <v>6130.57</v>
      </c>
      <c r="D106" s="7">
        <f>Month!C91</f>
        <v>316</v>
      </c>
      <c r="E106" s="7">
        <f>Month!D91</f>
        <v>176.35</v>
      </c>
      <c r="F106" s="7">
        <f>Month!E91</f>
        <v>196.32</v>
      </c>
      <c r="G106" s="7">
        <f>Month!F91</f>
        <v>1400.37</v>
      </c>
      <c r="H106" s="7">
        <f>Month!G91</f>
        <v>1050.93</v>
      </c>
      <c r="I106" s="7">
        <f>Month!H91</f>
        <v>400.04</v>
      </c>
      <c r="J106" s="7">
        <f>Month!I91</f>
        <v>1425.91</v>
      </c>
      <c r="K106" s="7">
        <f>Month!J91</f>
        <v>594.47</v>
      </c>
      <c r="L106" s="7">
        <f>Month!K91</f>
        <v>145.53</v>
      </c>
      <c r="M106" s="7">
        <f>Month!L91</f>
        <v>66.81</v>
      </c>
      <c r="N106" s="7">
        <f>Month!M91</f>
        <v>112.3</v>
      </c>
    </row>
    <row r="107" spans="1:14">
      <c r="A107">
        <v>2005</v>
      </c>
      <c r="B107" t="s">
        <v>38</v>
      </c>
      <c r="C107" s="7">
        <f>C106+Month!B92</f>
        <v>12423.72</v>
      </c>
      <c r="D107" s="7">
        <f>D106+Month!C92</f>
        <v>610.81999999999994</v>
      </c>
      <c r="E107" s="7">
        <f>E106+Month!D92</f>
        <v>355.65</v>
      </c>
      <c r="F107" s="7">
        <f>F106+Month!E92</f>
        <v>308.77999999999997</v>
      </c>
      <c r="G107" s="7">
        <f>G106+Month!F92</f>
        <v>3045.04</v>
      </c>
      <c r="H107" s="7">
        <f>H106+Month!G92</f>
        <v>1879.4</v>
      </c>
      <c r="I107" s="7">
        <f>I106+Month!H92</f>
        <v>849.1</v>
      </c>
      <c r="J107" s="7">
        <f>J106+Month!I92</f>
        <v>3124.73</v>
      </c>
      <c r="K107" s="7">
        <f>K106+Month!J92</f>
        <v>1170.6399999999999</v>
      </c>
      <c r="L107" s="7">
        <f>L106+Month!K92</f>
        <v>329.23</v>
      </c>
      <c r="M107" s="7">
        <f>M106+Month!L92</f>
        <v>124.28</v>
      </c>
      <c r="N107" s="7">
        <f>N106+Month!M92</f>
        <v>255.29000000000002</v>
      </c>
    </row>
    <row r="108" spans="1:14">
      <c r="A108">
        <v>2005</v>
      </c>
      <c r="B108" t="s">
        <v>39</v>
      </c>
      <c r="C108" s="7">
        <f>C107+Month!B93</f>
        <v>18992.52</v>
      </c>
      <c r="D108" s="7">
        <f>D107+Month!C93</f>
        <v>937.54</v>
      </c>
      <c r="E108" s="7">
        <f>E107+Month!D93</f>
        <v>547.47</v>
      </c>
      <c r="F108" s="7">
        <f>F107+Month!E93</f>
        <v>436.86</v>
      </c>
      <c r="G108" s="7">
        <f>G107+Month!F93</f>
        <v>4661.5200000000004</v>
      </c>
      <c r="H108" s="7">
        <f>H107+Month!G93</f>
        <v>2869.69</v>
      </c>
      <c r="I108" s="7">
        <f>I107+Month!H93</f>
        <v>1286.78</v>
      </c>
      <c r="J108" s="7">
        <f>J107+Month!I93</f>
        <v>4670.1400000000003</v>
      </c>
      <c r="K108" s="7">
        <f>K107+Month!J93</f>
        <v>1737.6899999999998</v>
      </c>
      <c r="L108" s="7">
        <f>L107+Month!K93</f>
        <v>656.42000000000007</v>
      </c>
      <c r="M108" s="7">
        <f>M107+Month!L93</f>
        <v>194.26999999999998</v>
      </c>
      <c r="N108" s="7">
        <f>N107+Month!M93</f>
        <v>427.83000000000004</v>
      </c>
    </row>
    <row r="109" spans="1:14">
      <c r="A109">
        <v>2005</v>
      </c>
      <c r="B109" t="s">
        <v>40</v>
      </c>
      <c r="C109" s="7">
        <f>C108+Month!B94</f>
        <v>25075.85</v>
      </c>
      <c r="D109" s="7">
        <f>D108+Month!C94</f>
        <v>1169.73</v>
      </c>
      <c r="E109" s="7">
        <f>E108+Month!D94</f>
        <v>720.39</v>
      </c>
      <c r="F109" s="7">
        <f>F108+Month!E94</f>
        <v>537.23</v>
      </c>
      <c r="G109" s="7">
        <f>G108+Month!F94</f>
        <v>6297.59</v>
      </c>
      <c r="H109" s="7">
        <f>H108+Month!G94</f>
        <v>3801.69</v>
      </c>
      <c r="I109" s="7">
        <f>I108+Month!H94</f>
        <v>1616.49</v>
      </c>
      <c r="J109" s="7">
        <f>J108+Month!I94</f>
        <v>6283.71</v>
      </c>
      <c r="K109" s="7">
        <f>K108+Month!J94</f>
        <v>2284.85</v>
      </c>
      <c r="L109" s="7">
        <f>L108+Month!K94</f>
        <v>854.50000000000011</v>
      </c>
      <c r="M109" s="7">
        <f>M108+Month!L94</f>
        <v>264.2</v>
      </c>
      <c r="N109" s="7">
        <f>N108+Month!M94</f>
        <v>583.66000000000008</v>
      </c>
    </row>
    <row r="110" spans="1:14">
      <c r="A110">
        <v>2005</v>
      </c>
      <c r="B110" t="s">
        <v>36</v>
      </c>
      <c r="C110" s="7">
        <f>C109+Month!B95</f>
        <v>31331.19</v>
      </c>
      <c r="D110" s="7">
        <f>D109+Month!C95</f>
        <v>1438.65</v>
      </c>
      <c r="E110" s="7">
        <f>E109+Month!D95</f>
        <v>892.2</v>
      </c>
      <c r="F110" s="7">
        <f>F109+Month!E95</f>
        <v>755.28</v>
      </c>
      <c r="G110" s="7">
        <f>G109+Month!F95</f>
        <v>7894.3</v>
      </c>
      <c r="H110" s="7">
        <f>H109+Month!G95</f>
        <v>4807.2</v>
      </c>
      <c r="I110" s="7">
        <f>I109+Month!H95</f>
        <v>1861.46</v>
      </c>
      <c r="J110" s="7">
        <f>J109+Month!I95</f>
        <v>7939.35</v>
      </c>
      <c r="K110" s="7">
        <f>K109+Month!J95</f>
        <v>2833.7799999999997</v>
      </c>
      <c r="L110" s="7">
        <f>L109+Month!K95</f>
        <v>1033.2400000000002</v>
      </c>
      <c r="M110" s="7">
        <f>M109+Month!L95</f>
        <v>324.23</v>
      </c>
      <c r="N110" s="7">
        <f>N109+Month!M95</f>
        <v>744.5200000000001</v>
      </c>
    </row>
    <row r="111" spans="1:14">
      <c r="A111">
        <v>2005</v>
      </c>
      <c r="B111" t="s">
        <v>41</v>
      </c>
      <c r="C111" s="7">
        <f>C110+Month!B96</f>
        <v>37346.82</v>
      </c>
      <c r="D111" s="7">
        <f>D110+Month!C96</f>
        <v>1670.7800000000002</v>
      </c>
      <c r="E111" s="7">
        <f>E110+Month!D96</f>
        <v>1039.81</v>
      </c>
      <c r="F111" s="7">
        <f>F110+Month!E96</f>
        <v>864.31999999999994</v>
      </c>
      <c r="G111" s="7">
        <f>G110+Month!F96</f>
        <v>9470.57</v>
      </c>
      <c r="H111" s="7">
        <f>H110+Month!G96</f>
        <v>5938.95</v>
      </c>
      <c r="I111" s="7">
        <f>I110+Month!H96</f>
        <v>2048.62</v>
      </c>
      <c r="J111" s="7">
        <f>J110+Month!I96</f>
        <v>9543.1</v>
      </c>
      <c r="K111" s="7">
        <f>K110+Month!J96</f>
        <v>3424.43</v>
      </c>
      <c r="L111" s="7">
        <f>L110+Month!K96</f>
        <v>1085.8000000000002</v>
      </c>
      <c r="M111" s="7">
        <f>M110+Month!L96</f>
        <v>387.27000000000004</v>
      </c>
      <c r="N111" s="7">
        <f>N110+Month!M96</f>
        <v>921.35000000000014</v>
      </c>
    </row>
    <row r="112" spans="1:14">
      <c r="A112">
        <v>2005</v>
      </c>
      <c r="B112" t="s">
        <v>42</v>
      </c>
      <c r="C112" s="7">
        <f>C111+Month!B97</f>
        <v>43679.64</v>
      </c>
      <c r="D112" s="7">
        <f>D111+Month!C97</f>
        <v>1888.8000000000002</v>
      </c>
      <c r="E112" s="7">
        <f>E111+Month!D97</f>
        <v>1197.6599999999999</v>
      </c>
      <c r="F112" s="7">
        <f>F111+Month!E97</f>
        <v>1090.26</v>
      </c>
      <c r="G112" s="7">
        <f>G111+Month!F97</f>
        <v>11135.539999999999</v>
      </c>
      <c r="H112" s="7">
        <f>H111+Month!G97</f>
        <v>7139.36</v>
      </c>
      <c r="I112" s="7">
        <f>I111+Month!H97</f>
        <v>2192.16</v>
      </c>
      <c r="J112" s="7">
        <f>J111+Month!I97</f>
        <v>11214.52</v>
      </c>
      <c r="K112" s="7">
        <f>K111+Month!J97</f>
        <v>4021.87</v>
      </c>
      <c r="L112" s="7">
        <f>L111+Month!K97</f>
        <v>1135.5900000000001</v>
      </c>
      <c r="M112" s="7">
        <f>M111+Month!L97</f>
        <v>449.26000000000005</v>
      </c>
      <c r="N112" s="7">
        <f>N111+Month!M97</f>
        <v>1090.0500000000002</v>
      </c>
    </row>
    <row r="113" spans="1:14">
      <c r="A113">
        <v>2005</v>
      </c>
      <c r="B113" t="s">
        <v>43</v>
      </c>
      <c r="C113" s="7">
        <f>C112+Month!B98</f>
        <v>50130.34</v>
      </c>
      <c r="D113" s="7">
        <f>D112+Month!C98</f>
        <v>2181.1200000000003</v>
      </c>
      <c r="E113" s="7">
        <f>E112+Month!D98</f>
        <v>1351.9899999999998</v>
      </c>
      <c r="F113" s="7">
        <f>F112+Month!E98</f>
        <v>1265.7</v>
      </c>
      <c r="G113" s="7">
        <f>G112+Month!F98</f>
        <v>12681.929999999998</v>
      </c>
      <c r="H113" s="7">
        <f>H112+Month!G98</f>
        <v>8383.0499999999993</v>
      </c>
      <c r="I113" s="7">
        <f>I112+Month!H98</f>
        <v>2398.25</v>
      </c>
      <c r="J113" s="7">
        <f>J112+Month!I98</f>
        <v>12826.98</v>
      </c>
      <c r="K113" s="7">
        <f>K112+Month!J98</f>
        <v>4611.33</v>
      </c>
      <c r="L113" s="7">
        <f>L112+Month!K98</f>
        <v>1385.9500000000003</v>
      </c>
      <c r="M113" s="7">
        <f>M112+Month!L98</f>
        <v>513.73</v>
      </c>
      <c r="N113" s="7">
        <f>N112+Month!M98</f>
        <v>1272.6800000000003</v>
      </c>
    </row>
    <row r="114" spans="1:14">
      <c r="A114">
        <v>2005</v>
      </c>
      <c r="B114" t="s">
        <v>44</v>
      </c>
      <c r="C114" s="7">
        <f>C113+Month!B99</f>
        <v>56377.679999999993</v>
      </c>
      <c r="D114" s="7">
        <f>D113+Month!C99</f>
        <v>2448.9300000000003</v>
      </c>
      <c r="E114" s="7">
        <f>E113+Month!D99</f>
        <v>1509.4299999999998</v>
      </c>
      <c r="F114" s="7">
        <f>F113+Month!E99</f>
        <v>1456.9</v>
      </c>
      <c r="G114" s="7">
        <f>G113+Month!F99</f>
        <v>14217.109999999999</v>
      </c>
      <c r="H114" s="7">
        <f>H113+Month!G99</f>
        <v>9518.56</v>
      </c>
      <c r="I114" s="7">
        <f>I113+Month!H99</f>
        <v>2641.24</v>
      </c>
      <c r="J114" s="7">
        <f>J113+Month!I99</f>
        <v>14497</v>
      </c>
      <c r="K114" s="7">
        <f>K113+Month!J99</f>
        <v>5162.3099999999995</v>
      </c>
      <c r="L114" s="7">
        <f>L113+Month!K99</f>
        <v>1464.3100000000002</v>
      </c>
      <c r="M114" s="7">
        <f>M113+Month!L99</f>
        <v>583.27</v>
      </c>
      <c r="N114" s="7">
        <f>N113+Month!M99</f>
        <v>1444.0600000000004</v>
      </c>
    </row>
    <row r="115" spans="1:14">
      <c r="A115">
        <v>2005</v>
      </c>
      <c r="B115" t="s">
        <v>45</v>
      </c>
      <c r="C115" s="7">
        <f>C114+Month!B100</f>
        <v>62710.289999999994</v>
      </c>
      <c r="D115" s="7">
        <f>D114+Month!C100</f>
        <v>2749.42</v>
      </c>
      <c r="E115" s="7">
        <f>E114+Month!D100</f>
        <v>1680.6599999999999</v>
      </c>
      <c r="F115" s="7">
        <f>F114+Month!E100</f>
        <v>1662.95</v>
      </c>
      <c r="G115" s="7">
        <f>G114+Month!F100</f>
        <v>15795.649999999998</v>
      </c>
      <c r="H115" s="7">
        <f>H114+Month!G100</f>
        <v>10572.4</v>
      </c>
      <c r="I115" s="7">
        <f>I114+Month!H100</f>
        <v>2893.91</v>
      </c>
      <c r="J115" s="7">
        <f>J114+Month!I100</f>
        <v>16242.46</v>
      </c>
      <c r="K115" s="7">
        <f>K114+Month!J100</f>
        <v>5711.5099999999993</v>
      </c>
      <c r="L115" s="7">
        <f>L114+Month!K100</f>
        <v>1544.9300000000003</v>
      </c>
      <c r="M115" s="7">
        <f>M114+Month!L100</f>
        <v>638.85</v>
      </c>
      <c r="N115" s="7">
        <f>N114+Month!M100</f>
        <v>1606.4400000000005</v>
      </c>
    </row>
    <row r="116" spans="1:14">
      <c r="A116">
        <v>2005</v>
      </c>
      <c r="B116" t="s">
        <v>46</v>
      </c>
      <c r="C116" s="7">
        <f>C115+Month!B101</f>
        <v>68664.849999999991</v>
      </c>
      <c r="D116" s="7">
        <f>D115+Month!C101</f>
        <v>3058.11</v>
      </c>
      <c r="E116" s="7">
        <f>E115+Month!D101</f>
        <v>1848.1499999999999</v>
      </c>
      <c r="F116" s="7">
        <f>F115+Month!E101</f>
        <v>1776.48</v>
      </c>
      <c r="G116" s="7">
        <f>G115+Month!F101</f>
        <v>17329.899999999998</v>
      </c>
      <c r="H116" s="7">
        <f>H115+Month!G101</f>
        <v>11403.24</v>
      </c>
      <c r="I116" s="7">
        <f>I115+Month!H101</f>
        <v>3364.46</v>
      </c>
      <c r="J116" s="7">
        <f>J115+Month!I101</f>
        <v>17718.87</v>
      </c>
      <c r="K116" s="7">
        <f>K115+Month!J101</f>
        <v>6279.6299999999992</v>
      </c>
      <c r="L116" s="7">
        <f>L115+Month!K101</f>
        <v>1683.9200000000003</v>
      </c>
      <c r="M116" s="7">
        <f>M115+Month!L101</f>
        <v>698.89</v>
      </c>
      <c r="N116" s="7">
        <f>N115+Month!M101</f>
        <v>1777.2300000000005</v>
      </c>
    </row>
    <row r="117" spans="1:14">
      <c r="A117">
        <v>2005</v>
      </c>
      <c r="B117" t="s">
        <v>47</v>
      </c>
      <c r="C117" s="7">
        <f>C116+Month!B102</f>
        <v>75496.329999999987</v>
      </c>
      <c r="D117" s="7">
        <f>D116+Month!C102</f>
        <v>3314.54</v>
      </c>
      <c r="E117" s="7">
        <f>E116+Month!D102</f>
        <v>2020.7199999999998</v>
      </c>
      <c r="F117" s="7">
        <f>F116+Month!E102</f>
        <v>1916.17</v>
      </c>
      <c r="G117" s="7">
        <f>G116+Month!F102</f>
        <v>18852.149999999998</v>
      </c>
      <c r="H117" s="7">
        <f>H116+Month!G102</f>
        <v>12497.289999999999</v>
      </c>
      <c r="I117" s="7">
        <f>I116+Month!H102</f>
        <v>3869.4300000000003</v>
      </c>
      <c r="J117" s="7">
        <f>J116+Month!I102</f>
        <v>19377.23</v>
      </c>
      <c r="K117" s="7">
        <f>K116+Month!J102</f>
        <v>6851.7499999999991</v>
      </c>
      <c r="L117" s="7">
        <f>L116+Month!K102</f>
        <v>2206.92</v>
      </c>
      <c r="M117" s="7">
        <f>M116+Month!L102</f>
        <v>749.89</v>
      </c>
      <c r="N117" s="7">
        <f>N116+Month!M102</f>
        <v>1905.7300000000005</v>
      </c>
    </row>
    <row r="118" spans="1:14">
      <c r="A118">
        <v>2006</v>
      </c>
      <c r="B118" t="s">
        <v>37</v>
      </c>
      <c r="C118" s="7">
        <f>Month!B103</f>
        <v>6062.93</v>
      </c>
      <c r="D118" s="7">
        <f>Month!C103</f>
        <v>318.18</v>
      </c>
      <c r="E118" s="7">
        <f>Month!D103</f>
        <v>179.57</v>
      </c>
      <c r="F118" s="7">
        <f>Month!E103</f>
        <v>261.04000000000002</v>
      </c>
      <c r="G118" s="7">
        <f>Month!F103</f>
        <v>1345.3</v>
      </c>
      <c r="H118" s="7">
        <f>Month!G103</f>
        <v>836.52</v>
      </c>
      <c r="I118" s="7">
        <f>Month!H103</f>
        <v>447.22</v>
      </c>
      <c r="J118" s="7">
        <f>Month!I103</f>
        <v>1542.08</v>
      </c>
      <c r="K118" s="7">
        <f>Month!J103</f>
        <v>583.83000000000004</v>
      </c>
      <c r="L118" s="7">
        <f>Month!K103</f>
        <v>276.13</v>
      </c>
      <c r="M118" s="7">
        <f>Month!L103</f>
        <v>72.91</v>
      </c>
      <c r="N118" s="7">
        <f>Month!M103</f>
        <v>108.42</v>
      </c>
    </row>
    <row r="119" spans="1:14">
      <c r="A119">
        <v>2006</v>
      </c>
      <c r="B119" t="s">
        <v>38</v>
      </c>
      <c r="C119" s="7">
        <f>C118+Month!B104</f>
        <v>12220.59</v>
      </c>
      <c r="D119" s="7">
        <f>D118+Month!C104</f>
        <v>574.86</v>
      </c>
      <c r="E119" s="7">
        <f>E118+Month!D104</f>
        <v>344.27</v>
      </c>
      <c r="F119" s="7">
        <f>F118+Month!E104</f>
        <v>446.95000000000005</v>
      </c>
      <c r="G119" s="7">
        <f>G118+Month!F104</f>
        <v>2943.44</v>
      </c>
      <c r="H119" s="7">
        <f>H118+Month!G104</f>
        <v>1619.1</v>
      </c>
      <c r="I119" s="7">
        <f>I118+Month!H104</f>
        <v>860.6400000000001</v>
      </c>
      <c r="J119" s="7">
        <f>J118+Month!I104</f>
        <v>3294.7200000000003</v>
      </c>
      <c r="K119" s="7">
        <f>K118+Month!J104</f>
        <v>1086.6300000000001</v>
      </c>
      <c r="L119" s="7">
        <f>L118+Month!K104</f>
        <v>527.47</v>
      </c>
      <c r="M119" s="7">
        <f>M118+Month!L104</f>
        <v>130.04</v>
      </c>
      <c r="N119" s="7">
        <f>N118+Month!M104</f>
        <v>238.89999999999998</v>
      </c>
    </row>
    <row r="120" spans="1:14">
      <c r="A120">
        <v>2006</v>
      </c>
      <c r="B120" t="s">
        <v>39</v>
      </c>
      <c r="C120" s="7">
        <f>C119+Month!B105</f>
        <v>19239.989999999998</v>
      </c>
      <c r="D120" s="7">
        <f>D119+Month!C105</f>
        <v>982.71</v>
      </c>
      <c r="E120" s="7">
        <f>E119+Month!D105</f>
        <v>523.68999999999994</v>
      </c>
      <c r="F120" s="7">
        <f>F119+Month!E105</f>
        <v>731.16000000000008</v>
      </c>
      <c r="G120" s="7">
        <f>G119+Month!F105</f>
        <v>4441.3</v>
      </c>
      <c r="H120" s="7">
        <f>H119+Month!G105</f>
        <v>2639.89</v>
      </c>
      <c r="I120" s="7">
        <f>I119+Month!H105</f>
        <v>1394.8000000000002</v>
      </c>
      <c r="J120" s="7">
        <f>J119+Month!I105</f>
        <v>4888.88</v>
      </c>
      <c r="K120" s="7">
        <f>K119+Month!J105</f>
        <v>1899.02</v>
      </c>
      <c r="L120" s="7">
        <f>L119+Month!K105</f>
        <v>820.11</v>
      </c>
      <c r="M120" s="7">
        <f>M119+Month!L105</f>
        <v>199.16</v>
      </c>
      <c r="N120" s="7">
        <f>N119+Month!M105</f>
        <v>417.09999999999997</v>
      </c>
    </row>
    <row r="121" spans="1:14">
      <c r="A121">
        <v>2006</v>
      </c>
      <c r="B121" t="s">
        <v>40</v>
      </c>
      <c r="C121" s="7">
        <f>C120+Month!B106</f>
        <v>25007.32</v>
      </c>
      <c r="D121" s="7">
        <f>D120+Month!C106</f>
        <v>1231.67</v>
      </c>
      <c r="E121" s="7">
        <f>E120+Month!D106</f>
        <v>703.75</v>
      </c>
      <c r="F121" s="7">
        <f>F120+Month!E106</f>
        <v>840.79000000000008</v>
      </c>
      <c r="G121" s="7">
        <f>G120+Month!F106</f>
        <v>6018</v>
      </c>
      <c r="H121" s="7">
        <f>H120+Month!G106</f>
        <v>3504.99</v>
      </c>
      <c r="I121" s="7">
        <f>I120+Month!H106</f>
        <v>1738.7800000000002</v>
      </c>
      <c r="J121" s="7">
        <f>J120+Month!I106</f>
        <v>6590.23</v>
      </c>
      <c r="K121" s="7">
        <f>K120+Month!J106</f>
        <v>2139.9699999999998</v>
      </c>
      <c r="L121" s="7">
        <f>L120+Month!K106</f>
        <v>994</v>
      </c>
      <c r="M121" s="7">
        <f>M120+Month!L106</f>
        <v>252.79</v>
      </c>
      <c r="N121" s="7">
        <f>N120+Month!M106</f>
        <v>551.65</v>
      </c>
    </row>
    <row r="122" spans="1:14">
      <c r="A122">
        <v>2006</v>
      </c>
      <c r="B122" t="s">
        <v>36</v>
      </c>
      <c r="C122" s="7">
        <f>C121+Month!B107</f>
        <v>31357.059999999998</v>
      </c>
      <c r="D122" s="7">
        <f>D121+Month!C107</f>
        <v>1563.0700000000002</v>
      </c>
      <c r="E122" s="7">
        <f>E121+Month!D107</f>
        <v>863.02</v>
      </c>
      <c r="F122" s="7">
        <f>F121+Month!E107</f>
        <v>1114.95</v>
      </c>
      <c r="G122" s="7">
        <f>G121+Month!F107</f>
        <v>7500.17</v>
      </c>
      <c r="H122" s="7">
        <f>H121+Month!G107</f>
        <v>4626.99</v>
      </c>
      <c r="I122" s="7">
        <f>I121+Month!H107</f>
        <v>2139.9700000000003</v>
      </c>
      <c r="J122" s="7">
        <f>J121+Month!I107</f>
        <v>8255.98</v>
      </c>
      <c r="K122" s="7">
        <f>K121+Month!J107</f>
        <v>2589.64</v>
      </c>
      <c r="L122" s="7">
        <f>L121+Month!K107</f>
        <v>1102.75</v>
      </c>
      <c r="M122" s="7">
        <f>M121+Month!L107</f>
        <v>306.56</v>
      </c>
      <c r="N122" s="7">
        <f>N121+Month!M107</f>
        <v>707.97</v>
      </c>
    </row>
    <row r="123" spans="1:14">
      <c r="A123">
        <v>2006</v>
      </c>
      <c r="B123" t="s">
        <v>41</v>
      </c>
      <c r="C123" s="7">
        <f>C122+Month!B108</f>
        <v>37827.56</v>
      </c>
      <c r="D123" s="7">
        <f>D122+Month!C108</f>
        <v>1883.92</v>
      </c>
      <c r="E123" s="7">
        <f>E122+Month!D108</f>
        <v>1001.15</v>
      </c>
      <c r="F123" s="7">
        <f>F122+Month!E108</f>
        <v>1296.5700000000002</v>
      </c>
      <c r="G123" s="7">
        <f>G122+Month!F108</f>
        <v>9065.7000000000007</v>
      </c>
      <c r="H123" s="7">
        <f>H122+Month!G108</f>
        <v>5955.99</v>
      </c>
      <c r="I123" s="7">
        <f>I122+Month!H108</f>
        <v>2287.1800000000003</v>
      </c>
      <c r="J123" s="7">
        <f>J122+Month!I108</f>
        <v>9953.67</v>
      </c>
      <c r="K123" s="7">
        <f>K122+Month!J108</f>
        <v>3101.24</v>
      </c>
      <c r="L123" s="7">
        <f>L122+Month!K108</f>
        <v>1285.9100000000001</v>
      </c>
      <c r="M123" s="7">
        <f>M122+Month!L108</f>
        <v>370.67</v>
      </c>
      <c r="N123" s="7">
        <f>N122+Month!M108</f>
        <v>871.64</v>
      </c>
    </row>
    <row r="124" spans="1:14">
      <c r="A124">
        <v>2006</v>
      </c>
      <c r="B124" t="s">
        <v>42</v>
      </c>
      <c r="C124" s="7">
        <f>C123+Month!B109</f>
        <v>44010.11</v>
      </c>
      <c r="D124" s="7">
        <f>D123+Month!C109</f>
        <v>2185.25</v>
      </c>
      <c r="E124" s="7">
        <f>E123+Month!D109</f>
        <v>1140.92</v>
      </c>
      <c r="F124" s="7">
        <f>F123+Month!E109</f>
        <v>1425.5900000000001</v>
      </c>
      <c r="G124" s="7">
        <f>G123+Month!F109</f>
        <v>10643.52</v>
      </c>
      <c r="H124" s="7">
        <f>H123+Month!G109</f>
        <v>7085.45</v>
      </c>
      <c r="I124" s="7">
        <f>I123+Month!H109</f>
        <v>2410.7400000000002</v>
      </c>
      <c r="J124" s="7">
        <f>J123+Month!I109</f>
        <v>11630.75</v>
      </c>
      <c r="K124" s="7">
        <f>K123+Month!J109</f>
        <v>3699.47</v>
      </c>
      <c r="L124" s="7">
        <f>L123+Month!K109</f>
        <v>1445.75</v>
      </c>
      <c r="M124" s="7">
        <f>M123+Month!L109</f>
        <v>434.36</v>
      </c>
      <c r="N124" s="7">
        <f>N123+Month!M109</f>
        <v>975.41</v>
      </c>
    </row>
    <row r="125" spans="1:14">
      <c r="A125">
        <v>2006</v>
      </c>
      <c r="B125" t="s">
        <v>43</v>
      </c>
      <c r="C125" s="7">
        <f>C124+Month!B110</f>
        <v>50166.78</v>
      </c>
      <c r="D125" s="7">
        <f>D124+Month!C110</f>
        <v>2401.94</v>
      </c>
      <c r="E125" s="7">
        <f>E124+Month!D110</f>
        <v>1276.3600000000001</v>
      </c>
      <c r="F125" s="7">
        <f>F124+Month!E110</f>
        <v>1554.9700000000003</v>
      </c>
      <c r="G125" s="7">
        <f>G124+Month!F110</f>
        <v>12122.95</v>
      </c>
      <c r="H125" s="7">
        <f>H124+Month!G110</f>
        <v>8376</v>
      </c>
      <c r="I125" s="7">
        <f>I124+Month!H110</f>
        <v>2626.13</v>
      </c>
      <c r="J125" s="7">
        <f>J124+Month!I110</f>
        <v>13322.67</v>
      </c>
      <c r="K125" s="7">
        <f>K124+Month!J110</f>
        <v>4290.41</v>
      </c>
      <c r="L125" s="7">
        <f>L124+Month!K110</f>
        <v>1553.65</v>
      </c>
      <c r="M125" s="7">
        <f>M124+Month!L110</f>
        <v>492.31</v>
      </c>
      <c r="N125" s="7">
        <f>N124+Month!M110</f>
        <v>1113.1299999999999</v>
      </c>
    </row>
    <row r="126" spans="1:14">
      <c r="A126">
        <v>2006</v>
      </c>
      <c r="B126" t="s">
        <v>44</v>
      </c>
      <c r="C126" s="7">
        <f>C125+Month!B111</f>
        <v>56576.659999999996</v>
      </c>
      <c r="D126" s="7">
        <f>D125+Month!C111</f>
        <v>2608.09</v>
      </c>
      <c r="E126" s="7">
        <f>E125+Month!D111</f>
        <v>1421.13</v>
      </c>
      <c r="F126" s="7">
        <f>F125+Month!E111</f>
        <v>1715.5300000000002</v>
      </c>
      <c r="G126" s="7">
        <f>G125+Month!F111</f>
        <v>13664.880000000001</v>
      </c>
      <c r="H126" s="7">
        <f>H125+Month!G111</f>
        <v>9551.2000000000007</v>
      </c>
      <c r="I126" s="7">
        <f>I125+Month!H111</f>
        <v>2853.26</v>
      </c>
      <c r="J126" s="7">
        <f>J125+Month!I111</f>
        <v>15111.36</v>
      </c>
      <c r="K126" s="7">
        <f>K125+Month!J111</f>
        <v>4924.1399999999994</v>
      </c>
      <c r="L126" s="7">
        <f>L125+Month!K111</f>
        <v>1731.43</v>
      </c>
      <c r="M126" s="7">
        <f>M125+Month!L111</f>
        <v>542.19000000000005</v>
      </c>
      <c r="N126" s="7">
        <f>N125+Month!M111</f>
        <v>1242.3599999999999</v>
      </c>
    </row>
    <row r="127" spans="1:14">
      <c r="A127">
        <v>2006</v>
      </c>
      <c r="B127" t="s">
        <v>45</v>
      </c>
      <c r="C127" s="7">
        <f>C126+Month!B112</f>
        <v>62909.409999999996</v>
      </c>
      <c r="D127" s="7">
        <f>D126+Month!C112</f>
        <v>2746.3500000000004</v>
      </c>
      <c r="E127" s="7">
        <f>E126+Month!D112</f>
        <v>1593.98</v>
      </c>
      <c r="F127" s="7">
        <f>F126+Month!E112</f>
        <v>1965.1100000000001</v>
      </c>
      <c r="G127" s="7">
        <f>G126+Month!F112</f>
        <v>15165.18</v>
      </c>
      <c r="H127" s="7">
        <f>H126+Month!G112</f>
        <v>10721.19</v>
      </c>
      <c r="I127" s="7">
        <f>I126+Month!H112</f>
        <v>3192.9800000000005</v>
      </c>
      <c r="J127" s="7">
        <f>J126+Month!I112</f>
        <v>16912.670000000002</v>
      </c>
      <c r="K127" s="7">
        <f>K126+Month!J112</f>
        <v>5439.4499999999989</v>
      </c>
      <c r="L127" s="7">
        <f>L126+Month!K112</f>
        <v>1868.64</v>
      </c>
      <c r="M127" s="7">
        <f>M126+Month!L112</f>
        <v>606.95000000000005</v>
      </c>
      <c r="N127" s="7">
        <f>N126+Month!M112</f>
        <v>1377.9199999999998</v>
      </c>
    </row>
    <row r="128" spans="1:14">
      <c r="A128">
        <v>2006</v>
      </c>
      <c r="B128" t="s">
        <v>46</v>
      </c>
      <c r="C128" s="7">
        <f>C127+Month!B113</f>
        <v>68851.709999999992</v>
      </c>
      <c r="D128" s="7">
        <f>D127+Month!C113</f>
        <v>2994.6500000000005</v>
      </c>
      <c r="E128" s="7">
        <f>E127+Month!D113</f>
        <v>1758.42</v>
      </c>
      <c r="F128" s="7">
        <f>F127+Month!E113</f>
        <v>2107.02</v>
      </c>
      <c r="G128" s="7">
        <f>G127+Month!F113</f>
        <v>16634.07</v>
      </c>
      <c r="H128" s="7">
        <f>H127+Month!G113</f>
        <v>11691.82</v>
      </c>
      <c r="I128" s="7">
        <f>I127+Month!H113</f>
        <v>3594.6500000000005</v>
      </c>
      <c r="J128" s="7">
        <f>J127+Month!I113</f>
        <v>18433.690000000002</v>
      </c>
      <c r="K128" s="7">
        <f>K127+Month!J113</f>
        <v>6033.4899999999989</v>
      </c>
      <c r="L128" s="7">
        <f>L127+Month!K113</f>
        <v>2004.5600000000002</v>
      </c>
      <c r="M128" s="7">
        <f>M127+Month!L113</f>
        <v>656.18000000000006</v>
      </c>
      <c r="N128" s="7">
        <f>N127+Month!M113</f>
        <v>1501.81</v>
      </c>
    </row>
    <row r="129" spans="1:14">
      <c r="A129">
        <v>2006</v>
      </c>
      <c r="B129" t="s">
        <v>47</v>
      </c>
      <c r="C129" s="7">
        <f>C128+Month!B114</f>
        <v>74895.87999999999</v>
      </c>
      <c r="D129" s="7">
        <f>D128+Month!C114</f>
        <v>3126.8600000000006</v>
      </c>
      <c r="E129" s="7">
        <f>E128+Month!D114</f>
        <v>1919.79</v>
      </c>
      <c r="F129" s="7">
        <f>F128+Month!E114</f>
        <v>2278.38</v>
      </c>
      <c r="G129" s="7">
        <f>G128+Month!F114</f>
        <v>18091.169999999998</v>
      </c>
      <c r="H129" s="7">
        <f>H128+Month!G114</f>
        <v>12640.56</v>
      </c>
      <c r="I129" s="7">
        <f>I128+Month!H114</f>
        <v>4016.4200000000005</v>
      </c>
      <c r="J129" s="7">
        <f>J128+Month!I114</f>
        <v>20160.900000000001</v>
      </c>
      <c r="K129" s="7">
        <f>K128+Month!J114</f>
        <v>6525.0499999999993</v>
      </c>
      <c r="L129" s="7">
        <f>L128+Month!K114</f>
        <v>2250.84</v>
      </c>
      <c r="M129" s="7">
        <f>M128+Month!L114</f>
        <v>712.66000000000008</v>
      </c>
      <c r="N129" s="7">
        <f>N128+Month!M114</f>
        <v>1609.82</v>
      </c>
    </row>
    <row r="130" spans="1:14">
      <c r="A130">
        <v>2007</v>
      </c>
      <c r="B130" t="s">
        <v>37</v>
      </c>
      <c r="C130" s="7">
        <f>Month!B115</f>
        <v>5929.33</v>
      </c>
      <c r="D130" s="7">
        <f>Month!C115</f>
        <v>330.33</v>
      </c>
      <c r="E130" s="7">
        <f>Month!D115</f>
        <v>202.47</v>
      </c>
      <c r="F130" s="7">
        <f>Month!E115</f>
        <v>166.15</v>
      </c>
      <c r="G130" s="7">
        <f>Month!F115</f>
        <v>1342.23</v>
      </c>
      <c r="H130" s="7">
        <f>Month!G115</f>
        <v>976.6</v>
      </c>
      <c r="I130" s="7">
        <f>Month!H115</f>
        <v>442.58</v>
      </c>
      <c r="J130" s="7">
        <f>Month!I115</f>
        <v>1605.74</v>
      </c>
      <c r="K130" s="7">
        <f>Month!J115</f>
        <v>406.91</v>
      </c>
      <c r="L130" s="7">
        <f>Month!K115</f>
        <v>246.59</v>
      </c>
      <c r="M130" s="7">
        <f>Month!L115</f>
        <v>43.77</v>
      </c>
      <c r="N130" s="7">
        <f>Month!M115</f>
        <v>74.209999999999994</v>
      </c>
    </row>
    <row r="131" spans="1:14">
      <c r="A131">
        <v>2007</v>
      </c>
      <c r="B131" t="s">
        <v>38</v>
      </c>
      <c r="C131" s="7">
        <f>C130+Month!B116</f>
        <v>12146.64</v>
      </c>
      <c r="D131" s="7">
        <f>D130+Month!C116</f>
        <v>570.61</v>
      </c>
      <c r="E131" s="7">
        <f>E130+Month!D116</f>
        <v>352.4</v>
      </c>
      <c r="F131" s="7">
        <f>F130+Month!E116</f>
        <v>330.70000000000005</v>
      </c>
      <c r="G131" s="7">
        <f>G130+Month!F116</f>
        <v>2899.9300000000003</v>
      </c>
      <c r="H131" s="7">
        <f>H130+Month!G116</f>
        <v>1845.46</v>
      </c>
      <c r="I131" s="7">
        <f>I130+Month!H116</f>
        <v>868.24</v>
      </c>
      <c r="J131" s="7">
        <f>J130+Month!I116</f>
        <v>3398.1800000000003</v>
      </c>
      <c r="K131" s="7">
        <f>K130+Month!J116</f>
        <v>843.82</v>
      </c>
      <c r="L131" s="7">
        <f>L130+Month!K116</f>
        <v>557.13</v>
      </c>
      <c r="M131" s="7">
        <f>M130+Month!L116</f>
        <v>99.17</v>
      </c>
      <c r="N131" s="7">
        <f>N130+Month!M116</f>
        <v>190.86</v>
      </c>
    </row>
    <row r="132" spans="1:14">
      <c r="A132">
        <v>2007</v>
      </c>
      <c r="B132" t="s">
        <v>39</v>
      </c>
      <c r="C132" s="7">
        <f>C131+Month!B117</f>
        <v>18337.32</v>
      </c>
      <c r="D132" s="7">
        <f>D131+Month!C117</f>
        <v>888.98</v>
      </c>
      <c r="E132" s="7">
        <f>E131+Month!D117</f>
        <v>523.07999999999993</v>
      </c>
      <c r="F132" s="7">
        <f>F131+Month!E117</f>
        <v>511.95000000000005</v>
      </c>
      <c r="G132" s="7">
        <f>G131+Month!F117</f>
        <v>4398.7700000000004</v>
      </c>
      <c r="H132" s="7">
        <f>H131+Month!G117</f>
        <v>2772.79</v>
      </c>
      <c r="I132" s="7">
        <f>I131+Month!H117</f>
        <v>1227.8400000000001</v>
      </c>
      <c r="J132" s="7">
        <f>J131+Month!I117</f>
        <v>5139.2700000000004</v>
      </c>
      <c r="K132" s="7">
        <f>K131+Month!J117</f>
        <v>1385.6</v>
      </c>
      <c r="L132" s="7">
        <f>L131+Month!K117</f>
        <v>671.18</v>
      </c>
      <c r="M132" s="7">
        <f>M131+Month!L117</f>
        <v>149.94</v>
      </c>
      <c r="N132" s="7">
        <f>N131+Month!M117</f>
        <v>328.1</v>
      </c>
    </row>
    <row r="133" spans="1:14">
      <c r="A133">
        <v>2007</v>
      </c>
      <c r="B133" t="s">
        <v>40</v>
      </c>
      <c r="C133" s="7">
        <f>C132+Month!B118</f>
        <v>24366.58</v>
      </c>
      <c r="D133" s="7">
        <f>D132+Month!C118</f>
        <v>1060.55</v>
      </c>
      <c r="E133" s="7">
        <f>E132+Month!D118</f>
        <v>691.56</v>
      </c>
      <c r="F133" s="7">
        <f>F132+Month!E118</f>
        <v>604.16000000000008</v>
      </c>
      <c r="G133" s="7">
        <f>G132+Month!F118</f>
        <v>5907.39</v>
      </c>
      <c r="H133" s="7">
        <f>H132+Month!G118</f>
        <v>3751.46</v>
      </c>
      <c r="I133" s="7">
        <f>I132+Month!H118</f>
        <v>1480.46</v>
      </c>
      <c r="J133" s="7">
        <f>J132+Month!I118</f>
        <v>6905.84</v>
      </c>
      <c r="K133" s="7">
        <f>K132+Month!J118</f>
        <v>1949.1599999999999</v>
      </c>
      <c r="L133" s="7">
        <f>L132+Month!K118</f>
        <v>908.46999999999991</v>
      </c>
      <c r="M133" s="7">
        <f>M132+Month!L118</f>
        <v>225.25</v>
      </c>
      <c r="N133" s="7">
        <f>N132+Month!M118</f>
        <v>444.14000000000004</v>
      </c>
    </row>
    <row r="134" spans="1:14">
      <c r="A134">
        <v>2007</v>
      </c>
      <c r="B134" t="s">
        <v>36</v>
      </c>
      <c r="C134" s="7">
        <f>C133+Month!B119</f>
        <v>30254.400000000001</v>
      </c>
      <c r="D134" s="7">
        <f>D133+Month!C119</f>
        <v>1262.81</v>
      </c>
      <c r="E134" s="7">
        <f>E133+Month!D119</f>
        <v>873.41</v>
      </c>
      <c r="F134" s="7">
        <f>F133+Month!E119</f>
        <v>668.05000000000007</v>
      </c>
      <c r="G134" s="7">
        <f>G133+Month!F119</f>
        <v>7367.0300000000007</v>
      </c>
      <c r="H134" s="7">
        <f>H133+Month!G119</f>
        <v>4857.28</v>
      </c>
      <c r="I134" s="7">
        <f>I133+Month!H119</f>
        <v>1695.3400000000001</v>
      </c>
      <c r="J134" s="7">
        <f>J133+Month!I119</f>
        <v>8644.98</v>
      </c>
      <c r="K134" s="7">
        <f>K133+Month!J119</f>
        <v>2434.67</v>
      </c>
      <c r="L134" s="7">
        <f>L133+Month!K119</f>
        <v>990.59999999999991</v>
      </c>
      <c r="M134" s="7">
        <f>M133+Month!L119</f>
        <v>336.73</v>
      </c>
      <c r="N134" s="7">
        <f>N133+Month!M119</f>
        <v>571.75</v>
      </c>
    </row>
    <row r="135" spans="1:14">
      <c r="A135">
        <v>2007</v>
      </c>
      <c r="B135" t="s">
        <v>41</v>
      </c>
      <c r="C135" s="7">
        <f>C134+Month!B120</f>
        <v>36327.599999999999</v>
      </c>
      <c r="D135" s="7">
        <f>D134+Month!C120</f>
        <v>1469.17</v>
      </c>
      <c r="E135" s="7">
        <f>E134+Month!D120</f>
        <v>1019.12</v>
      </c>
      <c r="F135" s="7">
        <f>F134+Month!E120</f>
        <v>739.72</v>
      </c>
      <c r="G135" s="7">
        <f>G134+Month!F120</f>
        <v>8882.44</v>
      </c>
      <c r="H135" s="7">
        <f>H134+Month!G120</f>
        <v>6026.78</v>
      </c>
      <c r="I135" s="7">
        <f>I134+Month!H120</f>
        <v>1901.0600000000002</v>
      </c>
      <c r="J135" s="7">
        <f>J134+Month!I120</f>
        <v>10408.58</v>
      </c>
      <c r="K135" s="7">
        <f>K134+Month!J120</f>
        <v>2997.79</v>
      </c>
      <c r="L135" s="7">
        <f>L134+Month!K120</f>
        <v>1176.79</v>
      </c>
      <c r="M135" s="7">
        <f>M134+Month!L120</f>
        <v>397.04</v>
      </c>
      <c r="N135" s="7">
        <f>N134+Month!M120</f>
        <v>714.12</v>
      </c>
    </row>
    <row r="136" spans="1:14">
      <c r="A136">
        <v>2007</v>
      </c>
      <c r="B136" t="s">
        <v>42</v>
      </c>
      <c r="C136" s="7">
        <f>C135+Month!B121</f>
        <v>42406.299999999996</v>
      </c>
      <c r="D136" s="7">
        <f>D135+Month!C121</f>
        <v>1714.54</v>
      </c>
      <c r="E136" s="7">
        <f>E135+Month!D121</f>
        <v>1160.8600000000001</v>
      </c>
      <c r="F136" s="7">
        <f>F135+Month!E121</f>
        <v>852.47</v>
      </c>
      <c r="G136" s="7">
        <f>G135+Month!F121</f>
        <v>10382.470000000001</v>
      </c>
      <c r="H136" s="7">
        <f>H135+Month!G121</f>
        <v>7233.0599999999995</v>
      </c>
      <c r="I136" s="7">
        <f>I135+Month!H121</f>
        <v>2073.9</v>
      </c>
      <c r="J136" s="7">
        <f>J135+Month!I121</f>
        <v>12197.11</v>
      </c>
      <c r="K136" s="7">
        <f>K135+Month!J121</f>
        <v>3514.56</v>
      </c>
      <c r="L136" s="7">
        <f>L135+Month!K121</f>
        <v>1284.97</v>
      </c>
      <c r="M136" s="7">
        <f>M135+Month!L121</f>
        <v>454.28000000000003</v>
      </c>
      <c r="N136" s="7">
        <f>N135+Month!M121</f>
        <v>865.91</v>
      </c>
    </row>
    <row r="137" spans="1:14">
      <c r="A137">
        <v>2007</v>
      </c>
      <c r="B137" t="s">
        <v>43</v>
      </c>
      <c r="C137" s="7">
        <f>C136+Month!B122</f>
        <v>48755.09</v>
      </c>
      <c r="D137" s="7">
        <f>D136+Month!C122</f>
        <v>1953.49</v>
      </c>
      <c r="E137" s="7">
        <f>E136+Month!D122</f>
        <v>1273.22</v>
      </c>
      <c r="F137" s="7">
        <f>F136+Month!E122</f>
        <v>1059.1500000000001</v>
      </c>
      <c r="G137" s="7">
        <f>G136+Month!F122</f>
        <v>11852.830000000002</v>
      </c>
      <c r="H137" s="7">
        <f>H136+Month!G122</f>
        <v>8489.91</v>
      </c>
      <c r="I137" s="7">
        <f>I136+Month!H122</f>
        <v>2252.48</v>
      </c>
      <c r="J137" s="7">
        <f>J136+Month!I122</f>
        <v>14065.130000000001</v>
      </c>
      <c r="K137" s="7">
        <f>K136+Month!J122</f>
        <v>4023.46</v>
      </c>
      <c r="L137" s="7">
        <f>L136+Month!K122</f>
        <v>1489.54</v>
      </c>
      <c r="M137" s="7">
        <f>M136+Month!L122</f>
        <v>506.08000000000004</v>
      </c>
      <c r="N137" s="7">
        <f>N136+Month!M122</f>
        <v>1020.3299999999999</v>
      </c>
    </row>
    <row r="138" spans="1:14">
      <c r="A138">
        <v>2007</v>
      </c>
      <c r="B138" t="s">
        <v>44</v>
      </c>
      <c r="C138" s="7">
        <f>C137+Month!B123</f>
        <v>54683.25</v>
      </c>
      <c r="D138" s="7">
        <f>D137+Month!C123</f>
        <v>2145.8200000000002</v>
      </c>
      <c r="E138" s="7">
        <f>E137+Month!D123</f>
        <v>1351.96</v>
      </c>
      <c r="F138" s="7">
        <f>F137+Month!E123</f>
        <v>1212.21</v>
      </c>
      <c r="G138" s="7">
        <f>G137+Month!F123</f>
        <v>13327.460000000003</v>
      </c>
      <c r="H138" s="7">
        <f>H137+Month!G123</f>
        <v>9548.92</v>
      </c>
      <c r="I138" s="7">
        <f>I137+Month!H123</f>
        <v>2479.4899999999998</v>
      </c>
      <c r="J138" s="7">
        <f>J137+Month!I123</f>
        <v>15853.160000000002</v>
      </c>
      <c r="K138" s="7">
        <f>K137+Month!J123</f>
        <v>4584.7299999999996</v>
      </c>
      <c r="L138" s="7">
        <f>L137+Month!K123</f>
        <v>1613.6499999999999</v>
      </c>
      <c r="M138" s="7">
        <f>M137+Month!L123</f>
        <v>558.24</v>
      </c>
      <c r="N138" s="7">
        <f>N137+Month!M123</f>
        <v>1167.1199999999999</v>
      </c>
    </row>
    <row r="139" spans="1:14">
      <c r="A139">
        <v>2007</v>
      </c>
      <c r="B139" t="s">
        <v>45</v>
      </c>
      <c r="C139" s="7">
        <f>C138+Month!B124</f>
        <v>60936.06</v>
      </c>
      <c r="D139" s="7">
        <f>D138+Month!C124</f>
        <v>2349.23</v>
      </c>
      <c r="E139" s="7">
        <f>E138+Month!D124</f>
        <v>1501.78</v>
      </c>
      <c r="F139" s="7">
        <f>F138+Month!E124</f>
        <v>1326.19</v>
      </c>
      <c r="G139" s="7">
        <f>G138+Month!F124</f>
        <v>14788.850000000002</v>
      </c>
      <c r="H139" s="7">
        <f>H138+Month!G124</f>
        <v>10642.380000000001</v>
      </c>
      <c r="I139" s="7">
        <f>I138+Month!H124</f>
        <v>2854.64</v>
      </c>
      <c r="J139" s="7">
        <f>J138+Month!I124</f>
        <v>17684.240000000002</v>
      </c>
      <c r="K139" s="7">
        <f>K138+Month!J124</f>
        <v>5078.37</v>
      </c>
      <c r="L139" s="7">
        <f>L138+Month!K124</f>
        <v>1783.9899999999998</v>
      </c>
      <c r="M139" s="7">
        <f>M138+Month!L124</f>
        <v>601.5</v>
      </c>
      <c r="N139" s="7">
        <f>N138+Month!M124</f>
        <v>1367.35</v>
      </c>
    </row>
    <row r="140" spans="1:14">
      <c r="A140">
        <v>2007</v>
      </c>
      <c r="B140" t="s">
        <v>46</v>
      </c>
      <c r="C140" s="7">
        <f>C139+Month!B125</f>
        <v>66814.61</v>
      </c>
      <c r="D140" s="7">
        <f>D139+Month!C125</f>
        <v>2597.66</v>
      </c>
      <c r="E140" s="7">
        <f>E139+Month!D125</f>
        <v>1659.48</v>
      </c>
      <c r="F140" s="7">
        <f>F139+Month!E125</f>
        <v>1528.66</v>
      </c>
      <c r="G140" s="7">
        <f>G139+Month!F125</f>
        <v>16200.790000000003</v>
      </c>
      <c r="H140" s="7">
        <f>H139+Month!G125</f>
        <v>11648.490000000002</v>
      </c>
      <c r="I140" s="7">
        <f>I139+Month!H125</f>
        <v>3186.87</v>
      </c>
      <c r="J140" s="7">
        <f>J139+Month!I125</f>
        <v>19229.850000000002</v>
      </c>
      <c r="K140" s="7">
        <f>K139+Month!J125</f>
        <v>5616.8</v>
      </c>
      <c r="L140" s="7">
        <f>L139+Month!K125</f>
        <v>2016.62</v>
      </c>
      <c r="M140" s="7">
        <f>M139+Month!L125</f>
        <v>639.71</v>
      </c>
      <c r="N140" s="7">
        <f>N139+Month!M125</f>
        <v>1478.09</v>
      </c>
    </row>
    <row r="141" spans="1:14">
      <c r="A141">
        <v>2007</v>
      </c>
      <c r="B141" t="s">
        <v>47</v>
      </c>
      <c r="C141" s="7">
        <f>C140+Month!B126</f>
        <v>72748.009999999995</v>
      </c>
      <c r="D141" s="7">
        <f>D140+Month!C126</f>
        <v>2826.97</v>
      </c>
      <c r="E141" s="7">
        <f>E140+Month!D126</f>
        <v>1814.81</v>
      </c>
      <c r="F141" s="7">
        <f>F140+Month!E126</f>
        <v>1607.5600000000002</v>
      </c>
      <c r="G141" s="7">
        <f>G140+Month!F126</f>
        <v>17614.870000000003</v>
      </c>
      <c r="H141" s="7">
        <f>H140+Month!G126</f>
        <v>12574.390000000001</v>
      </c>
      <c r="I141" s="7">
        <f>I140+Month!H126</f>
        <v>3628.2599999999998</v>
      </c>
      <c r="J141" s="7">
        <f>J140+Month!I126</f>
        <v>21038.320000000003</v>
      </c>
      <c r="K141" s="7">
        <f>K140+Month!J126</f>
        <v>6116.57</v>
      </c>
      <c r="L141" s="7">
        <f>L140+Month!K126</f>
        <v>2209.0899999999997</v>
      </c>
      <c r="M141" s="7">
        <f>M140+Month!L126</f>
        <v>672.21</v>
      </c>
      <c r="N141" s="7">
        <f>N140+Month!M126</f>
        <v>1563.3</v>
      </c>
    </row>
    <row r="142" spans="1:14">
      <c r="A142">
        <v>2008</v>
      </c>
      <c r="B142" t="s">
        <v>37</v>
      </c>
      <c r="C142" s="7">
        <f>Month!B127</f>
        <v>6114.98</v>
      </c>
      <c r="D142" s="7">
        <f>Month!C127</f>
        <v>348.76</v>
      </c>
      <c r="E142" s="7">
        <f>Month!D127</f>
        <v>159.26</v>
      </c>
      <c r="F142" s="7">
        <f>Month!E127</f>
        <v>71</v>
      </c>
      <c r="G142" s="7">
        <f>Month!F127</f>
        <v>1340.49</v>
      </c>
      <c r="H142" s="7">
        <f>Month!G127</f>
        <v>1080.43</v>
      </c>
      <c r="I142" s="7">
        <f>Month!H127</f>
        <v>402.23</v>
      </c>
      <c r="J142" s="7">
        <f>Month!I127</f>
        <v>1779.73</v>
      </c>
      <c r="K142" s="7">
        <f>Month!J127</f>
        <v>468.46</v>
      </c>
      <c r="L142" s="7">
        <f>Month!K127</f>
        <v>152.32</v>
      </c>
      <c r="M142" s="7">
        <f>Month!L127</f>
        <v>42.52</v>
      </c>
      <c r="N142" s="7">
        <f>Month!M127</f>
        <v>95.06</v>
      </c>
    </row>
    <row r="143" spans="1:14">
      <c r="A143">
        <v>2008</v>
      </c>
      <c r="B143" t="s">
        <v>38</v>
      </c>
      <c r="C143" s="7">
        <f>C142+Month!B128</f>
        <v>11939.96</v>
      </c>
      <c r="D143" s="7">
        <f>D142+Month!C128</f>
        <v>665.05</v>
      </c>
      <c r="E143" s="7">
        <f>E142+Month!D128</f>
        <v>297.63</v>
      </c>
      <c r="F143" s="7">
        <f>F142+Month!E128</f>
        <v>138.88999999999999</v>
      </c>
      <c r="G143" s="7">
        <f>G142+Month!F128</f>
        <v>2790.37</v>
      </c>
      <c r="H143" s="7">
        <f>H142+Month!G128</f>
        <v>1887.68</v>
      </c>
      <c r="I143" s="7">
        <f>I142+Month!H128</f>
        <v>789.54</v>
      </c>
      <c r="J143" s="7">
        <f>J142+Month!I128</f>
        <v>3563</v>
      </c>
      <c r="K143" s="7">
        <f>K142+Month!J128</f>
        <v>942.8599999999999</v>
      </c>
      <c r="L143" s="7">
        <f>L142+Month!K128</f>
        <v>281.65999999999997</v>
      </c>
      <c r="M143" s="7">
        <f>M142+Month!L128</f>
        <v>94.860000000000014</v>
      </c>
      <c r="N143" s="7">
        <f>N142+Month!M128</f>
        <v>232.49</v>
      </c>
    </row>
    <row r="144" spans="1:14">
      <c r="A144">
        <v>2008</v>
      </c>
      <c r="B144" t="s">
        <v>39</v>
      </c>
      <c r="C144" s="7">
        <f>C143+Month!B129</f>
        <v>18184.91</v>
      </c>
      <c r="D144" s="7">
        <f>D143+Month!C129</f>
        <v>1012.5999999999999</v>
      </c>
      <c r="E144" s="7">
        <f>E143+Month!D129</f>
        <v>454.21000000000004</v>
      </c>
      <c r="F144" s="7">
        <f>F143+Month!E129</f>
        <v>236.14</v>
      </c>
      <c r="G144" s="7">
        <f>G143+Month!F129</f>
        <v>4177.71</v>
      </c>
      <c r="H144" s="7">
        <f>H143+Month!G129</f>
        <v>2937.4</v>
      </c>
      <c r="I144" s="7">
        <f>I143+Month!H129</f>
        <v>1177.92</v>
      </c>
      <c r="J144" s="7">
        <f>J143+Month!I129</f>
        <v>5315.1</v>
      </c>
      <c r="K144" s="7">
        <f>K143+Month!J129</f>
        <v>1500.57</v>
      </c>
      <c r="L144" s="7">
        <f>L143+Month!K129</f>
        <v>411.84999999999997</v>
      </c>
      <c r="M144" s="7">
        <f>M143+Month!L129</f>
        <v>140.38000000000002</v>
      </c>
      <c r="N144" s="7">
        <f>N143+Month!M129</f>
        <v>400.27</v>
      </c>
    </row>
    <row r="145" spans="1:32">
      <c r="A145">
        <v>2008</v>
      </c>
      <c r="B145" t="s">
        <v>40</v>
      </c>
      <c r="C145" s="7">
        <f>C144+Month!B130</f>
        <v>24240.52</v>
      </c>
      <c r="D145" s="7">
        <f>D144+Month!C130</f>
        <v>1321.02</v>
      </c>
      <c r="E145" s="7">
        <f>E144+Month!D130</f>
        <v>600.27</v>
      </c>
      <c r="F145" s="7">
        <f>F144+Month!E130</f>
        <v>301.54999999999995</v>
      </c>
      <c r="G145" s="7">
        <f>G144+Month!F130</f>
        <v>5612</v>
      </c>
      <c r="H145" s="7">
        <f>H144+Month!G130</f>
        <v>3945.38</v>
      </c>
      <c r="I145" s="7">
        <f>I144+Month!H130</f>
        <v>1546.3500000000001</v>
      </c>
      <c r="J145" s="7">
        <f>J144+Month!I130</f>
        <v>7093.2400000000007</v>
      </c>
      <c r="K145" s="7">
        <f>K144+Month!J130</f>
        <v>1967.1799999999998</v>
      </c>
      <c r="L145" s="7">
        <f>L144+Month!K130</f>
        <v>568.4</v>
      </c>
      <c r="M145" s="7">
        <f>M144+Month!L130</f>
        <v>190.93</v>
      </c>
      <c r="N145" s="7">
        <f>N144+Month!M130</f>
        <v>563.20000000000005</v>
      </c>
    </row>
    <row r="146" spans="1:32">
      <c r="A146">
        <v>2008</v>
      </c>
      <c r="B146" t="s">
        <v>36</v>
      </c>
      <c r="C146" s="7">
        <f>C145+Month!B131</f>
        <v>29997.08</v>
      </c>
      <c r="D146" s="7">
        <f>D145+Month!C131</f>
        <v>1576.2</v>
      </c>
      <c r="E146" s="7">
        <f>E145+Month!D131</f>
        <v>747.11</v>
      </c>
      <c r="F146" s="7">
        <f>F145+Month!E131</f>
        <v>345.79999999999995</v>
      </c>
      <c r="G146" s="7">
        <f>G145+Month!F131</f>
        <v>6978.5</v>
      </c>
      <c r="H146" s="7">
        <f>H145+Month!G131</f>
        <v>4971.07</v>
      </c>
      <c r="I146" s="7">
        <f>I145+Month!H131</f>
        <v>1746.96</v>
      </c>
      <c r="J146" s="7">
        <f>J145+Month!I131</f>
        <v>8790.7200000000012</v>
      </c>
      <c r="K146" s="7">
        <f>K145+Month!J131</f>
        <v>2412.6899999999996</v>
      </c>
      <c r="L146" s="7">
        <f>L145+Month!K131</f>
        <v>735.07999999999993</v>
      </c>
      <c r="M146" s="7">
        <f>M145+Month!L131</f>
        <v>245.10000000000002</v>
      </c>
      <c r="N146" s="7">
        <f>N145+Month!M131</f>
        <v>723.48</v>
      </c>
    </row>
    <row r="147" spans="1:32">
      <c r="A147">
        <v>2008</v>
      </c>
      <c r="B147" t="s">
        <v>41</v>
      </c>
      <c r="C147" s="7">
        <f>C146+Month!B132</f>
        <v>35772.76</v>
      </c>
      <c r="D147" s="7">
        <f>D146+Month!C132</f>
        <v>1886.94</v>
      </c>
      <c r="E147" s="7">
        <f>E146+Month!D132</f>
        <v>899.96</v>
      </c>
      <c r="F147" s="7">
        <f>F146+Month!E132</f>
        <v>382.59</v>
      </c>
      <c r="G147" s="7">
        <f>G146+Month!F132</f>
        <v>8355.89</v>
      </c>
      <c r="H147" s="7">
        <f>H146+Month!G132</f>
        <v>6013.69</v>
      </c>
      <c r="I147" s="7">
        <f>I146+Month!H132</f>
        <v>1925.16</v>
      </c>
      <c r="J147" s="7">
        <f>J146+Month!I132</f>
        <v>10464.800000000001</v>
      </c>
      <c r="K147" s="7">
        <f>K146+Month!J132</f>
        <v>2948.3099999999995</v>
      </c>
      <c r="L147" s="7">
        <f>L146+Month!K132</f>
        <v>863.13999999999987</v>
      </c>
      <c r="M147" s="7">
        <f>M146+Month!L132</f>
        <v>300.83000000000004</v>
      </c>
      <c r="N147" s="7">
        <f>N146+Month!M132</f>
        <v>884.96</v>
      </c>
    </row>
    <row r="148" spans="1:32">
      <c r="A148">
        <v>2008</v>
      </c>
      <c r="B148" t="s">
        <v>42</v>
      </c>
      <c r="C148" s="7">
        <f>C147+Month!B133</f>
        <v>41573.67</v>
      </c>
      <c r="D148" s="7">
        <f>D147+Month!C133</f>
        <v>2181.1999999999998</v>
      </c>
      <c r="E148" s="7">
        <f>E147+Month!D133</f>
        <v>1056.73</v>
      </c>
      <c r="F148" s="7">
        <f>F147+Month!E133</f>
        <v>429.53</v>
      </c>
      <c r="G148" s="7">
        <f>G147+Month!F133</f>
        <v>9723.08</v>
      </c>
      <c r="H148" s="7">
        <f>H147+Month!G133</f>
        <v>7252.53</v>
      </c>
      <c r="I148" s="7">
        <f>I147+Month!H133</f>
        <v>2062.15</v>
      </c>
      <c r="J148" s="7">
        <f>J147+Month!I133</f>
        <v>12102.59</v>
      </c>
      <c r="K148" s="7">
        <f>K147+Month!J133</f>
        <v>3376.7999999999993</v>
      </c>
      <c r="L148" s="7">
        <f>L147+Month!K133</f>
        <v>1000.0799999999999</v>
      </c>
      <c r="M148" s="7">
        <f>M147+Month!L133</f>
        <v>348.26000000000005</v>
      </c>
      <c r="N148" s="7">
        <f>N147+Month!M133</f>
        <v>1040.94</v>
      </c>
    </row>
    <row r="149" spans="1:32" s="9" customFormat="1">
      <c r="A149">
        <v>2008</v>
      </c>
      <c r="B149" t="s">
        <v>43</v>
      </c>
      <c r="C149" s="7">
        <f>C148+Month!B134</f>
        <v>47078.42</v>
      </c>
      <c r="D149" s="7">
        <f>D148+Month!C134</f>
        <v>2402.4399999999996</v>
      </c>
      <c r="E149" s="7">
        <f>E148+Month!D134</f>
        <v>1129.19</v>
      </c>
      <c r="F149" s="7">
        <f>F148+Month!E134</f>
        <v>480.30999999999995</v>
      </c>
      <c r="G149" s="7">
        <f>G148+Month!F134</f>
        <v>11078.23</v>
      </c>
      <c r="H149" s="7">
        <f>H148+Month!G134</f>
        <v>8359.08</v>
      </c>
      <c r="I149" s="7">
        <f>I148+Month!H134</f>
        <v>2192.3200000000002</v>
      </c>
      <c r="J149" s="7">
        <f>J148+Month!I134</f>
        <v>13825.26</v>
      </c>
      <c r="K149" s="7">
        <f>K148+Month!J134</f>
        <v>3790.9799999999991</v>
      </c>
      <c r="L149" s="7">
        <f>L148+Month!K134</f>
        <v>1106.5</v>
      </c>
      <c r="M149" s="7">
        <f>M148+Month!L134</f>
        <v>386.59000000000003</v>
      </c>
      <c r="N149" s="7">
        <f>N148+Month!M134</f>
        <v>1199.6600000000001</v>
      </c>
      <c r="P149"/>
      <c r="Q149"/>
      <c r="R149"/>
      <c r="S149"/>
      <c r="T149"/>
      <c r="U149"/>
      <c r="V149"/>
      <c r="W149"/>
      <c r="X149"/>
      <c r="Y149"/>
      <c r="Z149"/>
      <c r="AA149"/>
      <c r="AB149"/>
      <c r="AC149"/>
      <c r="AD149"/>
      <c r="AE149"/>
      <c r="AF149"/>
    </row>
    <row r="150" spans="1:32">
      <c r="A150">
        <v>2008</v>
      </c>
      <c r="B150" t="s">
        <v>44</v>
      </c>
      <c r="C150" s="7">
        <f>C149+Month!B135</f>
        <v>52989.25</v>
      </c>
      <c r="D150" s="7">
        <f>D149+Month!C135</f>
        <v>2650.2999999999997</v>
      </c>
      <c r="E150" s="7">
        <f>E149+Month!D135</f>
        <v>1241.69</v>
      </c>
      <c r="F150" s="7">
        <f>F149+Month!E135</f>
        <v>521.02</v>
      </c>
      <c r="G150" s="7">
        <f>G149+Month!F135</f>
        <v>12507.5</v>
      </c>
      <c r="H150" s="7">
        <f>H149+Month!G135</f>
        <v>9409.44</v>
      </c>
      <c r="I150" s="7">
        <f>I149+Month!H135</f>
        <v>2421.9900000000002</v>
      </c>
      <c r="J150" s="7">
        <f>J149+Month!I135</f>
        <v>15612.33</v>
      </c>
      <c r="K150" s="7">
        <f>K149+Month!J135</f>
        <v>4282.1099999999988</v>
      </c>
      <c r="L150" s="7">
        <f>L149+Month!K135</f>
        <v>1306.6600000000001</v>
      </c>
      <c r="M150" s="7">
        <f>M149+Month!L135</f>
        <v>423.52000000000004</v>
      </c>
      <c r="N150" s="7">
        <f>N149+Month!M135</f>
        <v>1361.14</v>
      </c>
    </row>
    <row r="151" spans="1:32">
      <c r="A151">
        <v>2008</v>
      </c>
      <c r="B151" t="s">
        <v>45</v>
      </c>
      <c r="C151" s="7">
        <f>C150+Month!B136</f>
        <v>58947.479999999996</v>
      </c>
      <c r="D151" s="7">
        <f>D150+Month!C136</f>
        <v>2887.5299999999997</v>
      </c>
      <c r="E151" s="7">
        <f>E150+Month!D136</f>
        <v>1388.95</v>
      </c>
      <c r="F151" s="7">
        <f>F150+Month!E136</f>
        <v>586.26</v>
      </c>
      <c r="G151" s="7">
        <f>G150+Month!F136</f>
        <v>13865.96</v>
      </c>
      <c r="H151" s="7">
        <f>H150+Month!G136</f>
        <v>10420.66</v>
      </c>
      <c r="I151" s="7">
        <f>I150+Month!H136</f>
        <v>2781.4</v>
      </c>
      <c r="J151" s="7">
        <f>J150+Month!I136</f>
        <v>17326.79</v>
      </c>
      <c r="K151" s="7">
        <f>K150+Month!J136</f>
        <v>4708.0199999999986</v>
      </c>
      <c r="L151" s="7">
        <f>L150+Month!K136</f>
        <v>1492.76</v>
      </c>
      <c r="M151" s="7">
        <f>M150+Month!L136</f>
        <v>456.93000000000006</v>
      </c>
      <c r="N151" s="7">
        <f>N150+Month!M136</f>
        <v>1526.38</v>
      </c>
      <c r="P151" s="9"/>
      <c r="Q151" s="9"/>
      <c r="R151" s="9"/>
      <c r="S151" s="9"/>
      <c r="T151" s="9"/>
      <c r="U151" s="9"/>
      <c r="V151" s="9"/>
      <c r="W151" s="9"/>
      <c r="X151" s="9"/>
      <c r="Y151" s="9"/>
      <c r="Z151" s="9"/>
      <c r="AA151" s="9"/>
      <c r="AB151" s="9"/>
      <c r="AC151" s="9"/>
      <c r="AD151" s="9"/>
      <c r="AE151" s="9"/>
      <c r="AF151" s="9"/>
    </row>
    <row r="152" spans="1:32">
      <c r="A152">
        <v>2008</v>
      </c>
      <c r="B152" t="s">
        <v>46</v>
      </c>
      <c r="C152" s="7">
        <f>C151+Month!B137</f>
        <v>64399.009999999995</v>
      </c>
      <c r="D152" s="7">
        <f>D151+Month!C137</f>
        <v>3100.54</v>
      </c>
      <c r="E152" s="7">
        <f>E151+Month!D137</f>
        <v>1529.69</v>
      </c>
      <c r="F152" s="7">
        <f>F151+Month!E137</f>
        <v>635.20000000000005</v>
      </c>
      <c r="G152" s="7">
        <f>G151+Month!F137</f>
        <v>15218.759999999998</v>
      </c>
      <c r="H152" s="7">
        <f>H151+Month!G137</f>
        <v>11285.98</v>
      </c>
      <c r="I152" s="7">
        <f>I151+Month!H137</f>
        <v>3183.6</v>
      </c>
      <c r="J152" s="7">
        <f>J151+Month!I137</f>
        <v>18820.650000000001</v>
      </c>
      <c r="K152" s="7">
        <f>K151+Month!J137</f>
        <v>5128.4399999999987</v>
      </c>
      <c r="L152" s="7">
        <f>L151+Month!K137</f>
        <v>1713.05</v>
      </c>
      <c r="M152" s="7">
        <f>M151+Month!L137</f>
        <v>483.88000000000005</v>
      </c>
      <c r="N152" s="7">
        <f>N151+Month!M137</f>
        <v>1673.6100000000001</v>
      </c>
    </row>
    <row r="153" spans="1:32">
      <c r="A153">
        <v>2008</v>
      </c>
      <c r="B153" t="s">
        <v>47</v>
      </c>
      <c r="C153" s="7">
        <f>C152+Month!B138</f>
        <v>70264.149999999994</v>
      </c>
      <c r="D153" s="7">
        <f>D152+Month!C138</f>
        <v>3319.82</v>
      </c>
      <c r="E153" s="7">
        <f>E152+Month!D138</f>
        <v>1697.8200000000002</v>
      </c>
      <c r="F153" s="7">
        <f>F152+Month!E138</f>
        <v>741.44</v>
      </c>
      <c r="G153" s="7">
        <f>G152+Month!F138</f>
        <v>16541.57</v>
      </c>
      <c r="H153" s="7">
        <f>H152+Month!G138</f>
        <v>12142.41</v>
      </c>
      <c r="I153" s="7">
        <f>I152+Month!H138</f>
        <v>3681.4</v>
      </c>
      <c r="J153" s="7">
        <f>J152+Month!I138</f>
        <v>20500.79</v>
      </c>
      <c r="K153" s="7">
        <f>K152+Month!J138</f>
        <v>5631.869999999999</v>
      </c>
      <c r="L153" s="7">
        <f>L152+Month!K138</f>
        <v>1944.79</v>
      </c>
      <c r="M153" s="7">
        <f>M152+Month!L138</f>
        <v>509.85</v>
      </c>
      <c r="N153" s="7">
        <f>N152+Month!M138</f>
        <v>1740.8500000000001</v>
      </c>
    </row>
    <row r="154" spans="1:32">
      <c r="A154">
        <v>2009</v>
      </c>
      <c r="B154" t="s">
        <v>37</v>
      </c>
      <c r="C154" s="7">
        <f>Month!B139</f>
        <v>5530.13</v>
      </c>
      <c r="D154" s="7">
        <f>Month!C139</f>
        <v>257.27999999999997</v>
      </c>
      <c r="E154" s="7">
        <f>Month!D139</f>
        <v>154.83000000000001</v>
      </c>
      <c r="F154" s="7">
        <f>Month!E139</f>
        <v>95.11</v>
      </c>
      <c r="G154" s="7">
        <f>Month!F139</f>
        <v>1177.22</v>
      </c>
      <c r="H154" s="7">
        <f>Month!G139</f>
        <v>943.74</v>
      </c>
      <c r="I154" s="7">
        <f>Month!H139</f>
        <v>477.12</v>
      </c>
      <c r="J154" s="7">
        <f>Month!I139</f>
        <v>1508.42</v>
      </c>
      <c r="K154" s="7">
        <f>Month!J139</f>
        <v>443.22</v>
      </c>
      <c r="L154" s="7">
        <f>Month!K139</f>
        <v>205.82</v>
      </c>
      <c r="M154" s="7">
        <f>Month!L139</f>
        <v>25.17</v>
      </c>
      <c r="N154" s="7">
        <f>Month!M139</f>
        <v>92.87</v>
      </c>
    </row>
    <row r="155" spans="1:32">
      <c r="A155">
        <v>2009</v>
      </c>
      <c r="B155" t="s">
        <v>38</v>
      </c>
      <c r="C155" s="7">
        <f>Month!B140+calculation_hide!C154</f>
        <v>11256.02</v>
      </c>
      <c r="D155" s="7">
        <f>Month!C140+calculation_hide!D154</f>
        <v>508.41999999999996</v>
      </c>
      <c r="E155" s="7">
        <f>Month!D140+calculation_hide!E154</f>
        <v>294.12</v>
      </c>
      <c r="F155" s="7">
        <f>Month!E140+calculation_hide!F154</f>
        <v>183.86</v>
      </c>
      <c r="G155" s="7">
        <f>Month!F140+calculation_hide!G154</f>
        <v>2565.4899999999998</v>
      </c>
      <c r="H155" s="7">
        <f>Month!G140+calculation_hide!H154</f>
        <v>1783.93</v>
      </c>
      <c r="I155" s="7">
        <f>Month!H140+calculation_hide!I154</f>
        <v>918.7</v>
      </c>
      <c r="J155" s="7">
        <f>Month!I140+calculation_hide!J154</f>
        <v>3200.5</v>
      </c>
      <c r="K155" s="7">
        <f>Month!J140+calculation_hide!K154</f>
        <v>917.72</v>
      </c>
      <c r="L155" s="7">
        <f>Month!K140+calculation_hide!L154</f>
        <v>349.53999999999996</v>
      </c>
      <c r="M155" s="7">
        <f>Month!L140+calculation_hide!M154</f>
        <v>83.789999999999992</v>
      </c>
      <c r="N155" s="7">
        <f>Month!M140+calculation_hide!N154</f>
        <v>188.60000000000002</v>
      </c>
    </row>
    <row r="156" spans="1:32">
      <c r="A156">
        <v>2009</v>
      </c>
      <c r="B156" t="s">
        <v>39</v>
      </c>
      <c r="C156" s="7">
        <f>Month!B141+calculation_hide!C155</f>
        <v>17089.18</v>
      </c>
      <c r="D156" s="7">
        <f>Month!C141+calculation_hide!D155</f>
        <v>780.46</v>
      </c>
      <c r="E156" s="7">
        <f>Month!D141+calculation_hide!E155</f>
        <v>459.74</v>
      </c>
      <c r="F156" s="7">
        <f>Month!E141+calculation_hide!F155</f>
        <v>274.37</v>
      </c>
      <c r="G156" s="7">
        <f>Month!F141+calculation_hide!G155</f>
        <v>3935.0299999999997</v>
      </c>
      <c r="H156" s="7">
        <f>Month!G141+calculation_hide!H155</f>
        <v>2801.06</v>
      </c>
      <c r="I156" s="7">
        <f>I155+Month!H141</f>
        <v>1307.76</v>
      </c>
      <c r="J156" s="7">
        <f>J155+Month!I141</f>
        <v>4741.84</v>
      </c>
      <c r="K156" s="7">
        <f>K155+Month!J141</f>
        <v>1380.4</v>
      </c>
      <c r="L156" s="7">
        <f>L155+Month!K141</f>
        <v>465.21999999999997</v>
      </c>
      <c r="M156" s="7">
        <f>M155+Month!L141</f>
        <v>134.03</v>
      </c>
      <c r="N156" s="7">
        <f>N155+Month!M141</f>
        <v>317.05</v>
      </c>
    </row>
    <row r="157" spans="1:32">
      <c r="A157">
        <v>2009</v>
      </c>
      <c r="B157" t="s">
        <v>40</v>
      </c>
      <c r="C157" s="7">
        <f>Month!B142+calculation_hide!C156</f>
        <v>22885.88</v>
      </c>
      <c r="D157" s="7">
        <f>Month!C142+calculation_hide!D156</f>
        <v>1064.02</v>
      </c>
      <c r="E157" s="7">
        <f>Month!D142+calculation_hide!E156</f>
        <v>593.98</v>
      </c>
      <c r="F157" s="7">
        <f>Month!E142+calculation_hide!F156</f>
        <v>323.67</v>
      </c>
      <c r="G157" s="7">
        <f>Month!F142+calculation_hide!G156</f>
        <v>5311.65</v>
      </c>
      <c r="H157" s="7">
        <f>Month!G142+calculation_hide!H156</f>
        <v>3870.25</v>
      </c>
      <c r="I157" s="7">
        <f>I156+Month!H142</f>
        <v>1581.8899999999999</v>
      </c>
      <c r="J157" s="7">
        <f>J156+Month!I142</f>
        <v>6545.75</v>
      </c>
      <c r="K157" s="7">
        <f>K156+Month!J142</f>
        <v>1804.18</v>
      </c>
      <c r="L157" s="7">
        <f>L156+Month!K142</f>
        <v>565.56999999999994</v>
      </c>
      <c r="M157" s="7">
        <f>M156+Month!L142</f>
        <v>177.56</v>
      </c>
      <c r="N157" s="7">
        <f>N156+Month!M142</f>
        <v>452.89</v>
      </c>
    </row>
    <row r="158" spans="1:32">
      <c r="A158">
        <v>2009</v>
      </c>
      <c r="B158" t="s">
        <v>36</v>
      </c>
      <c r="C158" s="7">
        <f>Month!B143+calculation_hide!C157</f>
        <v>28396.690000000002</v>
      </c>
      <c r="D158" s="7">
        <f>Month!C143+calculation_hide!D157</f>
        <v>1370.94</v>
      </c>
      <c r="E158" s="7">
        <f>Month!D143+calculation_hide!E157</f>
        <v>726.68000000000006</v>
      </c>
      <c r="F158" s="7">
        <f>Month!E143+calculation_hide!F157</f>
        <v>388.51</v>
      </c>
      <c r="G158" s="7">
        <f>Month!F143+calculation_hide!G157</f>
        <v>6655.5999999999995</v>
      </c>
      <c r="H158" s="7">
        <f>Month!G143+calculation_hide!H157</f>
        <v>4878.3599999999997</v>
      </c>
      <c r="I158" s="7">
        <f>I157+Month!H143</f>
        <v>1823.1299999999999</v>
      </c>
      <c r="J158" s="7">
        <f>J157+Month!I143</f>
        <v>8102.83</v>
      </c>
      <c r="K158" s="7">
        <f>K157+Month!J143</f>
        <v>2207.9499999999998</v>
      </c>
      <c r="L158" s="7">
        <f>L157+Month!K143</f>
        <v>693.12999999999988</v>
      </c>
      <c r="M158" s="7">
        <f>M157+Month!L143</f>
        <v>216.06</v>
      </c>
      <c r="N158" s="7">
        <f>N157+Month!M143</f>
        <v>566.04999999999995</v>
      </c>
    </row>
    <row r="159" spans="1:32">
      <c r="A159">
        <v>2009</v>
      </c>
      <c r="B159" t="s">
        <v>41</v>
      </c>
      <c r="C159" s="7">
        <f>Month!B144+calculation_hide!C158</f>
        <v>33818.380000000005</v>
      </c>
      <c r="D159" s="7">
        <f>Month!C144+calculation_hide!D158</f>
        <v>1667.24</v>
      </c>
      <c r="E159" s="7">
        <f>Month!D144+calculation_hide!E158</f>
        <v>866.31000000000006</v>
      </c>
      <c r="F159" s="7">
        <f>Month!E144+calculation_hide!F158</f>
        <v>473.59</v>
      </c>
      <c r="G159" s="7">
        <f>Month!F144+calculation_hide!G158</f>
        <v>8034.5599999999995</v>
      </c>
      <c r="H159" s="7">
        <f>Month!G144+calculation_hide!H158</f>
        <v>5736.3499999999995</v>
      </c>
      <c r="I159" s="7">
        <f>I158+Month!H144</f>
        <v>1973.85</v>
      </c>
      <c r="J159" s="7">
        <f>J158+Month!I144</f>
        <v>9783.41</v>
      </c>
      <c r="K159" s="7">
        <f>K158+Month!J144</f>
        <v>2612.4899999999998</v>
      </c>
      <c r="L159" s="7">
        <f>L158+Month!K144</f>
        <v>804.56999999999994</v>
      </c>
      <c r="M159" s="7">
        <f>M158+Month!L144</f>
        <v>259.32</v>
      </c>
      <c r="N159" s="7">
        <f>N158+Month!M144</f>
        <v>719.61999999999989</v>
      </c>
    </row>
    <row r="160" spans="1:32">
      <c r="A160">
        <v>2009</v>
      </c>
      <c r="B160" t="s">
        <v>42</v>
      </c>
      <c r="C160" s="7">
        <f>Month!B145+calculation_hide!C159</f>
        <v>39400.86</v>
      </c>
      <c r="D160" s="7">
        <f>Month!C145+calculation_hide!D159</f>
        <v>1984.3</v>
      </c>
      <c r="E160" s="7">
        <f>Month!D145+calculation_hide!E159</f>
        <v>998.33</v>
      </c>
      <c r="F160" s="7">
        <f>Month!E145+calculation_hide!F159</f>
        <v>570.5</v>
      </c>
      <c r="G160" s="7">
        <f>Month!F145+calculation_hide!G159</f>
        <v>9374.08</v>
      </c>
      <c r="H160" s="7">
        <f>Month!G145+calculation_hide!H159</f>
        <v>6771.7699999999995</v>
      </c>
      <c r="I160" s="7">
        <f>I159+Month!H145</f>
        <v>2106.31</v>
      </c>
      <c r="J160" s="7">
        <f>J159+Month!I145</f>
        <v>11452.41</v>
      </c>
      <c r="K160" s="7">
        <f>K159+Month!J145</f>
        <v>3029.2599999999998</v>
      </c>
      <c r="L160" s="7">
        <f>L159+Month!K145</f>
        <v>906.95999999999992</v>
      </c>
      <c r="M160" s="7">
        <f>M159+Month!L145</f>
        <v>312.69</v>
      </c>
      <c r="N160" s="7">
        <f>N159+Month!M145</f>
        <v>840.55</v>
      </c>
    </row>
    <row r="161" spans="1:14">
      <c r="A161">
        <v>2009</v>
      </c>
      <c r="B161" t="s">
        <v>43</v>
      </c>
      <c r="C161" s="7">
        <f>Month!B146+calculation_hide!C160</f>
        <v>44993.279999999999</v>
      </c>
      <c r="D161" s="7">
        <f>Month!C146+calculation_hide!D160</f>
        <v>2264.17</v>
      </c>
      <c r="E161" s="7">
        <f>Month!D146+calculation_hide!E160</f>
        <v>1097.8700000000001</v>
      </c>
      <c r="F161" s="7">
        <f>Month!E146+calculation_hide!F160</f>
        <v>628.19000000000005</v>
      </c>
      <c r="G161" s="7">
        <f>Month!F146+calculation_hide!G160</f>
        <v>10677.51</v>
      </c>
      <c r="H161" s="7">
        <f>Month!G146+calculation_hide!H160</f>
        <v>7847.8899999999994</v>
      </c>
      <c r="I161" s="7">
        <f>I160+Month!H146</f>
        <v>2286.77</v>
      </c>
      <c r="J161" s="7">
        <f>J160+Month!I146</f>
        <v>13212.91</v>
      </c>
      <c r="K161" s="7">
        <f>K160+Month!J146</f>
        <v>3433.16</v>
      </c>
      <c r="L161" s="7">
        <f>L160+Month!K146</f>
        <v>1011.5699999999999</v>
      </c>
      <c r="M161" s="7">
        <f>M160+Month!L146</f>
        <v>359.26</v>
      </c>
      <c r="N161" s="7">
        <f>N160+Month!M146</f>
        <v>975.77</v>
      </c>
    </row>
    <row r="162" spans="1:14">
      <c r="A162">
        <v>2009</v>
      </c>
      <c r="B162" t="s">
        <v>44</v>
      </c>
      <c r="C162" s="7">
        <f>Month!B147+calculation_hide!C161</f>
        <v>50670.02</v>
      </c>
      <c r="D162" s="7">
        <f>Month!C147+calculation_hide!D161</f>
        <v>2476.56</v>
      </c>
      <c r="E162" s="7">
        <f>Month!D147+calculation_hide!E161</f>
        <v>1202.3200000000002</v>
      </c>
      <c r="F162" s="7">
        <f>Month!E147+calculation_hide!F161</f>
        <v>723.36</v>
      </c>
      <c r="G162" s="7">
        <f>Month!F147+calculation_hide!G161</f>
        <v>11975.15</v>
      </c>
      <c r="H162" s="7">
        <f>Month!G147+calculation_hide!H161</f>
        <v>8875.0299999999988</v>
      </c>
      <c r="I162" s="7">
        <f>I161+Month!H147</f>
        <v>2561.0100000000002</v>
      </c>
      <c r="J162" s="7">
        <f>J161+Month!I147</f>
        <v>14992.369999999999</v>
      </c>
      <c r="K162" s="7">
        <f>K161+Month!J147</f>
        <v>3846.1899999999996</v>
      </c>
      <c r="L162" s="7">
        <f>L161+Month!K147</f>
        <v>1124.3799999999999</v>
      </c>
      <c r="M162" s="7">
        <f>M161+Month!L147</f>
        <v>408.41999999999996</v>
      </c>
      <c r="N162" s="7">
        <f>N161+Month!M147</f>
        <v>1091.27</v>
      </c>
    </row>
    <row r="163" spans="1:14">
      <c r="A163">
        <v>2009</v>
      </c>
      <c r="B163" t="s">
        <v>45</v>
      </c>
      <c r="C163" s="7">
        <f>Month!B148+calculation_hide!C162</f>
        <v>56235.67</v>
      </c>
      <c r="D163" s="7">
        <f>Month!C148+calculation_hide!D162</f>
        <v>2752.5099999999998</v>
      </c>
      <c r="E163" s="7">
        <f>Month!D148+calculation_hide!E162</f>
        <v>1329.3400000000001</v>
      </c>
      <c r="F163" s="7">
        <f>Month!E148+calculation_hide!F162</f>
        <v>802.17000000000007</v>
      </c>
      <c r="G163" s="7">
        <f>Month!F148+calculation_hide!G162</f>
        <v>13288.73</v>
      </c>
      <c r="H163" s="7">
        <f>Month!G148+calculation_hide!H162</f>
        <v>9818.7699999999986</v>
      </c>
      <c r="I163" s="7">
        <f>I162+Month!H148</f>
        <v>2883.17</v>
      </c>
      <c r="J163" s="7">
        <f>J162+Month!I148</f>
        <v>16622.18</v>
      </c>
      <c r="K163" s="7">
        <f>K162+Month!J148</f>
        <v>4255.8499999999995</v>
      </c>
      <c r="L163" s="7">
        <f>L162+Month!K148</f>
        <v>1255.4799999999998</v>
      </c>
      <c r="M163" s="7">
        <f>M162+Month!L148</f>
        <v>449.22999999999996</v>
      </c>
      <c r="N163" s="7">
        <f>N162+Month!M148</f>
        <v>1202.49</v>
      </c>
    </row>
    <row r="164" spans="1:14">
      <c r="A164">
        <v>2009</v>
      </c>
      <c r="B164" t="s">
        <v>46</v>
      </c>
      <c r="C164" s="7">
        <f>Month!B149+calculation_hide!C163</f>
        <v>61421.82</v>
      </c>
      <c r="D164" s="7">
        <f>Month!C149+calculation_hide!D163</f>
        <v>2984.1099999999997</v>
      </c>
      <c r="E164" s="7">
        <f>Month!D149+calculation_hide!E163</f>
        <v>1455.41</v>
      </c>
      <c r="F164" s="7">
        <f>Month!E149+calculation_hide!F163</f>
        <v>877.75000000000011</v>
      </c>
      <c r="G164" s="7">
        <f>Month!F149+calculation_hide!G163</f>
        <v>14408.23</v>
      </c>
      <c r="H164" s="7">
        <f>Month!G149+calculation_hide!H163</f>
        <v>10626.769999999999</v>
      </c>
      <c r="I164" s="7">
        <f>I163+Month!H149</f>
        <v>3201.79</v>
      </c>
      <c r="J164" s="7">
        <f>J163+Month!I149</f>
        <v>18366.29</v>
      </c>
      <c r="K164" s="7">
        <f>K163+Month!J149</f>
        <v>4650.3899999999994</v>
      </c>
      <c r="L164" s="7">
        <f>L163+Month!K149</f>
        <v>1392.6099999999997</v>
      </c>
      <c r="M164" s="7">
        <f>M163+Month!L149</f>
        <v>480.49999999999994</v>
      </c>
      <c r="N164" s="7">
        <f>N163+Month!M149</f>
        <v>1308.1500000000001</v>
      </c>
    </row>
    <row r="165" spans="1:14">
      <c r="A165">
        <v>2009</v>
      </c>
      <c r="B165" t="s">
        <v>47</v>
      </c>
      <c r="C165" s="7">
        <f>Month!B150+calculation_hide!C164</f>
        <v>67060.009999999995</v>
      </c>
      <c r="D165" s="7">
        <f>Month!C150+calculation_hide!D164</f>
        <v>3228.68</v>
      </c>
      <c r="E165" s="7">
        <f>Month!D150+calculation_hide!E164</f>
        <v>1590.5700000000002</v>
      </c>
      <c r="F165" s="7">
        <f>Month!E150+calculation_hide!F164</f>
        <v>987.60000000000014</v>
      </c>
      <c r="G165" s="7">
        <f>Month!F150+calculation_hide!G164</f>
        <v>15612.64</v>
      </c>
      <c r="H165" s="7">
        <f>Month!G150+calculation_hide!H164</f>
        <v>11532.72</v>
      </c>
      <c r="I165" s="7">
        <f>I164+Month!H150</f>
        <v>3732.16</v>
      </c>
      <c r="J165" s="7">
        <f>J164+Month!I150</f>
        <v>20112.060000000001</v>
      </c>
      <c r="K165" s="7">
        <f>K164+Month!J150</f>
        <v>5034.4799999999996</v>
      </c>
      <c r="L165" s="7">
        <f>L164+Month!K150</f>
        <v>1515.9899999999998</v>
      </c>
      <c r="M165" s="7">
        <f>M164+Month!L150</f>
        <v>510.35999999999996</v>
      </c>
      <c r="N165" s="7">
        <f>N164+Month!M150</f>
        <v>1381.43</v>
      </c>
    </row>
    <row r="166" spans="1:14">
      <c r="A166">
        <v>2010</v>
      </c>
      <c r="B166" t="s">
        <v>37</v>
      </c>
      <c r="C166" s="7">
        <f>Month!B151</f>
        <v>5288.37</v>
      </c>
      <c r="D166" s="7">
        <f>Month!C151</f>
        <v>228.19</v>
      </c>
      <c r="E166" s="7">
        <f>Month!D151</f>
        <v>130.05000000000001</v>
      </c>
      <c r="F166" s="7">
        <f>Month!E151</f>
        <v>92.9</v>
      </c>
      <c r="G166" s="7">
        <f>Month!F151</f>
        <v>1112.1500000000001</v>
      </c>
      <c r="H166" s="7">
        <f>Month!G151</f>
        <v>910.73</v>
      </c>
      <c r="I166" s="7">
        <f>Month!H151</f>
        <v>501.96</v>
      </c>
      <c r="J166" s="7">
        <f>Month!I151</f>
        <v>1476.06</v>
      </c>
      <c r="K166" s="7">
        <f>Month!J151</f>
        <v>461.84</v>
      </c>
      <c r="L166" s="7">
        <f>Month!K151</f>
        <v>144.46</v>
      </c>
      <c r="M166" s="7">
        <f>Month!L151</f>
        <v>33.9</v>
      </c>
      <c r="N166" s="7">
        <f>Month!M151</f>
        <v>57.12</v>
      </c>
    </row>
    <row r="167" spans="1:14">
      <c r="A167">
        <v>2010</v>
      </c>
      <c r="B167" t="s">
        <v>38</v>
      </c>
      <c r="C167" s="7">
        <f>C166+Month!B152</f>
        <v>10697.42</v>
      </c>
      <c r="D167" s="7">
        <f>D166+Month!C152</f>
        <v>420.32</v>
      </c>
      <c r="E167" s="7">
        <f>E166+Month!D152</f>
        <v>262.52999999999997</v>
      </c>
      <c r="F167" s="7">
        <f>F166+Month!E152</f>
        <v>193.09</v>
      </c>
      <c r="G167" s="7">
        <f>G166+Month!F152</f>
        <v>2308.65</v>
      </c>
      <c r="H167" s="7">
        <f>H166+Month!G152</f>
        <v>1586.62</v>
      </c>
      <c r="I167" s="7">
        <f>I166+Month!H152</f>
        <v>1050.49</v>
      </c>
      <c r="J167" s="7">
        <f>J166+Month!I152</f>
        <v>3193.1099999999997</v>
      </c>
      <c r="K167" s="7">
        <f>K166+Month!J152</f>
        <v>898.94</v>
      </c>
      <c r="L167" s="7">
        <f>L166+Month!K152</f>
        <v>253.46</v>
      </c>
      <c r="M167" s="7">
        <f>M166+Month!L152</f>
        <v>64.849999999999994</v>
      </c>
      <c r="N167" s="7">
        <f>N166+Month!M152</f>
        <v>159.66</v>
      </c>
    </row>
    <row r="168" spans="1:14">
      <c r="A168">
        <v>2010</v>
      </c>
      <c r="B168" t="s">
        <v>39</v>
      </c>
      <c r="C168" s="7">
        <f>C167+Month!B153</f>
        <v>16184.33</v>
      </c>
      <c r="D168" s="7">
        <f>D167+Month!C153</f>
        <v>682.38</v>
      </c>
      <c r="E168" s="7">
        <f>E167+Month!D153</f>
        <v>422.69999999999993</v>
      </c>
      <c r="F168" s="7">
        <f>F167+Month!E153</f>
        <v>279.05</v>
      </c>
      <c r="G168" s="7">
        <f>G167+Month!F153</f>
        <v>3446.63</v>
      </c>
      <c r="H168" s="7">
        <f>H167+Month!G153</f>
        <v>2522.9899999999998</v>
      </c>
      <c r="I168" s="7">
        <f>I167+Month!H153</f>
        <v>1426.46</v>
      </c>
      <c r="J168" s="7">
        <f>J167+Month!I153</f>
        <v>4859.2199999999993</v>
      </c>
      <c r="K168" s="7">
        <f>K167+Month!J153</f>
        <v>1328.53</v>
      </c>
      <c r="L168" s="7">
        <f>L167+Month!K153</f>
        <v>369.34000000000003</v>
      </c>
      <c r="M168" s="7">
        <f>M167+Month!L153</f>
        <v>123.39999999999999</v>
      </c>
      <c r="N168" s="7">
        <f>N167+Month!M153</f>
        <v>327.81</v>
      </c>
    </row>
    <row r="169" spans="1:14">
      <c r="A169">
        <v>2010</v>
      </c>
      <c r="B169" t="s">
        <v>40</v>
      </c>
      <c r="C169" s="7">
        <f>C168+Month!B154</f>
        <v>21910.43</v>
      </c>
      <c r="D169" s="7">
        <f>D168+Month!C154</f>
        <v>1004.48</v>
      </c>
      <c r="E169" s="7">
        <f>E168+Month!D154</f>
        <v>585.30999999999995</v>
      </c>
      <c r="F169" s="7">
        <f>F168+Month!E154</f>
        <v>365.89</v>
      </c>
      <c r="G169" s="7">
        <f>G168+Month!F154</f>
        <v>4749.51</v>
      </c>
      <c r="H169" s="7">
        <f>H168+Month!G154</f>
        <v>3388.1899999999996</v>
      </c>
      <c r="I169" s="7">
        <f>I168+Month!H154</f>
        <v>1696.52</v>
      </c>
      <c r="J169" s="7">
        <f>J168+Month!I154</f>
        <v>6699.9</v>
      </c>
      <c r="K169" s="7">
        <f>K168+Month!J154</f>
        <v>1743.37</v>
      </c>
      <c r="L169" s="7">
        <f>L168+Month!K154</f>
        <v>470.95000000000005</v>
      </c>
      <c r="M169" s="7">
        <f>M168+Month!L154</f>
        <v>170.95</v>
      </c>
      <c r="N169" s="7">
        <f>N168+Month!M154</f>
        <v>450.83</v>
      </c>
    </row>
    <row r="170" spans="1:14">
      <c r="A170">
        <v>2010</v>
      </c>
      <c r="B170" t="s">
        <v>36</v>
      </c>
      <c r="C170" s="7">
        <f>C169+Month!B155</f>
        <v>27370.81</v>
      </c>
      <c r="D170" s="7">
        <f>D169+Month!C155</f>
        <v>1310.0900000000001</v>
      </c>
      <c r="E170" s="7">
        <f>E169+Month!D155</f>
        <v>730.07999999999993</v>
      </c>
      <c r="F170" s="7">
        <f>F169+Month!E155</f>
        <v>482.51</v>
      </c>
      <c r="G170" s="7">
        <f>G169+Month!F155</f>
        <v>6004.5300000000007</v>
      </c>
      <c r="H170" s="7">
        <f>H169+Month!G155</f>
        <v>4307.1499999999996</v>
      </c>
      <c r="I170" s="7">
        <f>I169+Month!H155</f>
        <v>1915.24</v>
      </c>
      <c r="J170" s="7">
        <f>J169+Month!I155</f>
        <v>8349.93</v>
      </c>
      <c r="K170" s="7">
        <f>K169+Month!J155</f>
        <v>2157.6499999999996</v>
      </c>
      <c r="L170" s="7">
        <f>L169+Month!K155</f>
        <v>584.6</v>
      </c>
      <c r="M170" s="7">
        <f>M169+Month!L155</f>
        <v>212.51999999999998</v>
      </c>
      <c r="N170" s="7">
        <f>N169+Month!M155</f>
        <v>566.66</v>
      </c>
    </row>
    <row r="171" spans="1:14">
      <c r="A171">
        <v>2010</v>
      </c>
      <c r="B171" t="s">
        <v>41</v>
      </c>
      <c r="C171" s="7">
        <f>C170+Month!B156</f>
        <v>32695.030000000002</v>
      </c>
      <c r="D171" s="7">
        <f>D170+Month!C156</f>
        <v>1569.98</v>
      </c>
      <c r="E171" s="7">
        <f>E170+Month!D156</f>
        <v>846.66</v>
      </c>
      <c r="F171" s="7">
        <f>F170+Month!E156</f>
        <v>544.92999999999995</v>
      </c>
      <c r="G171" s="7">
        <f>G170+Month!F156</f>
        <v>7248.51</v>
      </c>
      <c r="H171" s="7">
        <f>H170+Month!G156</f>
        <v>5293.44</v>
      </c>
      <c r="I171" s="7">
        <f>I170+Month!H156</f>
        <v>2047.67</v>
      </c>
      <c r="J171" s="7">
        <f>J170+Month!I156</f>
        <v>10057.01</v>
      </c>
      <c r="K171" s="7">
        <f>K170+Month!J156</f>
        <v>2545.4999999999995</v>
      </c>
      <c r="L171" s="7">
        <f>L170+Month!K156</f>
        <v>702.61</v>
      </c>
      <c r="M171" s="7">
        <f>M170+Month!L156</f>
        <v>248.83999999999997</v>
      </c>
      <c r="N171" s="7">
        <f>N170+Month!M156</f>
        <v>713.15</v>
      </c>
    </row>
    <row r="172" spans="1:14">
      <c r="A172">
        <v>2010</v>
      </c>
      <c r="B172" t="s">
        <v>42</v>
      </c>
      <c r="C172" s="7">
        <f>C171+Month!B157</f>
        <v>38237.620000000003</v>
      </c>
      <c r="D172" s="7">
        <f>D171+Month!C157</f>
        <v>1802.39</v>
      </c>
      <c r="E172" s="7">
        <f>E171+Month!D157</f>
        <v>966.76</v>
      </c>
      <c r="F172" s="7">
        <f>F171+Month!E157</f>
        <v>613.88</v>
      </c>
      <c r="G172" s="7">
        <f>G171+Month!F157</f>
        <v>8475.57</v>
      </c>
      <c r="H172" s="7">
        <f>H171+Month!G157</f>
        <v>6428.42</v>
      </c>
      <c r="I172" s="7">
        <f>I171+Month!H157</f>
        <v>2176.88</v>
      </c>
      <c r="J172" s="7">
        <f>J171+Month!I157</f>
        <v>11815.59</v>
      </c>
      <c r="K172" s="7">
        <f>K171+Month!J157</f>
        <v>2947.5999999999995</v>
      </c>
      <c r="L172" s="7">
        <f>L171+Month!K157</f>
        <v>806.85</v>
      </c>
      <c r="M172" s="7">
        <f>M171+Month!L157</f>
        <v>316.97999999999996</v>
      </c>
      <c r="N172" s="7">
        <f>N171+Month!M157</f>
        <v>847.98</v>
      </c>
    </row>
    <row r="173" spans="1:14">
      <c r="A173">
        <v>2010</v>
      </c>
      <c r="B173" t="s">
        <v>43</v>
      </c>
      <c r="C173" s="7">
        <f>C172+Month!B158</f>
        <v>43854</v>
      </c>
      <c r="D173" s="7">
        <f>D172+Month!C158</f>
        <v>2050.9500000000003</v>
      </c>
      <c r="E173" s="7">
        <f>E172+Month!D158</f>
        <v>1079.51</v>
      </c>
      <c r="F173" s="7">
        <f>F172+Month!E158</f>
        <v>696.81</v>
      </c>
      <c r="G173" s="7">
        <f>G172+Month!F158</f>
        <v>9714.2000000000007</v>
      </c>
      <c r="H173" s="7">
        <f>H172+Month!G158</f>
        <v>7534.06</v>
      </c>
      <c r="I173" s="7">
        <f>I172+Month!H158</f>
        <v>2372.2000000000003</v>
      </c>
      <c r="J173" s="7">
        <f>J172+Month!I158</f>
        <v>13591.08</v>
      </c>
      <c r="K173" s="7">
        <f>K172+Month!J158</f>
        <v>3359.0699999999997</v>
      </c>
      <c r="L173" s="7">
        <f>L172+Month!K158</f>
        <v>899.03</v>
      </c>
      <c r="M173" s="7">
        <f>M172+Month!L158</f>
        <v>372.12999999999994</v>
      </c>
      <c r="N173" s="7">
        <f>N172+Month!M158</f>
        <v>1007.35</v>
      </c>
    </row>
    <row r="174" spans="1:14">
      <c r="A174">
        <v>2010</v>
      </c>
      <c r="B174" t="s">
        <v>44</v>
      </c>
      <c r="C174" s="7">
        <f>C173+Month!B159</f>
        <v>49335.65</v>
      </c>
      <c r="D174" s="7">
        <f>D173+Month!C159</f>
        <v>2266.9400000000005</v>
      </c>
      <c r="E174" s="7">
        <f>E173+Month!D159</f>
        <v>1177.5999999999999</v>
      </c>
      <c r="F174" s="7">
        <f>F173+Month!E159</f>
        <v>834.2299999999999</v>
      </c>
      <c r="G174" s="7">
        <f>G173+Month!F159</f>
        <v>10955.6</v>
      </c>
      <c r="H174" s="7">
        <f>H173+Month!G159</f>
        <v>8516.19</v>
      </c>
      <c r="I174" s="7">
        <f>I173+Month!H159</f>
        <v>2611.7000000000003</v>
      </c>
      <c r="J174" s="7">
        <f>J173+Month!I159</f>
        <v>15362.33</v>
      </c>
      <c r="K174" s="7">
        <f>K173+Month!J159</f>
        <v>3770.4599999999996</v>
      </c>
      <c r="L174" s="7">
        <f>L173+Month!K159</f>
        <v>1007.98</v>
      </c>
      <c r="M174" s="7">
        <f>M173+Month!L159</f>
        <v>422.97999999999996</v>
      </c>
      <c r="N174" s="7">
        <f>N173+Month!M159</f>
        <v>1078.3399999999999</v>
      </c>
    </row>
    <row r="175" spans="1:14">
      <c r="A175">
        <v>2010</v>
      </c>
      <c r="B175" t="s">
        <v>45</v>
      </c>
      <c r="C175" s="7">
        <f>C174+Month!B160</f>
        <v>54850.68</v>
      </c>
      <c r="D175" s="7">
        <f>D174+Month!C160</f>
        <v>2518.5700000000006</v>
      </c>
      <c r="E175" s="7">
        <f>E174+Month!D160</f>
        <v>1284.1399999999999</v>
      </c>
      <c r="F175" s="7">
        <f>F174+Month!E160</f>
        <v>894.25999999999988</v>
      </c>
      <c r="G175" s="7">
        <f>G174+Month!F160</f>
        <v>12195.84</v>
      </c>
      <c r="H175" s="7">
        <f>H174+Month!G160</f>
        <v>9453.3900000000012</v>
      </c>
      <c r="I175" s="7">
        <f>I174+Month!H160</f>
        <v>2891.53</v>
      </c>
      <c r="J175" s="7">
        <f>J174+Month!I160</f>
        <v>17171.22</v>
      </c>
      <c r="K175" s="7">
        <f>K174+Month!J160</f>
        <v>4211.66</v>
      </c>
      <c r="L175" s="7">
        <f>L174+Month!K160</f>
        <v>1126.72</v>
      </c>
      <c r="M175" s="7">
        <f>M174+Month!L160</f>
        <v>478.96999999999997</v>
      </c>
      <c r="N175" s="7">
        <f>N174+Month!M160</f>
        <v>1201.1499999999999</v>
      </c>
    </row>
    <row r="176" spans="1:14">
      <c r="A176">
        <v>2010</v>
      </c>
      <c r="B176" t="s">
        <v>46</v>
      </c>
      <c r="C176" s="7">
        <f>C175+Month!B161</f>
        <v>60611.01</v>
      </c>
      <c r="D176" s="7">
        <f>D175+Month!C161</f>
        <v>2765.4600000000005</v>
      </c>
      <c r="E176" s="7">
        <f>E175+Month!D161</f>
        <v>1411.6699999999998</v>
      </c>
      <c r="F176" s="7">
        <f>F175+Month!E161</f>
        <v>970.40999999999985</v>
      </c>
      <c r="G176" s="7">
        <f>G175+Month!F161</f>
        <v>13450.54</v>
      </c>
      <c r="H176" s="7">
        <f>H175+Month!G161</f>
        <v>10321.810000000001</v>
      </c>
      <c r="I176" s="7">
        <f>I175+Month!H161</f>
        <v>3287.88</v>
      </c>
      <c r="J176" s="7">
        <f>J175+Month!I161</f>
        <v>18989.25</v>
      </c>
      <c r="K176" s="7">
        <f>K175+Month!J161</f>
        <v>4655.79</v>
      </c>
      <c r="L176" s="7">
        <f>L175+Month!K161</f>
        <v>1240.33</v>
      </c>
      <c r="M176" s="7">
        <f>M175+Month!L161</f>
        <v>516.17999999999995</v>
      </c>
      <c r="N176" s="7">
        <f>N175+Month!M161</f>
        <v>1323.58</v>
      </c>
    </row>
    <row r="177" spans="1:14">
      <c r="A177">
        <v>2010</v>
      </c>
      <c r="B177" t="s">
        <v>47</v>
      </c>
      <c r="C177" s="7">
        <f>C176+Month!B162</f>
        <v>66295.010000000009</v>
      </c>
      <c r="D177" s="7">
        <f>D176+Month!C162</f>
        <v>3031.5100000000007</v>
      </c>
      <c r="E177" s="7">
        <f>E176+Month!D162</f>
        <v>1523.9199999999998</v>
      </c>
      <c r="F177" s="7">
        <f>F176+Month!E162</f>
        <v>1036.6999999999998</v>
      </c>
      <c r="G177" s="7">
        <f>G176+Month!F162</f>
        <v>14601.53</v>
      </c>
      <c r="H177" s="7">
        <f>H176+Month!G162</f>
        <v>11116.160000000002</v>
      </c>
      <c r="I177" s="7">
        <f>I176+Month!H162</f>
        <v>4012.13</v>
      </c>
      <c r="J177" s="7">
        <f>J176+Month!I162</f>
        <v>20740.38</v>
      </c>
      <c r="K177" s="7">
        <f>K176+Month!J162</f>
        <v>5058.8500000000004</v>
      </c>
      <c r="L177" s="7">
        <f>L176+Month!K162</f>
        <v>1370.9499999999998</v>
      </c>
      <c r="M177" s="7">
        <f>M176+Month!L162</f>
        <v>580.24</v>
      </c>
      <c r="N177" s="7">
        <f>N176+Month!M162</f>
        <v>1370.03</v>
      </c>
    </row>
    <row r="178" spans="1:14">
      <c r="A178">
        <v>2011</v>
      </c>
      <c r="B178" s="14" t="s">
        <v>37</v>
      </c>
      <c r="C178" s="7">
        <f>Month!B163</f>
        <v>5349.99</v>
      </c>
      <c r="D178" s="7">
        <f>Month!C163</f>
        <v>277.76</v>
      </c>
      <c r="E178" s="7">
        <f>Month!D163</f>
        <v>116.87</v>
      </c>
      <c r="F178" s="7">
        <f>Month!E163</f>
        <v>105.97</v>
      </c>
      <c r="G178" s="7">
        <f>Month!F163</f>
        <v>1136.3599999999999</v>
      </c>
      <c r="H178" s="7">
        <f>Month!G163</f>
        <v>871.74</v>
      </c>
      <c r="I178" s="7">
        <f>Month!H163</f>
        <v>468.34</v>
      </c>
      <c r="J178" s="7">
        <f>Month!I163</f>
        <v>1602.57</v>
      </c>
      <c r="K178" s="7">
        <f>Month!J163</f>
        <v>410.64</v>
      </c>
      <c r="L178" s="7">
        <f>Month!K163</f>
        <v>98.07</v>
      </c>
      <c r="M178" s="7">
        <f>Month!L163</f>
        <v>39.31</v>
      </c>
      <c r="N178" s="7">
        <f>Month!M163</f>
        <v>95.45</v>
      </c>
    </row>
    <row r="179" spans="1:14">
      <c r="A179">
        <v>2011</v>
      </c>
      <c r="B179" s="14" t="s">
        <v>38</v>
      </c>
      <c r="C179" s="7">
        <f>C178+Month!B164</f>
        <v>10399.27</v>
      </c>
      <c r="D179" s="7">
        <f>D178+Month!C164</f>
        <v>514.16999999999996</v>
      </c>
      <c r="E179" s="7">
        <f>E178+Month!D164</f>
        <v>221.84</v>
      </c>
      <c r="F179" s="7">
        <f>F178+Month!E164</f>
        <v>189.91</v>
      </c>
      <c r="G179" s="7">
        <f>G178+Month!F164</f>
        <v>2268.5699999999997</v>
      </c>
      <c r="H179" s="7">
        <f>H178+Month!G164</f>
        <v>1742.26</v>
      </c>
      <c r="I179" s="7">
        <f>I178+Month!H164</f>
        <v>733.84999999999991</v>
      </c>
      <c r="J179" s="7">
        <f>J178+Month!I164</f>
        <v>3341.1</v>
      </c>
      <c r="K179" s="7">
        <f>K178+Month!J164</f>
        <v>700.3</v>
      </c>
      <c r="L179" s="7">
        <f>L178+Month!K164</f>
        <v>166.08999999999997</v>
      </c>
      <c r="M179" s="7">
        <f>M178+Month!L164</f>
        <v>91.64</v>
      </c>
      <c r="N179" s="7">
        <f>N178+Month!M164</f>
        <v>223.87</v>
      </c>
    </row>
    <row r="180" spans="1:14">
      <c r="A180">
        <v>2011</v>
      </c>
      <c r="B180" s="14" t="s">
        <v>39</v>
      </c>
      <c r="C180" s="7">
        <f>C179+Month!B165</f>
        <v>15719.61</v>
      </c>
      <c r="D180" s="7">
        <f>D179+Month!C165</f>
        <v>768.34999999999991</v>
      </c>
      <c r="E180" s="7">
        <f>E179+Month!D165</f>
        <v>339.11</v>
      </c>
      <c r="F180" s="7">
        <f>F179+Month!E165</f>
        <v>287.18</v>
      </c>
      <c r="G180" s="7">
        <f>G179+Month!F165</f>
        <v>3363.3899999999994</v>
      </c>
      <c r="H180" s="7">
        <f>H179+Month!G165</f>
        <v>2718.44</v>
      </c>
      <c r="I180" s="7">
        <f>I179+Month!H165</f>
        <v>1069.32</v>
      </c>
      <c r="J180" s="7">
        <f>J179+Month!I165</f>
        <v>4998.71</v>
      </c>
      <c r="K180" s="7">
        <f>K179+Month!J165</f>
        <v>1056.1500000000001</v>
      </c>
      <c r="L180" s="7">
        <f>L179+Month!K165</f>
        <v>251.24999999999997</v>
      </c>
      <c r="M180" s="7">
        <f>M179+Month!L165</f>
        <v>139.24</v>
      </c>
      <c r="N180" s="7">
        <f>N179+Month!M165</f>
        <v>400.65</v>
      </c>
    </row>
    <row r="181" spans="1:14">
      <c r="A181">
        <v>2011</v>
      </c>
      <c r="B181" s="15" t="s">
        <v>40</v>
      </c>
      <c r="C181" s="7">
        <f>C180+Month!B166</f>
        <v>21166.38</v>
      </c>
      <c r="D181" s="7">
        <f>D180+Month!C166</f>
        <v>1097.53</v>
      </c>
      <c r="E181" s="7">
        <f>E180+Month!D166</f>
        <v>462.86</v>
      </c>
      <c r="F181" s="7">
        <f>F180+Month!E166</f>
        <v>382.56</v>
      </c>
      <c r="G181" s="7">
        <f>G180+Month!F166</f>
        <v>4591.8899999999994</v>
      </c>
      <c r="H181" s="7">
        <f>H180+Month!G166</f>
        <v>3590.81</v>
      </c>
      <c r="I181" s="7">
        <f>I180+Month!H166</f>
        <v>1246.56</v>
      </c>
      <c r="J181" s="7">
        <f>J180+Month!I166</f>
        <v>6846.63</v>
      </c>
      <c r="K181" s="7">
        <f>K180+Month!J166</f>
        <v>1477.69</v>
      </c>
      <c r="L181" s="7">
        <f>L180+Month!K166</f>
        <v>320.04999999999995</v>
      </c>
      <c r="M181" s="7">
        <f>M180+Month!L166</f>
        <v>192.52</v>
      </c>
      <c r="N181" s="7">
        <f>N180+Month!M166</f>
        <v>524.12</v>
      </c>
    </row>
    <row r="182" spans="1:14">
      <c r="A182">
        <v>2011</v>
      </c>
      <c r="B182" s="15" t="s">
        <v>36</v>
      </c>
      <c r="C182" s="7">
        <f>C181+Month!B167</f>
        <v>26359.620000000003</v>
      </c>
      <c r="D182" s="7">
        <f>D181+Month!C167</f>
        <v>1358.6799999999998</v>
      </c>
      <c r="E182" s="7">
        <f>E181+Month!D167</f>
        <v>581.07000000000005</v>
      </c>
      <c r="F182" s="7">
        <f>F181+Month!E167</f>
        <v>470.46000000000004</v>
      </c>
      <c r="G182" s="7">
        <f>G181+Month!F167</f>
        <v>5760.4199999999992</v>
      </c>
      <c r="H182" s="7">
        <f>H181+Month!G167</f>
        <v>4526.49</v>
      </c>
      <c r="I182" s="7">
        <f>I181+Month!H167</f>
        <v>1420.9499999999998</v>
      </c>
      <c r="J182" s="7">
        <f>J181+Month!I167</f>
        <v>8481.73</v>
      </c>
      <c r="K182" s="7">
        <f>K181+Month!J167</f>
        <v>1963.13</v>
      </c>
      <c r="L182" s="7">
        <f>L181+Month!K167</f>
        <v>424.70999999999992</v>
      </c>
      <c r="M182" s="7">
        <f>M181+Month!L167</f>
        <v>245.56</v>
      </c>
      <c r="N182" s="7">
        <f>N181+Month!M167</f>
        <v>579.97</v>
      </c>
    </row>
    <row r="183" spans="1:14">
      <c r="A183">
        <v>2011</v>
      </c>
      <c r="B183" s="15" t="s">
        <v>41</v>
      </c>
      <c r="C183" s="7">
        <f>C182+Month!B168</f>
        <v>31918.800000000003</v>
      </c>
      <c r="D183" s="7">
        <f>D182+Month!C168</f>
        <v>1647.9699999999998</v>
      </c>
      <c r="E183" s="7">
        <f>E182+Month!D168</f>
        <v>695.79000000000008</v>
      </c>
      <c r="F183" s="7">
        <f>F182+Month!E168</f>
        <v>567.38</v>
      </c>
      <c r="G183" s="7">
        <f>G182+Month!F168</f>
        <v>6934.5999999999995</v>
      </c>
      <c r="H183" s="7">
        <f>H182+Month!G168</f>
        <v>5637.71</v>
      </c>
      <c r="I183" s="7">
        <f>I182+Month!H168</f>
        <v>1586.9399999999998</v>
      </c>
      <c r="J183" s="7">
        <f>J182+Month!I168</f>
        <v>10280.23</v>
      </c>
      <c r="K183" s="7">
        <f>K182+Month!J168</f>
        <v>2322.4300000000003</v>
      </c>
      <c r="L183" s="7">
        <f>L182+Month!K168</f>
        <v>496.2299999999999</v>
      </c>
      <c r="M183" s="7">
        <f>M182+Month!L168</f>
        <v>306.54000000000002</v>
      </c>
      <c r="N183" s="7">
        <f>N182+Month!M168</f>
        <v>792.1</v>
      </c>
    </row>
    <row r="184" spans="1:14">
      <c r="A184">
        <v>2011</v>
      </c>
      <c r="B184" s="15" t="s">
        <v>42</v>
      </c>
      <c r="C184" s="7">
        <f>C183+Month!B169</f>
        <v>37242.58</v>
      </c>
      <c r="D184" s="7">
        <f>D183+Month!C169</f>
        <v>1926.2299999999998</v>
      </c>
      <c r="E184" s="7">
        <f>E183+Month!D169</f>
        <v>807.00000000000011</v>
      </c>
      <c r="F184" s="7">
        <f>F183+Month!E169</f>
        <v>643.12</v>
      </c>
      <c r="G184" s="7">
        <f>G183+Month!F169</f>
        <v>8095.2199999999993</v>
      </c>
      <c r="H184" s="7">
        <f>H183+Month!G169</f>
        <v>6643</v>
      </c>
      <c r="I184" s="7">
        <f>I183+Month!H169</f>
        <v>1719.5499999999997</v>
      </c>
      <c r="J184" s="7">
        <f>J183+Month!I169</f>
        <v>12068.289999999999</v>
      </c>
      <c r="K184" s="7">
        <f>K183+Month!J169</f>
        <v>2722.57</v>
      </c>
      <c r="L184" s="7">
        <f>L183+Month!K169</f>
        <v>550.4799999999999</v>
      </c>
      <c r="M184" s="7">
        <f>M183+Month!L169</f>
        <v>343.33000000000004</v>
      </c>
      <c r="N184" s="7">
        <f>N183+Month!M169</f>
        <v>947.3</v>
      </c>
    </row>
    <row r="185" spans="1:14">
      <c r="A185">
        <v>2011</v>
      </c>
      <c r="B185" s="15" t="s">
        <v>43</v>
      </c>
      <c r="C185" s="7">
        <f>C184+Month!B170</f>
        <v>42471.66</v>
      </c>
      <c r="D185" s="7">
        <f>D184+Month!C170</f>
        <v>2195.06</v>
      </c>
      <c r="E185" s="7">
        <f>E184+Month!D170</f>
        <v>907.92000000000007</v>
      </c>
      <c r="F185" s="7">
        <f>F184+Month!E170</f>
        <v>717.13</v>
      </c>
      <c r="G185" s="7">
        <f>G184+Month!F170</f>
        <v>9240.34</v>
      </c>
      <c r="H185" s="7">
        <f>H184+Month!G170</f>
        <v>7771.96</v>
      </c>
      <c r="I185" s="7">
        <f>I184+Month!H170</f>
        <v>1740.9599999999998</v>
      </c>
      <c r="J185" s="7">
        <f>J184+Month!I170</f>
        <v>13774.259999999998</v>
      </c>
      <c r="K185" s="7">
        <f>K184+Month!J170</f>
        <v>3189.58</v>
      </c>
      <c r="L185" s="7">
        <f>L184+Month!K170</f>
        <v>622.64999999999986</v>
      </c>
      <c r="M185" s="7">
        <f>M184+Month!L170</f>
        <v>368.69000000000005</v>
      </c>
      <c r="N185" s="7">
        <f>N184+Month!M170</f>
        <v>1095.72</v>
      </c>
    </row>
    <row r="186" spans="1:14">
      <c r="A186">
        <v>2011</v>
      </c>
      <c r="B186" s="15" t="s">
        <v>44</v>
      </c>
      <c r="C186" s="7">
        <f>C185+Month!B171</f>
        <v>48079.130000000005</v>
      </c>
      <c r="D186" s="7">
        <f>D185+Month!C171</f>
        <v>2416</v>
      </c>
      <c r="E186" s="7">
        <f>E185+Month!D171</f>
        <v>1010.32</v>
      </c>
      <c r="F186" s="7">
        <f>F185+Month!E171</f>
        <v>787.08</v>
      </c>
      <c r="G186" s="7">
        <f>G185+Month!F171</f>
        <v>10436.290000000001</v>
      </c>
      <c r="H186" s="7">
        <f>H185+Month!G171</f>
        <v>8776.65</v>
      </c>
      <c r="I186" s="7">
        <f>I185+Month!H171</f>
        <v>2128.6799999999998</v>
      </c>
      <c r="J186" s="7">
        <f>J185+Month!I171</f>
        <v>15560.089999999998</v>
      </c>
      <c r="K186" s="7">
        <f>K185+Month!J171</f>
        <v>3613.7799999999997</v>
      </c>
      <c r="L186" s="7">
        <f>L185+Month!K171</f>
        <v>738.50999999999988</v>
      </c>
      <c r="M186" s="7">
        <f>M185+Month!L171</f>
        <v>407.02000000000004</v>
      </c>
      <c r="N186" s="7">
        <f>N185+Month!M171</f>
        <v>1251.75</v>
      </c>
    </row>
    <row r="187" spans="1:14">
      <c r="A187">
        <v>2011</v>
      </c>
      <c r="B187" s="15" t="s">
        <v>45</v>
      </c>
      <c r="C187" s="7">
        <f>C186+Month!B172</f>
        <v>53558.530000000006</v>
      </c>
      <c r="D187" s="7">
        <f>D186+Month!C172</f>
        <v>2665.06</v>
      </c>
      <c r="E187" s="7">
        <f>E186+Month!D172</f>
        <v>1116.17</v>
      </c>
      <c r="F187" s="7">
        <f>F186+Month!E172</f>
        <v>857.2</v>
      </c>
      <c r="G187" s="7">
        <f>G186+Month!F172</f>
        <v>11603.27</v>
      </c>
      <c r="H187" s="7">
        <f>H186+Month!G172</f>
        <v>9852.35</v>
      </c>
      <c r="I187" s="7">
        <f>I186+Month!H172</f>
        <v>2419.3999999999996</v>
      </c>
      <c r="J187" s="7">
        <f>J186+Month!I172</f>
        <v>17365.169999999998</v>
      </c>
      <c r="K187" s="7">
        <f>K186+Month!J172</f>
        <v>4024.5499999999997</v>
      </c>
      <c r="L187" s="7">
        <f>L186+Month!K172</f>
        <v>810.90999999999985</v>
      </c>
      <c r="M187" s="7">
        <f>M186+Month!L172</f>
        <v>438.47</v>
      </c>
      <c r="N187" s="7">
        <f>N186+Month!M172</f>
        <v>1382.58</v>
      </c>
    </row>
    <row r="188" spans="1:14">
      <c r="A188">
        <v>2011</v>
      </c>
      <c r="B188" s="15" t="s">
        <v>46</v>
      </c>
      <c r="C188" s="7">
        <f>C187+Month!B173</f>
        <v>59074.390000000007</v>
      </c>
      <c r="D188" s="7">
        <f>D187+Month!C173</f>
        <v>2872.8199999999997</v>
      </c>
      <c r="E188" s="7">
        <f>E187+Month!D173</f>
        <v>1201.9000000000001</v>
      </c>
      <c r="F188" s="7">
        <f>F187+Month!E173</f>
        <v>960.74</v>
      </c>
      <c r="G188" s="7">
        <f>G187+Month!F173</f>
        <v>12765.76</v>
      </c>
      <c r="H188" s="7">
        <f>H187+Month!G173</f>
        <v>10852.49</v>
      </c>
      <c r="I188" s="7">
        <f>I187+Month!H173</f>
        <v>2742.3399999999997</v>
      </c>
      <c r="J188" s="7">
        <f>J187+Month!I173</f>
        <v>19186.939999999999</v>
      </c>
      <c r="K188" s="7">
        <f>K187+Month!J173</f>
        <v>4439.1499999999996</v>
      </c>
      <c r="L188" s="7">
        <f>L187+Month!K173</f>
        <v>886.7199999999998</v>
      </c>
      <c r="M188" s="7">
        <f>M187+Month!L173</f>
        <v>467.13000000000005</v>
      </c>
      <c r="N188" s="7">
        <f>N187+Month!M173</f>
        <v>1517.6299999999999</v>
      </c>
    </row>
    <row r="189" spans="1:14">
      <c r="A189">
        <v>2011</v>
      </c>
      <c r="B189" s="15" t="s">
        <v>47</v>
      </c>
      <c r="C189" s="7">
        <f>C188+Month!B174</f>
        <v>64168.390000000007</v>
      </c>
      <c r="D189" s="7">
        <f>D188+Month!C174</f>
        <v>3092.9599999999996</v>
      </c>
      <c r="E189" s="7">
        <f>E188+Month!D174</f>
        <v>1292.3100000000002</v>
      </c>
      <c r="F189" s="7">
        <f>F188+Month!E174</f>
        <v>1030.7</v>
      </c>
      <c r="G189" s="7">
        <f>G188+Month!F174</f>
        <v>13894.77</v>
      </c>
      <c r="H189" s="7">
        <f>H188+Month!G174</f>
        <v>11692.85</v>
      </c>
      <c r="I189" s="7">
        <f>I188+Month!H174</f>
        <v>3066.64</v>
      </c>
      <c r="J189" s="7">
        <f>J188+Month!I174</f>
        <v>20991</v>
      </c>
      <c r="K189" s="7">
        <f>K188+Month!J174</f>
        <v>4787.5</v>
      </c>
      <c r="L189" s="7">
        <f>L188+Month!K174</f>
        <v>954.27999999999975</v>
      </c>
      <c r="M189" s="7">
        <f>M188+Month!L174</f>
        <v>491.27000000000004</v>
      </c>
      <c r="N189" s="7">
        <f>N188+Month!M174</f>
        <v>1589.7099999999998</v>
      </c>
    </row>
    <row r="190" spans="1:14">
      <c r="A190">
        <v>2012</v>
      </c>
      <c r="B190" s="15" t="s">
        <v>37</v>
      </c>
      <c r="C190" s="7">
        <f>Month!B175</f>
        <v>5065.4399999999996</v>
      </c>
      <c r="D190" s="7">
        <f>Month!C175</f>
        <v>230.65</v>
      </c>
      <c r="E190" s="7">
        <f>Month!D175</f>
        <v>123.26</v>
      </c>
      <c r="F190" s="7">
        <f>Month!E175</f>
        <v>75.95</v>
      </c>
      <c r="G190" s="7">
        <f>Month!F175</f>
        <v>1091.78</v>
      </c>
      <c r="H190" s="7">
        <f>Month!G175</f>
        <v>882.06</v>
      </c>
      <c r="I190" s="7">
        <f>Month!H175</f>
        <v>314.52</v>
      </c>
      <c r="J190" s="7">
        <f>Month!I175</f>
        <v>1620.59</v>
      </c>
      <c r="K190" s="7">
        <f>Month!J175</f>
        <v>473.16</v>
      </c>
      <c r="L190" s="7">
        <f>Month!K175</f>
        <v>50.92</v>
      </c>
      <c r="M190" s="7">
        <f>Month!L175</f>
        <v>32.19</v>
      </c>
      <c r="N190" s="7">
        <f>Month!M175</f>
        <v>88.25</v>
      </c>
    </row>
    <row r="191" spans="1:14">
      <c r="A191">
        <v>2012</v>
      </c>
      <c r="B191" s="15" t="s">
        <v>38</v>
      </c>
      <c r="C191" s="7">
        <f>C190+Month!B176</f>
        <v>10260.18</v>
      </c>
      <c r="D191" s="7">
        <f>D190+Month!C176</f>
        <v>445.28999999999996</v>
      </c>
      <c r="E191" s="7">
        <f>E190+Month!D176</f>
        <v>234.26</v>
      </c>
      <c r="F191" s="7">
        <f>F190+Month!E176</f>
        <v>157.88</v>
      </c>
      <c r="G191" s="7">
        <f>G190+Month!F176</f>
        <v>2199.71</v>
      </c>
      <c r="H191" s="7">
        <f>H190+Month!G176</f>
        <v>1690.71</v>
      </c>
      <c r="I191" s="7">
        <f>I190+Month!H176</f>
        <v>656.58999999999992</v>
      </c>
      <c r="J191" s="7">
        <f>J190+Month!I176</f>
        <v>3355.95</v>
      </c>
      <c r="K191" s="7">
        <f>K190+Month!J176</f>
        <v>900.40000000000009</v>
      </c>
      <c r="L191" s="7">
        <f>L190+Month!K176</f>
        <v>111.48</v>
      </c>
      <c r="M191" s="7">
        <f>M190+Month!L176</f>
        <v>72.87</v>
      </c>
      <c r="N191" s="7">
        <f>N190+Month!M176</f>
        <v>196.6</v>
      </c>
    </row>
    <row r="192" spans="1:14">
      <c r="A192">
        <v>2012</v>
      </c>
      <c r="B192" s="15" t="s">
        <v>39</v>
      </c>
      <c r="C192" s="7">
        <f>C191+Month!B177</f>
        <v>15689.96</v>
      </c>
      <c r="D192" s="7">
        <f>D191+Month!C177</f>
        <v>677.03</v>
      </c>
      <c r="E192" s="7">
        <f>E191+Month!D177</f>
        <v>348.25</v>
      </c>
      <c r="F192" s="7">
        <f>F191+Month!E177</f>
        <v>275.26</v>
      </c>
      <c r="G192" s="7">
        <f>G191+Month!F177</f>
        <v>3441.56</v>
      </c>
      <c r="H192" s="7">
        <f>H191+Month!G177</f>
        <v>2560.1800000000003</v>
      </c>
      <c r="I192" s="7">
        <f>I191+Month!H177</f>
        <v>849.25999999999988</v>
      </c>
      <c r="J192" s="7">
        <f>J191+Month!I177</f>
        <v>5275.98</v>
      </c>
      <c r="K192" s="7">
        <f>K191+Month!J177</f>
        <v>1249.0100000000002</v>
      </c>
      <c r="L192" s="7">
        <f>L191+Month!K177</f>
        <v>183.60000000000002</v>
      </c>
      <c r="M192" s="7">
        <f>M191+Month!L177</f>
        <v>117.80000000000001</v>
      </c>
      <c r="N192" s="7">
        <f>N191+Month!M177</f>
        <v>346.74</v>
      </c>
    </row>
    <row r="193" spans="1:14">
      <c r="A193">
        <v>2012</v>
      </c>
      <c r="B193" s="15" t="s">
        <v>40</v>
      </c>
      <c r="C193" s="7">
        <f>C192+Month!B178</f>
        <v>20734.169999999998</v>
      </c>
      <c r="D193" s="7">
        <f>D192+Month!C178</f>
        <v>902.12</v>
      </c>
      <c r="E193" s="7">
        <f>E192+Month!D178</f>
        <v>454.93</v>
      </c>
      <c r="F193" s="7">
        <f>F192+Month!E178</f>
        <v>374.81</v>
      </c>
      <c r="G193" s="7">
        <f>G192+Month!F178</f>
        <v>4420.1099999999997</v>
      </c>
      <c r="H193" s="7">
        <f>H192+Month!G178</f>
        <v>3364.26</v>
      </c>
      <c r="I193" s="7">
        <f>I192+Month!H178</f>
        <v>1072.3999999999999</v>
      </c>
      <c r="J193" s="7">
        <f>J192+Month!I178</f>
        <v>6974.0899999999992</v>
      </c>
      <c r="K193" s="7">
        <f>K192+Month!J178</f>
        <v>1755.4700000000003</v>
      </c>
      <c r="L193" s="7">
        <f>L192+Month!K178</f>
        <v>228.23000000000002</v>
      </c>
      <c r="M193" s="7">
        <f>M192+Month!L178</f>
        <v>157.34</v>
      </c>
      <c r="N193" s="7">
        <f>N192+Month!M178</f>
        <v>448.9</v>
      </c>
    </row>
    <row r="194" spans="1:14">
      <c r="A194">
        <v>2012</v>
      </c>
      <c r="B194" s="15" t="s">
        <v>36</v>
      </c>
      <c r="C194" s="7">
        <f>C193+Month!B179</f>
        <v>25901.89</v>
      </c>
      <c r="D194" s="7">
        <f>D193+Month!C179</f>
        <v>1158.4000000000001</v>
      </c>
      <c r="E194" s="7">
        <f>E193+Month!D179</f>
        <v>557.74</v>
      </c>
      <c r="F194" s="7">
        <f>F193+Month!E179</f>
        <v>430.93</v>
      </c>
      <c r="G194" s="7">
        <f>G193+Month!F179</f>
        <v>5516.29</v>
      </c>
      <c r="H194" s="7">
        <f>H193+Month!G179</f>
        <v>4412.84</v>
      </c>
      <c r="I194" s="7">
        <f>I193+Month!H179</f>
        <v>1293.3399999999999</v>
      </c>
      <c r="J194" s="7">
        <f>J193+Month!I179</f>
        <v>8646.64</v>
      </c>
      <c r="K194" s="7">
        <f>K193+Month!J179</f>
        <v>2172.3500000000004</v>
      </c>
      <c r="L194" s="7">
        <f>L193+Month!K179</f>
        <v>295.81</v>
      </c>
      <c r="M194" s="7">
        <f>M193+Month!L179</f>
        <v>193.33</v>
      </c>
      <c r="N194" s="7">
        <f>N193+Month!M179</f>
        <v>572.57999999999993</v>
      </c>
    </row>
    <row r="195" spans="1:14">
      <c r="A195">
        <v>2012</v>
      </c>
      <c r="B195" s="15" t="s">
        <v>41</v>
      </c>
      <c r="C195" s="7">
        <f>C194+Month!B180</f>
        <v>31222.9</v>
      </c>
      <c r="D195" s="7">
        <f>D194+Month!C180</f>
        <v>1400.02</v>
      </c>
      <c r="E195" s="7">
        <f>E194+Month!D180</f>
        <v>644.20000000000005</v>
      </c>
      <c r="F195" s="7">
        <f>F194+Month!E180</f>
        <v>568.33000000000004</v>
      </c>
      <c r="G195" s="7">
        <f>G194+Month!F180</f>
        <v>6633.03</v>
      </c>
      <c r="H195" s="7">
        <f>H194+Month!G180</f>
        <v>5350.75</v>
      </c>
      <c r="I195" s="7">
        <f>I194+Month!H180</f>
        <v>1490.46</v>
      </c>
      <c r="J195" s="7">
        <f>J194+Month!I180</f>
        <v>10472.439999999999</v>
      </c>
      <c r="K195" s="7">
        <f>K194+Month!J180</f>
        <v>2635.4900000000002</v>
      </c>
      <c r="L195" s="7">
        <f>L194+Month!K180</f>
        <v>345.72</v>
      </c>
      <c r="M195" s="7">
        <f>M194+Month!L180</f>
        <v>227.45000000000002</v>
      </c>
      <c r="N195" s="7">
        <f>N194+Month!M180</f>
        <v>692.42</v>
      </c>
    </row>
    <row r="196" spans="1:14">
      <c r="A196">
        <v>2012</v>
      </c>
      <c r="B196" s="15" t="s">
        <v>42</v>
      </c>
      <c r="C196" s="7">
        <f>C195+Month!B181</f>
        <v>36465.43</v>
      </c>
      <c r="D196" s="7">
        <f>D195+Month!C181</f>
        <v>1591.29</v>
      </c>
      <c r="E196" s="7">
        <f>E195+Month!D181</f>
        <v>743.36</v>
      </c>
      <c r="F196" s="7">
        <f>F195+Month!E181</f>
        <v>649.20000000000005</v>
      </c>
      <c r="G196" s="7">
        <f>G195+Month!F181</f>
        <v>7729.21</v>
      </c>
      <c r="H196" s="7">
        <f>H195+Month!G181</f>
        <v>6380.38</v>
      </c>
      <c r="I196" s="7">
        <f>I195+Month!H181</f>
        <v>1646.94</v>
      </c>
      <c r="J196" s="7">
        <f>J195+Month!I181</f>
        <v>12259.71</v>
      </c>
      <c r="K196" s="7">
        <f>K195+Month!J181</f>
        <v>3136.0800000000004</v>
      </c>
      <c r="L196" s="7">
        <f>L195+Month!K181</f>
        <v>399.55</v>
      </c>
      <c r="M196" s="7">
        <f>M195+Month!L181</f>
        <v>258.16000000000003</v>
      </c>
      <c r="N196" s="7">
        <f>N195+Month!M181</f>
        <v>819.67</v>
      </c>
    </row>
    <row r="197" spans="1:14">
      <c r="A197">
        <v>2012</v>
      </c>
      <c r="B197" s="15" t="s">
        <v>43</v>
      </c>
      <c r="C197" s="7">
        <f>C196+Month!B182</f>
        <v>42067.13</v>
      </c>
      <c r="D197" s="7">
        <f>D196+Month!C182</f>
        <v>1789.6</v>
      </c>
      <c r="E197" s="7">
        <f>E196+Month!D182</f>
        <v>818.54</v>
      </c>
      <c r="F197" s="7">
        <f>F196+Month!E182</f>
        <v>725.19</v>
      </c>
      <c r="G197" s="7">
        <f>G196+Month!F182</f>
        <v>8830.5300000000007</v>
      </c>
      <c r="H197" s="7">
        <f>H196+Month!G182</f>
        <v>7399.49</v>
      </c>
      <c r="I197" s="7">
        <f>I196+Month!H182</f>
        <v>1807.13</v>
      </c>
      <c r="J197" s="7">
        <f>J196+Month!I182</f>
        <v>14161.32</v>
      </c>
      <c r="K197" s="7">
        <f>K196+Month!J182</f>
        <v>3883.2900000000004</v>
      </c>
      <c r="L197" s="7">
        <f>L196+Month!K182</f>
        <v>453.96000000000004</v>
      </c>
      <c r="M197" s="7">
        <f>M196+Month!L182</f>
        <v>291.04000000000002</v>
      </c>
      <c r="N197" s="7">
        <f>N196+Month!M182</f>
        <v>956.54</v>
      </c>
    </row>
    <row r="198" spans="1:14">
      <c r="A198">
        <v>2012</v>
      </c>
      <c r="B198" s="15" t="s">
        <v>44</v>
      </c>
      <c r="C198" s="7">
        <f>C197+Month!B183</f>
        <v>47149.599999999999</v>
      </c>
      <c r="D198" s="7">
        <f>D197+Month!C183</f>
        <v>1949.27</v>
      </c>
      <c r="E198" s="7">
        <f>E197+Month!D183</f>
        <v>854.3</v>
      </c>
      <c r="F198" s="7">
        <f>F197+Month!E183</f>
        <v>813.71</v>
      </c>
      <c r="G198" s="7">
        <f>G197+Month!F183</f>
        <v>9937.7300000000014</v>
      </c>
      <c r="H198" s="7">
        <f>H197+Month!G183</f>
        <v>8412.2099999999991</v>
      </c>
      <c r="I198" s="7">
        <f>I197+Month!H183</f>
        <v>2022.25</v>
      </c>
      <c r="J198" s="7">
        <f>J197+Month!I183</f>
        <v>15999.68</v>
      </c>
      <c r="K198" s="7">
        <f>K197+Month!J183</f>
        <v>4202.1500000000005</v>
      </c>
      <c r="L198" s="7">
        <f>L197+Month!K183</f>
        <v>483.91</v>
      </c>
      <c r="M198" s="7">
        <f>M197+Month!L183</f>
        <v>332.25</v>
      </c>
      <c r="N198" s="7">
        <f>N197+Month!M183</f>
        <v>1072.47</v>
      </c>
    </row>
    <row r="199" spans="1:14">
      <c r="A199">
        <v>2012</v>
      </c>
      <c r="B199" s="15" t="s">
        <v>45</v>
      </c>
      <c r="C199" s="7">
        <f>C198+Month!B184</f>
        <v>52121.42</v>
      </c>
      <c r="D199" s="7">
        <f>D198+Month!C184</f>
        <v>2081.42</v>
      </c>
      <c r="E199" s="7">
        <f>E198+Month!D184</f>
        <v>905.81</v>
      </c>
      <c r="F199" s="7">
        <f>F198+Month!E184</f>
        <v>869.73</v>
      </c>
      <c r="G199" s="7">
        <f>G198+Month!F184</f>
        <v>11019.960000000001</v>
      </c>
      <c r="H199" s="7">
        <f>H198+Month!G184</f>
        <v>9332.4199999999983</v>
      </c>
      <c r="I199" s="7">
        <f>I198+Month!H184</f>
        <v>2214.6999999999998</v>
      </c>
      <c r="J199" s="7">
        <f>J198+Month!I184</f>
        <v>17812.91</v>
      </c>
      <c r="K199" s="7">
        <f>K198+Month!J184</f>
        <v>4584.2300000000005</v>
      </c>
      <c r="L199" s="7">
        <f>L198+Month!K184</f>
        <v>537.65</v>
      </c>
      <c r="M199" s="7">
        <f>M198+Month!L184</f>
        <v>356.68</v>
      </c>
      <c r="N199" s="7">
        <f>N198+Month!M184</f>
        <v>1191.3</v>
      </c>
    </row>
    <row r="200" spans="1:14">
      <c r="A200">
        <v>2012</v>
      </c>
      <c r="B200" s="15" t="s">
        <v>46</v>
      </c>
      <c r="C200" s="7">
        <f>C199+Month!B185</f>
        <v>57448.729999999996</v>
      </c>
      <c r="D200" s="7">
        <f>D199+Month!C185</f>
        <v>2248.71</v>
      </c>
      <c r="E200" s="7">
        <f>E199+Month!D185</f>
        <v>987.64</v>
      </c>
      <c r="F200" s="7">
        <f>F199+Month!E185</f>
        <v>938.39</v>
      </c>
      <c r="G200" s="7">
        <f>G199+Month!F185</f>
        <v>12130.830000000002</v>
      </c>
      <c r="H200" s="7">
        <f>H199+Month!G185</f>
        <v>10255.749999999998</v>
      </c>
      <c r="I200" s="7">
        <f>I199+Month!H185</f>
        <v>2560.5899999999997</v>
      </c>
      <c r="J200" s="7">
        <f>J199+Month!I185</f>
        <v>19732.509999999998</v>
      </c>
      <c r="K200" s="7">
        <f>K199+Month!J185</f>
        <v>4997.5200000000004</v>
      </c>
      <c r="L200" s="7">
        <f>L199+Month!K185</f>
        <v>603.88</v>
      </c>
      <c r="M200" s="7">
        <f>M199+Month!L185</f>
        <v>388.21000000000004</v>
      </c>
      <c r="N200" s="7">
        <f>N199+Month!M185</f>
        <v>1295.29</v>
      </c>
    </row>
    <row r="201" spans="1:14">
      <c r="A201">
        <v>2012</v>
      </c>
      <c r="B201" s="15" t="s">
        <v>47</v>
      </c>
      <c r="C201" s="7">
        <f>C200+Month!B186</f>
        <v>63073.689999999995</v>
      </c>
      <c r="D201" s="7">
        <f>D200+Month!C186</f>
        <v>2487.5300000000002</v>
      </c>
      <c r="E201" s="7">
        <f>E200+Month!D186</f>
        <v>1090.23</v>
      </c>
      <c r="F201" s="7">
        <f>F200+Month!E186</f>
        <v>1094.8699999999999</v>
      </c>
      <c r="G201" s="7">
        <f>G200+Month!F186</f>
        <v>13225.54</v>
      </c>
      <c r="H201" s="7">
        <f>H200+Month!G186</f>
        <v>11246.899999999998</v>
      </c>
      <c r="I201" s="7">
        <f>I200+Month!H186</f>
        <v>2982.33</v>
      </c>
      <c r="J201" s="7">
        <f>J200+Month!I186</f>
        <v>21684.769999999997</v>
      </c>
      <c r="K201" s="7">
        <f>K200+Month!J186</f>
        <v>5385.1200000000008</v>
      </c>
      <c r="L201" s="7">
        <f>L200+Month!K186</f>
        <v>667.46</v>
      </c>
      <c r="M201" s="7">
        <f>M200+Month!L186</f>
        <v>412.46000000000004</v>
      </c>
      <c r="N201" s="7">
        <f>N200+Month!M186</f>
        <v>1354.52</v>
      </c>
    </row>
    <row r="202" spans="1:14">
      <c r="A202">
        <v>2013</v>
      </c>
      <c r="B202" s="15" t="s">
        <v>37</v>
      </c>
      <c r="C202" s="7">
        <f>Month!B187</f>
        <v>5049.3900000000003</v>
      </c>
      <c r="D202" s="7">
        <f>Month!C187</f>
        <v>183.24</v>
      </c>
      <c r="E202" s="7">
        <f>Month!D187</f>
        <v>104.05</v>
      </c>
      <c r="F202" s="7">
        <f>Month!E187</f>
        <v>135.93</v>
      </c>
      <c r="G202" s="7">
        <f>Month!F187</f>
        <v>1024.8499999999999</v>
      </c>
      <c r="H202" s="7">
        <f>Month!G187</f>
        <v>823.77</v>
      </c>
      <c r="I202" s="7">
        <f>Month!H187</f>
        <v>348.27</v>
      </c>
      <c r="J202" s="7">
        <f>Month!I187</f>
        <v>1575.73</v>
      </c>
      <c r="K202" s="7">
        <f>Month!J187</f>
        <v>513.58000000000004</v>
      </c>
      <c r="L202" s="7">
        <f>Month!K187</f>
        <v>100.49</v>
      </c>
      <c r="M202" s="7">
        <f>Month!L187</f>
        <v>37.549999999999997</v>
      </c>
      <c r="N202" s="7">
        <f>Month!M187</f>
        <v>78.349999999999994</v>
      </c>
    </row>
    <row r="203" spans="1:14">
      <c r="A203">
        <v>2013</v>
      </c>
      <c r="B203" s="15" t="s">
        <v>38</v>
      </c>
      <c r="C203" s="7">
        <f>C202+Month!B188</f>
        <v>9909.17</v>
      </c>
      <c r="D203" s="7">
        <f>D202+Month!C188</f>
        <v>351.28</v>
      </c>
      <c r="E203" s="7">
        <f>E202+Month!D188</f>
        <v>203.82</v>
      </c>
      <c r="F203" s="7">
        <f>F202+Month!E188</f>
        <v>203.69</v>
      </c>
      <c r="G203" s="7">
        <f>G202+Month!F188</f>
        <v>2024.12</v>
      </c>
      <c r="H203" s="7">
        <f>H202+Month!G188</f>
        <v>1526.17</v>
      </c>
      <c r="I203" s="7">
        <f>I202+Month!H188</f>
        <v>670.33999999999992</v>
      </c>
      <c r="J203" s="7">
        <f>J202+Month!I188</f>
        <v>3378.24</v>
      </c>
      <c r="K203" s="7">
        <f>K202+Month!J188</f>
        <v>859.22</v>
      </c>
      <c r="L203" s="7">
        <f>L202+Month!K188</f>
        <v>144.85999999999999</v>
      </c>
      <c r="M203" s="7">
        <f>M202+Month!L188</f>
        <v>85.169999999999987</v>
      </c>
      <c r="N203" s="7">
        <f>N202+Month!M188</f>
        <v>179.57</v>
      </c>
    </row>
    <row r="204" spans="1:14">
      <c r="A204">
        <v>2013</v>
      </c>
      <c r="B204" s="15" t="s">
        <v>39</v>
      </c>
      <c r="C204" s="7">
        <f>C203+Month!B189</f>
        <v>14921.810000000001</v>
      </c>
      <c r="D204" s="7">
        <f>D203+Month!C189</f>
        <v>588.48</v>
      </c>
      <c r="E204" s="7">
        <f>E203+Month!D189</f>
        <v>320.33999999999997</v>
      </c>
      <c r="F204" s="7">
        <f>F203+Month!E189</f>
        <v>287.69</v>
      </c>
      <c r="G204" s="7">
        <f>G203+Month!F189</f>
        <v>2983.18</v>
      </c>
      <c r="H204" s="7">
        <f>H203+Month!G189</f>
        <v>2388.06</v>
      </c>
      <c r="I204" s="7">
        <f>I203+Month!H189</f>
        <v>1083.6599999999999</v>
      </c>
      <c r="J204" s="7">
        <f>J203+Month!I189</f>
        <v>5103.79</v>
      </c>
      <c r="K204" s="7">
        <f>K203+Month!J189</f>
        <v>1196.0700000000002</v>
      </c>
      <c r="L204" s="7">
        <f>L203+Month!K189</f>
        <v>184.57999999999998</v>
      </c>
      <c r="M204" s="7">
        <f>M203+Month!L189</f>
        <v>115.57999999999998</v>
      </c>
      <c r="N204" s="7">
        <f>N203+Month!M189</f>
        <v>287.39999999999998</v>
      </c>
    </row>
    <row r="205" spans="1:14">
      <c r="A205">
        <v>2013</v>
      </c>
      <c r="B205" s="15" t="s">
        <v>40</v>
      </c>
      <c r="C205" s="7">
        <f>C204+Month!B190</f>
        <v>20394.990000000002</v>
      </c>
      <c r="D205" s="7">
        <f>D204+Month!C190</f>
        <v>774.22</v>
      </c>
      <c r="E205" s="7">
        <f>E204+Month!D190</f>
        <v>432.38</v>
      </c>
      <c r="F205" s="7">
        <f>F204+Month!E190</f>
        <v>390.58</v>
      </c>
      <c r="G205" s="7">
        <f>G204+Month!F190</f>
        <v>4039.47</v>
      </c>
      <c r="H205" s="7">
        <f>H204+Month!G190</f>
        <v>3378.63</v>
      </c>
      <c r="I205" s="7">
        <f>I204+Month!H190</f>
        <v>1363.1399999999999</v>
      </c>
      <c r="J205" s="7">
        <f>J204+Month!I190</f>
        <v>6962.3899999999994</v>
      </c>
      <c r="K205" s="7">
        <f>K204+Month!J190</f>
        <v>1764</v>
      </c>
      <c r="L205" s="7">
        <f>L204+Month!K190</f>
        <v>234.82</v>
      </c>
      <c r="M205" s="7">
        <f>M204+Month!L190</f>
        <v>154.63</v>
      </c>
      <c r="N205" s="7">
        <f>N204+Month!M190</f>
        <v>408.07</v>
      </c>
    </row>
    <row r="206" spans="1:14">
      <c r="A206">
        <v>2013</v>
      </c>
      <c r="B206" s="15" t="s">
        <v>36</v>
      </c>
      <c r="C206" s="7">
        <f>C205+Month!B191</f>
        <v>25811.31</v>
      </c>
      <c r="D206" s="7">
        <f>D205+Month!C191</f>
        <v>1045.73</v>
      </c>
      <c r="E206" s="7">
        <f>E205+Month!D191</f>
        <v>548.64</v>
      </c>
      <c r="F206" s="7">
        <f>F205+Month!E191</f>
        <v>464.21999999999997</v>
      </c>
      <c r="G206" s="7">
        <f>G205+Month!F191</f>
        <v>5131.58</v>
      </c>
      <c r="H206" s="7">
        <f>H205+Month!G191</f>
        <v>4373.7300000000005</v>
      </c>
      <c r="I206" s="7">
        <f>I205+Month!H191</f>
        <v>1630.02</v>
      </c>
      <c r="J206" s="7">
        <f>J205+Month!I191</f>
        <v>8806.74</v>
      </c>
      <c r="K206" s="7">
        <f>K205+Month!J191</f>
        <v>2224.12</v>
      </c>
      <c r="L206" s="7">
        <f>L205+Month!K191</f>
        <v>279.65999999999997</v>
      </c>
      <c r="M206" s="7">
        <f>M205+Month!L191</f>
        <v>185.85</v>
      </c>
      <c r="N206" s="7">
        <f>N205+Month!M191</f>
        <v>527.47</v>
      </c>
    </row>
    <row r="207" spans="1:14">
      <c r="A207">
        <v>2013</v>
      </c>
      <c r="B207" s="15" t="s">
        <v>41</v>
      </c>
      <c r="C207" s="7">
        <f>C206+Month!B192</f>
        <v>31268.95</v>
      </c>
      <c r="D207" s="7">
        <f>D206+Month!C192</f>
        <v>1374.44</v>
      </c>
      <c r="E207" s="7">
        <f>E206+Month!D192</f>
        <v>662.68</v>
      </c>
      <c r="F207" s="7">
        <f>F206+Month!E192</f>
        <v>530.49</v>
      </c>
      <c r="G207" s="7">
        <f>G206+Month!F192</f>
        <v>6251.46</v>
      </c>
      <c r="H207" s="7">
        <f>H206+Month!G192</f>
        <v>5382.81</v>
      </c>
      <c r="I207" s="7">
        <f>I206+Month!H192</f>
        <v>1930.63</v>
      </c>
      <c r="J207" s="7">
        <f>J206+Month!I192</f>
        <v>10701.3</v>
      </c>
      <c r="K207" s="7">
        <f>K206+Month!J192</f>
        <v>2531.31</v>
      </c>
      <c r="L207" s="7">
        <f>L206+Month!K192</f>
        <v>314.83999999999997</v>
      </c>
      <c r="M207" s="7">
        <f>M206+Month!L192</f>
        <v>234.76999999999998</v>
      </c>
      <c r="N207" s="7">
        <f>N206+Month!M192</f>
        <v>655.27</v>
      </c>
    </row>
    <row r="208" spans="1:14">
      <c r="A208">
        <v>2013</v>
      </c>
      <c r="B208" s="15" t="s">
        <v>42</v>
      </c>
      <c r="C208" s="7">
        <f>C207+Month!B193</f>
        <v>36451.93</v>
      </c>
      <c r="D208" s="7">
        <f>D207+Month!C193</f>
        <v>1637.04</v>
      </c>
      <c r="E208" s="7">
        <f>E207+Month!D193</f>
        <v>779.31999999999994</v>
      </c>
      <c r="F208" s="7">
        <f>F207+Month!E193</f>
        <v>618.11</v>
      </c>
      <c r="G208" s="7">
        <f>G207+Month!F193</f>
        <v>7277.78</v>
      </c>
      <c r="H208" s="7">
        <f>H207+Month!G193</f>
        <v>6422.3600000000006</v>
      </c>
      <c r="I208" s="7">
        <f>I207+Month!H193</f>
        <v>2058.0100000000002</v>
      </c>
      <c r="J208" s="7">
        <f>J207+Month!I193</f>
        <v>12495.439999999999</v>
      </c>
      <c r="K208" s="7">
        <f>K207+Month!J193</f>
        <v>2916.98</v>
      </c>
      <c r="L208" s="7">
        <f>L207+Month!K193</f>
        <v>367.46</v>
      </c>
      <c r="M208" s="7">
        <f>M207+Month!L193</f>
        <v>272.77</v>
      </c>
      <c r="N208" s="7">
        <f>N207+Month!M193</f>
        <v>790.81999999999994</v>
      </c>
    </row>
    <row r="209" spans="1:14">
      <c r="A209">
        <v>2013</v>
      </c>
      <c r="B209" s="15" t="s">
        <v>43</v>
      </c>
      <c r="C209" s="7">
        <f>C208+Month!B194</f>
        <v>42025.71</v>
      </c>
      <c r="D209" s="7">
        <f>D208+Month!C194</f>
        <v>1803.67</v>
      </c>
      <c r="E209" s="7">
        <f>E208+Month!D194</f>
        <v>885.51</v>
      </c>
      <c r="F209" s="7">
        <f>F208+Month!E194</f>
        <v>714.68000000000006</v>
      </c>
      <c r="G209" s="7">
        <f>G208+Month!F194</f>
        <v>8380.119999999999</v>
      </c>
      <c r="H209" s="7">
        <f>H208+Month!G194</f>
        <v>7425.51</v>
      </c>
      <c r="I209" s="7">
        <f>I208+Month!H194</f>
        <v>2235.3300000000004</v>
      </c>
      <c r="J209" s="7">
        <f>J208+Month!I194</f>
        <v>14369.079999999998</v>
      </c>
      <c r="K209" s="7">
        <f>K208+Month!J194</f>
        <v>3639.92</v>
      </c>
      <c r="L209" s="7">
        <f>L208+Month!K194</f>
        <v>398.24</v>
      </c>
      <c r="M209" s="7">
        <f>M208+Month!L194</f>
        <v>303.37</v>
      </c>
      <c r="N209" s="7">
        <f>N208+Month!M194</f>
        <v>921.68</v>
      </c>
    </row>
    <row r="210" spans="1:14">
      <c r="A210">
        <v>2013</v>
      </c>
      <c r="B210" s="15" t="s">
        <v>44</v>
      </c>
      <c r="C210" s="7">
        <f>C209+Month!B195</f>
        <v>47364.38</v>
      </c>
      <c r="D210" s="7">
        <f>D209+Month!C195</f>
        <v>2045.7800000000002</v>
      </c>
      <c r="E210" s="7">
        <f>E209+Month!D195</f>
        <v>973.91</v>
      </c>
      <c r="F210" s="7">
        <f>F209+Month!E195</f>
        <v>800.62000000000012</v>
      </c>
      <c r="G210" s="7">
        <f>G209+Month!F195</f>
        <v>9429.0999999999985</v>
      </c>
      <c r="H210" s="7">
        <f>H209+Month!G195</f>
        <v>8526.11</v>
      </c>
      <c r="I210" s="7">
        <f>I209+Month!H195</f>
        <v>2456.5800000000004</v>
      </c>
      <c r="J210" s="7">
        <f>J209+Month!I195</f>
        <v>16219.289999999997</v>
      </c>
      <c r="K210" s="7">
        <f>K209+Month!J195</f>
        <v>4071.4900000000002</v>
      </c>
      <c r="L210" s="7">
        <f>L209+Month!K195</f>
        <v>437.49</v>
      </c>
      <c r="M210" s="7">
        <f>M209+Month!L195</f>
        <v>342.5</v>
      </c>
      <c r="N210" s="7">
        <f>N209+Month!M195</f>
        <v>1044.1699999999998</v>
      </c>
    </row>
    <row r="211" spans="1:14">
      <c r="A211">
        <v>2013</v>
      </c>
      <c r="B211" s="15" t="s">
        <v>45</v>
      </c>
      <c r="C211" s="7">
        <f>C210+Month!B196</f>
        <v>52693.919999999998</v>
      </c>
      <c r="D211" s="7">
        <f>D210+Month!C196</f>
        <v>2187.4100000000003</v>
      </c>
      <c r="E211" s="7">
        <f>E210+Month!D196</f>
        <v>1078.75</v>
      </c>
      <c r="F211" s="7">
        <f>F210+Month!E196</f>
        <v>846.19000000000017</v>
      </c>
      <c r="G211" s="7">
        <f>G210+Month!F196</f>
        <v>10468.569999999998</v>
      </c>
      <c r="H211" s="7">
        <f>H210+Month!G196</f>
        <v>9516.11</v>
      </c>
      <c r="I211" s="7">
        <f>I210+Month!H196</f>
        <v>2755.1300000000006</v>
      </c>
      <c r="J211" s="7">
        <f>J210+Month!I196</f>
        <v>18038.539999999997</v>
      </c>
      <c r="K211" s="7">
        <f>K210+Month!J196</f>
        <v>4621.4800000000005</v>
      </c>
      <c r="L211" s="7">
        <f>L210+Month!K196</f>
        <v>471.53000000000003</v>
      </c>
      <c r="M211" s="7">
        <f>M210+Month!L196</f>
        <v>373.47</v>
      </c>
      <c r="N211" s="7">
        <f>N210+Month!M196</f>
        <v>1169.2699999999998</v>
      </c>
    </row>
    <row r="212" spans="1:14">
      <c r="A212">
        <v>2013</v>
      </c>
      <c r="B212" s="15" t="s">
        <v>46</v>
      </c>
      <c r="C212" s="7">
        <f>C211+Month!B197</f>
        <v>58124.52</v>
      </c>
      <c r="D212" s="7">
        <f>D211+Month!C197</f>
        <v>2428.1600000000003</v>
      </c>
      <c r="E212" s="7">
        <f>E211+Month!D197</f>
        <v>1162.3499999999999</v>
      </c>
      <c r="F212" s="7">
        <f>F211+Month!E197</f>
        <v>909.18000000000018</v>
      </c>
      <c r="G212" s="7">
        <f>G211+Month!F197</f>
        <v>11529.969999999998</v>
      </c>
      <c r="H212" s="7">
        <f>H211+Month!G197</f>
        <v>10502.720000000001</v>
      </c>
      <c r="I212" s="7">
        <f>I211+Month!H197</f>
        <v>3099.9900000000007</v>
      </c>
      <c r="J212" s="7">
        <f>J211+Month!I197</f>
        <v>20015.109999999997</v>
      </c>
      <c r="K212" s="7">
        <f>K211+Month!J197</f>
        <v>4981.7000000000007</v>
      </c>
      <c r="L212" s="7">
        <f>L211+Month!K197</f>
        <v>495.06000000000006</v>
      </c>
      <c r="M212" s="7">
        <f>M211+Month!L197</f>
        <v>407.37</v>
      </c>
      <c r="N212" s="7">
        <f>N211+Month!M197</f>
        <v>1280.2299999999998</v>
      </c>
    </row>
    <row r="213" spans="1:14">
      <c r="A213">
        <v>2013</v>
      </c>
      <c r="B213" s="15" t="s">
        <v>47</v>
      </c>
      <c r="C213" s="7">
        <f>C212+Month!B198</f>
        <v>63291.56</v>
      </c>
      <c r="D213" s="7">
        <f>D212+Month!C198</f>
        <v>2615.9800000000005</v>
      </c>
      <c r="E213" s="7">
        <f>E212+Month!D198</f>
        <v>1245.3899999999999</v>
      </c>
      <c r="F213" s="7">
        <f>F212+Month!E198</f>
        <v>990.33000000000015</v>
      </c>
      <c r="G213" s="7">
        <f>G212+Month!F198</f>
        <v>12573.829999999998</v>
      </c>
      <c r="H213" s="7">
        <f>H212+Month!G198</f>
        <v>11457.87</v>
      </c>
      <c r="I213" s="7">
        <f>I212+Month!H198</f>
        <v>3360.0000000000009</v>
      </c>
      <c r="J213" s="7">
        <f>J212+Month!I198</f>
        <v>21925.569999999996</v>
      </c>
      <c r="K213" s="7">
        <f>K212+Month!J198</f>
        <v>5367.3200000000006</v>
      </c>
      <c r="L213" s="7">
        <f>L212+Month!K198</f>
        <v>576.1400000000001</v>
      </c>
      <c r="M213" s="7">
        <f>M212+Month!L198</f>
        <v>447.04</v>
      </c>
      <c r="N213" s="7">
        <f>N212+Month!M198</f>
        <v>1358.3899999999999</v>
      </c>
    </row>
    <row r="214" spans="1:14">
      <c r="A214">
        <v>2014</v>
      </c>
      <c r="B214" s="15" t="s">
        <v>37</v>
      </c>
      <c r="C214" s="7">
        <f>Month!B199</f>
        <v>4956.95</v>
      </c>
      <c r="D214" s="7">
        <f>Month!C199</f>
        <v>220.26</v>
      </c>
      <c r="E214" s="7">
        <f>Month!D199</f>
        <v>115.53</v>
      </c>
      <c r="F214" s="7">
        <f>Month!E199</f>
        <v>84.15</v>
      </c>
      <c r="G214" s="7">
        <f>Month!F199</f>
        <v>1031.43</v>
      </c>
      <c r="H214" s="7">
        <f>Month!G199</f>
        <v>837.53</v>
      </c>
      <c r="I214" s="7">
        <f>Month!H199</f>
        <v>397.33</v>
      </c>
      <c r="J214" s="7">
        <f>Month!I199</f>
        <v>1635.91</v>
      </c>
      <c r="K214" s="7">
        <f>Month!J199</f>
        <v>357.9</v>
      </c>
      <c r="L214" s="7">
        <f>Month!K199</f>
        <v>34.869999999999997</v>
      </c>
      <c r="M214" s="7">
        <f>Month!L199</f>
        <v>29.64</v>
      </c>
      <c r="N214" s="7">
        <f>Month!M199</f>
        <v>75.08</v>
      </c>
    </row>
    <row r="215" spans="1:14">
      <c r="A215">
        <v>2014</v>
      </c>
      <c r="B215" s="15" t="s">
        <v>38</v>
      </c>
      <c r="C215" s="7">
        <f>C214+Month!B200</f>
        <v>10039.75</v>
      </c>
      <c r="D215" s="7">
        <f>D214+Month!C200</f>
        <v>411.74</v>
      </c>
      <c r="E215" s="7">
        <f>E214+Month!D200</f>
        <v>232.67000000000002</v>
      </c>
      <c r="F215" s="7">
        <f>F214+Month!E200</f>
        <v>146.88</v>
      </c>
      <c r="G215" s="7">
        <f>G214+Month!F200</f>
        <v>2019.73</v>
      </c>
      <c r="H215" s="7">
        <f>H214+Month!G200</f>
        <v>1661.57</v>
      </c>
      <c r="I215" s="7">
        <f>I214+Month!H200</f>
        <v>727.68000000000006</v>
      </c>
      <c r="J215" s="7">
        <f>J214+Month!I200</f>
        <v>3517.62</v>
      </c>
      <c r="K215" s="7">
        <f>K214+Month!J200</f>
        <v>762.05</v>
      </c>
      <c r="L215" s="7">
        <f>L214+Month!K200</f>
        <v>117.44</v>
      </c>
      <c r="M215" s="7">
        <f>M214+Month!L200</f>
        <v>61.76</v>
      </c>
      <c r="N215" s="7">
        <f>N214+Month!M200</f>
        <v>183.73000000000002</v>
      </c>
    </row>
    <row r="216" spans="1:14">
      <c r="A216">
        <v>2014</v>
      </c>
      <c r="B216" s="15" t="s">
        <v>39</v>
      </c>
      <c r="C216" s="7">
        <f>C215+Month!B201</f>
        <v>15177.6</v>
      </c>
      <c r="D216" s="7">
        <f>D215+Month!C201</f>
        <v>648.64</v>
      </c>
      <c r="E216" s="7">
        <f>E215+Month!D201</f>
        <v>350.13</v>
      </c>
      <c r="F216" s="7">
        <f>F215+Month!E201</f>
        <v>212.23</v>
      </c>
      <c r="G216" s="7">
        <f>G215+Month!F201</f>
        <v>2973.6800000000003</v>
      </c>
      <c r="H216" s="7">
        <f>H215+Month!G201</f>
        <v>2504.59</v>
      </c>
      <c r="I216" s="7">
        <f>I215+Month!H201</f>
        <v>1095.79</v>
      </c>
      <c r="J216" s="7">
        <f>J215+Month!I201</f>
        <v>5440.61</v>
      </c>
      <c r="K216" s="7">
        <f>K215+Month!J201</f>
        <v>1048.33</v>
      </c>
      <c r="L216" s="7">
        <f>L215+Month!K201</f>
        <v>179.47</v>
      </c>
      <c r="M216" s="7">
        <f>M215+Month!L201</f>
        <v>99.87</v>
      </c>
      <c r="N216" s="7">
        <f>N215+Month!M201</f>
        <v>312.27</v>
      </c>
    </row>
    <row r="217" spans="1:14">
      <c r="A217">
        <v>2014</v>
      </c>
      <c r="B217" s="15" t="s">
        <v>40</v>
      </c>
      <c r="C217" s="7">
        <f>C216+Month!B202</f>
        <v>20606.63</v>
      </c>
      <c r="D217" s="7">
        <f>D216+Month!C202</f>
        <v>872.94</v>
      </c>
      <c r="E217" s="7">
        <f>E216+Month!D202</f>
        <v>461.71</v>
      </c>
      <c r="F217" s="7">
        <f>F216+Month!E202</f>
        <v>279.70999999999998</v>
      </c>
      <c r="G217" s="7">
        <f>G216+Month!F202</f>
        <v>4015.3500000000004</v>
      </c>
      <c r="H217" s="7">
        <f>H216+Month!G202</f>
        <v>3399.65</v>
      </c>
      <c r="I217" s="7">
        <f>I216+Month!H202</f>
        <v>1492.6599999999999</v>
      </c>
      <c r="J217" s="7">
        <f>J216+Month!I202</f>
        <v>7360.07</v>
      </c>
      <c r="K217" s="7">
        <f>K216+Month!J202</f>
        <v>1534.49</v>
      </c>
      <c r="L217" s="7">
        <f>L216+Month!K202</f>
        <v>208.9</v>
      </c>
      <c r="M217" s="7">
        <f>M216+Month!L202</f>
        <v>158.38</v>
      </c>
      <c r="N217" s="7">
        <f>N216+Month!M202</f>
        <v>428.4</v>
      </c>
    </row>
    <row r="218" spans="1:14">
      <c r="A218">
        <v>2014</v>
      </c>
      <c r="B218" s="15" t="s">
        <v>36</v>
      </c>
      <c r="C218" s="7">
        <f>C217+Month!B203</f>
        <v>25702.9</v>
      </c>
      <c r="D218" s="7">
        <f>D217+Month!C203</f>
        <v>1096.29</v>
      </c>
      <c r="E218" s="7">
        <f>E217+Month!D203</f>
        <v>569.24</v>
      </c>
      <c r="F218" s="7">
        <f>F217+Month!E203</f>
        <v>336.28999999999996</v>
      </c>
      <c r="G218" s="7">
        <f>G217+Month!F203</f>
        <v>5063.6000000000004</v>
      </c>
      <c r="H218" s="7">
        <f>H217+Month!G203</f>
        <v>4242.82</v>
      </c>
      <c r="I218" s="7">
        <f>I217+Month!H203</f>
        <v>1693.7299999999998</v>
      </c>
      <c r="J218" s="7">
        <f>J217+Month!I203</f>
        <v>9188.93</v>
      </c>
      <c r="K218" s="7">
        <f>K217+Month!J203</f>
        <v>1991.71</v>
      </c>
      <c r="L218" s="7">
        <f>L217+Month!K203</f>
        <v>252.66</v>
      </c>
      <c r="M218" s="7">
        <f>M217+Month!L203</f>
        <v>197.57999999999998</v>
      </c>
      <c r="N218" s="7">
        <f>N217+Month!M203</f>
        <v>540.55999999999995</v>
      </c>
    </row>
    <row r="219" spans="1:14">
      <c r="A219">
        <v>2014</v>
      </c>
      <c r="B219" s="15" t="s">
        <v>41</v>
      </c>
      <c r="C219" s="7">
        <f>C218+Month!B204</f>
        <v>31221.760000000002</v>
      </c>
      <c r="D219" s="7">
        <f>D218+Month!C204</f>
        <v>1310.06</v>
      </c>
      <c r="E219" s="7">
        <f>E218+Month!D204</f>
        <v>680.41</v>
      </c>
      <c r="F219" s="7">
        <f>F218+Month!E204</f>
        <v>411.03</v>
      </c>
      <c r="G219" s="7">
        <f>G218+Month!F204</f>
        <v>6136.7000000000007</v>
      </c>
      <c r="H219" s="7">
        <f>H218+Month!G204</f>
        <v>5288.12</v>
      </c>
      <c r="I219" s="7">
        <f>I218+Month!H204</f>
        <v>1840.3799999999999</v>
      </c>
      <c r="J219" s="7">
        <f>J218+Month!I204</f>
        <v>11099.27</v>
      </c>
      <c r="K219" s="7">
        <f>K218+Month!J204</f>
        <v>2484.7399999999998</v>
      </c>
      <c r="L219" s="7">
        <f>L218+Month!K204</f>
        <v>328.18</v>
      </c>
      <c r="M219" s="7">
        <f>M218+Month!L204</f>
        <v>248.60999999999999</v>
      </c>
      <c r="N219" s="7">
        <f>N218+Month!M204</f>
        <v>685.09999999999991</v>
      </c>
    </row>
    <row r="220" spans="1:14">
      <c r="A220">
        <v>2014</v>
      </c>
      <c r="B220" s="15" t="s">
        <v>42</v>
      </c>
      <c r="C220" s="7">
        <f>C219+Month!B205</f>
        <v>36402.94</v>
      </c>
      <c r="D220" s="7">
        <f>D219+Month!C205</f>
        <v>1527.1999999999998</v>
      </c>
      <c r="E220" s="7">
        <f>E219+Month!D205</f>
        <v>800.58999999999992</v>
      </c>
      <c r="F220" s="7">
        <f>F219+Month!E205</f>
        <v>499.52</v>
      </c>
      <c r="G220" s="7">
        <f>G219+Month!F205</f>
        <v>7133.7800000000007</v>
      </c>
      <c r="H220" s="7">
        <f>H219+Month!G205</f>
        <v>6297.1399999999994</v>
      </c>
      <c r="I220" s="7">
        <f>I219+Month!H205</f>
        <v>1990.9799999999998</v>
      </c>
      <c r="J220" s="7">
        <f>J219+Month!I205</f>
        <v>12979.300000000001</v>
      </c>
      <c r="K220" s="7">
        <f>K219+Month!J205</f>
        <v>2919.14</v>
      </c>
      <c r="L220" s="7">
        <f>L219+Month!K205</f>
        <v>351.04</v>
      </c>
      <c r="M220" s="7">
        <f>M219+Month!L205</f>
        <v>284.2</v>
      </c>
      <c r="N220" s="7">
        <f>N219+Month!M205</f>
        <v>827.05</v>
      </c>
    </row>
    <row r="221" spans="1:14">
      <c r="A221">
        <v>2014</v>
      </c>
      <c r="B221" s="15" t="s">
        <v>43</v>
      </c>
      <c r="C221" s="7">
        <f>C220+Month!B206</f>
        <v>41951.450000000004</v>
      </c>
      <c r="D221" s="7">
        <f>D220+Month!C206</f>
        <v>1711.8199999999997</v>
      </c>
      <c r="E221" s="7">
        <f>E220+Month!D206</f>
        <v>885.11999999999989</v>
      </c>
      <c r="F221" s="7">
        <f>F220+Month!E206</f>
        <v>596.39</v>
      </c>
      <c r="G221" s="7">
        <f>G220+Month!F206</f>
        <v>8224.42</v>
      </c>
      <c r="H221" s="7">
        <f>H220+Month!G206</f>
        <v>7449.0099999999993</v>
      </c>
      <c r="I221" s="7">
        <f>I220+Month!H206</f>
        <v>2156.8799999999997</v>
      </c>
      <c r="J221" s="7">
        <f>J220+Month!I206</f>
        <v>14942.390000000001</v>
      </c>
      <c r="K221" s="7">
        <f>K220+Month!J206</f>
        <v>3456.09</v>
      </c>
      <c r="L221" s="7">
        <f>L220+Month!K206</f>
        <v>386.65000000000003</v>
      </c>
      <c r="M221" s="7">
        <f>M220+Month!L206</f>
        <v>317.37</v>
      </c>
      <c r="N221" s="7">
        <f>N220+Month!M206</f>
        <v>955.9</v>
      </c>
    </row>
    <row r="222" spans="1:14">
      <c r="A222">
        <v>2014</v>
      </c>
      <c r="B222" s="15" t="s">
        <v>44</v>
      </c>
      <c r="C222" s="7">
        <f>C221+Month!B207</f>
        <v>47285.08</v>
      </c>
      <c r="D222" s="7">
        <f>D221+Month!C207</f>
        <v>1917.9399999999996</v>
      </c>
      <c r="E222" s="7">
        <f>E221+Month!D207</f>
        <v>961.56</v>
      </c>
      <c r="F222" s="7">
        <f>F221+Month!E207</f>
        <v>627.9</v>
      </c>
      <c r="G222" s="7">
        <f>G221+Month!F207</f>
        <v>9239.77</v>
      </c>
      <c r="H222" s="7">
        <f>H221+Month!G207</f>
        <v>8568.42</v>
      </c>
      <c r="I222" s="7">
        <f>I221+Month!H207</f>
        <v>2382.8599999999997</v>
      </c>
      <c r="J222" s="7">
        <f>J221+Month!I207</f>
        <v>16800.61</v>
      </c>
      <c r="K222" s="7">
        <f>K221+Month!J207</f>
        <v>3942.6000000000004</v>
      </c>
      <c r="L222" s="7">
        <f>L221+Month!K207</f>
        <v>434.23</v>
      </c>
      <c r="M222" s="7">
        <f>M221+Month!L207</f>
        <v>350.98</v>
      </c>
      <c r="N222" s="7">
        <f>N221+Month!M207</f>
        <v>1077.3499999999999</v>
      </c>
    </row>
    <row r="223" spans="1:14">
      <c r="A223">
        <v>2014</v>
      </c>
      <c r="B223" s="15" t="s">
        <v>45</v>
      </c>
      <c r="C223" s="7">
        <f>C222+Month!B208</f>
        <v>52667.66</v>
      </c>
      <c r="D223" s="7">
        <f>D222+Month!C208</f>
        <v>2099.3299999999995</v>
      </c>
      <c r="E223" s="7">
        <f>E222+Month!D208</f>
        <v>1053.54</v>
      </c>
      <c r="F223" s="7">
        <f>F222+Month!E208</f>
        <v>728.05</v>
      </c>
      <c r="G223" s="7">
        <f>G222+Month!F208</f>
        <v>10272.66</v>
      </c>
      <c r="H223" s="7">
        <f>H222+Month!G208</f>
        <v>9544.91</v>
      </c>
      <c r="I223" s="7">
        <f>I222+Month!H208</f>
        <v>2703.97</v>
      </c>
      <c r="J223" s="7">
        <f>J222+Month!I208</f>
        <v>18711.68</v>
      </c>
      <c r="K223" s="7">
        <f>K222+Month!J208</f>
        <v>4372.9400000000005</v>
      </c>
      <c r="L223" s="7">
        <f>L222+Month!K208</f>
        <v>462.26</v>
      </c>
      <c r="M223" s="7">
        <f>M222+Month!L208</f>
        <v>387.84000000000003</v>
      </c>
      <c r="N223" s="7">
        <f>N222+Month!M208</f>
        <v>1210.46</v>
      </c>
    </row>
    <row r="224" spans="1:14">
      <c r="A224">
        <v>2014</v>
      </c>
      <c r="B224" s="15" t="s">
        <v>46</v>
      </c>
      <c r="C224" s="7">
        <f>C223+Month!B209</f>
        <v>57997.8</v>
      </c>
      <c r="D224" s="7">
        <f>D223+Month!C209</f>
        <v>2332.8999999999996</v>
      </c>
      <c r="E224" s="7">
        <f>E223+Month!D209</f>
        <v>1165.8599999999999</v>
      </c>
      <c r="F224" s="7">
        <f>F223+Month!E209</f>
        <v>783.28</v>
      </c>
      <c r="G224" s="7">
        <f>G223+Month!F209</f>
        <v>11316.52</v>
      </c>
      <c r="H224" s="7">
        <f>H223+Month!G209</f>
        <v>10292.15</v>
      </c>
      <c r="I224" s="7">
        <f>I223+Month!H209</f>
        <v>3174.2</v>
      </c>
      <c r="J224" s="7">
        <f>J223+Month!I209</f>
        <v>20741.04</v>
      </c>
      <c r="K224" s="7">
        <f>K223+Month!J209</f>
        <v>4766.0700000000006</v>
      </c>
      <c r="L224" s="7">
        <f>L223+Month!K209</f>
        <v>485.99</v>
      </c>
      <c r="M224" s="7">
        <f>M223+Month!L209</f>
        <v>417.34000000000003</v>
      </c>
      <c r="N224" s="7">
        <f>N223+Month!M209</f>
        <v>1321.93</v>
      </c>
    </row>
    <row r="225" spans="1:14">
      <c r="A225">
        <v>2014</v>
      </c>
      <c r="B225" s="15" t="s">
        <v>47</v>
      </c>
      <c r="C225" s="7">
        <f>C224+Month!B210</f>
        <v>63410.200000000004</v>
      </c>
      <c r="D225" s="7">
        <f>D224+Month!C210</f>
        <v>2584.8999999999996</v>
      </c>
      <c r="E225" s="7">
        <f>E224+Month!D210</f>
        <v>1292.8499999999999</v>
      </c>
      <c r="F225" s="7">
        <f>F224+Month!E210</f>
        <v>875.44999999999993</v>
      </c>
      <c r="G225" s="7">
        <f>G224+Month!F210</f>
        <v>12326.02</v>
      </c>
      <c r="H225" s="7">
        <f>H224+Month!G210</f>
        <v>11220.71</v>
      </c>
      <c r="I225" s="7">
        <f>I224+Month!H210</f>
        <v>3540.39</v>
      </c>
      <c r="J225" s="7">
        <f>J224+Month!I210</f>
        <v>22790.34</v>
      </c>
      <c r="K225" s="7">
        <f>K224+Month!J210</f>
        <v>5114.380000000001</v>
      </c>
      <c r="L225" s="7">
        <f>L224+Month!K210</f>
        <v>524.96</v>
      </c>
      <c r="M225" s="7">
        <f>M224+Month!L210</f>
        <v>439.17</v>
      </c>
      <c r="N225" s="7">
        <f>N224+Month!M210</f>
        <v>1409.74</v>
      </c>
    </row>
    <row r="226" spans="1:14">
      <c r="A226">
        <v>2015</v>
      </c>
      <c r="B226" s="15" t="s">
        <v>37</v>
      </c>
      <c r="C226" s="7">
        <f>Month!B211</f>
        <v>5202.82</v>
      </c>
      <c r="D226" s="7">
        <f>Month!C211</f>
        <v>284.41000000000003</v>
      </c>
      <c r="E226" s="7">
        <f>Month!D211</f>
        <v>128.82</v>
      </c>
      <c r="F226" s="7">
        <f>Month!E211</f>
        <v>33.229999999999997</v>
      </c>
      <c r="G226" s="7">
        <f>Month!F211</f>
        <v>969.78</v>
      </c>
      <c r="H226" s="7">
        <f>Month!G211</f>
        <v>937.03</v>
      </c>
      <c r="I226" s="7">
        <f>Month!H211</f>
        <v>424.27</v>
      </c>
      <c r="J226" s="7">
        <f>Month!I211</f>
        <v>1711.2</v>
      </c>
      <c r="K226" s="7">
        <f>Month!J211</f>
        <v>455.6</v>
      </c>
      <c r="L226" s="7">
        <f>Month!K211</f>
        <v>48.06</v>
      </c>
      <c r="M226" s="7">
        <f>Month!L211</f>
        <v>26.39</v>
      </c>
      <c r="N226" s="7">
        <f>Month!M211</f>
        <v>76.180000000000007</v>
      </c>
    </row>
    <row r="227" spans="1:14">
      <c r="A227">
        <v>2015</v>
      </c>
      <c r="B227" s="15" t="s">
        <v>38</v>
      </c>
      <c r="C227" s="7">
        <f>C226+Month!B212</f>
        <v>10362.06</v>
      </c>
      <c r="D227" s="7">
        <f>D226+Month!C212</f>
        <v>616.28</v>
      </c>
      <c r="E227" s="7">
        <f>E226+Month!D212</f>
        <v>236.95999999999998</v>
      </c>
      <c r="F227" s="7">
        <f>F226+Month!E212</f>
        <v>104.09</v>
      </c>
      <c r="G227" s="7">
        <f>G226+Month!F212</f>
        <v>1987.83</v>
      </c>
      <c r="H227" s="7">
        <f>H226+Month!G212</f>
        <v>1685.15</v>
      </c>
      <c r="I227" s="7">
        <f>I226+Month!H212</f>
        <v>831.71</v>
      </c>
      <c r="J227" s="7">
        <f>J226+Month!I212</f>
        <v>3683.27</v>
      </c>
      <c r="K227" s="7">
        <f>K226+Month!J212</f>
        <v>690.02</v>
      </c>
      <c r="L227" s="7">
        <f>L226+Month!K212</f>
        <v>98.34</v>
      </c>
      <c r="M227" s="7">
        <f>M226+Month!L212</f>
        <v>65.58</v>
      </c>
      <c r="N227" s="7">
        <f>N226+Month!M212</f>
        <v>182.34</v>
      </c>
    </row>
    <row r="228" spans="1:14">
      <c r="A228">
        <v>2015</v>
      </c>
      <c r="B228" s="15" t="s">
        <v>39</v>
      </c>
      <c r="C228" s="7">
        <f>C227+Month!B213</f>
        <v>15625.419999999998</v>
      </c>
      <c r="D228" s="7">
        <f>D227+Month!C213</f>
        <v>903.23</v>
      </c>
      <c r="E228" s="7">
        <f>E227+Month!D213</f>
        <v>363.15</v>
      </c>
      <c r="F228" s="7">
        <f>F227+Month!E213</f>
        <v>191.73000000000002</v>
      </c>
      <c r="G228" s="7">
        <f>G227+Month!F213</f>
        <v>2893.25</v>
      </c>
      <c r="H228" s="7">
        <f>H227+Month!G213</f>
        <v>2577.92</v>
      </c>
      <c r="I228" s="7">
        <f>I227+Month!H213</f>
        <v>1163.5900000000001</v>
      </c>
      <c r="J228" s="7">
        <f>J227+Month!I213</f>
        <v>5665.45</v>
      </c>
      <c r="K228" s="7">
        <f>K227+Month!J213</f>
        <v>1023.6099999999999</v>
      </c>
      <c r="L228" s="7">
        <f>L227+Month!K213</f>
        <v>145.44</v>
      </c>
      <c r="M228" s="7">
        <f>M227+Month!L213</f>
        <v>101.11</v>
      </c>
      <c r="N228" s="7">
        <f>N227+Month!M213</f>
        <v>338.17</v>
      </c>
    </row>
    <row r="229" spans="1:14">
      <c r="A229">
        <v>2015</v>
      </c>
      <c r="B229" s="15" t="s">
        <v>40</v>
      </c>
      <c r="C229" s="7">
        <f>C228+Month!B214</f>
        <v>21338.469999999998</v>
      </c>
      <c r="D229" s="7">
        <f>D228+Month!C214</f>
        <v>1145.73</v>
      </c>
      <c r="E229" s="7">
        <f>E228+Month!D214</f>
        <v>487.08</v>
      </c>
      <c r="F229" s="7">
        <f>F228+Month!E214</f>
        <v>370.14</v>
      </c>
      <c r="G229" s="7">
        <f>G228+Month!F214</f>
        <v>3907.65</v>
      </c>
      <c r="H229" s="7">
        <f>H228+Month!G214</f>
        <v>3511.69</v>
      </c>
      <c r="I229" s="7">
        <f>I228+Month!H214</f>
        <v>1436.9</v>
      </c>
      <c r="J229" s="7">
        <f>J228+Month!I214</f>
        <v>7660.03</v>
      </c>
      <c r="K229" s="7">
        <f>K228+Month!J214</f>
        <v>1680.84</v>
      </c>
      <c r="L229" s="7">
        <f>L228+Month!K214</f>
        <v>178.97</v>
      </c>
      <c r="M229" s="7">
        <f>M228+Month!L214</f>
        <v>135.21</v>
      </c>
      <c r="N229" s="7">
        <f>N228+Month!M214</f>
        <v>467.02</v>
      </c>
    </row>
    <row r="230" spans="1:14">
      <c r="A230">
        <v>2015</v>
      </c>
      <c r="B230" s="15" t="s">
        <v>36</v>
      </c>
      <c r="C230" s="7">
        <f>C229+Month!B215</f>
        <v>26728.42</v>
      </c>
      <c r="D230" s="7">
        <f>D229+Month!C215</f>
        <v>1396.15</v>
      </c>
      <c r="E230" s="7">
        <f>E229+Month!D215</f>
        <v>609.22</v>
      </c>
      <c r="F230" s="7">
        <f>F229+Month!E215</f>
        <v>476.84999999999997</v>
      </c>
      <c r="G230" s="7">
        <f>G229+Month!F215</f>
        <v>4939.6000000000004</v>
      </c>
      <c r="H230" s="7">
        <f>H229+Month!G215</f>
        <v>4490.3999999999996</v>
      </c>
      <c r="I230" s="7">
        <f>I229+Month!H215</f>
        <v>1633.8600000000001</v>
      </c>
      <c r="J230" s="7">
        <f>J229+Month!I215</f>
        <v>9623.59</v>
      </c>
      <c r="K230" s="7">
        <f>K229+Month!J215</f>
        <v>2185.7199999999998</v>
      </c>
      <c r="L230" s="7">
        <f>L229+Month!K215</f>
        <v>207.62</v>
      </c>
      <c r="M230" s="7">
        <f>M229+Month!L215</f>
        <v>166</v>
      </c>
      <c r="N230" s="7">
        <f>N229+Month!M215</f>
        <v>592.5</v>
      </c>
    </row>
    <row r="231" spans="1:14">
      <c r="A231">
        <v>2015</v>
      </c>
      <c r="B231" s="15" t="s">
        <v>41</v>
      </c>
      <c r="C231" s="7">
        <f>C230+Month!B216</f>
        <v>31948.6</v>
      </c>
      <c r="D231" s="7">
        <f>D230+Month!C216</f>
        <v>1592.3400000000001</v>
      </c>
      <c r="E231" s="7">
        <f>E230+Month!D216</f>
        <v>732.95</v>
      </c>
      <c r="F231" s="7">
        <f>F230+Month!E216</f>
        <v>518.51</v>
      </c>
      <c r="G231" s="7">
        <f>G230+Month!F216</f>
        <v>5969.35</v>
      </c>
      <c r="H231" s="7">
        <f>H230+Month!G216</f>
        <v>5336.37</v>
      </c>
      <c r="I231" s="7">
        <f>I230+Month!H216</f>
        <v>1861.3300000000002</v>
      </c>
      <c r="J231" s="7">
        <f>J230+Month!I216</f>
        <v>11663.45</v>
      </c>
      <c r="K231" s="7">
        <f>K230+Month!J216</f>
        <v>2624.81</v>
      </c>
      <c r="L231" s="7">
        <f>L230+Month!K216</f>
        <v>217.48000000000002</v>
      </c>
      <c r="M231" s="7">
        <f>M230+Month!L216</f>
        <v>205.57</v>
      </c>
      <c r="N231" s="7">
        <f>N230+Month!M216</f>
        <v>742.95</v>
      </c>
    </row>
    <row r="232" spans="1:14">
      <c r="A232">
        <v>2015</v>
      </c>
      <c r="B232" s="15" t="s">
        <v>42</v>
      </c>
      <c r="C232" s="7">
        <f>C231+Month!B217</f>
        <v>37297.97</v>
      </c>
      <c r="D232" s="7">
        <f>D231+Month!C217</f>
        <v>1797.7700000000002</v>
      </c>
      <c r="E232" s="7">
        <f>E231+Month!D217</f>
        <v>852.24</v>
      </c>
      <c r="F232" s="7">
        <f>F231+Month!E217</f>
        <v>603.49</v>
      </c>
      <c r="G232" s="7">
        <f>G231+Month!F217</f>
        <v>6993.25</v>
      </c>
      <c r="H232" s="7">
        <f>H231+Month!G217</f>
        <v>6349.3099999999995</v>
      </c>
      <c r="I232" s="7">
        <f>I231+Month!H217</f>
        <v>1967.0100000000002</v>
      </c>
      <c r="J232" s="7">
        <f>J231+Month!I217</f>
        <v>13592.230000000001</v>
      </c>
      <c r="K232" s="7">
        <f>K231+Month!J217</f>
        <v>3176.37</v>
      </c>
      <c r="L232" s="7">
        <f>L231+Month!K217</f>
        <v>248.27</v>
      </c>
      <c r="M232" s="7">
        <f>M231+Month!L217</f>
        <v>246.19</v>
      </c>
      <c r="N232" s="7">
        <f>N231+Month!M217</f>
        <v>895.75</v>
      </c>
    </row>
    <row r="233" spans="1:14">
      <c r="A233">
        <v>2015</v>
      </c>
      <c r="B233" s="15" t="s">
        <v>43</v>
      </c>
      <c r="C233" s="7">
        <f>C232+Month!B218</f>
        <v>42723.43</v>
      </c>
      <c r="D233" s="7">
        <f>D232+Month!C218</f>
        <v>2028.9800000000002</v>
      </c>
      <c r="E233" s="7">
        <f>E232+Month!D218</f>
        <v>957.96</v>
      </c>
      <c r="F233" s="7">
        <f>F232+Month!E218</f>
        <v>676.79</v>
      </c>
      <c r="G233" s="7">
        <f>G232+Month!F218</f>
        <v>8022.27</v>
      </c>
      <c r="H233" s="7">
        <f>H232+Month!G218</f>
        <v>7407.6699999999992</v>
      </c>
      <c r="I233" s="7">
        <f>I232+Month!H218</f>
        <v>2173.11</v>
      </c>
      <c r="J233" s="7">
        <f>J232+Month!I218</f>
        <v>15494.570000000002</v>
      </c>
      <c r="K233" s="7">
        <f>K232+Month!J218</f>
        <v>3709.0099999999998</v>
      </c>
      <c r="L233" s="7">
        <f>L232+Month!K218</f>
        <v>278.17</v>
      </c>
      <c r="M233" s="7">
        <f>M232+Month!L218</f>
        <v>279.18</v>
      </c>
      <c r="N233" s="7">
        <f>N232+Month!M218</f>
        <v>1027.6300000000001</v>
      </c>
    </row>
    <row r="234" spans="1:14">
      <c r="A234">
        <v>2015</v>
      </c>
      <c r="B234" s="15" t="s">
        <v>44</v>
      </c>
      <c r="C234" s="7">
        <f>C233+Month!B219</f>
        <v>48216.53</v>
      </c>
      <c r="D234" s="7">
        <f>D233+Month!C219</f>
        <v>2319</v>
      </c>
      <c r="E234" s="7">
        <f>E233+Month!D219</f>
        <v>1042.6100000000001</v>
      </c>
      <c r="F234" s="7">
        <f>F233+Month!E219</f>
        <v>771.95999999999992</v>
      </c>
      <c r="G234" s="7">
        <f>G233+Month!F219</f>
        <v>9041.7800000000007</v>
      </c>
      <c r="H234" s="7">
        <f>H233+Month!G219</f>
        <v>8477.2599999999984</v>
      </c>
      <c r="I234" s="7">
        <f>I233+Month!H219</f>
        <v>2376.1400000000003</v>
      </c>
      <c r="J234" s="7">
        <f>J233+Month!I219</f>
        <v>17299.66</v>
      </c>
      <c r="K234" s="7">
        <f>K233+Month!J219</f>
        <v>4361.3899999999994</v>
      </c>
      <c r="L234" s="7">
        <f>L233+Month!K219</f>
        <v>311.88</v>
      </c>
      <c r="M234" s="7">
        <f>M233+Month!L219</f>
        <v>306.66000000000003</v>
      </c>
      <c r="N234" s="7">
        <f>N233+Month!M219</f>
        <v>1158.48</v>
      </c>
    </row>
    <row r="235" spans="1:14">
      <c r="A235">
        <v>2015</v>
      </c>
      <c r="B235" s="15" t="s">
        <v>45</v>
      </c>
      <c r="C235" s="7">
        <f>C234+Month!B220</f>
        <v>53907.81</v>
      </c>
      <c r="D235" s="7">
        <f>D234+Month!C220</f>
        <v>2630.2</v>
      </c>
      <c r="E235" s="7">
        <f>E234+Month!D220</f>
        <v>1133.97</v>
      </c>
      <c r="F235" s="7">
        <f>F234+Month!E220</f>
        <v>1050.01</v>
      </c>
      <c r="G235" s="7">
        <f>G234+Month!F220</f>
        <v>9999.83</v>
      </c>
      <c r="H235" s="7">
        <f>H234+Month!G220</f>
        <v>9385.1499999999978</v>
      </c>
      <c r="I235" s="7">
        <f>I234+Month!H220</f>
        <v>2585.3500000000004</v>
      </c>
      <c r="J235" s="7">
        <f>J234+Month!I220</f>
        <v>19288.37</v>
      </c>
      <c r="K235" s="7">
        <f>K234+Month!J220</f>
        <v>4933.24</v>
      </c>
      <c r="L235" s="7">
        <f>L234+Month!K220</f>
        <v>347.73</v>
      </c>
      <c r="M235" s="7">
        <f>M234+Month!L220</f>
        <v>339.66</v>
      </c>
      <c r="N235" s="7">
        <f>N234+Month!M220</f>
        <v>1283.48</v>
      </c>
    </row>
    <row r="236" spans="1:14">
      <c r="A236">
        <v>2015</v>
      </c>
      <c r="B236" s="15" t="s">
        <v>46</v>
      </c>
      <c r="C236" s="7">
        <f>C235+Month!B221</f>
        <v>59217.52</v>
      </c>
      <c r="D236" s="7">
        <f>D235+Month!C221</f>
        <v>2874.22</v>
      </c>
      <c r="E236" s="7">
        <f>E235+Month!D221</f>
        <v>1262.94</v>
      </c>
      <c r="F236" s="7">
        <f>F235+Month!E221</f>
        <v>1290.3</v>
      </c>
      <c r="G236" s="7">
        <f>G235+Month!F221</f>
        <v>10963.26</v>
      </c>
      <c r="H236" s="7">
        <f>H235+Month!G221</f>
        <v>10177.089999999998</v>
      </c>
      <c r="I236" s="7">
        <f>I235+Month!H221</f>
        <v>2785.8100000000004</v>
      </c>
      <c r="J236" s="7">
        <f>J235+Month!I221</f>
        <v>21386.92</v>
      </c>
      <c r="K236" s="7">
        <f>K235+Month!J221</f>
        <v>5301.42</v>
      </c>
      <c r="L236" s="7">
        <f>L235+Month!K221</f>
        <v>382.59000000000003</v>
      </c>
      <c r="M236" s="7">
        <f>M235+Month!L221</f>
        <v>374.44000000000005</v>
      </c>
      <c r="N236" s="7">
        <f>N235+Month!M221</f>
        <v>1390.78</v>
      </c>
    </row>
    <row r="237" spans="1:14">
      <c r="A237">
        <v>2015</v>
      </c>
      <c r="B237" s="15" t="s">
        <v>47</v>
      </c>
      <c r="C237" s="7">
        <f>C236+Month!B222</f>
        <v>64783.95</v>
      </c>
      <c r="D237" s="7">
        <f>D236+Month!C222</f>
        <v>3170.1</v>
      </c>
      <c r="E237" s="7">
        <f>E236+Month!D222</f>
        <v>1399.65</v>
      </c>
      <c r="F237" s="7">
        <f>F236+Month!E222</f>
        <v>1568.17</v>
      </c>
      <c r="G237" s="7">
        <f>G236+Month!F222</f>
        <v>11882.04</v>
      </c>
      <c r="H237" s="7">
        <f>H236+Month!G222</f>
        <v>11326.649999999998</v>
      </c>
      <c r="I237" s="7">
        <f>I236+Month!H222</f>
        <v>2953.8</v>
      </c>
      <c r="J237" s="7">
        <f>J236+Month!I222</f>
        <v>23405.82</v>
      </c>
      <c r="K237" s="7">
        <f>K236+Month!J222</f>
        <v>5647.58</v>
      </c>
      <c r="L237" s="7">
        <f>L236+Month!K222</f>
        <v>420.09000000000003</v>
      </c>
      <c r="M237" s="7">
        <f>M236+Month!L222</f>
        <v>407.61000000000007</v>
      </c>
      <c r="N237" s="7">
        <f>N236+Month!M222</f>
        <v>1464.28</v>
      </c>
    </row>
    <row r="238" spans="1:14">
      <c r="A238">
        <v>2016</v>
      </c>
      <c r="B238" s="15" t="s">
        <v>37</v>
      </c>
      <c r="C238" s="7">
        <f>Month!B223</f>
        <v>5222.37</v>
      </c>
      <c r="D238" s="7">
        <f>Month!C223</f>
        <v>295.66000000000003</v>
      </c>
      <c r="E238" s="7">
        <f>Month!D223</f>
        <v>138.19</v>
      </c>
      <c r="F238" s="7">
        <f>Month!E223</f>
        <v>174.89</v>
      </c>
      <c r="G238" s="7">
        <f>Month!F223</f>
        <v>950.77</v>
      </c>
      <c r="H238" s="7">
        <f>Month!G223</f>
        <v>892.6</v>
      </c>
      <c r="I238" s="7">
        <f>Month!H223</f>
        <v>420.47</v>
      </c>
      <c r="J238" s="7">
        <f>Month!I223</f>
        <v>1840.32</v>
      </c>
      <c r="K238" s="7">
        <f>Month!J223</f>
        <v>476.77</v>
      </c>
      <c r="L238" s="7">
        <f>Month!K223</f>
        <v>51.34</v>
      </c>
      <c r="M238" s="7">
        <f>Month!L223</f>
        <v>34.99</v>
      </c>
      <c r="N238" s="7">
        <f>Month!M223</f>
        <v>67.930000000000007</v>
      </c>
    </row>
    <row r="239" spans="1:14">
      <c r="A239">
        <v>2016</v>
      </c>
      <c r="B239" s="15" t="s">
        <v>38</v>
      </c>
      <c r="C239" s="7">
        <f>C238+Month!B224</f>
        <v>10579.86</v>
      </c>
      <c r="D239" s="7">
        <f>D238+Month!C224</f>
        <v>546.33000000000004</v>
      </c>
      <c r="E239" s="7">
        <f>E238+Month!D224</f>
        <v>293.05</v>
      </c>
      <c r="F239" s="7">
        <f>F238+Month!E224</f>
        <v>313.95999999999998</v>
      </c>
      <c r="G239" s="7">
        <f>G238+Month!F224</f>
        <v>1911.78</v>
      </c>
      <c r="H239" s="7">
        <f>H238+Month!G224</f>
        <v>1605.98</v>
      </c>
      <c r="I239" s="7">
        <f>I238+Month!H224</f>
        <v>846.51</v>
      </c>
      <c r="J239" s="7">
        <f>J238+Month!I224</f>
        <v>3874.31</v>
      </c>
      <c r="K239" s="7">
        <f>K238+Month!J224</f>
        <v>665.55</v>
      </c>
      <c r="L239" s="7">
        <f>L238+Month!K224</f>
        <v>92.110000000000014</v>
      </c>
      <c r="M239" s="7">
        <f>M238+Month!L224</f>
        <v>70.63</v>
      </c>
      <c r="N239" s="7">
        <f>N238+Month!M224</f>
        <v>163.66000000000003</v>
      </c>
    </row>
    <row r="240" spans="1:14">
      <c r="A240">
        <v>2016</v>
      </c>
      <c r="B240" s="15" t="s">
        <v>39</v>
      </c>
      <c r="C240" s="7">
        <f>C239+Month!B225</f>
        <v>16079.490000000002</v>
      </c>
      <c r="D240" s="7">
        <f>D239+Month!C225</f>
        <v>818.96</v>
      </c>
      <c r="E240" s="7">
        <f>E239+Month!D225</f>
        <v>431.88</v>
      </c>
      <c r="F240" s="7">
        <f>F239+Month!E225</f>
        <v>407.89</v>
      </c>
      <c r="G240" s="7">
        <f>G239+Month!F225</f>
        <v>2877.17</v>
      </c>
      <c r="H240" s="7">
        <f>H239+Month!G225</f>
        <v>2536.2200000000003</v>
      </c>
      <c r="I240" s="7">
        <f>I239+Month!H225</f>
        <v>1227.4099999999999</v>
      </c>
      <c r="J240" s="7">
        <f>J239+Month!I225</f>
        <v>5889.02</v>
      </c>
      <c r="K240" s="7">
        <f>K239+Month!J225</f>
        <v>946.52</v>
      </c>
      <c r="L240" s="7">
        <f>L239+Month!K225</f>
        <v>141.59</v>
      </c>
      <c r="M240" s="7">
        <f>M239+Month!L225</f>
        <v>96.61999999999999</v>
      </c>
      <c r="N240" s="7">
        <f>N239+Month!M225</f>
        <v>273.92</v>
      </c>
    </row>
    <row r="241" spans="1:14">
      <c r="A241">
        <v>2016</v>
      </c>
      <c r="B241" s="15" t="s">
        <v>40</v>
      </c>
      <c r="C241" s="7">
        <f>C240+Month!B226</f>
        <v>21565.280000000002</v>
      </c>
      <c r="D241" s="7">
        <f>D240+Month!C226</f>
        <v>1083.8700000000001</v>
      </c>
      <c r="E241" s="7">
        <f>E240+Month!D226</f>
        <v>566.77</v>
      </c>
      <c r="F241" s="7">
        <f>F240+Month!E226</f>
        <v>487.29999999999995</v>
      </c>
      <c r="G241" s="7">
        <f>G240+Month!F226</f>
        <v>3865.9700000000003</v>
      </c>
      <c r="H241" s="7">
        <f>H240+Month!G226</f>
        <v>3452</v>
      </c>
      <c r="I241" s="7">
        <f>I240+Month!H226</f>
        <v>1508.2399999999998</v>
      </c>
      <c r="J241" s="7">
        <f>J240+Month!I226</f>
        <v>7945.8600000000006</v>
      </c>
      <c r="K241" s="7">
        <f>K240+Month!J226</f>
        <v>1353.47</v>
      </c>
      <c r="L241" s="7">
        <f>L240+Month!K226</f>
        <v>177.37</v>
      </c>
      <c r="M241" s="7">
        <f>M240+Month!L226</f>
        <v>132.88</v>
      </c>
      <c r="N241" s="7">
        <f>N240+Month!M226</f>
        <v>391.11</v>
      </c>
    </row>
    <row r="242" spans="1:14">
      <c r="A242">
        <v>2016</v>
      </c>
      <c r="B242" s="15" t="s">
        <v>36</v>
      </c>
      <c r="C242" s="7">
        <f>C241+Month!B227</f>
        <v>26972.81</v>
      </c>
      <c r="D242" s="7">
        <f>D241+Month!C227</f>
        <v>1318.22</v>
      </c>
      <c r="E242" s="7">
        <f>E241+Month!D227</f>
        <v>708.04</v>
      </c>
      <c r="F242" s="7">
        <f>F241+Month!E227</f>
        <v>625.56999999999994</v>
      </c>
      <c r="G242" s="7">
        <f>G241+Month!F227</f>
        <v>4892.07</v>
      </c>
      <c r="H242" s="7">
        <f>H241+Month!G227</f>
        <v>4466.1099999999997</v>
      </c>
      <c r="I242" s="7">
        <f>I241+Month!H227</f>
        <v>1713.0599999999997</v>
      </c>
      <c r="J242" s="7">
        <f>J241+Month!I227</f>
        <v>9923.68</v>
      </c>
      <c r="K242" s="7">
        <f>K241+Month!J227</f>
        <v>2067.6800000000003</v>
      </c>
      <c r="L242" s="7">
        <f>L241+Month!K227</f>
        <v>207.44</v>
      </c>
      <c r="M242" s="7">
        <f>M241+Month!L227</f>
        <v>164.6</v>
      </c>
      <c r="N242" s="7">
        <f>N241+Month!M227</f>
        <v>514.52</v>
      </c>
    </row>
    <row r="243" spans="1:14">
      <c r="A243">
        <v>2016</v>
      </c>
      <c r="B243" s="15" t="s">
        <v>41</v>
      </c>
      <c r="C243" s="7">
        <f>C242+Month!B228</f>
        <v>32618.58</v>
      </c>
      <c r="D243" s="7">
        <f>D242+Month!C228</f>
        <v>1584.4</v>
      </c>
      <c r="E243" s="7">
        <f>E242+Month!D228</f>
        <v>832.41</v>
      </c>
      <c r="F243" s="7">
        <f>F242+Month!E228</f>
        <v>747.93</v>
      </c>
      <c r="G243" s="7">
        <f>G242+Month!F228</f>
        <v>5949.62</v>
      </c>
      <c r="H243" s="7">
        <f>H242+Month!G228</f>
        <v>5424.2199999999993</v>
      </c>
      <c r="I243" s="7">
        <f>I242+Month!H228</f>
        <v>1863.0199999999998</v>
      </c>
      <c r="J243" s="7">
        <f>J242+Month!I228</f>
        <v>12027.26</v>
      </c>
      <c r="K243" s="7">
        <f>K242+Month!J228</f>
        <v>2587.7500000000005</v>
      </c>
      <c r="L243" s="7">
        <f>L242+Month!K228</f>
        <v>249.35</v>
      </c>
      <c r="M243" s="7">
        <f>M242+Month!L228</f>
        <v>194.76999999999998</v>
      </c>
      <c r="N243" s="7">
        <f>N242+Month!M228</f>
        <v>650.49</v>
      </c>
    </row>
    <row r="244" spans="1:14">
      <c r="A244">
        <v>2016</v>
      </c>
      <c r="B244" s="15" t="s">
        <v>42</v>
      </c>
      <c r="C244" s="7">
        <f>C243+Month!B229</f>
        <v>38171.29</v>
      </c>
      <c r="D244" s="7">
        <f>D243+Month!C229</f>
        <v>1815.91</v>
      </c>
      <c r="E244" s="7">
        <f>E243+Month!D229</f>
        <v>977.81999999999994</v>
      </c>
      <c r="F244" s="7">
        <f>F243+Month!E229</f>
        <v>842.01</v>
      </c>
      <c r="G244" s="7">
        <f>G243+Month!F229</f>
        <v>6940.61</v>
      </c>
      <c r="H244" s="7">
        <f>H243+Month!G229</f>
        <v>6539.65</v>
      </c>
      <c r="I244" s="7">
        <f>I243+Month!H229</f>
        <v>2006.7999999999997</v>
      </c>
      <c r="J244" s="7">
        <f>J243+Month!I229</f>
        <v>14086.4</v>
      </c>
      <c r="K244" s="7">
        <f>K243+Month!J229</f>
        <v>3169.3900000000003</v>
      </c>
      <c r="L244" s="7">
        <f>L243+Month!K229</f>
        <v>282.63</v>
      </c>
      <c r="M244" s="7">
        <f>M243+Month!L229</f>
        <v>239.48999999999998</v>
      </c>
      <c r="N244" s="7">
        <f>N243+Month!M229</f>
        <v>783.16</v>
      </c>
    </row>
    <row r="245" spans="1:14">
      <c r="A245">
        <v>2016</v>
      </c>
      <c r="B245" s="15" t="s">
        <v>43</v>
      </c>
      <c r="C245" s="7">
        <f>C244+Month!B230</f>
        <v>43746.76</v>
      </c>
      <c r="D245" s="7">
        <f>D244+Month!C230</f>
        <v>2036.17</v>
      </c>
      <c r="E245" s="7">
        <f>E244+Month!D230</f>
        <v>1102.1099999999999</v>
      </c>
      <c r="F245" s="7">
        <f>F244+Month!E230</f>
        <v>934.14</v>
      </c>
      <c r="G245" s="7">
        <f>G244+Month!F230</f>
        <v>7941.11</v>
      </c>
      <c r="H245" s="7">
        <f>H244+Month!G230</f>
        <v>7692.0599999999995</v>
      </c>
      <c r="I245" s="7">
        <f>I244+Month!H230</f>
        <v>2191.0199999999995</v>
      </c>
      <c r="J245" s="7">
        <f>J244+Month!I230</f>
        <v>16150.57</v>
      </c>
      <c r="K245" s="7">
        <f>K244+Month!J230</f>
        <v>3583.6200000000003</v>
      </c>
      <c r="L245" s="7">
        <f>L244+Month!K230</f>
        <v>317.65999999999997</v>
      </c>
      <c r="M245" s="7">
        <f>M244+Month!L230</f>
        <v>268.81</v>
      </c>
      <c r="N245" s="7">
        <f>N244+Month!M230</f>
        <v>916.75</v>
      </c>
    </row>
    <row r="246" spans="1:14">
      <c r="A246">
        <v>2016</v>
      </c>
      <c r="B246" s="15" t="s">
        <v>44</v>
      </c>
      <c r="C246" s="7">
        <f>C245+Month!B231</f>
        <v>49418.87</v>
      </c>
      <c r="D246" s="7">
        <f>D245+Month!C231</f>
        <v>2315.88</v>
      </c>
      <c r="E246" s="7">
        <f>E245+Month!D231</f>
        <v>1211.08</v>
      </c>
      <c r="F246" s="7">
        <f>F245+Month!E231</f>
        <v>1018.91</v>
      </c>
      <c r="G246" s="7">
        <f>G245+Month!F231</f>
        <v>8963.5499999999993</v>
      </c>
      <c r="H246" s="7">
        <f>H245+Month!G231</f>
        <v>8741.93</v>
      </c>
      <c r="I246" s="7">
        <f>I245+Month!H231</f>
        <v>2408.8999999999996</v>
      </c>
      <c r="J246" s="7">
        <f>J245+Month!I231</f>
        <v>18134.62</v>
      </c>
      <c r="K246" s="7">
        <f>K245+Month!J231</f>
        <v>4304.8900000000003</v>
      </c>
      <c r="L246" s="7">
        <f>L245+Month!K231</f>
        <v>357.25</v>
      </c>
      <c r="M246" s="7">
        <f>M245+Month!L231</f>
        <v>307.24</v>
      </c>
      <c r="N246" s="7">
        <f>N245+Month!M231</f>
        <v>1049.9000000000001</v>
      </c>
    </row>
    <row r="247" spans="1:14">
      <c r="A247">
        <v>2016</v>
      </c>
      <c r="B247" s="15" t="s">
        <v>45</v>
      </c>
      <c r="C247" s="7">
        <f>C246+Month!B232</f>
        <v>55072.39</v>
      </c>
      <c r="D247" s="7">
        <f>D246+Month!C232</f>
        <v>2610.12</v>
      </c>
      <c r="E247" s="7">
        <f>E246+Month!D232</f>
        <v>1352.59</v>
      </c>
      <c r="F247" s="7">
        <f>F246+Month!E232</f>
        <v>1097.07</v>
      </c>
      <c r="G247" s="7">
        <f>G246+Month!F232</f>
        <v>9953.81</v>
      </c>
      <c r="H247" s="7">
        <f>H246+Month!G232</f>
        <v>9756.66</v>
      </c>
      <c r="I247" s="7">
        <f>I246+Month!H232</f>
        <v>2686.12</v>
      </c>
      <c r="J247" s="7">
        <f>J246+Month!I232</f>
        <v>20246.579999999998</v>
      </c>
      <c r="K247" s="7">
        <f>K246+Month!J232</f>
        <v>4772.5200000000004</v>
      </c>
      <c r="L247" s="7">
        <f>L246+Month!K232</f>
        <v>387.33</v>
      </c>
      <c r="M247" s="7">
        <f>M246+Month!L232</f>
        <v>346.23</v>
      </c>
      <c r="N247" s="7">
        <f>N246+Month!M232</f>
        <v>1153.3400000000001</v>
      </c>
    </row>
    <row r="248" spans="1:14">
      <c r="A248">
        <v>2016</v>
      </c>
      <c r="B248" s="15" t="s">
        <v>46</v>
      </c>
      <c r="C248" s="7">
        <f>C247+Month!B233</f>
        <v>60576.82</v>
      </c>
      <c r="D248" s="7">
        <f>D247+Month!C233</f>
        <v>2837.5499999999997</v>
      </c>
      <c r="E248" s="7">
        <f>E247+Month!D233</f>
        <v>1497.8899999999999</v>
      </c>
      <c r="F248" s="7">
        <f>F247+Month!E233</f>
        <v>1251.52</v>
      </c>
      <c r="G248" s="7">
        <f>G247+Month!F233</f>
        <v>10951.38</v>
      </c>
      <c r="H248" s="7">
        <f>H247+Month!G233</f>
        <v>10552.86</v>
      </c>
      <c r="I248" s="7">
        <f>I247+Month!H233</f>
        <v>3041.38</v>
      </c>
      <c r="J248" s="7">
        <f>J247+Month!I233</f>
        <v>22400.46</v>
      </c>
      <c r="K248" s="7">
        <f>K247+Month!J233</f>
        <v>5208.0400000000009</v>
      </c>
      <c r="L248" s="7">
        <f>L247+Month!K233</f>
        <v>410.43</v>
      </c>
      <c r="M248" s="7">
        <f>M247+Month!L233</f>
        <v>378.59000000000003</v>
      </c>
      <c r="N248" s="7">
        <f>N247+Month!M233</f>
        <v>1252.2300000000002</v>
      </c>
    </row>
    <row r="249" spans="1:14">
      <c r="A249">
        <v>2016</v>
      </c>
      <c r="B249" s="15" t="s">
        <v>47</v>
      </c>
      <c r="C249" s="7">
        <f>C248+Month!B234</f>
        <v>66140.19</v>
      </c>
      <c r="D249" s="7">
        <f>D248+Month!C234</f>
        <v>3060.49</v>
      </c>
      <c r="E249" s="7">
        <f>E248+Month!D234</f>
        <v>1648.52</v>
      </c>
      <c r="F249" s="7">
        <f>F248+Month!E234</f>
        <v>1340.59</v>
      </c>
      <c r="G249" s="7">
        <f>G248+Month!F234</f>
        <v>11951.15</v>
      </c>
      <c r="H249" s="7">
        <f>H248+Month!G234</f>
        <v>11499.42</v>
      </c>
      <c r="I249" s="7">
        <f>I248+Month!H234</f>
        <v>3436.79</v>
      </c>
      <c r="J249" s="7">
        <f>J248+Month!I234</f>
        <v>24538.5</v>
      </c>
      <c r="K249" s="7">
        <f>K248+Month!J234</f>
        <v>5637.4300000000012</v>
      </c>
      <c r="L249" s="7">
        <f>L248+Month!K234</f>
        <v>436.03000000000003</v>
      </c>
      <c r="M249" s="7">
        <f>M248+Month!L234</f>
        <v>407.55</v>
      </c>
      <c r="N249" s="7">
        <f>N248+Month!M234</f>
        <v>1327.3900000000003</v>
      </c>
    </row>
    <row r="250" spans="1:14">
      <c r="A250">
        <v>2017</v>
      </c>
      <c r="B250" s="15" t="s">
        <v>37</v>
      </c>
      <c r="C250" s="7">
        <f>Month!B235</f>
        <v>5272.42</v>
      </c>
      <c r="D250" s="7">
        <f>Month!C235</f>
        <v>314.01</v>
      </c>
      <c r="E250" s="7">
        <f>Month!D235</f>
        <v>146.22</v>
      </c>
      <c r="F250" s="7">
        <f>Month!E235</f>
        <v>116.68</v>
      </c>
      <c r="G250" s="7">
        <f>Month!F235</f>
        <v>942.72</v>
      </c>
      <c r="H250" s="7">
        <f>Month!G235</f>
        <v>955.94</v>
      </c>
      <c r="I250" s="7">
        <f>Month!H235</f>
        <v>262.48</v>
      </c>
      <c r="J250" s="7">
        <f>Month!I235</f>
        <v>1801.47</v>
      </c>
      <c r="K250" s="7">
        <f>Month!J235</f>
        <v>465.48</v>
      </c>
      <c r="L250" s="7">
        <f>Month!K235</f>
        <v>27.11</v>
      </c>
      <c r="M250" s="7">
        <f>Month!L235</f>
        <v>32.92</v>
      </c>
      <c r="N250" s="7">
        <f>Month!M235</f>
        <v>87.78</v>
      </c>
    </row>
    <row r="251" spans="1:14">
      <c r="A251">
        <f>A250</f>
        <v>2017</v>
      </c>
      <c r="B251" s="15" t="s">
        <v>38</v>
      </c>
      <c r="C251" s="7">
        <f>C250+Month!B236</f>
        <v>10506.05</v>
      </c>
      <c r="D251" s="7">
        <f>D250+Month!C236</f>
        <v>536.24</v>
      </c>
      <c r="E251" s="7">
        <f>E250+Month!D236</f>
        <v>282.27</v>
      </c>
      <c r="F251" s="7">
        <f>F250+Month!E236</f>
        <v>211.51</v>
      </c>
      <c r="G251" s="7">
        <f>G250+Month!F236</f>
        <v>1918.35</v>
      </c>
      <c r="H251" s="7">
        <f>H250+Month!G236</f>
        <v>1808.38</v>
      </c>
      <c r="I251" s="7">
        <f>I250+Month!H236</f>
        <v>515.28</v>
      </c>
      <c r="J251" s="7">
        <f>J250+Month!I236</f>
        <v>4014.04</v>
      </c>
      <c r="K251" s="7">
        <f>K250+Month!J236</f>
        <v>712.23</v>
      </c>
      <c r="L251" s="7">
        <f>L250+Month!K236</f>
        <v>48.42</v>
      </c>
      <c r="M251" s="7">
        <f>M250+Month!L236</f>
        <v>68.210000000000008</v>
      </c>
      <c r="N251" s="7">
        <f>N250+Month!M236</f>
        <v>200.81</v>
      </c>
    </row>
    <row r="252" spans="1:14">
      <c r="A252">
        <f t="shared" ref="A252:A261" si="7">A251</f>
        <v>2017</v>
      </c>
      <c r="B252" s="15" t="s">
        <v>39</v>
      </c>
      <c r="C252" s="7">
        <f>C251+Month!B237</f>
        <v>15964.63</v>
      </c>
      <c r="D252" s="7">
        <f>D251+Month!C237</f>
        <v>832.94</v>
      </c>
      <c r="E252" s="7">
        <f>E251+Month!D237</f>
        <v>441.2</v>
      </c>
      <c r="F252" s="7">
        <f>F251+Month!E237</f>
        <v>280.56</v>
      </c>
      <c r="G252" s="7">
        <f>G251+Month!F237</f>
        <v>2815</v>
      </c>
      <c r="H252" s="7">
        <f>H251+Month!G237</f>
        <v>2798.92</v>
      </c>
      <c r="I252" s="7">
        <f>I251+Month!H237</f>
        <v>849.04</v>
      </c>
      <c r="J252" s="7">
        <f>J251+Month!I237</f>
        <v>5948.26</v>
      </c>
      <c r="K252" s="7">
        <f>K251+Month!J237</f>
        <v>1121.1400000000001</v>
      </c>
      <c r="L252" s="7">
        <f>L251+Month!K237</f>
        <v>96.77000000000001</v>
      </c>
      <c r="M252" s="7">
        <f>M251+Month!L237</f>
        <v>95.18</v>
      </c>
      <c r="N252" s="7">
        <f>N251+Month!M237</f>
        <v>356.12</v>
      </c>
    </row>
    <row r="253" spans="1:14">
      <c r="A253">
        <f t="shared" si="7"/>
        <v>2017</v>
      </c>
      <c r="B253" s="15" t="s">
        <v>40</v>
      </c>
      <c r="C253" s="7">
        <f>C252+Month!B238</f>
        <v>21511.93</v>
      </c>
      <c r="D253" s="7">
        <f>D252+Month!C238</f>
        <v>1119.3000000000002</v>
      </c>
      <c r="E253" s="7">
        <f>E252+Month!D238</f>
        <v>592.41999999999996</v>
      </c>
      <c r="F253" s="7">
        <f>F252+Month!E238</f>
        <v>364.04</v>
      </c>
      <c r="G253" s="7">
        <f>G252+Month!F238</f>
        <v>3825.74</v>
      </c>
      <c r="H253" s="7">
        <f>H252+Month!G238</f>
        <v>3775.11</v>
      </c>
      <c r="I253" s="7">
        <f>I252+Month!H238</f>
        <v>1101.07</v>
      </c>
      <c r="J253" s="7">
        <f>J252+Month!I238</f>
        <v>8144.06</v>
      </c>
      <c r="K253" s="7">
        <f>K252+Month!J238</f>
        <v>1402.0800000000002</v>
      </c>
      <c r="L253" s="7">
        <f>L252+Month!K238</f>
        <v>161.48000000000002</v>
      </c>
      <c r="M253" s="7">
        <f>M252+Month!L238</f>
        <v>128.32</v>
      </c>
      <c r="N253" s="7">
        <f>N252+Month!M238</f>
        <v>477.49</v>
      </c>
    </row>
    <row r="254" spans="1:14">
      <c r="A254">
        <f t="shared" si="7"/>
        <v>2017</v>
      </c>
      <c r="B254" s="15" t="s">
        <v>36</v>
      </c>
      <c r="C254" s="7">
        <f>C253+Month!B239</f>
        <v>27119.440000000002</v>
      </c>
      <c r="D254" s="7">
        <f>D253+Month!C239</f>
        <v>1324.8400000000001</v>
      </c>
      <c r="E254" s="7">
        <f>E253+Month!D239</f>
        <v>746.18</v>
      </c>
      <c r="F254" s="7">
        <f>F253+Month!E239</f>
        <v>470.06</v>
      </c>
      <c r="G254" s="7">
        <f>G253+Month!F239</f>
        <v>4875.7</v>
      </c>
      <c r="H254" s="7">
        <f>H253+Month!G239</f>
        <v>4866.1499999999996</v>
      </c>
      <c r="I254" s="7">
        <f>I253+Month!H239</f>
        <v>1275.22</v>
      </c>
      <c r="J254" s="7">
        <f>J253+Month!I239</f>
        <v>10114.33</v>
      </c>
      <c r="K254" s="7">
        <f>K253+Month!J239</f>
        <v>1955.13</v>
      </c>
      <c r="L254" s="7">
        <f>L253+Month!K239</f>
        <v>207.54000000000002</v>
      </c>
      <c r="M254" s="7">
        <f>M253+Month!L239</f>
        <v>165.54</v>
      </c>
      <c r="N254" s="7">
        <f>N253+Month!M239</f>
        <v>640.74</v>
      </c>
    </row>
    <row r="255" spans="1:14">
      <c r="A255">
        <f t="shared" si="7"/>
        <v>2017</v>
      </c>
      <c r="B255" s="15" t="s">
        <v>41</v>
      </c>
      <c r="C255" s="7">
        <f>C254+Month!B240</f>
        <v>33132.550000000003</v>
      </c>
      <c r="D255" s="7">
        <f>D254+Month!C240</f>
        <v>1600.91</v>
      </c>
      <c r="E255" s="7">
        <f>E254+Month!D240</f>
        <v>876.8</v>
      </c>
      <c r="F255" s="7">
        <f>F254+Month!E240</f>
        <v>621.67000000000007</v>
      </c>
      <c r="G255" s="7">
        <f>G254+Month!F240</f>
        <v>5878.3899999999994</v>
      </c>
      <c r="H255" s="7">
        <f>H254+Month!G240</f>
        <v>6079.84</v>
      </c>
      <c r="I255" s="7">
        <f>I254+Month!H240</f>
        <v>1418.92</v>
      </c>
      <c r="J255" s="7">
        <f>J254+Month!I240</f>
        <v>12227.97</v>
      </c>
      <c r="K255" s="7">
        <f>K254+Month!J240</f>
        <v>2647.6400000000003</v>
      </c>
      <c r="L255" s="7">
        <f>L254+Month!K240</f>
        <v>237.48000000000002</v>
      </c>
      <c r="M255" s="7">
        <f>M254+Month!L240</f>
        <v>198.07</v>
      </c>
      <c r="N255" s="7">
        <f>N254+Month!M240</f>
        <v>805.47</v>
      </c>
    </row>
    <row r="256" spans="1:14">
      <c r="A256">
        <f t="shared" si="7"/>
        <v>2017</v>
      </c>
      <c r="B256" s="15" t="s">
        <v>42</v>
      </c>
      <c r="C256" s="7">
        <f>C255+Month!B241</f>
        <v>38880.960000000006</v>
      </c>
      <c r="D256" s="7">
        <f>D255+Month!C241</f>
        <v>1846.73</v>
      </c>
      <c r="E256" s="7">
        <f>E255+Month!D241</f>
        <v>1018.5</v>
      </c>
      <c r="F256" s="7">
        <f>F255+Month!E241</f>
        <v>747.83</v>
      </c>
      <c r="G256" s="7">
        <f>G255+Month!F241</f>
        <v>6864.2599999999993</v>
      </c>
      <c r="H256" s="7">
        <f>H255+Month!G241</f>
        <v>7261.25</v>
      </c>
      <c r="I256" s="7">
        <f>I255+Month!H241</f>
        <v>1512.72</v>
      </c>
      <c r="J256" s="7">
        <f>J255+Month!I241</f>
        <v>14331.55</v>
      </c>
      <c r="K256" s="7">
        <f>K255+Month!J241</f>
        <v>3228.05</v>
      </c>
      <c r="L256" s="7">
        <f>L255+Month!K241</f>
        <v>282.23</v>
      </c>
      <c r="M256" s="7">
        <f>M255+Month!L241</f>
        <v>238.72</v>
      </c>
      <c r="N256" s="7">
        <f>N255+Month!M241</f>
        <v>949.99</v>
      </c>
    </row>
    <row r="257" spans="1:14">
      <c r="A257">
        <f t="shared" si="7"/>
        <v>2017</v>
      </c>
      <c r="B257" s="15" t="s">
        <v>43</v>
      </c>
      <c r="C257" s="7">
        <f>C256+Month!B242</f>
        <v>44658.98000000001</v>
      </c>
      <c r="D257" s="7">
        <f>D256+Month!C242</f>
        <v>2163.71</v>
      </c>
      <c r="E257" s="7">
        <f>E256+Month!D242</f>
        <v>1153.9000000000001</v>
      </c>
      <c r="F257" s="7">
        <f>F256+Month!E242</f>
        <v>874.43000000000006</v>
      </c>
      <c r="G257" s="7">
        <f>G256+Month!F242</f>
        <v>7874.2699999999995</v>
      </c>
      <c r="H257" s="7">
        <f>H256+Month!G242</f>
        <v>8425.34</v>
      </c>
      <c r="I257" s="7">
        <f>I256+Month!H242</f>
        <v>1642.3600000000001</v>
      </c>
      <c r="J257" s="7">
        <f>J256+Month!I242</f>
        <v>16396.559999999998</v>
      </c>
      <c r="K257" s="7">
        <f>K256+Month!J242</f>
        <v>3765.1600000000003</v>
      </c>
      <c r="L257" s="7">
        <f>L256+Month!K242</f>
        <v>331.06</v>
      </c>
      <c r="M257" s="7">
        <f>M256+Month!L242</f>
        <v>273.36</v>
      </c>
      <c r="N257" s="7">
        <f>N256+Month!M242</f>
        <v>1095.68</v>
      </c>
    </row>
    <row r="258" spans="1:14">
      <c r="A258">
        <f t="shared" si="7"/>
        <v>2017</v>
      </c>
      <c r="B258" s="15" t="s">
        <v>44</v>
      </c>
      <c r="C258" s="7">
        <f>C257+Month!B243</f>
        <v>50492.500000000015</v>
      </c>
      <c r="D258" s="7">
        <f>D257+Month!C243</f>
        <v>2452.92</v>
      </c>
      <c r="E258" s="7">
        <f>E257+Month!D243</f>
        <v>1267.8300000000002</v>
      </c>
      <c r="F258" s="7">
        <f>F257+Month!E243</f>
        <v>969.99</v>
      </c>
      <c r="G258" s="7">
        <f>G257+Month!F243</f>
        <v>8850.6299999999992</v>
      </c>
      <c r="H258" s="7">
        <f>H257+Month!G243</f>
        <v>9546.58</v>
      </c>
      <c r="I258" s="7">
        <f>I257+Month!H243</f>
        <v>1877.0200000000002</v>
      </c>
      <c r="J258" s="7">
        <f>J257+Month!I243</f>
        <v>18493.429999999997</v>
      </c>
      <c r="K258" s="7">
        <f>K257+Month!J243</f>
        <v>4339.66</v>
      </c>
      <c r="L258" s="7">
        <f>L257+Month!K243</f>
        <v>375.51</v>
      </c>
      <c r="M258" s="7">
        <f>M257+Month!L243</f>
        <v>309.38</v>
      </c>
      <c r="N258" s="7">
        <f>N257+Month!M243</f>
        <v>1227.4000000000001</v>
      </c>
    </row>
    <row r="259" spans="1:14">
      <c r="A259">
        <f t="shared" si="7"/>
        <v>2017</v>
      </c>
      <c r="B259" s="15" t="s">
        <v>45</v>
      </c>
      <c r="C259" s="7">
        <f>C258+Month!B244</f>
        <v>56170.160000000018</v>
      </c>
      <c r="D259" s="7">
        <f>D258+Month!C244</f>
        <v>2716.6</v>
      </c>
      <c r="E259" s="7">
        <f>E258+Month!D244</f>
        <v>1407.0300000000002</v>
      </c>
      <c r="F259" s="7">
        <f>F258+Month!E244</f>
        <v>1099.1600000000001</v>
      </c>
      <c r="G259" s="7">
        <f>G258+Month!F244</f>
        <v>9804.32</v>
      </c>
      <c r="H259" s="7">
        <f>H258+Month!G244</f>
        <v>10622.98</v>
      </c>
      <c r="I259" s="7">
        <f>I258+Month!H244</f>
        <v>2062.21</v>
      </c>
      <c r="J259" s="7">
        <f>J258+Month!I244</f>
        <v>20575.209999999995</v>
      </c>
      <c r="K259" s="7">
        <f>K258+Month!J244</f>
        <v>4865.6399999999994</v>
      </c>
      <c r="L259" s="7">
        <f>L258+Month!K244</f>
        <v>421.56</v>
      </c>
      <c r="M259" s="7">
        <f>M258+Month!L244</f>
        <v>348.87</v>
      </c>
      <c r="N259" s="7">
        <f>N258+Month!M244</f>
        <v>1396.19</v>
      </c>
    </row>
    <row r="260" spans="1:14">
      <c r="A260">
        <f t="shared" si="7"/>
        <v>2017</v>
      </c>
      <c r="B260" s="15" t="s">
        <v>46</v>
      </c>
      <c r="C260" s="7">
        <f>C259+Month!B245</f>
        <v>61850.140000000014</v>
      </c>
      <c r="D260" s="7">
        <f>D259+Month!C245</f>
        <v>2956.99</v>
      </c>
      <c r="E260" s="7">
        <f>E259+Month!D245</f>
        <v>1538.13</v>
      </c>
      <c r="F260" s="7">
        <f>F259+Month!E245</f>
        <v>1219.3500000000001</v>
      </c>
      <c r="G260" s="7">
        <f>G259+Month!F245</f>
        <v>10815.789999999999</v>
      </c>
      <c r="H260" s="7">
        <f>H259+Month!G245</f>
        <v>11537.05</v>
      </c>
      <c r="I260" s="7">
        <f>I259+Month!H245</f>
        <v>2439.4</v>
      </c>
      <c r="J260" s="7">
        <f>J259+Month!I245</f>
        <v>22778.439999999995</v>
      </c>
      <c r="K260" s="7">
        <f>K259+Month!J245</f>
        <v>5261.86</v>
      </c>
      <c r="L260" s="7">
        <f>L259+Month!K245</f>
        <v>451.74</v>
      </c>
      <c r="M260" s="7">
        <f>M259+Month!L245</f>
        <v>378.32</v>
      </c>
      <c r="N260" s="7">
        <f>N259+Month!M245</f>
        <v>1537.67</v>
      </c>
    </row>
    <row r="261" spans="1:14">
      <c r="A261">
        <f t="shared" si="7"/>
        <v>2017</v>
      </c>
      <c r="B261" s="15" t="s">
        <v>47</v>
      </c>
      <c r="C261" s="7">
        <f>C260+Month!B246</f>
        <v>67460.10000000002</v>
      </c>
      <c r="D261" s="7">
        <f>D260+Month!C246</f>
        <v>3196.2099999999996</v>
      </c>
      <c r="E261" s="7">
        <f>E260+Month!D246</f>
        <v>1667.5400000000002</v>
      </c>
      <c r="F261" s="7">
        <f>F260+Month!E246</f>
        <v>1324.5300000000002</v>
      </c>
      <c r="G261" s="7">
        <f>G260+Month!F246</f>
        <v>11793.41</v>
      </c>
      <c r="H261" s="7">
        <f>H260+Month!G246</f>
        <v>12447.359999999999</v>
      </c>
      <c r="I261" s="7">
        <f>I260+Month!H246</f>
        <v>2786.2400000000002</v>
      </c>
      <c r="J261" s="7">
        <f>J260+Month!I246</f>
        <v>24975.919999999995</v>
      </c>
      <c r="K261" s="7">
        <f>K260+Month!J246</f>
        <v>5718.5</v>
      </c>
      <c r="L261" s="7">
        <f>L260+Month!K246</f>
        <v>493.9</v>
      </c>
      <c r="M261" s="7">
        <f>M260+Month!L246</f>
        <v>413.85</v>
      </c>
      <c r="N261" s="7">
        <f>N260+Month!M246</f>
        <v>1631.8300000000002</v>
      </c>
    </row>
    <row r="262" spans="1:14">
      <c r="A262">
        <v>2018</v>
      </c>
      <c r="B262" s="15" t="s">
        <v>37</v>
      </c>
      <c r="C262" s="7">
        <f>Month!B247</f>
        <v>5298.41</v>
      </c>
      <c r="D262" s="7">
        <f>Month!C247</f>
        <v>309.14999999999998</v>
      </c>
      <c r="E262" s="7">
        <f>Month!D247</f>
        <v>137.36000000000001</v>
      </c>
      <c r="F262" s="7">
        <f>Month!E247</f>
        <v>130</v>
      </c>
      <c r="G262" s="7">
        <f>Month!F247</f>
        <v>922.24</v>
      </c>
      <c r="H262" s="7">
        <f>Month!G247</f>
        <v>978.81</v>
      </c>
      <c r="I262" s="7">
        <f>Month!H247</f>
        <v>417.69</v>
      </c>
      <c r="J262" s="7">
        <f>Month!I247</f>
        <v>1844.2</v>
      </c>
      <c r="K262" s="7">
        <f>Month!J247</f>
        <v>299.39</v>
      </c>
      <c r="L262" s="7">
        <f>Month!K247</f>
        <v>53.17</v>
      </c>
      <c r="M262" s="7">
        <f>Month!L247</f>
        <v>20.82</v>
      </c>
      <c r="N262" s="7">
        <f>Month!M247</f>
        <v>87.78</v>
      </c>
    </row>
    <row r="263" spans="1:14">
      <c r="A263">
        <f>A262</f>
        <v>2018</v>
      </c>
      <c r="B263" s="15" t="s">
        <v>38</v>
      </c>
      <c r="C263" s="7">
        <f>C262+Month!B248</f>
        <v>10598.91</v>
      </c>
      <c r="D263" s="7">
        <f>D262+Month!C248</f>
        <v>564.99</v>
      </c>
      <c r="E263" s="7">
        <f>E262+Month!D248</f>
        <v>247.25</v>
      </c>
      <c r="F263" s="7">
        <f>F262+Month!E248</f>
        <v>213.04000000000002</v>
      </c>
      <c r="G263" s="7">
        <f>G262+Month!F248</f>
        <v>1871.54</v>
      </c>
      <c r="H263" s="7">
        <f>H262+Month!G248</f>
        <v>1809.63</v>
      </c>
      <c r="I263" s="7">
        <f>I262+Month!H248</f>
        <v>839.94</v>
      </c>
      <c r="J263" s="7">
        <f>J262+Month!I248</f>
        <v>3991.8199999999997</v>
      </c>
      <c r="K263" s="7">
        <f>K262+Month!J248</f>
        <v>550.20000000000005</v>
      </c>
      <c r="L263" s="7">
        <f>L262+Month!K248</f>
        <v>99.93</v>
      </c>
      <c r="M263" s="7">
        <f>M262+Month!L248</f>
        <v>56.51</v>
      </c>
      <c r="N263" s="7">
        <f>N262+Month!M248</f>
        <v>192.76</v>
      </c>
    </row>
    <row r="264" spans="1:14">
      <c r="A264">
        <f t="shared" ref="A264:A273" si="8">A263</f>
        <v>2018</v>
      </c>
      <c r="B264" s="15" t="s">
        <v>39</v>
      </c>
      <c r="C264" s="7">
        <f>C263+Month!B249</f>
        <v>15770.15</v>
      </c>
      <c r="D264" s="7">
        <f>D263+Month!C249</f>
        <v>852.57999999999993</v>
      </c>
      <c r="E264" s="7">
        <f>E263+Month!D249</f>
        <v>374.64</v>
      </c>
      <c r="F264" s="7">
        <f>F263+Month!E249</f>
        <v>339.23</v>
      </c>
      <c r="G264" s="7">
        <f>G263+Month!F249</f>
        <v>2698.71</v>
      </c>
      <c r="H264" s="7">
        <f>H263+Month!G249</f>
        <v>2755.9700000000003</v>
      </c>
      <c r="I264" s="7">
        <f>I263+Month!H249</f>
        <v>1233.95</v>
      </c>
      <c r="J264" s="7">
        <f>J263+Month!I249</f>
        <v>5831.2</v>
      </c>
      <c r="K264" s="7">
        <f>K263+Month!J249</f>
        <v>899.57</v>
      </c>
      <c r="L264" s="7">
        <f>L263+Month!K249</f>
        <v>132.94</v>
      </c>
      <c r="M264" s="7">
        <f>M263+Month!L249</f>
        <v>91.47</v>
      </c>
      <c r="N264" s="7">
        <f>N263+Month!M249</f>
        <v>313.75</v>
      </c>
    </row>
    <row r="265" spans="1:14">
      <c r="A265">
        <f t="shared" si="8"/>
        <v>2018</v>
      </c>
      <c r="B265" s="15" t="s">
        <v>40</v>
      </c>
      <c r="C265" s="7">
        <f>C264+Month!B250</f>
        <v>21512.35</v>
      </c>
      <c r="D265" s="7">
        <f>D264+Month!C250</f>
        <v>1172.6399999999999</v>
      </c>
      <c r="E265" s="7">
        <f>E264+Month!D250</f>
        <v>502.03</v>
      </c>
      <c r="F265" s="7">
        <f>F264+Month!E250</f>
        <v>412.74</v>
      </c>
      <c r="G265" s="7">
        <f>G264+Month!F250</f>
        <v>3675.81</v>
      </c>
      <c r="H265" s="7">
        <f>H264+Month!G250</f>
        <v>3803.34</v>
      </c>
      <c r="I265" s="7">
        <f>I264+Month!H250</f>
        <v>1528.29</v>
      </c>
      <c r="J265" s="7">
        <f>J264+Month!I250</f>
        <v>8012.82</v>
      </c>
      <c r="K265" s="7">
        <f>K264+Month!J250</f>
        <v>1353.42</v>
      </c>
      <c r="L265" s="7">
        <f>L264+Month!K250</f>
        <v>172.85</v>
      </c>
      <c r="M265" s="7">
        <f>M264+Month!L250</f>
        <v>116.34</v>
      </c>
      <c r="N265" s="7">
        <f>N264+Month!M250</f>
        <v>443.97</v>
      </c>
    </row>
    <row r="266" spans="1:14">
      <c r="A266">
        <f t="shared" si="8"/>
        <v>2018</v>
      </c>
      <c r="B266" s="15" t="s">
        <v>36</v>
      </c>
      <c r="C266" s="7">
        <f>C265+Month!B251</f>
        <v>27168.239999999998</v>
      </c>
      <c r="D266" s="7">
        <f>D265+Month!C251</f>
        <v>1438.1799999999998</v>
      </c>
      <c r="E266" s="7">
        <f>E265+Month!D251</f>
        <v>624</v>
      </c>
      <c r="F266" s="7">
        <f>F265+Month!E251</f>
        <v>524.77</v>
      </c>
      <c r="G266" s="7">
        <f>G265+Month!F251</f>
        <v>4658.76</v>
      </c>
      <c r="H266" s="7">
        <f>H265+Month!G251</f>
        <v>4842.92</v>
      </c>
      <c r="I266" s="7">
        <f>I265+Month!H251</f>
        <v>1720.9099999999999</v>
      </c>
      <c r="J266" s="7">
        <f>J265+Month!I251</f>
        <v>10040.950000000001</v>
      </c>
      <c r="K266" s="7">
        <f>K265+Month!J251</f>
        <v>1924</v>
      </c>
      <c r="L266" s="7">
        <f>L265+Month!K251</f>
        <v>207.95999999999998</v>
      </c>
      <c r="M266" s="7">
        <f>M265+Month!L251</f>
        <v>152.12</v>
      </c>
      <c r="N266" s="7">
        <f>N265+Month!M251</f>
        <v>592.51</v>
      </c>
    </row>
    <row r="267" spans="1:14">
      <c r="A267">
        <f t="shared" si="8"/>
        <v>2018</v>
      </c>
      <c r="B267" s="15" t="s">
        <v>41</v>
      </c>
      <c r="C267" s="7">
        <f>C266+Month!B252</f>
        <v>32792.36</v>
      </c>
      <c r="D267" s="7">
        <f>D266+Month!C252</f>
        <v>1721.4999999999998</v>
      </c>
      <c r="E267" s="7">
        <f>E266+Month!D252</f>
        <v>741.11</v>
      </c>
      <c r="F267" s="7">
        <f>F266+Month!E252</f>
        <v>596.28</v>
      </c>
      <c r="G267" s="7">
        <f>G266+Month!F252</f>
        <v>5708.99</v>
      </c>
      <c r="H267" s="7">
        <f>H266+Month!G252</f>
        <v>5907.01</v>
      </c>
      <c r="I267" s="7">
        <f>I266+Month!H252</f>
        <v>1843.7099999999998</v>
      </c>
      <c r="J267" s="7">
        <f>J266+Month!I252</f>
        <v>12242.050000000001</v>
      </c>
      <c r="K267" s="7">
        <f>K266+Month!J252</f>
        <v>2305.79</v>
      </c>
      <c r="L267" s="7">
        <f>L266+Month!K252</f>
        <v>241.08999999999997</v>
      </c>
      <c r="M267" s="7">
        <f>M266+Month!L252</f>
        <v>191.6</v>
      </c>
      <c r="N267" s="7">
        <f>N266+Month!M252</f>
        <v>742.03</v>
      </c>
    </row>
    <row r="268" spans="1:14">
      <c r="A268">
        <f t="shared" si="8"/>
        <v>2018</v>
      </c>
      <c r="B268" s="15" t="s">
        <v>42</v>
      </c>
      <c r="C268" s="7">
        <f>C267+Month!B253</f>
        <v>38462.01</v>
      </c>
      <c r="D268" s="7">
        <f>D267+Month!C253</f>
        <v>2009.6799999999998</v>
      </c>
      <c r="E268" s="7">
        <f>E267+Month!D253</f>
        <v>867.72</v>
      </c>
      <c r="F268" s="7">
        <f>F267+Month!E253</f>
        <v>688.18999999999994</v>
      </c>
      <c r="G268" s="7">
        <f>G267+Month!F253</f>
        <v>6677.3099999999995</v>
      </c>
      <c r="H268" s="7">
        <f>H267+Month!G253</f>
        <v>7086.67</v>
      </c>
      <c r="I268" s="7">
        <f>I267+Month!H253</f>
        <v>1962.0299999999997</v>
      </c>
      <c r="J268" s="7">
        <f>J267+Month!I253</f>
        <v>14292.69</v>
      </c>
      <c r="K268" s="7">
        <f>K267+Month!J253</f>
        <v>2857.2799999999997</v>
      </c>
      <c r="L268" s="7">
        <f>L267+Month!K253</f>
        <v>284.48999999999995</v>
      </c>
      <c r="M268" s="7">
        <f>M267+Month!L253</f>
        <v>226.01</v>
      </c>
      <c r="N268" s="7">
        <f>N267+Month!M253</f>
        <v>902</v>
      </c>
    </row>
    <row r="269" spans="1:14">
      <c r="A269">
        <f t="shared" si="8"/>
        <v>2018</v>
      </c>
      <c r="B269" s="15" t="s">
        <v>43</v>
      </c>
      <c r="C269" s="7">
        <f>C268+Month!B254</f>
        <v>44138.96</v>
      </c>
      <c r="D269" s="7">
        <f>D268+Month!C254</f>
        <v>2230.9299999999998</v>
      </c>
      <c r="E269" s="7">
        <f>E268+Month!D254</f>
        <v>975.52</v>
      </c>
      <c r="F269" s="7">
        <f>F268+Month!E254</f>
        <v>786.43</v>
      </c>
      <c r="G269" s="7">
        <f>G268+Month!F254</f>
        <v>7649.2899999999991</v>
      </c>
      <c r="H269" s="7">
        <f>H268+Month!G254</f>
        <v>8251.11</v>
      </c>
      <c r="I269" s="7">
        <f>I268+Month!H254</f>
        <v>2134.62</v>
      </c>
      <c r="J269" s="7">
        <f>J268+Month!I254</f>
        <v>16335.57</v>
      </c>
      <c r="K269" s="7">
        <f>K268+Month!J254</f>
        <v>3375.72</v>
      </c>
      <c r="L269" s="7">
        <f>L268+Month!K254</f>
        <v>350.25999999999993</v>
      </c>
      <c r="M269" s="7">
        <f>M268+Month!L254</f>
        <v>252.89999999999998</v>
      </c>
      <c r="N269" s="7">
        <f>N268+Month!M254</f>
        <v>1073.93</v>
      </c>
    </row>
    <row r="270" spans="1:14">
      <c r="A270">
        <f t="shared" si="8"/>
        <v>2018</v>
      </c>
      <c r="B270" s="15" t="s">
        <v>44</v>
      </c>
      <c r="C270" s="7">
        <f>C269+Month!B255</f>
        <v>49900.06</v>
      </c>
      <c r="D270" s="7">
        <f>D269+Month!C255</f>
        <v>2492.14</v>
      </c>
      <c r="E270" s="7">
        <f>E269+Month!D255</f>
        <v>1069.46</v>
      </c>
      <c r="F270" s="7">
        <f>F269+Month!E255</f>
        <v>893.41</v>
      </c>
      <c r="G270" s="7">
        <f>G269+Month!F255</f>
        <v>8646.1299999999992</v>
      </c>
      <c r="H270" s="7">
        <f>H269+Month!G255</f>
        <v>9323.7200000000012</v>
      </c>
      <c r="I270" s="7">
        <f>I269+Month!H255</f>
        <v>2443.14</v>
      </c>
      <c r="J270" s="7">
        <f>J269+Month!I255</f>
        <v>18413.73</v>
      </c>
      <c r="K270" s="7">
        <f>K269+Month!J255</f>
        <v>3930.2599999999998</v>
      </c>
      <c r="L270" s="7">
        <f>L269+Month!K255</f>
        <v>386.78999999999996</v>
      </c>
      <c r="M270" s="7">
        <f>M269+Month!L255</f>
        <v>283.15999999999997</v>
      </c>
      <c r="N270" s="7">
        <f>N269+Month!M255</f>
        <v>1209.17</v>
      </c>
    </row>
    <row r="271" spans="1:14">
      <c r="A271">
        <f t="shared" si="8"/>
        <v>2018</v>
      </c>
      <c r="B271" s="15" t="s">
        <v>45</v>
      </c>
      <c r="C271" s="7">
        <f>C270+Month!B256</f>
        <v>55531.17</v>
      </c>
      <c r="D271" s="7">
        <f>D270+Month!C256</f>
        <v>2714.27</v>
      </c>
      <c r="E271" s="7">
        <f>E270+Month!D256</f>
        <v>1191.45</v>
      </c>
      <c r="F271" s="7">
        <f>F270+Month!E256</f>
        <v>985.37</v>
      </c>
      <c r="G271" s="7">
        <f>G270+Month!F256</f>
        <v>9561.06</v>
      </c>
      <c r="H271" s="7">
        <f>H270+Month!G256</f>
        <v>10351.080000000002</v>
      </c>
      <c r="I271" s="7">
        <f>I270+Month!H256</f>
        <v>2792.02</v>
      </c>
      <c r="J271" s="7">
        <f>J270+Month!I256</f>
        <v>20423.259999999998</v>
      </c>
      <c r="K271" s="7">
        <f>K270+Month!J256</f>
        <v>4520.74</v>
      </c>
      <c r="L271" s="7">
        <f>L270+Month!K256</f>
        <v>440.09</v>
      </c>
      <c r="M271" s="7">
        <f>M270+Month!L256</f>
        <v>318.17999999999995</v>
      </c>
      <c r="N271" s="7">
        <f>N270+Month!M256</f>
        <v>1363.26</v>
      </c>
    </row>
    <row r="272" spans="1:14">
      <c r="A272">
        <f t="shared" si="8"/>
        <v>2018</v>
      </c>
      <c r="B272" s="15" t="s">
        <v>46</v>
      </c>
      <c r="C272" s="7">
        <f>C271+Month!B257</f>
        <v>61038.07</v>
      </c>
      <c r="D272" s="7">
        <f>D271+Month!C257</f>
        <v>2918.37</v>
      </c>
      <c r="E272" s="7">
        <f>E271+Month!D257</f>
        <v>1321</v>
      </c>
      <c r="F272" s="7">
        <f>F271+Month!E257</f>
        <v>1083.2</v>
      </c>
      <c r="G272" s="7">
        <f>G271+Month!F257</f>
        <v>10617.869999999999</v>
      </c>
      <c r="H272" s="7">
        <f>H271+Month!G257</f>
        <v>11184.070000000002</v>
      </c>
      <c r="I272" s="7">
        <f>I271+Month!H257</f>
        <v>3227.91</v>
      </c>
      <c r="J272" s="7">
        <f>J271+Month!I257</f>
        <v>22663.219999999998</v>
      </c>
      <c r="K272" s="7">
        <f>K271+Month!J257</f>
        <v>4783.2199999999993</v>
      </c>
      <c r="L272" s="7">
        <f>L271+Month!K257</f>
        <v>476.34999999999997</v>
      </c>
      <c r="M272" s="7">
        <f>M271+Month!L257</f>
        <v>345.86999999999995</v>
      </c>
      <c r="N272" s="7">
        <f>N271+Month!M257</f>
        <v>1491.71</v>
      </c>
    </row>
    <row r="273" spans="1:14">
      <c r="A273">
        <f t="shared" si="8"/>
        <v>2018</v>
      </c>
      <c r="B273" s="15" t="s">
        <v>47</v>
      </c>
      <c r="C273" s="7">
        <f>C272+Month!B258</f>
        <v>66536.539999999994</v>
      </c>
      <c r="D273" s="7">
        <f>D272+Month!C258</f>
        <v>3164.69</v>
      </c>
      <c r="E273" s="7">
        <f>E272+Month!D258</f>
        <v>1445.9</v>
      </c>
      <c r="F273" s="7">
        <f>F272+Month!E258</f>
        <v>1180.79</v>
      </c>
      <c r="G273" s="7">
        <f>G272+Month!F258</f>
        <v>11583.999999999998</v>
      </c>
      <c r="H273" s="7">
        <f>H272+Month!G258</f>
        <v>12277.160000000002</v>
      </c>
      <c r="I273" s="7">
        <f>I272+Month!H258</f>
        <v>3489.41</v>
      </c>
      <c r="J273" s="7">
        <f>J272+Month!I258</f>
        <v>24803.119999999999</v>
      </c>
      <c r="K273" s="7">
        <f>K272+Month!J258</f>
        <v>5070.3499999999995</v>
      </c>
      <c r="L273" s="7">
        <f>L272+Month!K258</f>
        <v>506.56999999999994</v>
      </c>
      <c r="M273" s="7">
        <f>M272+Month!L258</f>
        <v>369.46999999999997</v>
      </c>
      <c r="N273" s="7">
        <f>N272+Month!M258</f>
        <v>1601.46</v>
      </c>
    </row>
    <row r="274" spans="1:14">
      <c r="A274">
        <v>2019</v>
      </c>
      <c r="B274" s="15" t="s">
        <v>37</v>
      </c>
      <c r="C274" s="7">
        <f>Month!B259</f>
        <v>5438.15</v>
      </c>
      <c r="D274" s="7">
        <f>Month!C259</f>
        <v>251.76</v>
      </c>
      <c r="E274" s="7">
        <f>Month!D259</f>
        <v>131.58000000000001</v>
      </c>
      <c r="F274" s="7">
        <f>Month!E259</f>
        <v>112</v>
      </c>
      <c r="G274" s="7">
        <f>Month!F259</f>
        <v>983.68</v>
      </c>
      <c r="H274" s="7">
        <f>Month!G259</f>
        <v>963.12</v>
      </c>
      <c r="I274" s="7">
        <f>Month!H259</f>
        <v>402.72</v>
      </c>
      <c r="J274" s="7">
        <f>Month!I259</f>
        <v>1921.36</v>
      </c>
      <c r="K274" s="7">
        <f>Month!J259</f>
        <v>386.78</v>
      </c>
      <c r="L274" s="7">
        <f>Month!K259</f>
        <v>24.43</v>
      </c>
      <c r="M274" s="7">
        <f>Month!L259</f>
        <v>33.340000000000003</v>
      </c>
      <c r="N274" s="7">
        <f>Month!M259</f>
        <v>106.18</v>
      </c>
    </row>
    <row r="275" spans="1:14">
      <c r="A275">
        <f>A274</f>
        <v>2019</v>
      </c>
      <c r="B275" s="15" t="s">
        <v>38</v>
      </c>
      <c r="C275" s="7">
        <f>C274+Month!B260</f>
        <v>10550.81</v>
      </c>
      <c r="D275" s="7">
        <f>D274+Month!C260</f>
        <v>524.84999999999991</v>
      </c>
      <c r="E275" s="7">
        <f>E274+Month!D260</f>
        <v>224.15</v>
      </c>
      <c r="F275" s="7">
        <f>F274+Month!E260</f>
        <v>184.07999999999998</v>
      </c>
      <c r="G275" s="7">
        <f>G274+Month!F260</f>
        <v>1924.94</v>
      </c>
      <c r="H275" s="7">
        <f>H274+Month!G260</f>
        <v>1814.97</v>
      </c>
      <c r="I275" s="7">
        <f>I274+Month!H260</f>
        <v>735.62</v>
      </c>
      <c r="J275" s="7">
        <f>J274+Month!I260</f>
        <v>3880.39</v>
      </c>
      <c r="K275" s="7">
        <f>K274+Month!J260</f>
        <v>721.11999999999989</v>
      </c>
      <c r="L275" s="7">
        <f>L274+Month!K260</f>
        <v>42.269999999999996</v>
      </c>
      <c r="M275" s="7">
        <f>M274+Month!L260</f>
        <v>62.22</v>
      </c>
      <c r="N275" s="7">
        <f>N274+Month!M260</f>
        <v>230.51</v>
      </c>
    </row>
    <row r="276" spans="1:14">
      <c r="A276">
        <f t="shared" ref="A276:A285" si="9">A275</f>
        <v>2019</v>
      </c>
      <c r="B276" s="15" t="s">
        <v>39</v>
      </c>
      <c r="C276" s="7">
        <f>C275+Month!B261</f>
        <v>15795.73</v>
      </c>
      <c r="D276" s="7">
        <f>D275+Month!C261</f>
        <v>810.27</v>
      </c>
      <c r="E276" s="7">
        <f>E275+Month!D261</f>
        <v>344.86</v>
      </c>
      <c r="F276" s="7">
        <f>F275+Month!E261</f>
        <v>298.82</v>
      </c>
      <c r="G276" s="7">
        <f>G275+Month!F261</f>
        <v>2824.51</v>
      </c>
      <c r="H276" s="7">
        <f>H275+Month!G261</f>
        <v>2918.2799999999997</v>
      </c>
      <c r="I276" s="7">
        <f>I275+Month!H261</f>
        <v>983.06999999999994</v>
      </c>
      <c r="J276" s="7">
        <f>J275+Month!I261</f>
        <v>5732.5599999999995</v>
      </c>
      <c r="K276" s="7">
        <f>K275+Month!J261</f>
        <v>1052.1199999999999</v>
      </c>
      <c r="L276" s="7">
        <f>L275+Month!K261</f>
        <v>58.059999999999995</v>
      </c>
      <c r="M276" s="7">
        <f>M275+Month!L261</f>
        <v>100.94</v>
      </c>
      <c r="N276" s="7">
        <f>N275+Month!M261</f>
        <v>399.15</v>
      </c>
    </row>
    <row r="277" spans="1:14">
      <c r="A277">
        <f t="shared" si="9"/>
        <v>2019</v>
      </c>
      <c r="B277" s="15" t="s">
        <v>40</v>
      </c>
      <c r="C277" s="7">
        <f>C276+Month!B262</f>
        <v>21466.71</v>
      </c>
      <c r="D277" s="7">
        <f>D276+Month!C262</f>
        <v>1061.77</v>
      </c>
      <c r="E277" s="7">
        <f>E276+Month!D262</f>
        <v>451.25</v>
      </c>
      <c r="F277" s="7">
        <f>F276+Month!E262</f>
        <v>418.53999999999996</v>
      </c>
      <c r="G277" s="7">
        <f>G276+Month!F262</f>
        <v>3788.44</v>
      </c>
      <c r="H277" s="7">
        <f>H276+Month!G262</f>
        <v>3948.16</v>
      </c>
      <c r="I277" s="7">
        <f>I276+Month!H262</f>
        <v>1254.02</v>
      </c>
      <c r="J277" s="7">
        <f>J276+Month!I262</f>
        <v>7839.9499999999989</v>
      </c>
      <c r="K277" s="7">
        <f>K276+Month!J262</f>
        <v>1611.94</v>
      </c>
      <c r="L277" s="7">
        <f>L276+Month!K262</f>
        <v>74.36999999999999</v>
      </c>
      <c r="M277" s="7">
        <f>M276+Month!L262</f>
        <v>130.72</v>
      </c>
      <c r="N277" s="7">
        <f>N276+Month!M262</f>
        <v>559.88</v>
      </c>
    </row>
    <row r="278" spans="1:14">
      <c r="A278">
        <f t="shared" si="9"/>
        <v>2019</v>
      </c>
      <c r="B278" s="15" t="s">
        <v>36</v>
      </c>
      <c r="C278" s="7">
        <f>C277+Month!B263</f>
        <v>27116.66</v>
      </c>
      <c r="D278" s="7">
        <f>D277+Month!C263</f>
        <v>1391.61</v>
      </c>
      <c r="E278" s="7">
        <f>E277+Month!D263</f>
        <v>573.45000000000005</v>
      </c>
      <c r="F278" s="7">
        <f>F277+Month!E263</f>
        <v>556.9</v>
      </c>
      <c r="G278" s="7">
        <f>G277+Month!F263</f>
        <v>4779.43</v>
      </c>
      <c r="H278" s="7">
        <f>H277+Month!G263</f>
        <v>5037.8899999999994</v>
      </c>
      <c r="I278" s="7">
        <f>I277+Month!H263</f>
        <v>1460.28</v>
      </c>
      <c r="J278" s="7">
        <f>J277+Month!I263</f>
        <v>9752.89</v>
      </c>
      <c r="K278" s="7">
        <f>K277+Month!J263</f>
        <v>2162.56</v>
      </c>
      <c r="L278" s="7">
        <f>L277+Month!K263</f>
        <v>89.02</v>
      </c>
      <c r="M278" s="7">
        <f>M277+Month!L263</f>
        <v>163.05000000000001</v>
      </c>
      <c r="N278" s="7">
        <f>N277+Month!M263</f>
        <v>700.26</v>
      </c>
    </row>
    <row r="279" spans="1:14">
      <c r="A279">
        <f t="shared" si="9"/>
        <v>2019</v>
      </c>
      <c r="B279" s="15" t="s">
        <v>41</v>
      </c>
      <c r="C279" s="7">
        <f>C278+Month!B264</f>
        <v>32506.69</v>
      </c>
      <c r="D279" s="7">
        <f>D278+Month!C264</f>
        <v>1614.03</v>
      </c>
      <c r="E279" s="7">
        <f>E278+Month!D264</f>
        <v>678.84</v>
      </c>
      <c r="F279" s="7">
        <f>F278+Month!E264</f>
        <v>661.67</v>
      </c>
      <c r="G279" s="7">
        <f>G278+Month!F264</f>
        <v>5805.5300000000007</v>
      </c>
      <c r="H279" s="7">
        <f>H278+Month!G264</f>
        <v>6152.0999999999995</v>
      </c>
      <c r="I279" s="7">
        <f>I278+Month!H264</f>
        <v>1635.62</v>
      </c>
      <c r="J279" s="7">
        <f>J278+Month!I264</f>
        <v>11769.699999999999</v>
      </c>
      <c r="K279" s="7">
        <f>K278+Month!J264</f>
        <v>2525.94</v>
      </c>
      <c r="L279" s="7">
        <f>L278+Month!K264</f>
        <v>103.63</v>
      </c>
      <c r="M279" s="7">
        <f>M278+Month!L264</f>
        <v>195.38</v>
      </c>
      <c r="N279" s="7">
        <f>N278+Month!M264</f>
        <v>824.7</v>
      </c>
    </row>
    <row r="280" spans="1:14">
      <c r="A280">
        <f t="shared" si="9"/>
        <v>2019</v>
      </c>
      <c r="B280" s="15" t="s">
        <v>42</v>
      </c>
      <c r="C280" s="7">
        <f>C279+Month!B265</f>
        <v>37827.67</v>
      </c>
      <c r="D280" s="7">
        <f>D279+Month!C265</f>
        <v>1885.4099999999999</v>
      </c>
      <c r="E280" s="7">
        <f>E279+Month!D265</f>
        <v>798.39</v>
      </c>
      <c r="F280" s="7">
        <f>F279+Month!E265</f>
        <v>774.83999999999992</v>
      </c>
      <c r="G280" s="7">
        <f>G279+Month!F265</f>
        <v>6761.420000000001</v>
      </c>
      <c r="H280" s="7">
        <f>H279+Month!G265</f>
        <v>7207.5899999999992</v>
      </c>
      <c r="I280" s="7">
        <f>I279+Month!H265</f>
        <v>1754.1499999999999</v>
      </c>
      <c r="J280" s="7">
        <f>J279+Month!I265</f>
        <v>13698.57</v>
      </c>
      <c r="K280" s="7">
        <f>K279+Month!J265</f>
        <v>2987.27</v>
      </c>
      <c r="L280" s="7">
        <f>L279+Month!K265</f>
        <v>122.28</v>
      </c>
      <c r="M280" s="7">
        <f>M279+Month!L265</f>
        <v>223.24</v>
      </c>
      <c r="N280" s="7">
        <f>N279+Month!M265</f>
        <v>979.63000000000011</v>
      </c>
    </row>
    <row r="281" spans="1:14">
      <c r="A281">
        <f t="shared" si="9"/>
        <v>2019</v>
      </c>
      <c r="B281" s="15" t="s">
        <v>43</v>
      </c>
      <c r="C281" s="7">
        <f>C280+Month!B266</f>
        <v>42988.71</v>
      </c>
      <c r="D281" s="7">
        <f>D280+Month!C266</f>
        <v>2018.82</v>
      </c>
      <c r="E281" s="7">
        <f>E280+Month!D266</f>
        <v>861.87</v>
      </c>
      <c r="F281" s="7">
        <f>F280+Month!E266</f>
        <v>892.67</v>
      </c>
      <c r="G281" s="7">
        <f>G280+Month!F266</f>
        <v>7768.5000000000009</v>
      </c>
      <c r="H281" s="7">
        <f>H280+Month!G266</f>
        <v>8095.8799999999992</v>
      </c>
      <c r="I281" s="7">
        <f>I280+Month!H266</f>
        <v>2017.2599999999998</v>
      </c>
      <c r="J281" s="7">
        <f>J280+Month!I266</f>
        <v>15729.58</v>
      </c>
      <c r="K281" s="7">
        <f>K280+Month!J266</f>
        <v>3401.54</v>
      </c>
      <c r="L281" s="7">
        <f>L280+Month!K266</f>
        <v>137.78</v>
      </c>
      <c r="M281" s="7">
        <f>M280+Month!L266</f>
        <v>249.13</v>
      </c>
      <c r="N281" s="7">
        <f>N280+Month!M266</f>
        <v>1138.93</v>
      </c>
    </row>
    <row r="282" spans="1:14">
      <c r="A282">
        <f t="shared" si="9"/>
        <v>2019</v>
      </c>
      <c r="B282" s="15" t="s">
        <v>44</v>
      </c>
      <c r="C282" s="7">
        <f>C281+Month!B267</f>
        <v>48463.519999999997</v>
      </c>
      <c r="D282" s="7">
        <f>D281+Month!C267</f>
        <v>2166.83</v>
      </c>
      <c r="E282" s="7">
        <f>E281+Month!D267</f>
        <v>892.93</v>
      </c>
      <c r="F282" s="7">
        <f>F281+Month!E267</f>
        <v>996.81</v>
      </c>
      <c r="G282" s="7">
        <f>G281+Month!F267</f>
        <v>8760.9500000000007</v>
      </c>
      <c r="H282" s="7">
        <f>H281+Month!G267</f>
        <v>9254.1999999999989</v>
      </c>
      <c r="I282" s="7">
        <f>I281+Month!H267</f>
        <v>2272.6899999999996</v>
      </c>
      <c r="J282" s="7">
        <f>J281+Month!I267</f>
        <v>17717.72</v>
      </c>
      <c r="K282" s="7">
        <f>K281+Month!J267</f>
        <v>3915.5299999999997</v>
      </c>
      <c r="L282" s="7">
        <f>L281+Month!K267</f>
        <v>152.25</v>
      </c>
      <c r="M282" s="7">
        <f>M281+Month!L267</f>
        <v>278.64999999999998</v>
      </c>
      <c r="N282" s="7">
        <f>N281+Month!M267</f>
        <v>1290.26</v>
      </c>
    </row>
    <row r="283" spans="1:14">
      <c r="A283">
        <f t="shared" si="9"/>
        <v>2019</v>
      </c>
      <c r="B283" s="15" t="s">
        <v>45</v>
      </c>
      <c r="C283" s="7">
        <f>C282+Month!B268</f>
        <v>53874.89</v>
      </c>
      <c r="D283" s="7">
        <f>D282+Month!C268</f>
        <v>2376.4899999999998</v>
      </c>
      <c r="E283" s="7">
        <f>E282+Month!D268</f>
        <v>918.65</v>
      </c>
      <c r="F283" s="7">
        <f>F282+Month!E268</f>
        <v>1091.1099999999999</v>
      </c>
      <c r="G283" s="7">
        <f>G282+Month!F268</f>
        <v>9735.85</v>
      </c>
      <c r="H283" s="7">
        <f>H282+Month!G268</f>
        <v>10273.429999999998</v>
      </c>
      <c r="I283" s="7">
        <f>I282+Month!H268</f>
        <v>2578.5399999999995</v>
      </c>
      <c r="J283" s="7">
        <f>J282+Month!I268</f>
        <v>19834.300000000003</v>
      </c>
      <c r="K283" s="7">
        <f>K282+Month!J268</f>
        <v>4335.41</v>
      </c>
      <c r="L283" s="7">
        <f>L282+Month!K268</f>
        <v>170.65</v>
      </c>
      <c r="M283" s="7">
        <f>M282+Month!L268</f>
        <v>308.83</v>
      </c>
      <c r="N283" s="7">
        <f>N282+Month!M268</f>
        <v>1426.44</v>
      </c>
    </row>
    <row r="284" spans="1:14">
      <c r="A284">
        <f t="shared" si="9"/>
        <v>2019</v>
      </c>
      <c r="B284" s="15" t="s">
        <v>46</v>
      </c>
      <c r="C284" s="7">
        <f>C283+Month!B269</f>
        <v>58637.68</v>
      </c>
      <c r="D284" s="7">
        <f>D283+Month!C269</f>
        <v>2626.5299999999997</v>
      </c>
      <c r="E284" s="7">
        <f>E283+Month!D269</f>
        <v>958.33999999999992</v>
      </c>
      <c r="F284" s="7">
        <f>F283+Month!E269</f>
        <v>1167.52</v>
      </c>
      <c r="G284" s="7">
        <f>G283+Month!F269</f>
        <v>10733.42</v>
      </c>
      <c r="H284" s="7">
        <f>H283+Month!G269</f>
        <v>11038.939999999999</v>
      </c>
      <c r="I284" s="7">
        <f>I283+Month!H269</f>
        <v>2927.5299999999997</v>
      </c>
      <c r="J284" s="7">
        <f>J283+Month!I269</f>
        <v>21475.49</v>
      </c>
      <c r="K284" s="7">
        <f>K283+Month!J269</f>
        <v>4748.79</v>
      </c>
      <c r="L284" s="7">
        <f>L283+Month!K269</f>
        <v>191.74</v>
      </c>
      <c r="M284" s="7">
        <f>M283+Month!L269</f>
        <v>332.65</v>
      </c>
      <c r="N284" s="7">
        <f>N283+Month!M269</f>
        <v>1559.6000000000001</v>
      </c>
    </row>
    <row r="285" spans="1:14">
      <c r="A285">
        <f t="shared" si="9"/>
        <v>2019</v>
      </c>
      <c r="B285" s="15" t="s">
        <v>47</v>
      </c>
      <c r="C285" s="7">
        <f>C284+Month!B270</f>
        <v>64179.68</v>
      </c>
      <c r="D285" s="7">
        <f>D284+Month!C270</f>
        <v>2895.64</v>
      </c>
      <c r="E285" s="7">
        <f>E284+Month!D270</f>
        <v>1005.8499999999999</v>
      </c>
      <c r="F285" s="7">
        <f>F284+Month!E270</f>
        <v>1266.42</v>
      </c>
      <c r="G285" s="7">
        <f>G284+Month!F270</f>
        <v>11774.14</v>
      </c>
      <c r="H285" s="7">
        <f>H284+Month!G270</f>
        <v>12071.63</v>
      </c>
      <c r="I285" s="7">
        <f>I284+Month!H270</f>
        <v>3335.79</v>
      </c>
      <c r="J285" s="7">
        <f>J284+Month!I270</f>
        <v>23490.190000000002</v>
      </c>
      <c r="K285" s="7">
        <f>K284+Month!J270</f>
        <v>5171.07</v>
      </c>
      <c r="L285" s="7">
        <f>L284+Month!K270</f>
        <v>212</v>
      </c>
      <c r="M285" s="7">
        <f>M284+Month!L270</f>
        <v>358.16999999999996</v>
      </c>
      <c r="N285" s="7">
        <f>N284+Month!M270</f>
        <v>1662.5200000000002</v>
      </c>
    </row>
    <row r="286" spans="1:14">
      <c r="A286">
        <v>2020</v>
      </c>
      <c r="B286" s="38" t="s">
        <v>487</v>
      </c>
      <c r="C286" s="7">
        <f>Month!B271</f>
        <v>5338.93</v>
      </c>
      <c r="D286" s="7">
        <f>Month!C271</f>
        <v>290.08999999999997</v>
      </c>
      <c r="E286" s="7">
        <f>Month!D271</f>
        <v>92.92</v>
      </c>
      <c r="F286" s="7">
        <f>Month!E271</f>
        <v>182.03</v>
      </c>
      <c r="G286" s="7">
        <f>Month!F271</f>
        <v>937.46</v>
      </c>
      <c r="H286" s="7">
        <f>Month!G271</f>
        <v>920.91</v>
      </c>
      <c r="I286" s="7">
        <f>Month!H271</f>
        <v>444.76</v>
      </c>
      <c r="J286" s="7">
        <f>Month!I271</f>
        <v>1943.73</v>
      </c>
      <c r="K286" s="7">
        <f>Month!J271</f>
        <v>248.6</v>
      </c>
      <c r="L286" s="7">
        <f>Month!K271</f>
        <v>89.24</v>
      </c>
      <c r="M286" s="7">
        <f>Month!L271</f>
        <v>27.51</v>
      </c>
      <c r="N286" s="7">
        <f>Month!M271</f>
        <v>98.05</v>
      </c>
    </row>
    <row r="287" spans="1:14">
      <c r="A287">
        <f>A286</f>
        <v>2020</v>
      </c>
      <c r="B287" s="39" t="s">
        <v>509</v>
      </c>
      <c r="C287" s="7">
        <f>C286+Month!B272</f>
        <v>10582.67</v>
      </c>
      <c r="D287" s="7">
        <f>D286+Month!C272</f>
        <v>548.5</v>
      </c>
      <c r="E287" s="7">
        <f>E286+Month!D272</f>
        <v>212.48000000000002</v>
      </c>
      <c r="F287" s="7">
        <f>F286+Month!E272</f>
        <v>348.09000000000003</v>
      </c>
      <c r="G287" s="7">
        <f>G286+Month!F272</f>
        <v>1883.7800000000002</v>
      </c>
      <c r="H287" s="7">
        <f>H286+Month!G272</f>
        <v>1868.34</v>
      </c>
      <c r="I287" s="7">
        <f>I286+Month!H272</f>
        <v>841.06999999999994</v>
      </c>
      <c r="J287" s="7">
        <f>J286+Month!I272</f>
        <v>3934.96</v>
      </c>
      <c r="K287" s="7">
        <f>K286+Month!J272</f>
        <v>449.14</v>
      </c>
      <c r="L287" s="7">
        <f>L286+Month!K272</f>
        <v>107.22999999999999</v>
      </c>
      <c r="M287" s="7">
        <f>M286+Month!L272</f>
        <v>50.07</v>
      </c>
      <c r="N287" s="7">
        <f>N286+Month!M272</f>
        <v>201.39</v>
      </c>
    </row>
    <row r="288" spans="1:14">
      <c r="A288">
        <f t="shared" ref="A288:A297" si="10">A287</f>
        <v>2020</v>
      </c>
      <c r="B288" s="39" t="s">
        <v>510</v>
      </c>
      <c r="C288" s="7">
        <f>C287+Month!B273</f>
        <v>15789.91</v>
      </c>
      <c r="D288" s="7">
        <f>D287+Month!C273</f>
        <v>821.38</v>
      </c>
      <c r="E288" s="7">
        <f>E287+Month!D273</f>
        <v>311.31</v>
      </c>
      <c r="F288" s="7">
        <f>F287+Month!E273</f>
        <v>430.70000000000005</v>
      </c>
      <c r="G288" s="7">
        <f>G287+Month!F273</f>
        <v>2824.84</v>
      </c>
      <c r="H288" s="7">
        <f>H287+Month!G273</f>
        <v>2508.8599999999997</v>
      </c>
      <c r="I288" s="7">
        <f>I287+Month!H273</f>
        <v>1378.58</v>
      </c>
      <c r="J288" s="7">
        <f>J287+Month!I273</f>
        <v>5987.2800000000007</v>
      </c>
      <c r="K288" s="7">
        <f>K287+Month!J273</f>
        <v>780.3</v>
      </c>
      <c r="L288" s="7">
        <f>L287+Month!K273</f>
        <v>132.76</v>
      </c>
      <c r="M288" s="7">
        <f>M287+Month!L273</f>
        <v>74.64</v>
      </c>
      <c r="N288" s="7">
        <f>N287+Month!M273</f>
        <v>336.22</v>
      </c>
    </row>
    <row r="289" spans="1:14">
      <c r="A289">
        <f t="shared" si="10"/>
        <v>2020</v>
      </c>
      <c r="B289" s="39" t="s">
        <v>511</v>
      </c>
      <c r="C289" s="7">
        <f>C288+Month!B274</f>
        <v>18876.71</v>
      </c>
      <c r="D289" s="7">
        <f>D288+Month!C274</f>
        <v>1022.09</v>
      </c>
      <c r="E289" s="7">
        <f>E288+Month!D274</f>
        <v>408.26</v>
      </c>
      <c r="F289" s="7">
        <f>F288+Month!E274</f>
        <v>506.30000000000007</v>
      </c>
      <c r="G289" s="7">
        <f>G288+Month!F274</f>
        <v>3366.03</v>
      </c>
      <c r="H289" s="7">
        <f>H288+Month!G274</f>
        <v>2736.39</v>
      </c>
      <c r="I289" s="7">
        <f>I288+Month!H274</f>
        <v>1664.3999999999999</v>
      </c>
      <c r="J289" s="7">
        <f>J288+Month!I274</f>
        <v>7186.0500000000011</v>
      </c>
      <c r="K289" s="7">
        <f>K288+Month!J274</f>
        <v>1057.05</v>
      </c>
      <c r="L289" s="7">
        <f>L288+Month!K274</f>
        <v>149.16</v>
      </c>
      <c r="M289" s="7">
        <f>M288+Month!L274</f>
        <v>95.490000000000009</v>
      </c>
      <c r="N289" s="7">
        <f>N288+Month!M274</f>
        <v>391.35</v>
      </c>
    </row>
    <row r="290" spans="1:14">
      <c r="A290">
        <f t="shared" si="10"/>
        <v>2020</v>
      </c>
      <c r="B290" s="39" t="s">
        <v>512</v>
      </c>
      <c r="C290" s="7">
        <f>C289+Month!B275</f>
        <v>21630.02</v>
      </c>
      <c r="D290" s="7">
        <f>D289+Month!C275</f>
        <v>1225.83</v>
      </c>
      <c r="E290" s="7">
        <f>E289+Month!D275</f>
        <v>494.26</v>
      </c>
      <c r="F290" s="7">
        <f>F289+Month!E275</f>
        <v>683.36000000000013</v>
      </c>
      <c r="G290" s="7">
        <f>G289+Month!F275</f>
        <v>3670.17</v>
      </c>
      <c r="H290" s="7">
        <f>H289+Month!G275</f>
        <v>2906.74</v>
      </c>
      <c r="I290" s="7">
        <f>I289+Month!H275</f>
        <v>1990.1399999999999</v>
      </c>
      <c r="J290" s="7">
        <f>J289+Month!I275</f>
        <v>8179.3500000000013</v>
      </c>
      <c r="K290" s="7">
        <f>K289+Month!J275</f>
        <v>1364.11</v>
      </c>
      <c r="L290" s="7">
        <f>L289+Month!K275</f>
        <v>171.46</v>
      </c>
      <c r="M290" s="7">
        <f>M289+Month!L275</f>
        <v>111.41000000000001</v>
      </c>
      <c r="N290" s="7">
        <f>N289+Month!M275</f>
        <v>490.77000000000004</v>
      </c>
    </row>
    <row r="291" spans="1:14">
      <c r="A291">
        <f t="shared" si="10"/>
        <v>2020</v>
      </c>
      <c r="B291" s="39" t="s">
        <v>513</v>
      </c>
      <c r="C291" s="7">
        <f>C290+Month!B276</f>
        <v>25002.720000000001</v>
      </c>
      <c r="D291" s="7">
        <f>D290+Month!C276</f>
        <v>1408.78</v>
      </c>
      <c r="E291" s="7">
        <f>E290+Month!D276</f>
        <v>588.35</v>
      </c>
      <c r="F291" s="7">
        <f>F290+Month!E276</f>
        <v>824.30000000000018</v>
      </c>
      <c r="G291" s="7">
        <f>G290+Month!F276</f>
        <v>4309.93</v>
      </c>
      <c r="H291" s="7">
        <f>H290+Month!G276</f>
        <v>3095.0899999999997</v>
      </c>
      <c r="I291" s="7">
        <f>I290+Month!H276</f>
        <v>2117.7599999999998</v>
      </c>
      <c r="J291" s="7">
        <f>J290+Month!I276</f>
        <v>9499.5300000000007</v>
      </c>
      <c r="K291" s="7">
        <f>K290+Month!J276</f>
        <v>1782.82</v>
      </c>
      <c r="L291" s="7">
        <f>L290+Month!K276</f>
        <v>188.75</v>
      </c>
      <c r="M291" s="7">
        <f>M290+Month!L276</f>
        <v>131.34</v>
      </c>
      <c r="N291" s="7">
        <f>N290+Month!M276</f>
        <v>654.96</v>
      </c>
    </row>
    <row r="292" spans="1:14">
      <c r="A292">
        <f t="shared" si="10"/>
        <v>2020</v>
      </c>
      <c r="B292" s="39" t="s">
        <v>514</v>
      </c>
      <c r="C292" s="7">
        <f>C291+Month!B277</f>
        <v>29148.34</v>
      </c>
      <c r="D292" s="7">
        <f>D291+Month!C277</f>
        <v>1623.72</v>
      </c>
      <c r="E292" s="7">
        <f>E291+Month!D277</f>
        <v>682.38</v>
      </c>
      <c r="F292" s="7">
        <f>F291+Month!E277</f>
        <v>956.72000000000014</v>
      </c>
      <c r="G292" s="7">
        <f>G291+Month!F277</f>
        <v>5026.3</v>
      </c>
      <c r="H292" s="7">
        <f>H291+Month!G277</f>
        <v>3389.99</v>
      </c>
      <c r="I292" s="7">
        <f>I291+Month!H277</f>
        <v>2218.14</v>
      </c>
      <c r="J292" s="7">
        <f>J291+Month!I277</f>
        <v>11361.050000000001</v>
      </c>
      <c r="K292" s="7">
        <f>K291+Month!J277</f>
        <v>2223.84</v>
      </c>
      <c r="L292" s="7">
        <f>L291+Month!K277</f>
        <v>212.13</v>
      </c>
      <c r="M292" s="7">
        <f>M291+Month!L277</f>
        <v>157.25</v>
      </c>
      <c r="N292" s="7">
        <f>N291+Month!M277</f>
        <v>817.30000000000007</v>
      </c>
    </row>
    <row r="293" spans="1:14">
      <c r="A293">
        <f t="shared" si="10"/>
        <v>2020</v>
      </c>
      <c r="B293" s="39" t="s">
        <v>515</v>
      </c>
      <c r="C293" s="7">
        <f>C292+Month!B278</f>
        <v>33386.89</v>
      </c>
      <c r="D293" s="7">
        <f>D292+Month!C278</f>
        <v>1845.71</v>
      </c>
      <c r="E293" s="7">
        <f>E292+Month!D278</f>
        <v>744.96</v>
      </c>
      <c r="F293" s="7">
        <f>F292+Month!E278</f>
        <v>1028.5000000000002</v>
      </c>
      <c r="G293" s="7">
        <f>G292+Month!F278</f>
        <v>5884.96</v>
      </c>
      <c r="H293" s="7">
        <f>H292+Month!G278</f>
        <v>3797.2</v>
      </c>
      <c r="I293" s="7">
        <f>I292+Month!H278</f>
        <v>2275.7399999999998</v>
      </c>
      <c r="J293" s="7">
        <f>J292+Month!I278</f>
        <v>13156.740000000002</v>
      </c>
      <c r="K293" s="7">
        <f>K292+Month!J278</f>
        <v>2712.8100000000004</v>
      </c>
      <c r="L293" s="7">
        <f>L292+Month!K278</f>
        <v>228.88</v>
      </c>
      <c r="M293" s="7">
        <f>M292+Month!L278</f>
        <v>180.67000000000002</v>
      </c>
      <c r="N293" s="7">
        <f>N292+Month!M278</f>
        <v>981.6400000000001</v>
      </c>
    </row>
    <row r="294" spans="1:14">
      <c r="A294">
        <f t="shared" si="10"/>
        <v>2020</v>
      </c>
      <c r="B294" s="39" t="s">
        <v>516</v>
      </c>
      <c r="C294" s="7">
        <f>C293+Month!B279</f>
        <v>38015.32</v>
      </c>
      <c r="D294" s="7">
        <f>D293+Month!C279</f>
        <v>2055.86</v>
      </c>
      <c r="E294" s="7">
        <f>E293+Month!D279</f>
        <v>821.24</v>
      </c>
      <c r="F294" s="7">
        <f>F293+Month!E279</f>
        <v>1161.7700000000002</v>
      </c>
      <c r="G294" s="7">
        <f>G293+Month!F279</f>
        <v>6753.56</v>
      </c>
      <c r="H294" s="7">
        <f>H293+Month!G279</f>
        <v>4192.29</v>
      </c>
      <c r="I294" s="7">
        <f>I293+Month!H279</f>
        <v>2493.2599999999998</v>
      </c>
      <c r="J294" s="7">
        <f>J293+Month!I279</f>
        <v>14926.930000000002</v>
      </c>
      <c r="K294" s="7">
        <f>K293+Month!J279</f>
        <v>3369.8900000000003</v>
      </c>
      <c r="L294" s="7">
        <f>L293+Month!K279</f>
        <v>246.98</v>
      </c>
      <c r="M294" s="7">
        <f>M293+Month!L279</f>
        <v>209.96</v>
      </c>
      <c r="N294" s="7">
        <f>N293+Month!M279</f>
        <v>1134.0800000000002</v>
      </c>
    </row>
    <row r="295" spans="1:14">
      <c r="A295">
        <f t="shared" si="10"/>
        <v>2020</v>
      </c>
      <c r="B295" s="39" t="s">
        <v>517</v>
      </c>
      <c r="C295" s="7">
        <f>C294+Month!B280</f>
        <v>42475.55</v>
      </c>
      <c r="D295" s="7">
        <f>D294+Month!C280</f>
        <v>2278.62</v>
      </c>
      <c r="E295" s="7">
        <f>E294+Month!D280</f>
        <v>928.13</v>
      </c>
      <c r="F295" s="7">
        <f>F294+Month!E280</f>
        <v>1192.6400000000001</v>
      </c>
      <c r="G295" s="7">
        <f>G294+Month!F280</f>
        <v>7650.46</v>
      </c>
      <c r="H295" s="7">
        <f>H294+Month!G280</f>
        <v>4565.5599999999995</v>
      </c>
      <c r="I295" s="7">
        <f>I294+Month!H280</f>
        <v>2764.1</v>
      </c>
      <c r="J295" s="7">
        <f>J294+Month!I280</f>
        <v>16734.690000000002</v>
      </c>
      <c r="K295" s="7">
        <f>K294+Month!J280</f>
        <v>3856.4900000000002</v>
      </c>
      <c r="L295" s="7">
        <f>L294+Month!K280</f>
        <v>270.43</v>
      </c>
      <c r="M295" s="7">
        <f>M294+Month!L280</f>
        <v>239.10000000000002</v>
      </c>
      <c r="N295" s="7">
        <f>N294+Month!M280</f>
        <v>1297.5500000000002</v>
      </c>
    </row>
    <row r="296" spans="1:14">
      <c r="A296">
        <f t="shared" si="10"/>
        <v>2020</v>
      </c>
      <c r="B296" s="39" t="s">
        <v>518</v>
      </c>
      <c r="C296" s="7">
        <f>C295+Month!B281</f>
        <v>46682.400000000001</v>
      </c>
      <c r="D296" s="7">
        <f>D295+Month!C281</f>
        <v>2498.48</v>
      </c>
      <c r="E296" s="7">
        <f>E295+Month!D281</f>
        <v>1018.28</v>
      </c>
      <c r="F296" s="7">
        <f>F295+Month!E281</f>
        <v>1224.8600000000001</v>
      </c>
      <c r="G296" s="7">
        <f>G295+Month!F281</f>
        <v>8450.0499999999993</v>
      </c>
      <c r="H296" s="7">
        <f>H295+Month!G281</f>
        <v>4909.8399999999992</v>
      </c>
      <c r="I296" s="7">
        <f>I295+Month!H281</f>
        <v>3024.7999999999997</v>
      </c>
      <c r="J296" s="7">
        <f>J295+Month!I281</f>
        <v>18551.590000000004</v>
      </c>
      <c r="K296" s="7">
        <f>K295+Month!J281</f>
        <v>4247</v>
      </c>
      <c r="L296" s="7">
        <f>L295+Month!K281</f>
        <v>290.43</v>
      </c>
      <c r="M296" s="7">
        <f>M295+Month!L281</f>
        <v>265.24</v>
      </c>
      <c r="N296" s="7">
        <f>N295+Month!M281</f>
        <v>1454.6200000000001</v>
      </c>
    </row>
    <row r="297" spans="1:14">
      <c r="A297">
        <f t="shared" si="10"/>
        <v>2020</v>
      </c>
      <c r="B297" s="39" t="s">
        <v>519</v>
      </c>
      <c r="C297" s="7">
        <f>C296+Month!B282</f>
        <v>50744.14</v>
      </c>
      <c r="D297" s="7">
        <f>D296+Month!C282</f>
        <v>2738.48</v>
      </c>
      <c r="E297" s="7">
        <f>E296+Month!D282</f>
        <v>1114.71</v>
      </c>
      <c r="F297" s="7">
        <f>F296+Month!E282</f>
        <v>1273.0300000000002</v>
      </c>
      <c r="G297" s="7">
        <f>G296+Month!F282</f>
        <v>9141.66</v>
      </c>
      <c r="H297" s="7">
        <f>H296+Month!G282</f>
        <v>5214.579999999999</v>
      </c>
      <c r="I297" s="7">
        <f>I296+Month!H282</f>
        <v>3468.68</v>
      </c>
      <c r="J297" s="7">
        <f>J296+Month!I282</f>
        <v>20283.290000000005</v>
      </c>
      <c r="K297" s="7">
        <f>K296+Month!J282</f>
        <v>4531.3999999999996</v>
      </c>
      <c r="L297" s="7">
        <f>L296+Month!K282</f>
        <v>310.79000000000002</v>
      </c>
      <c r="M297" s="7">
        <f>M296+Month!L282</f>
        <v>293.03000000000003</v>
      </c>
      <c r="N297" s="7">
        <f>N296+Month!M282</f>
        <v>1570.89</v>
      </c>
    </row>
    <row r="298" spans="1:14">
      <c r="A298">
        <v>2021</v>
      </c>
      <c r="B298" s="38" t="s">
        <v>499</v>
      </c>
      <c r="C298" s="7">
        <f>Month!B283</f>
        <v>3715.78</v>
      </c>
      <c r="D298" s="7">
        <f>Month!C283</f>
        <v>234.86</v>
      </c>
      <c r="E298" s="7">
        <f>Month!D283</f>
        <v>113.7</v>
      </c>
      <c r="F298" s="7">
        <f>Month!E283</f>
        <v>11.77</v>
      </c>
      <c r="G298" s="7">
        <f>Month!F283</f>
        <v>719.9</v>
      </c>
      <c r="H298" s="7">
        <f>Month!G283</f>
        <v>254.14</v>
      </c>
      <c r="I298" s="7">
        <f>Month!H283</f>
        <v>424.21</v>
      </c>
      <c r="J298" s="7">
        <f>Month!I283</f>
        <v>1449.29</v>
      </c>
      <c r="K298" s="7">
        <f>Month!J283</f>
        <v>305.45</v>
      </c>
      <c r="L298" s="7">
        <f>Month!K283</f>
        <v>34.18</v>
      </c>
      <c r="M298" s="7">
        <f>Month!L283</f>
        <v>20.079999999999998</v>
      </c>
      <c r="N298" s="7">
        <f>Month!M283</f>
        <v>82.29</v>
      </c>
    </row>
    <row r="299" spans="1:14">
      <c r="A299">
        <f>A298</f>
        <v>2021</v>
      </c>
      <c r="B299" s="39" t="s">
        <v>532</v>
      </c>
      <c r="C299" s="7">
        <f>C298+Month!B284</f>
        <v>7318.6900000000005</v>
      </c>
      <c r="D299" s="7">
        <f>D298+Month!C284</f>
        <v>478.66</v>
      </c>
      <c r="E299" s="7">
        <f>E298+Month!D284</f>
        <v>217.91</v>
      </c>
      <c r="F299" s="7">
        <f>F298+Month!E284</f>
        <v>33.61</v>
      </c>
      <c r="G299" s="7">
        <f>G298+Month!F284</f>
        <v>1244.5</v>
      </c>
      <c r="H299" s="7">
        <f>H298+Month!G284</f>
        <v>469.16999999999996</v>
      </c>
      <c r="I299" s="7">
        <f>I298+Month!H284</f>
        <v>863.25</v>
      </c>
      <c r="J299" s="7">
        <f>J298+Month!I284</f>
        <v>2981.1</v>
      </c>
      <c r="K299" s="7">
        <f>K298+Month!J284</f>
        <v>610.95000000000005</v>
      </c>
      <c r="L299" s="7">
        <f>L298+Month!K284</f>
        <v>66.400000000000006</v>
      </c>
      <c r="M299" s="7">
        <f>M298+Month!L284</f>
        <v>42.78</v>
      </c>
      <c r="N299" s="7">
        <f>N298+Month!M284</f>
        <v>195</v>
      </c>
    </row>
    <row r="300" spans="1:14">
      <c r="A300">
        <f t="shared" ref="A300:A309" si="11">A299</f>
        <v>2021</v>
      </c>
      <c r="B300" s="39" t="s">
        <v>533</v>
      </c>
      <c r="C300" s="7">
        <f>C299+Month!B285</f>
        <v>11150.18</v>
      </c>
      <c r="D300" s="7">
        <f>D299+Month!C285</f>
        <v>739.76</v>
      </c>
      <c r="E300" s="7">
        <f>E299+Month!D285</f>
        <v>335.64</v>
      </c>
      <c r="F300" s="7">
        <f>F299+Month!E285</f>
        <v>54.97</v>
      </c>
      <c r="G300" s="7">
        <f>G299+Month!F285</f>
        <v>1829.5700000000002</v>
      </c>
      <c r="H300" s="7">
        <f>H299+Month!G285</f>
        <v>728.41</v>
      </c>
      <c r="I300" s="7">
        <f>I299+Month!H285</f>
        <v>1223.1600000000001</v>
      </c>
      <c r="J300" s="7">
        <f>J299+Month!I285</f>
        <v>4565.6499999999996</v>
      </c>
      <c r="K300" s="7">
        <f>K299+Month!J285</f>
        <v>970.30000000000007</v>
      </c>
      <c r="L300" s="7">
        <f>L299+Month!K285</f>
        <v>101.86000000000001</v>
      </c>
      <c r="M300" s="7">
        <f>M299+Month!L285</f>
        <v>69.900000000000006</v>
      </c>
      <c r="N300" s="7">
        <f>N299+Month!M285</f>
        <v>367.84000000000003</v>
      </c>
    </row>
    <row r="301" spans="1:14">
      <c r="A301">
        <f t="shared" si="11"/>
        <v>2021</v>
      </c>
      <c r="B301" s="39" t="s">
        <v>534</v>
      </c>
      <c r="C301" s="7">
        <f>C300+Month!B286</f>
        <v>15331.5</v>
      </c>
      <c r="D301" s="7">
        <f>D300+Month!C286</f>
        <v>961.88</v>
      </c>
      <c r="E301" s="7">
        <f>E300+Month!D286</f>
        <v>391.86</v>
      </c>
      <c r="F301" s="7">
        <f>F300+Month!E286</f>
        <v>98.3</v>
      </c>
      <c r="G301" s="7">
        <f>G300+Month!F286</f>
        <v>2606.9100000000003</v>
      </c>
      <c r="H301" s="7">
        <f>H300+Month!G286</f>
        <v>990.15</v>
      </c>
      <c r="I301" s="7">
        <f>I300+Month!H286</f>
        <v>1542.25</v>
      </c>
      <c r="J301" s="7">
        <f>J300+Month!I286</f>
        <v>6315.3899999999994</v>
      </c>
      <c r="K301" s="7">
        <f>K300+Month!J286</f>
        <v>1418.95</v>
      </c>
      <c r="L301" s="7">
        <f>L300+Month!K286</f>
        <v>134.92000000000002</v>
      </c>
      <c r="M301" s="7">
        <f>M300+Month!L286</f>
        <v>92.02000000000001</v>
      </c>
      <c r="N301" s="7">
        <f>N300+Month!M286</f>
        <v>557.11</v>
      </c>
    </row>
    <row r="302" spans="1:14">
      <c r="A302">
        <f t="shared" si="11"/>
        <v>2021</v>
      </c>
      <c r="B302" s="39" t="s">
        <v>535</v>
      </c>
      <c r="C302" s="7">
        <f>C301+Month!B287</f>
        <v>19575.84</v>
      </c>
      <c r="D302" s="7">
        <f>D301+Month!C287</f>
        <v>1160.17</v>
      </c>
      <c r="E302" s="7">
        <f>E301+Month!D287</f>
        <v>428.43</v>
      </c>
      <c r="F302" s="7">
        <f>F301+Month!E287</f>
        <v>113.38</v>
      </c>
      <c r="G302" s="7">
        <f>G301+Month!F287</f>
        <v>3521.6600000000003</v>
      </c>
      <c r="H302" s="7">
        <f>H301+Month!G287</f>
        <v>1263.3</v>
      </c>
      <c r="I302" s="7">
        <f>I301+Month!H287</f>
        <v>1801.1399999999999</v>
      </c>
      <c r="J302" s="7">
        <f>J301+Month!I287</f>
        <v>8193.49</v>
      </c>
      <c r="K302" s="7">
        <f>K301+Month!J287</f>
        <v>1819.46</v>
      </c>
      <c r="L302" s="7">
        <f>L301+Month!K287</f>
        <v>168.24</v>
      </c>
      <c r="M302" s="7">
        <f>M301+Month!L287</f>
        <v>118.20000000000002</v>
      </c>
      <c r="N302" s="7">
        <f>N301+Month!M287</f>
        <v>708.76</v>
      </c>
    </row>
    <row r="303" spans="1:14">
      <c r="A303">
        <f t="shared" si="11"/>
        <v>2021</v>
      </c>
      <c r="B303" s="39" t="s">
        <v>536</v>
      </c>
      <c r="C303" s="7">
        <f>C302+Month!B288</f>
        <v>23907.25</v>
      </c>
      <c r="D303" s="7">
        <f>D302+Month!C288</f>
        <v>1356.8300000000002</v>
      </c>
      <c r="E303" s="7">
        <f>E302+Month!D288</f>
        <v>460.84000000000003</v>
      </c>
      <c r="F303" s="7">
        <f>F302+Month!E288</f>
        <v>135.07</v>
      </c>
      <c r="G303" s="7">
        <f>G302+Month!F288</f>
        <v>4481.4500000000007</v>
      </c>
      <c r="H303" s="7">
        <f>H302+Month!G288</f>
        <v>1578.96</v>
      </c>
      <c r="I303" s="7">
        <f>I302+Month!H288</f>
        <v>1948.6799999999998</v>
      </c>
      <c r="J303" s="7">
        <f>J302+Month!I288</f>
        <v>10121.92</v>
      </c>
      <c r="K303" s="7">
        <f>K302+Month!J288</f>
        <v>2231.73</v>
      </c>
      <c r="L303" s="7">
        <f>L302+Month!K288</f>
        <v>196.12</v>
      </c>
      <c r="M303" s="7">
        <f>M302+Month!L288</f>
        <v>140.62</v>
      </c>
      <c r="N303" s="7">
        <f>N302+Month!M288</f>
        <v>897.75</v>
      </c>
    </row>
    <row r="304" spans="1:14">
      <c r="A304">
        <f t="shared" si="11"/>
        <v>2021</v>
      </c>
      <c r="B304" s="39" t="s">
        <v>537</v>
      </c>
      <c r="C304" s="7">
        <f>C303+Month!B289</f>
        <v>28210.48</v>
      </c>
      <c r="D304" s="7">
        <f>D303+Month!C289</f>
        <v>1566.6000000000001</v>
      </c>
      <c r="E304" s="7">
        <f>E303+Month!D289</f>
        <v>539.27</v>
      </c>
      <c r="F304" s="7">
        <f>F303+Month!E289</f>
        <v>137.54999999999998</v>
      </c>
      <c r="G304" s="7">
        <f>G303+Month!F289</f>
        <v>5422.7400000000007</v>
      </c>
      <c r="H304" s="7">
        <f>H303+Month!G289</f>
        <v>1971.26</v>
      </c>
      <c r="I304" s="7">
        <f>I303+Month!H289</f>
        <v>2027.2299999999998</v>
      </c>
      <c r="J304" s="7">
        <f>J303+Month!I289</f>
        <v>11988.91</v>
      </c>
      <c r="K304" s="7">
        <f>K303+Month!J289</f>
        <v>2702.9700000000003</v>
      </c>
      <c r="L304" s="7">
        <f>L303+Month!K289</f>
        <v>216.27</v>
      </c>
      <c r="M304" s="7">
        <f>M303+Month!L289</f>
        <v>166.22</v>
      </c>
      <c r="N304" s="7">
        <f>N303+Month!M289</f>
        <v>1057.3499999999999</v>
      </c>
    </row>
    <row r="305" spans="1:14">
      <c r="A305">
        <f t="shared" si="11"/>
        <v>2021</v>
      </c>
      <c r="B305" s="39" t="s">
        <v>538</v>
      </c>
      <c r="C305" s="7">
        <f>C304+Month!B290</f>
        <v>32722.6</v>
      </c>
      <c r="D305" s="7">
        <f>D304+Month!C290</f>
        <v>1756.3400000000001</v>
      </c>
      <c r="E305" s="7">
        <f>E304+Month!D290</f>
        <v>630.98</v>
      </c>
      <c r="F305" s="7">
        <f>F304+Month!E290</f>
        <v>139.68999999999997</v>
      </c>
      <c r="G305" s="7">
        <f>G304+Month!F290</f>
        <v>6386.1600000000008</v>
      </c>
      <c r="H305" s="7">
        <f>H304+Month!G290</f>
        <v>2516.8199999999997</v>
      </c>
      <c r="I305" s="7">
        <f>I304+Month!H290</f>
        <v>2083.5099999999998</v>
      </c>
      <c r="J305" s="7">
        <f>J304+Month!I290</f>
        <v>14049.81</v>
      </c>
      <c r="K305" s="7">
        <f>K304+Month!J290</f>
        <v>2986.1600000000003</v>
      </c>
      <c r="L305" s="7">
        <f>L304+Month!K290</f>
        <v>255.08</v>
      </c>
      <c r="M305" s="7">
        <f>M304+Month!L290</f>
        <v>190.16</v>
      </c>
      <c r="N305" s="7">
        <f>N304+Month!M290</f>
        <v>1239.4399999999998</v>
      </c>
    </row>
    <row r="306" spans="1:14">
      <c r="A306">
        <f t="shared" si="11"/>
        <v>2021</v>
      </c>
      <c r="B306" s="39" t="s">
        <v>539</v>
      </c>
      <c r="C306" s="7">
        <f>C305+Month!B291</f>
        <v>37501.53</v>
      </c>
      <c r="D306" s="7">
        <f>D305+Month!C291</f>
        <v>1951.8700000000001</v>
      </c>
      <c r="E306" s="7">
        <f>E305+Month!D291</f>
        <v>722.24</v>
      </c>
      <c r="F306" s="7">
        <f>F305+Month!E291</f>
        <v>148.64999999999998</v>
      </c>
      <c r="G306" s="7">
        <f>G305+Month!F291</f>
        <v>7346.0800000000008</v>
      </c>
      <c r="H306" s="7">
        <f>H305+Month!G291</f>
        <v>3004.4599999999996</v>
      </c>
      <c r="I306" s="7">
        <f>I305+Month!H291</f>
        <v>2343.4899999999998</v>
      </c>
      <c r="J306" s="7">
        <f>J305+Month!I291</f>
        <v>15921.92</v>
      </c>
      <c r="K306" s="7">
        <f>K305+Month!J291</f>
        <v>3599.9500000000003</v>
      </c>
      <c r="L306" s="7">
        <f>L305+Month!K291</f>
        <v>281.35000000000002</v>
      </c>
      <c r="M306" s="7">
        <f>M305+Month!L291</f>
        <v>210.66</v>
      </c>
      <c r="N306" s="7">
        <f>N305+Month!M291</f>
        <v>1407.06</v>
      </c>
    </row>
    <row r="307" spans="1:14">
      <c r="A307">
        <f t="shared" si="11"/>
        <v>2021</v>
      </c>
      <c r="B307" s="39" t="s">
        <v>540</v>
      </c>
      <c r="C307" s="7">
        <f>C306+Month!B292</f>
        <v>42279.159999999996</v>
      </c>
      <c r="D307" s="7">
        <f>D306+Month!C292</f>
        <v>2172.9300000000003</v>
      </c>
      <c r="E307" s="7">
        <f>E306+Month!D292</f>
        <v>802.21</v>
      </c>
      <c r="F307" s="7">
        <f>F306+Month!E292</f>
        <v>150.54999999999998</v>
      </c>
      <c r="G307" s="7">
        <f>G306+Month!F292</f>
        <v>8287.52</v>
      </c>
      <c r="H307" s="7">
        <f>H306+Month!G292</f>
        <v>3576.6899999999996</v>
      </c>
      <c r="I307" s="7">
        <f>I306+Month!H292</f>
        <v>2680.4799999999996</v>
      </c>
      <c r="J307" s="7">
        <f>J306+Month!I292</f>
        <v>17878.490000000002</v>
      </c>
      <c r="K307" s="7">
        <f>K306+Month!J292</f>
        <v>3988.6000000000004</v>
      </c>
      <c r="L307" s="7">
        <f>L306+Month!K292</f>
        <v>309.5</v>
      </c>
      <c r="M307" s="7">
        <f>M306+Month!L292</f>
        <v>249.93</v>
      </c>
      <c r="N307" s="7">
        <f>N306+Month!M292</f>
        <v>1562.1799999999998</v>
      </c>
    </row>
    <row r="308" spans="1:14">
      <c r="A308">
        <f t="shared" si="11"/>
        <v>2021</v>
      </c>
      <c r="B308" s="39" t="s">
        <v>541</v>
      </c>
      <c r="C308" s="7">
        <f>C307+Month!B293</f>
        <v>46964.429999999993</v>
      </c>
      <c r="D308" s="7">
        <f>D307+Month!C293</f>
        <v>2438.7900000000004</v>
      </c>
      <c r="E308" s="7">
        <f>E307+Month!D293</f>
        <v>867.54000000000008</v>
      </c>
      <c r="F308" s="7">
        <f>F307+Month!E293</f>
        <v>151.07</v>
      </c>
      <c r="G308" s="7">
        <f>G307+Month!F293</f>
        <v>9212.44</v>
      </c>
      <c r="H308" s="7">
        <f>H307+Month!G293</f>
        <v>4107.2099999999991</v>
      </c>
      <c r="I308" s="7">
        <f>I307+Month!H293</f>
        <v>2977.5399999999995</v>
      </c>
      <c r="J308" s="7">
        <f>J307+Month!I293</f>
        <v>19824.660000000003</v>
      </c>
      <c r="K308" s="7">
        <f>K307+Month!J293</f>
        <v>4371.7300000000005</v>
      </c>
      <c r="L308" s="7">
        <f>L307+Month!K293</f>
        <v>337.87</v>
      </c>
      <c r="M308" s="7">
        <f>M307+Month!L293</f>
        <v>270.14999999999998</v>
      </c>
      <c r="N308" s="7">
        <f>N307+Month!M293</f>
        <v>1726.2299999999998</v>
      </c>
    </row>
    <row r="309" spans="1:14">
      <c r="A309">
        <f t="shared" si="11"/>
        <v>2021</v>
      </c>
      <c r="B309" s="39" t="s">
        <v>542</v>
      </c>
      <c r="C309" s="7">
        <f>C308+Month!B294</f>
        <v>51835.299999999996</v>
      </c>
      <c r="D309" s="7">
        <f>D308+Month!C294</f>
        <v>2701.7100000000005</v>
      </c>
      <c r="E309" s="7">
        <f>E308+Month!D294</f>
        <v>950.57</v>
      </c>
      <c r="F309" s="7">
        <f>F308+Month!E294</f>
        <v>154.82999999999998</v>
      </c>
      <c r="G309" s="7">
        <f>G308+Month!F294</f>
        <v>10159.5</v>
      </c>
      <c r="H309" s="7">
        <f>H308+Month!G294</f>
        <v>4822.9399999999987</v>
      </c>
      <c r="I309" s="7">
        <f>I308+Month!H294</f>
        <v>3276.0999999999995</v>
      </c>
      <c r="J309" s="7">
        <f>J308+Month!I294</f>
        <v>21812.620000000003</v>
      </c>
      <c r="K309" s="7">
        <f>K308+Month!J294</f>
        <v>4711.2100000000009</v>
      </c>
      <c r="L309" s="7">
        <f>L308+Month!K294</f>
        <v>361.42</v>
      </c>
      <c r="M309" s="7">
        <f>M308+Month!L294</f>
        <v>294.38</v>
      </c>
      <c r="N309" s="7">
        <f>N308+Month!M294</f>
        <v>1836.7699999999998</v>
      </c>
    </row>
    <row r="310" spans="1:14">
      <c r="A310">
        <v>2022</v>
      </c>
      <c r="B310" s="100" t="s">
        <v>543</v>
      </c>
      <c r="C310" s="7">
        <f>Month!B295</f>
        <v>4129.6899999999996</v>
      </c>
      <c r="D310" s="7">
        <f>Month!C295</f>
        <v>283.52999999999997</v>
      </c>
      <c r="E310" s="7">
        <f>Month!D295</f>
        <v>56.72</v>
      </c>
      <c r="F310" s="7">
        <f>Month!E295</f>
        <v>0.14000000000000001</v>
      </c>
      <c r="G310" s="7">
        <f>Month!F295</f>
        <v>843.81</v>
      </c>
      <c r="H310" s="7">
        <f>Month!G295</f>
        <v>493.11</v>
      </c>
      <c r="I310" s="7">
        <f>Month!H295</f>
        <v>358.03</v>
      </c>
      <c r="J310" s="7">
        <f>Month!I295</f>
        <v>1591.75</v>
      </c>
      <c r="K310" s="7">
        <f>Month!J295</f>
        <v>304.12</v>
      </c>
      <c r="L310" s="7">
        <f>Month!K295</f>
        <v>29.11</v>
      </c>
      <c r="M310" s="7">
        <f>Month!L295</f>
        <v>19.079999999999998</v>
      </c>
      <c r="N310" s="7">
        <f>Month!M295</f>
        <v>97.64</v>
      </c>
    </row>
    <row r="311" spans="1:14">
      <c r="A311">
        <f>A310</f>
        <v>2022</v>
      </c>
      <c r="B311" s="101" t="s">
        <v>568</v>
      </c>
      <c r="C311" s="7">
        <f>C310+Month!B296</f>
        <v>8586.1899999999987</v>
      </c>
      <c r="D311" s="7">
        <f>D310+Month!C296</f>
        <v>557.08999999999992</v>
      </c>
      <c r="E311" s="7">
        <f>E310+Month!D296</f>
        <v>106.91</v>
      </c>
      <c r="F311" s="7">
        <f>F310+Month!E296</f>
        <v>4.25</v>
      </c>
      <c r="G311" s="7">
        <f>G310+Month!F296</f>
        <v>1711.67</v>
      </c>
      <c r="H311" s="7">
        <f>H310+Month!G296</f>
        <v>985.62</v>
      </c>
      <c r="I311" s="7">
        <f>I310+Month!H296</f>
        <v>758.77</v>
      </c>
      <c r="J311" s="7">
        <f>J310+Month!I296</f>
        <v>3454.29</v>
      </c>
      <c r="K311" s="7">
        <f>K310+Month!J296</f>
        <v>606.16000000000008</v>
      </c>
      <c r="L311" s="7">
        <f>L310+Month!K296</f>
        <v>42.19</v>
      </c>
      <c r="M311" s="7">
        <f>M310+Month!L296</f>
        <v>39.65</v>
      </c>
      <c r="N311" s="7">
        <f>N310+Month!M296</f>
        <v>208.64</v>
      </c>
    </row>
    <row r="312" spans="1:14">
      <c r="A312">
        <f t="shared" ref="A312:A321" si="12">A311</f>
        <v>2022</v>
      </c>
      <c r="B312" s="101" t="s">
        <v>569</v>
      </c>
      <c r="C312" s="7">
        <f>C311+Month!B297</f>
        <v>13194.82</v>
      </c>
      <c r="D312" s="7">
        <f>D311+Month!C297</f>
        <v>848.3599999999999</v>
      </c>
      <c r="E312" s="7">
        <f>E311+Month!D297</f>
        <v>174.61</v>
      </c>
      <c r="F312" s="7">
        <f>F311+Month!E297</f>
        <v>6.8</v>
      </c>
      <c r="G312" s="7">
        <f>G311+Month!F297</f>
        <v>2569.41</v>
      </c>
      <c r="H312" s="7">
        <f>H311+Month!G297</f>
        <v>1621.49</v>
      </c>
      <c r="I312" s="7">
        <f>I311+Month!H297</f>
        <v>984.1</v>
      </c>
      <c r="J312" s="7">
        <f>J311+Month!I297</f>
        <v>5393.4</v>
      </c>
      <c r="K312" s="7">
        <f>K311+Month!J297</f>
        <v>915.09000000000015</v>
      </c>
      <c r="L312" s="7">
        <f>L311+Month!K297</f>
        <v>61.67</v>
      </c>
      <c r="M312" s="7">
        <f>M311+Month!L297</f>
        <v>67.27</v>
      </c>
      <c r="N312" s="7">
        <f>N311+Month!M297</f>
        <v>376.71</v>
      </c>
    </row>
    <row r="313" spans="1:14">
      <c r="A313">
        <f t="shared" si="12"/>
        <v>2022</v>
      </c>
      <c r="B313" s="101" t="s">
        <v>570</v>
      </c>
      <c r="C313" s="7">
        <f>C312+Month!B298</f>
        <v>17767.89</v>
      </c>
      <c r="D313" s="7">
        <f>D312+Month!C298</f>
        <v>1078.6899999999998</v>
      </c>
      <c r="E313" s="7">
        <f>E312+Month!D298</f>
        <v>226.16000000000003</v>
      </c>
      <c r="F313" s="7">
        <f>F312+Month!E298</f>
        <v>17.829999999999998</v>
      </c>
      <c r="G313" s="7">
        <f>G312+Month!F298</f>
        <v>3444.1499999999996</v>
      </c>
      <c r="H313" s="7">
        <f>H312+Month!G298</f>
        <v>2455.7600000000002</v>
      </c>
      <c r="I313" s="7">
        <f>I312+Month!H298</f>
        <v>1143.77</v>
      </c>
      <c r="J313" s="7">
        <f>J312+Month!I298</f>
        <v>7344.9</v>
      </c>
      <c r="K313" s="7">
        <f>K312+Month!J298</f>
        <v>1143.2700000000002</v>
      </c>
      <c r="L313" s="7">
        <f>L312+Month!K298</f>
        <v>79.599999999999994</v>
      </c>
      <c r="M313" s="7">
        <f>M312+Month!L298</f>
        <v>102.72</v>
      </c>
      <c r="N313" s="7">
        <f>N312+Month!M298</f>
        <v>497.71999999999997</v>
      </c>
    </row>
    <row r="314" spans="1:14">
      <c r="A314">
        <f t="shared" si="12"/>
        <v>2022</v>
      </c>
      <c r="B314" s="101" t="s">
        <v>571</v>
      </c>
      <c r="C314" s="7">
        <f>C313+Month!B299</f>
        <v>22567.72</v>
      </c>
      <c r="D314" s="7">
        <f>D313+Month!C299</f>
        <v>1310.1999999999998</v>
      </c>
      <c r="E314" s="7">
        <f>E313+Month!D299</f>
        <v>275.58000000000004</v>
      </c>
      <c r="F314" s="7">
        <f>F313+Month!E299</f>
        <v>19.479999999999997</v>
      </c>
      <c r="G314" s="7">
        <f>G313+Month!F299</f>
        <v>4418.8899999999994</v>
      </c>
      <c r="H314" s="7">
        <f>H313+Month!G299</f>
        <v>3363.4900000000002</v>
      </c>
      <c r="I314" s="7">
        <f>I313+Month!H299</f>
        <v>1245.73</v>
      </c>
      <c r="J314" s="7">
        <f>J313+Month!I299</f>
        <v>9369.83</v>
      </c>
      <c r="K314" s="7">
        <f>K313+Month!J299</f>
        <v>1337.1000000000001</v>
      </c>
      <c r="L314" s="7">
        <f>L313+Month!K299</f>
        <v>146.36000000000001</v>
      </c>
      <c r="M314" s="7">
        <f>M313+Month!L299</f>
        <v>128.59</v>
      </c>
      <c r="N314" s="7">
        <f>N313+Month!M299</f>
        <v>660.02</v>
      </c>
    </row>
    <row r="315" spans="1:14">
      <c r="A315">
        <f t="shared" si="12"/>
        <v>2022</v>
      </c>
      <c r="B315" s="101" t="s">
        <v>572</v>
      </c>
      <c r="C315" s="7">
        <f>C314+Month!B300</f>
        <v>27112.560000000001</v>
      </c>
      <c r="D315" s="7">
        <f>D314+Month!C300</f>
        <v>1495.4999999999998</v>
      </c>
      <c r="E315" s="7">
        <f>E314+Month!D300</f>
        <v>347.53000000000003</v>
      </c>
      <c r="F315" s="7">
        <f>F314+Month!E300</f>
        <v>25.65</v>
      </c>
      <c r="G315" s="7">
        <f>G314+Month!F300</f>
        <v>5392.0099999999993</v>
      </c>
      <c r="H315" s="7">
        <f>H314+Month!G300</f>
        <v>4236.0200000000004</v>
      </c>
      <c r="I315" s="7">
        <f>I314+Month!H300</f>
        <v>1356.92</v>
      </c>
      <c r="J315" s="7">
        <f>J314+Month!I300</f>
        <v>11241</v>
      </c>
      <c r="K315" s="7">
        <f>K314+Month!J300</f>
        <v>1563.39</v>
      </c>
      <c r="L315" s="7">
        <f>L314+Month!K300</f>
        <v>164.22000000000003</v>
      </c>
      <c r="M315" s="7">
        <f>M314+Month!L300</f>
        <v>158.19999999999999</v>
      </c>
      <c r="N315" s="7">
        <f>N314+Month!M300</f>
        <v>789.74</v>
      </c>
    </row>
    <row r="316" spans="1:14">
      <c r="A316">
        <f t="shared" si="12"/>
        <v>2022</v>
      </c>
      <c r="B316" s="101" t="s">
        <v>573</v>
      </c>
      <c r="C316" s="7">
        <f>C315+Month!B301</f>
        <v>31695.910000000003</v>
      </c>
      <c r="D316" s="7">
        <f>D315+Month!C301</f>
        <v>1721.1499999999999</v>
      </c>
      <c r="E316" s="7">
        <f>E315+Month!D301</f>
        <v>414.85</v>
      </c>
      <c r="F316" s="7">
        <f>F315+Month!E301</f>
        <v>27.349999999999998</v>
      </c>
      <c r="G316" s="7">
        <f>G315+Month!F301</f>
        <v>6277.2999999999993</v>
      </c>
      <c r="H316" s="7">
        <f>H315+Month!G301</f>
        <v>5215.1600000000008</v>
      </c>
      <c r="I316" s="7">
        <f>I315+Month!H301</f>
        <v>1438.45</v>
      </c>
      <c r="J316" s="7">
        <f>J315+Month!I301</f>
        <v>13086.91</v>
      </c>
      <c r="K316" s="7">
        <f>K315+Month!J301</f>
        <v>1810.8000000000002</v>
      </c>
      <c r="L316" s="7">
        <f>L315+Month!K301</f>
        <v>189.15000000000003</v>
      </c>
      <c r="M316" s="7">
        <f>M315+Month!L301</f>
        <v>180.25</v>
      </c>
      <c r="N316" s="7">
        <f>N315+Month!M301</f>
        <v>922.39</v>
      </c>
    </row>
    <row r="317" spans="1:14">
      <c r="A317">
        <f t="shared" si="12"/>
        <v>2022</v>
      </c>
      <c r="B317" s="101" t="s">
        <v>574</v>
      </c>
      <c r="C317" s="7">
        <f>C316+Month!B302</f>
        <v>36583.880000000005</v>
      </c>
      <c r="D317" s="7">
        <f>D316+Month!C302</f>
        <v>1946.9699999999998</v>
      </c>
      <c r="E317" s="7">
        <f>E316+Month!D302</f>
        <v>475.25</v>
      </c>
      <c r="F317" s="7">
        <f>F316+Month!E302</f>
        <v>28.54</v>
      </c>
      <c r="G317" s="7">
        <f>G316+Month!F302</f>
        <v>7218.5299999999988</v>
      </c>
      <c r="H317" s="7">
        <f>H316+Month!G302</f>
        <v>6222.4600000000009</v>
      </c>
      <c r="I317" s="7">
        <f>I316+Month!H302</f>
        <v>1572.6200000000001</v>
      </c>
      <c r="J317" s="7">
        <f>J316+Month!I302</f>
        <v>15027.31</v>
      </c>
      <c r="K317" s="7">
        <f>K316+Month!J302</f>
        <v>2124.6200000000003</v>
      </c>
      <c r="L317" s="7">
        <f>L316+Month!K302</f>
        <v>210.14000000000004</v>
      </c>
      <c r="M317" s="7">
        <f>M316+Month!L302</f>
        <v>209.01</v>
      </c>
      <c r="N317" s="7">
        <f>N316+Month!M302</f>
        <v>1063.25</v>
      </c>
    </row>
    <row r="318" spans="1:14">
      <c r="A318">
        <f t="shared" si="12"/>
        <v>2022</v>
      </c>
      <c r="B318" s="101" t="s">
        <v>575</v>
      </c>
      <c r="C318" s="7">
        <f>C317+Month!B303</f>
        <v>41257.090000000004</v>
      </c>
      <c r="D318" s="7">
        <f>D317+Month!C303</f>
        <v>2156.1099999999997</v>
      </c>
      <c r="E318" s="7">
        <f>E317+Month!D303</f>
        <v>533.07000000000005</v>
      </c>
      <c r="F318" s="7">
        <f>F317+Month!E303</f>
        <v>33.339999999999996</v>
      </c>
      <c r="G318" s="7">
        <f>G317+Month!F303</f>
        <v>8145.8599999999988</v>
      </c>
      <c r="H318" s="7">
        <f>H317+Month!G303</f>
        <v>7136.8200000000006</v>
      </c>
      <c r="I318" s="7">
        <f>I317+Month!H303</f>
        <v>1773.9</v>
      </c>
      <c r="J318" s="7">
        <f>J317+Month!I303</f>
        <v>16926.04</v>
      </c>
      <c r="K318" s="7">
        <f>K317+Month!J303</f>
        <v>2340.7200000000003</v>
      </c>
      <c r="L318" s="7">
        <f>L317+Month!K303</f>
        <v>248.17000000000004</v>
      </c>
      <c r="M318" s="7">
        <f>M317+Month!L303</f>
        <v>227.73999999999998</v>
      </c>
      <c r="N318" s="7">
        <f>N317+Month!M303</f>
        <v>1206.97</v>
      </c>
    </row>
    <row r="319" spans="1:14">
      <c r="A319">
        <f t="shared" si="12"/>
        <v>2022</v>
      </c>
      <c r="B319" s="101" t="s">
        <v>576</v>
      </c>
      <c r="C319" s="7">
        <f>C318+Month!B304</f>
        <v>46091.37</v>
      </c>
      <c r="D319" s="7">
        <f>D318+Month!C304</f>
        <v>2369.2499999999995</v>
      </c>
      <c r="E319" s="7">
        <f>E318+Month!D304</f>
        <v>582.84</v>
      </c>
      <c r="F319" s="7">
        <f>F318+Month!E304</f>
        <v>38.529999999999994</v>
      </c>
      <c r="G319" s="7">
        <f>G318+Month!F304</f>
        <v>9101.3299999999981</v>
      </c>
      <c r="H319" s="7">
        <f>H318+Month!G304</f>
        <v>8032.9600000000009</v>
      </c>
      <c r="I319" s="7">
        <f>I318+Month!H304</f>
        <v>2017.42</v>
      </c>
      <c r="J319" s="7">
        <f>J318+Month!I304</f>
        <v>18869.310000000001</v>
      </c>
      <c r="K319" s="7">
        <f>K318+Month!J304</f>
        <v>2571.5700000000002</v>
      </c>
      <c r="L319" s="7">
        <f>L318+Month!K304</f>
        <v>265.88000000000005</v>
      </c>
      <c r="M319" s="7">
        <f>M318+Month!L304</f>
        <v>246.32999999999998</v>
      </c>
      <c r="N319" s="7">
        <f>N318+Month!M304</f>
        <v>1337.82</v>
      </c>
    </row>
    <row r="320" spans="1:14">
      <c r="A320">
        <f t="shared" si="12"/>
        <v>2022</v>
      </c>
      <c r="B320" s="101" t="s">
        <v>577</v>
      </c>
      <c r="C320" s="7">
        <f>C319+Month!B305</f>
        <v>50673.090000000004</v>
      </c>
      <c r="D320" s="7">
        <f>D319+Month!C305</f>
        <v>2563.0199999999995</v>
      </c>
      <c r="E320" s="7">
        <f>E319+Month!D305</f>
        <v>644.91000000000008</v>
      </c>
      <c r="F320" s="7">
        <f>F319+Month!E305</f>
        <v>40.489999999999995</v>
      </c>
      <c r="G320" s="7">
        <f>G319+Month!F305</f>
        <v>10035.789999999997</v>
      </c>
      <c r="H320" s="7">
        <f>H319+Month!G305</f>
        <v>8775.93</v>
      </c>
      <c r="I320" s="7">
        <f>I319+Month!H305</f>
        <v>2267.5100000000002</v>
      </c>
      <c r="J320" s="7">
        <f>J319+Month!I305</f>
        <v>20819.36</v>
      </c>
      <c r="K320" s="7">
        <f>K319+Month!J305</f>
        <v>2777.8</v>
      </c>
      <c r="L320" s="7">
        <f>L319+Month!K305</f>
        <v>288.89000000000004</v>
      </c>
      <c r="M320" s="7">
        <f>M319+Month!L305</f>
        <v>261.02</v>
      </c>
      <c r="N320" s="7">
        <f>N319+Month!M305</f>
        <v>1467.01</v>
      </c>
    </row>
    <row r="321" spans="1:14">
      <c r="A321">
        <f t="shared" si="12"/>
        <v>2022</v>
      </c>
      <c r="B321" s="101" t="s">
        <v>578</v>
      </c>
      <c r="C321" s="7">
        <f>C320+Month!B306</f>
        <v>55414.86</v>
      </c>
      <c r="D321" s="7">
        <f>D320+Month!C306</f>
        <v>2786.3999999999996</v>
      </c>
      <c r="E321" s="7">
        <f>E320+Month!D306</f>
        <v>705.63000000000011</v>
      </c>
      <c r="F321" s="7">
        <f>F320+Month!E306</f>
        <v>45.58</v>
      </c>
      <c r="G321" s="7">
        <f>G320+Month!F306</f>
        <v>10967.289999999997</v>
      </c>
      <c r="H321" s="7">
        <f>H320+Month!G306</f>
        <v>9549.99</v>
      </c>
      <c r="I321" s="7">
        <f>I320+Month!H306</f>
        <v>2685.5</v>
      </c>
      <c r="J321" s="7">
        <f>J320+Month!I306</f>
        <v>22659.260000000002</v>
      </c>
      <c r="K321" s="7">
        <f>K320+Month!J306</f>
        <v>2999.61</v>
      </c>
      <c r="L321" s="7">
        <f>L320+Month!K306</f>
        <v>302.74000000000007</v>
      </c>
      <c r="M321" s="7">
        <f>M320+Month!L306</f>
        <v>278.49</v>
      </c>
      <c r="N321" s="7">
        <f>N320+Month!M306</f>
        <v>1563.46</v>
      </c>
    </row>
    <row r="322" spans="1:14">
      <c r="A322">
        <v>2023</v>
      </c>
      <c r="B322" s="100" t="s">
        <v>579</v>
      </c>
      <c r="C322" s="7">
        <f>Month!B307</f>
        <v>4462.37</v>
      </c>
      <c r="D322" s="7">
        <f>Month!C307</f>
        <v>253.85</v>
      </c>
      <c r="E322" s="7">
        <f>Month!D307</f>
        <v>43.77</v>
      </c>
      <c r="F322" s="7">
        <f>Month!E307</f>
        <v>4.8899999999999997</v>
      </c>
      <c r="G322" s="7">
        <f>Month!F307</f>
        <v>930</v>
      </c>
      <c r="H322" s="7">
        <f>Month!G307</f>
        <v>771.77</v>
      </c>
      <c r="I322" s="7">
        <f>Month!H307</f>
        <v>307.81</v>
      </c>
      <c r="J322" s="7">
        <f>Month!I307</f>
        <v>1811.48</v>
      </c>
      <c r="K322" s="7">
        <f>Month!J307</f>
        <v>101.91</v>
      </c>
      <c r="L322" s="7">
        <f>Month!K307</f>
        <v>13.93</v>
      </c>
      <c r="M322" s="7">
        <f>Month!L307</f>
        <v>30.82</v>
      </c>
      <c r="N322" s="7">
        <f>Month!M307</f>
        <v>103.74</v>
      </c>
    </row>
    <row r="323" spans="1:14">
      <c r="A323">
        <f>A322</f>
        <v>2023</v>
      </c>
      <c r="B323" s="39" t="s">
        <v>607</v>
      </c>
      <c r="C323" s="7">
        <f>C322+Month!B308</f>
        <v>8968.5</v>
      </c>
      <c r="D323" s="7">
        <f>D322+Month!C308</f>
        <v>487.99</v>
      </c>
      <c r="E323" s="7">
        <f>E322+Month!D308</f>
        <v>89.240000000000009</v>
      </c>
      <c r="F323" s="7">
        <f>F322+Month!E308</f>
        <v>8.09</v>
      </c>
      <c r="G323" s="7">
        <f>G322+Month!F308</f>
        <v>1910.88</v>
      </c>
      <c r="H323" s="7">
        <f>H322+Month!G308</f>
        <v>1516.6</v>
      </c>
      <c r="I323" s="7">
        <f>I322+Month!H308</f>
        <v>649.06999999999994</v>
      </c>
      <c r="J323" s="7">
        <f>J322+Month!I308</f>
        <v>3650.29</v>
      </c>
      <c r="K323" s="7">
        <f>K322+Month!J308</f>
        <v>215.57999999999998</v>
      </c>
      <c r="L323" s="7">
        <f>L322+Month!K308</f>
        <v>28.549999999999997</v>
      </c>
      <c r="M323" s="7">
        <f>M322+Month!L308</f>
        <v>52.019999999999996</v>
      </c>
      <c r="N323" s="7">
        <f>N322+Month!M308</f>
        <v>220.28</v>
      </c>
    </row>
    <row r="324" spans="1:14">
      <c r="A324">
        <f t="shared" ref="A324:A333" si="13">A323</f>
        <v>2023</v>
      </c>
      <c r="B324" s="39" t="s">
        <v>608</v>
      </c>
      <c r="C324" s="7">
        <f>C323+Month!B309</f>
        <v>13704.39</v>
      </c>
      <c r="D324" s="7">
        <f>D323+Month!C309</f>
        <v>756.32999999999993</v>
      </c>
      <c r="E324" s="7">
        <f>E323+Month!D309</f>
        <v>145.43</v>
      </c>
      <c r="F324" s="7">
        <f>F323+Month!E309</f>
        <v>12.99</v>
      </c>
      <c r="G324" s="7">
        <f>G323+Month!F309</f>
        <v>2752.76</v>
      </c>
      <c r="H324" s="7">
        <f>H323+Month!G309</f>
        <v>2276.4499999999998</v>
      </c>
      <c r="I324" s="7">
        <f>I323+Month!H309</f>
        <v>1015.3599999999999</v>
      </c>
      <c r="J324" s="7">
        <f>J323+Month!I309</f>
        <v>5605.93</v>
      </c>
      <c r="K324" s="7">
        <f>K323+Month!J309</f>
        <v>460.09</v>
      </c>
      <c r="L324" s="7">
        <f>L323+Month!K309</f>
        <v>45.17</v>
      </c>
      <c r="M324" s="7">
        <f>M323+Month!L309</f>
        <v>74.88</v>
      </c>
      <c r="N324" s="7">
        <f>N323+Month!M309</f>
        <v>366.90999999999997</v>
      </c>
    </row>
    <row r="325" spans="1:14">
      <c r="A325">
        <f t="shared" si="13"/>
        <v>2023</v>
      </c>
      <c r="B325" s="39" t="s">
        <v>609</v>
      </c>
      <c r="C325" s="7">
        <f>C324+Month!B310</f>
        <v>18107.5</v>
      </c>
      <c r="D325" s="7">
        <f>D324+Month!C310</f>
        <v>961.05</v>
      </c>
      <c r="E325" s="7">
        <f>E324+Month!D310</f>
        <v>193.27</v>
      </c>
      <c r="F325" s="7">
        <f>F324+Month!E310</f>
        <v>13.57</v>
      </c>
      <c r="G325" s="7">
        <f>G324+Month!F310</f>
        <v>3666.2700000000004</v>
      </c>
      <c r="H325" s="7">
        <f>H324+Month!G310</f>
        <v>3154.6899999999996</v>
      </c>
      <c r="I325" s="7">
        <f>I324+Month!H310</f>
        <v>1210.32</v>
      </c>
      <c r="J325" s="7">
        <f>J324+Month!I310</f>
        <v>7408.79</v>
      </c>
      <c r="K325" s="7">
        <f>K324+Month!J310</f>
        <v>628.28</v>
      </c>
      <c r="L325" s="7">
        <f>L324+Month!K310</f>
        <v>57.56</v>
      </c>
      <c r="M325" s="7">
        <f>M324+Month!L310</f>
        <v>94.35</v>
      </c>
      <c r="N325" s="7">
        <f>N324+Month!M310</f>
        <v>482.35999999999996</v>
      </c>
    </row>
    <row r="326" spans="1:14">
      <c r="A326">
        <f t="shared" si="13"/>
        <v>2023</v>
      </c>
      <c r="B326" s="39" t="s">
        <v>610</v>
      </c>
      <c r="C326" s="7">
        <f>C325+Month!B311</f>
        <v>22984.959999999999</v>
      </c>
      <c r="D326" s="7">
        <f>D325+Month!C311</f>
        <v>1180.95</v>
      </c>
      <c r="E326" s="7">
        <f>E325+Month!D311</f>
        <v>250.08</v>
      </c>
      <c r="F326" s="7">
        <f>F325+Month!E311</f>
        <v>15.61</v>
      </c>
      <c r="G326" s="7">
        <f>G325+Month!F311</f>
        <v>4635.8900000000003</v>
      </c>
      <c r="H326" s="7">
        <f>H325+Month!G311</f>
        <v>4139.5999999999995</v>
      </c>
      <c r="I326" s="7">
        <f>I325+Month!H311</f>
        <v>1404.73</v>
      </c>
      <c r="J326" s="7">
        <f>J325+Month!I311</f>
        <v>9367.58</v>
      </c>
      <c r="K326" s="7">
        <f>K325+Month!J311</f>
        <v>822.29</v>
      </c>
      <c r="L326" s="7">
        <f>L325+Month!K311</f>
        <v>71.55</v>
      </c>
      <c r="M326" s="7">
        <f>M325+Month!L311</f>
        <v>163.05000000000001</v>
      </c>
      <c r="N326" s="7">
        <f>N325+Month!M311</f>
        <v>606.96999999999991</v>
      </c>
    </row>
    <row r="327" spans="1:14">
      <c r="A327">
        <f t="shared" si="13"/>
        <v>2023</v>
      </c>
      <c r="B327" s="39" t="s">
        <v>611</v>
      </c>
      <c r="C327" s="7">
        <f>C326+Month!B312</f>
        <v>27870.43</v>
      </c>
      <c r="D327" s="7">
        <f>D326+Month!C312</f>
        <v>1378.99</v>
      </c>
      <c r="E327" s="7">
        <f>E326+Month!D312</f>
        <v>306.37</v>
      </c>
      <c r="F327" s="7">
        <f>F326+Month!E312</f>
        <v>26.79</v>
      </c>
      <c r="G327" s="7">
        <f>G326+Month!F312</f>
        <v>5617.04</v>
      </c>
      <c r="H327" s="7">
        <f>H326+Month!G312</f>
        <v>5146.7299999999996</v>
      </c>
      <c r="I327" s="7">
        <f>I326+Month!H312</f>
        <v>1542.1100000000001</v>
      </c>
      <c r="J327" s="7">
        <f>J326+Month!I312</f>
        <v>11455.83</v>
      </c>
      <c r="K327" s="7">
        <f>K326+Month!J312</f>
        <v>980.39</v>
      </c>
      <c r="L327" s="7">
        <f>L326+Month!K312</f>
        <v>82.539999999999992</v>
      </c>
      <c r="M327" s="7">
        <f>M326+Month!L312</f>
        <v>187.76000000000002</v>
      </c>
      <c r="N327" s="7">
        <f>N326+Month!M312</f>
        <v>759.20999999999992</v>
      </c>
    </row>
    <row r="328" spans="1:14">
      <c r="A328">
        <f t="shared" si="13"/>
        <v>2023</v>
      </c>
      <c r="B328" s="39" t="s">
        <v>612</v>
      </c>
      <c r="C328" s="7">
        <f>C327+Month!B313</f>
        <v>32580.62</v>
      </c>
      <c r="D328" s="7">
        <f>D327+Month!C313</f>
        <v>1536.22</v>
      </c>
      <c r="E328" s="7">
        <f>E327+Month!D313</f>
        <v>364.79</v>
      </c>
      <c r="F328" s="7">
        <f>F327+Month!E313</f>
        <v>34.68</v>
      </c>
      <c r="G328" s="7">
        <f>G327+Month!F313</f>
        <v>6602.2</v>
      </c>
      <c r="H328" s="7">
        <f>H327+Month!G313</f>
        <v>6218.9299999999994</v>
      </c>
      <c r="I328" s="7">
        <f>I327+Month!H313</f>
        <v>1675.66</v>
      </c>
      <c r="J328" s="7">
        <f>J327+Month!I313</f>
        <v>13323.66</v>
      </c>
      <c r="K328" s="7">
        <f>K327+Month!J313</f>
        <v>1141.67</v>
      </c>
      <c r="L328" s="7">
        <f>L327+Month!K313</f>
        <v>118.53999999999999</v>
      </c>
      <c r="M328" s="7">
        <f>M327+Month!L313</f>
        <v>207.66000000000003</v>
      </c>
      <c r="N328" s="7">
        <f>N327+Month!M313</f>
        <v>916.42</v>
      </c>
    </row>
    <row r="329" spans="1:14">
      <c r="A329">
        <f t="shared" si="13"/>
        <v>2023</v>
      </c>
      <c r="B329" s="39" t="s">
        <v>613</v>
      </c>
      <c r="C329" s="7">
        <f>C328+Month!B314</f>
        <v>37374.29</v>
      </c>
      <c r="D329" s="7">
        <f>D328+Month!C314</f>
        <v>1684.44</v>
      </c>
      <c r="E329" s="7">
        <f>E328+Month!D314</f>
        <v>419.45000000000005</v>
      </c>
      <c r="F329" s="7">
        <f>F328+Month!E314</f>
        <v>38.19</v>
      </c>
      <c r="G329" s="7">
        <f>G328+Month!F314</f>
        <v>7580.7199999999993</v>
      </c>
      <c r="H329" s="7">
        <f>H328+Month!G314</f>
        <v>7302.08</v>
      </c>
      <c r="I329" s="7">
        <f>I328+Month!H314</f>
        <v>1828.94</v>
      </c>
      <c r="J329" s="7">
        <f>J328+Month!I314</f>
        <v>15179.93</v>
      </c>
      <c r="K329" s="7">
        <f>K328+Month!J314</f>
        <v>1385.76</v>
      </c>
      <c r="L329" s="7">
        <f>L328+Month!K314</f>
        <v>134.01</v>
      </c>
      <c r="M329" s="7">
        <f>M328+Month!L314</f>
        <v>234.18000000000004</v>
      </c>
      <c r="N329" s="7">
        <f>N328+Month!M314</f>
        <v>1058.45</v>
      </c>
    </row>
    <row r="330" spans="1:14">
      <c r="A330">
        <f t="shared" si="13"/>
        <v>2023</v>
      </c>
      <c r="B330" s="39" t="s">
        <v>614</v>
      </c>
      <c r="C330" s="7">
        <f>C329+Month!B315</f>
        <v>42225.98</v>
      </c>
      <c r="D330" s="7">
        <f>D329+Month!C315</f>
        <v>1858.77</v>
      </c>
      <c r="E330" s="7">
        <f>E329+Month!D315</f>
        <v>467.29000000000008</v>
      </c>
      <c r="F330" s="7">
        <f>F329+Month!E315</f>
        <v>48.16</v>
      </c>
      <c r="G330" s="7">
        <f>G329+Month!F315</f>
        <v>8573</v>
      </c>
      <c r="H330" s="7">
        <f>H329+Month!G315</f>
        <v>8327.65</v>
      </c>
      <c r="I330" s="7">
        <f>I329+Month!H315</f>
        <v>1999.17</v>
      </c>
      <c r="J330" s="7">
        <f>J329+Month!I315</f>
        <v>17075.060000000001</v>
      </c>
      <c r="K330" s="7">
        <f>K329+Month!J315</f>
        <v>1633.23</v>
      </c>
      <c r="L330" s="7">
        <f>L329+Month!K315</f>
        <v>148.38</v>
      </c>
      <c r="M330" s="7">
        <f>M329+Month!L315</f>
        <v>256.00000000000006</v>
      </c>
      <c r="N330" s="7">
        <f>N329+Month!M315</f>
        <v>1195.33</v>
      </c>
    </row>
    <row r="331" spans="1:14">
      <c r="A331">
        <f t="shared" si="13"/>
        <v>2023</v>
      </c>
      <c r="B331" s="39" t="s">
        <v>615</v>
      </c>
      <c r="C331" s="7">
        <f>C330+Month!B316</f>
        <v>47089.600000000006</v>
      </c>
      <c r="D331" s="7">
        <f>D330+Month!C316</f>
        <v>2048.23</v>
      </c>
      <c r="E331" s="7">
        <f>E330+Month!D316</f>
        <v>527.41000000000008</v>
      </c>
      <c r="F331" s="7">
        <f>F330+Month!E316</f>
        <v>81.25</v>
      </c>
      <c r="G331" s="7">
        <f>G330+Month!F316</f>
        <v>9561.5400000000009</v>
      </c>
      <c r="H331" s="7">
        <f>H330+Month!G316</f>
        <v>9356.5399999999991</v>
      </c>
      <c r="I331" s="7">
        <f>I330+Month!H316</f>
        <v>2255.3000000000002</v>
      </c>
      <c r="J331" s="7">
        <f>J330+Month!I316</f>
        <v>18981.600000000002</v>
      </c>
      <c r="K331" s="7">
        <f>K330+Month!J316</f>
        <v>1831.41</v>
      </c>
      <c r="L331" s="7">
        <f>L330+Month!K316</f>
        <v>159.96</v>
      </c>
      <c r="M331" s="7">
        <f>M330+Month!L316</f>
        <v>275.99000000000007</v>
      </c>
      <c r="N331" s="7">
        <f>N330+Month!M316</f>
        <v>1320.78</v>
      </c>
    </row>
    <row r="332" spans="1:14">
      <c r="A332">
        <f t="shared" si="13"/>
        <v>2023</v>
      </c>
      <c r="B332" s="39" t="s">
        <v>616</v>
      </c>
      <c r="C332" s="7">
        <f>C331+Month!B317</f>
        <v>51779.12000000001</v>
      </c>
      <c r="D332" s="7">
        <f>D331+Month!C317</f>
        <v>2219.69</v>
      </c>
      <c r="E332" s="7">
        <f>E331+Month!D317</f>
        <v>581.88000000000011</v>
      </c>
      <c r="F332" s="7">
        <f>F331+Month!E317</f>
        <v>94.11</v>
      </c>
      <c r="G332" s="7">
        <f>G331+Month!F317</f>
        <v>10518.04</v>
      </c>
      <c r="H332" s="7">
        <f>H331+Month!G317</f>
        <v>10234.65</v>
      </c>
      <c r="I332" s="7">
        <f>I331+Month!H317</f>
        <v>2566.9300000000003</v>
      </c>
      <c r="J332" s="7">
        <f>J331+Month!I317</f>
        <v>20846.04</v>
      </c>
      <c r="K332" s="7">
        <f>K331+Month!J317</f>
        <v>2027.8700000000001</v>
      </c>
      <c r="L332" s="7">
        <f>L331+Month!K317</f>
        <v>173.32</v>
      </c>
      <c r="M332" s="7">
        <f>M331+Month!L317</f>
        <v>308.81000000000006</v>
      </c>
      <c r="N332" s="7">
        <f>N331+Month!M317</f>
        <v>1455.98</v>
      </c>
    </row>
    <row r="333" spans="1:14">
      <c r="A333">
        <f t="shared" si="13"/>
        <v>2023</v>
      </c>
      <c r="B333" s="39" t="s">
        <v>617</v>
      </c>
      <c r="C333" s="7">
        <f>C332+Month!B318</f>
        <v>56455.920000000013</v>
      </c>
      <c r="D333" s="7">
        <f>D332+Month!C318</f>
        <v>2454.7800000000002</v>
      </c>
      <c r="E333" s="7">
        <f>E332+Month!D318</f>
        <v>632.22000000000014</v>
      </c>
      <c r="F333" s="7">
        <f>F332+Month!E318</f>
        <v>95.81</v>
      </c>
      <c r="G333" s="7">
        <f>G332+Month!F318</f>
        <v>11459.970000000001</v>
      </c>
      <c r="H333" s="7">
        <f>H332+Month!G318</f>
        <v>11082.369999999999</v>
      </c>
      <c r="I333" s="7">
        <f>I332+Month!H318</f>
        <v>2909.7900000000004</v>
      </c>
      <c r="J333" s="7">
        <f>J332+Month!I318</f>
        <v>22811.22</v>
      </c>
      <c r="K333" s="7">
        <f>K332+Month!J318</f>
        <v>2169.3200000000002</v>
      </c>
      <c r="L333" s="7">
        <f>L332+Month!K318</f>
        <v>183.56</v>
      </c>
      <c r="M333" s="7">
        <f>M332+Month!L318</f>
        <v>325.90000000000003</v>
      </c>
      <c r="N333" s="7">
        <f>N332+Month!M318</f>
        <v>1535.91</v>
      </c>
    </row>
    <row r="334" spans="1:14">
      <c r="A334">
        <v>2024</v>
      </c>
      <c r="B334" s="100" t="s">
        <v>618</v>
      </c>
      <c r="C334" s="7">
        <f>Month!B319</f>
        <v>4576.47</v>
      </c>
      <c r="D334" s="7">
        <f>Month!C319</f>
        <v>230</v>
      </c>
      <c r="E334" s="7">
        <f>Month!D319</f>
        <v>45.82</v>
      </c>
      <c r="F334" s="7">
        <f>Month!E319</f>
        <v>5.72</v>
      </c>
      <c r="G334" s="7">
        <f>Month!F319</f>
        <v>948.57</v>
      </c>
      <c r="H334" s="7">
        <f>Month!G319</f>
        <v>837.65</v>
      </c>
      <c r="I334" s="7">
        <f>Month!H319</f>
        <v>387.94</v>
      </c>
      <c r="J334" s="7">
        <f>Month!I319</f>
        <v>1753.44</v>
      </c>
      <c r="K334" s="7">
        <f>Month!J319</f>
        <v>189.73</v>
      </c>
      <c r="L334" s="7">
        <f>Month!K319</f>
        <v>15.23</v>
      </c>
      <c r="M334" s="7">
        <f>Month!L319</f>
        <v>22.47</v>
      </c>
      <c r="N334" s="7">
        <f>Month!M319</f>
        <v>79.03</v>
      </c>
    </row>
    <row r="335" spans="1:14">
      <c r="A335">
        <f>A334</f>
        <v>2024</v>
      </c>
      <c r="B335" s="39" t="s">
        <v>659</v>
      </c>
      <c r="C335" s="7">
        <f>C334+Month!B320</f>
        <v>9283.98</v>
      </c>
      <c r="D335" s="7">
        <f>D334+Month!C320</f>
        <v>464.85</v>
      </c>
      <c r="E335" s="7">
        <f>E334+Month!D320</f>
        <v>108.25</v>
      </c>
      <c r="F335" s="7">
        <f>F334+Month!E320</f>
        <v>9.61</v>
      </c>
      <c r="G335" s="7">
        <f>G334+Month!F320</f>
        <v>1934.56</v>
      </c>
      <c r="H335" s="7">
        <f>H334+Month!G320</f>
        <v>1657.35</v>
      </c>
      <c r="I335" s="7">
        <f>I334+Month!H320</f>
        <v>688.06999999999994</v>
      </c>
      <c r="J335" s="7">
        <f>J334+Month!I320</f>
        <v>3722.2799999999997</v>
      </c>
      <c r="K335" s="7">
        <f>K334+Month!J320</f>
        <v>306.03999999999996</v>
      </c>
      <c r="L335" s="7">
        <f>L334+Month!K320</f>
        <v>25.46</v>
      </c>
      <c r="M335" s="7">
        <f>M334+Month!L320</f>
        <v>36.06</v>
      </c>
      <c r="N335" s="7">
        <f>N334+Month!M320</f>
        <v>202.54000000000002</v>
      </c>
    </row>
    <row r="336" spans="1:14">
      <c r="A336">
        <f t="shared" ref="A336:A345" si="14">A335</f>
        <v>2024</v>
      </c>
      <c r="B336" s="39" t="s">
        <v>660</v>
      </c>
      <c r="C336" s="7">
        <f>C335+Month!B321</f>
        <v>13901.55</v>
      </c>
      <c r="D336" s="7">
        <f>D335+Month!C321</f>
        <v>684.65000000000009</v>
      </c>
      <c r="E336" s="7">
        <f>E335+Month!D321</f>
        <v>185.95</v>
      </c>
      <c r="F336" s="7">
        <f>F335+Month!E321</f>
        <v>13.07</v>
      </c>
      <c r="G336" s="7">
        <f>G335+Month!F321</f>
        <v>2841.45</v>
      </c>
      <c r="H336" s="7">
        <f>H335+Month!G321</f>
        <v>2566.58</v>
      </c>
      <c r="I336" s="7">
        <f>I335+Month!H321</f>
        <v>991.68</v>
      </c>
      <c r="J336" s="7">
        <f>J335+Month!I321</f>
        <v>5505.24</v>
      </c>
      <c r="K336" s="7">
        <f>K335+Month!J321</f>
        <v>490.30999999999995</v>
      </c>
      <c r="L336" s="7">
        <f>L335+Month!K321</f>
        <v>57.07</v>
      </c>
      <c r="M336" s="7">
        <f>M335+Month!L321</f>
        <v>65.930000000000007</v>
      </c>
      <c r="N336" s="7">
        <f>N335+Month!M321</f>
        <v>309.55</v>
      </c>
    </row>
    <row r="337" spans="1:14">
      <c r="A337">
        <f t="shared" si="14"/>
        <v>2024</v>
      </c>
      <c r="B337" s="39" t="s">
        <v>661</v>
      </c>
      <c r="C337" s="7">
        <f>C336+Month!B322</f>
        <v>18829.509999999998</v>
      </c>
      <c r="D337" s="7">
        <f>D336+Month!C322</f>
        <v>919.59000000000015</v>
      </c>
      <c r="E337" s="7">
        <f>E336+Month!D322</f>
        <v>270.79999999999995</v>
      </c>
      <c r="F337" s="7">
        <f>F336+Month!E322</f>
        <v>16.53</v>
      </c>
      <c r="G337" s="7">
        <f>G336+Month!F322</f>
        <v>3828.0499999999997</v>
      </c>
      <c r="H337" s="7">
        <f>H336+Month!G322</f>
        <v>3539.63</v>
      </c>
      <c r="I337" s="7">
        <f>I336+Month!H322</f>
        <v>1238.6399999999999</v>
      </c>
      <c r="J337" s="7">
        <f>J336+Month!I322</f>
        <v>7561.79</v>
      </c>
      <c r="K337" s="7">
        <f>K336+Month!J322</f>
        <v>633.9799999999999</v>
      </c>
      <c r="L337" s="7">
        <f>L336+Month!K322</f>
        <v>72.56</v>
      </c>
      <c r="M337" s="7">
        <f>M336+Month!L322</f>
        <v>85.740000000000009</v>
      </c>
      <c r="N337" s="7">
        <f>N336+Month!M322</f>
        <v>443.66</v>
      </c>
    </row>
    <row r="338" spans="1:14">
      <c r="A338">
        <f t="shared" si="14"/>
        <v>2024</v>
      </c>
      <c r="B338" s="39" t="s">
        <v>662</v>
      </c>
      <c r="C338" s="7">
        <f>C337+Month!B323</f>
        <v>23812.03</v>
      </c>
      <c r="D338" s="7">
        <f>D337+Month!C323</f>
        <v>1105.9100000000001</v>
      </c>
      <c r="E338" s="7">
        <f>E337+Month!D323</f>
        <v>344.28999999999996</v>
      </c>
      <c r="F338" s="7">
        <f>F337+Month!E323</f>
        <v>21.59</v>
      </c>
      <c r="G338" s="7">
        <f>G337+Month!F323</f>
        <v>4812.46</v>
      </c>
      <c r="H338" s="7">
        <f>H337+Month!G323</f>
        <v>4582.42</v>
      </c>
      <c r="I338" s="7">
        <f>I337+Month!H323</f>
        <v>1468.35</v>
      </c>
      <c r="J338" s="7">
        <f>J337+Month!I323</f>
        <v>9613.91</v>
      </c>
      <c r="K338" s="7">
        <f>K337+Month!J323</f>
        <v>759.88999999999987</v>
      </c>
      <c r="L338" s="7">
        <f>L337+Month!K323</f>
        <v>86.28</v>
      </c>
      <c r="M338" s="7">
        <f>M337+Month!L323</f>
        <v>113.54</v>
      </c>
      <c r="N338" s="7">
        <f>N337+Month!M323</f>
        <v>555.13</v>
      </c>
    </row>
    <row r="339" spans="1:14">
      <c r="A339">
        <f t="shared" si="14"/>
        <v>2024</v>
      </c>
      <c r="B339" s="39" t="s">
        <v>663</v>
      </c>
      <c r="C339" s="7">
        <f>C338+Month!B324</f>
        <v>28587.66</v>
      </c>
      <c r="D339" s="7">
        <f>D338+Month!C324</f>
        <v>1280.3100000000002</v>
      </c>
      <c r="E339" s="7">
        <f>E338+Month!D324</f>
        <v>429.15999999999997</v>
      </c>
      <c r="F339" s="7">
        <f>F338+Month!E324</f>
        <v>21.68</v>
      </c>
      <c r="G339" s="7">
        <f>G338+Month!F324</f>
        <v>5836.84</v>
      </c>
      <c r="H339" s="7">
        <f>H338+Month!G324</f>
        <v>5633.18</v>
      </c>
      <c r="I339" s="7">
        <f>I338+Month!H324</f>
        <v>1583.01</v>
      </c>
      <c r="J339" s="7">
        <f>J338+Month!I324</f>
        <v>11537.54</v>
      </c>
      <c r="K339" s="7">
        <f>K338+Month!J324</f>
        <v>938.81999999999994</v>
      </c>
      <c r="L339" s="7">
        <f>L338+Month!K324</f>
        <v>95.03</v>
      </c>
      <c r="M339" s="7">
        <f>M338+Month!L324</f>
        <v>135.55000000000001</v>
      </c>
      <c r="N339" s="7">
        <f>N338+Month!M324</f>
        <v>702.01</v>
      </c>
    </row>
    <row r="340" spans="1:14">
      <c r="A340">
        <f t="shared" si="14"/>
        <v>2024</v>
      </c>
      <c r="B340" s="39" t="s">
        <v>664</v>
      </c>
      <c r="C340" s="7">
        <f>C339+Month!B325</f>
        <v>33601.14</v>
      </c>
      <c r="D340" s="7">
        <f>D339+Month!C325</f>
        <v>1495.5500000000002</v>
      </c>
      <c r="E340" s="7">
        <f>E339+Month!D325</f>
        <v>507.10999999999996</v>
      </c>
      <c r="F340" s="7">
        <f>F339+Month!E325</f>
        <v>28.11</v>
      </c>
      <c r="G340" s="7">
        <f>G339+Month!F325</f>
        <v>6830.76</v>
      </c>
      <c r="H340" s="7">
        <f>H339+Month!G325</f>
        <v>6830.8</v>
      </c>
      <c r="I340" s="7">
        <f>I339+Month!H325</f>
        <v>1748.75</v>
      </c>
      <c r="J340" s="7">
        <f>J339+Month!I325</f>
        <v>13508.970000000001</v>
      </c>
      <c r="K340" s="7">
        <f>K339+Month!J325</f>
        <v>1121.47</v>
      </c>
      <c r="L340" s="7">
        <f>L339+Month!K325</f>
        <v>108.88</v>
      </c>
      <c r="M340" s="7">
        <f>M339+Month!L325</f>
        <v>161.05000000000001</v>
      </c>
      <c r="N340" s="7">
        <f>N339+Month!M325</f>
        <v>829.7</v>
      </c>
    </row>
    <row r="341" spans="1:14">
      <c r="A341">
        <f t="shared" si="14"/>
        <v>2024</v>
      </c>
      <c r="B341" s="39" t="s">
        <v>665</v>
      </c>
      <c r="C341" s="7">
        <f>C340+Month!B326</f>
        <v>38616.339999999997</v>
      </c>
      <c r="D341" s="7">
        <f>D340+Month!C326</f>
        <v>1699.38</v>
      </c>
      <c r="E341" s="7">
        <f>E340+Month!D326</f>
        <v>579.32999999999993</v>
      </c>
      <c r="F341" s="7">
        <f>F340+Month!E326</f>
        <v>52.25</v>
      </c>
      <c r="G341" s="7">
        <f>G340+Month!F326</f>
        <v>7821.75</v>
      </c>
      <c r="H341" s="7">
        <f>H340+Month!G326</f>
        <v>7994.41</v>
      </c>
      <c r="I341" s="7">
        <f>I340+Month!H326</f>
        <v>1956.31</v>
      </c>
      <c r="J341" s="7">
        <f>J340+Month!I326</f>
        <v>15375.320000000002</v>
      </c>
      <c r="K341" s="7">
        <f>K340+Month!J326</f>
        <v>1401.8600000000001</v>
      </c>
      <c r="L341" s="7">
        <f>L340+Month!K326</f>
        <v>125.08</v>
      </c>
      <c r="M341" s="7">
        <f>M340+Month!L326</f>
        <v>186.06</v>
      </c>
      <c r="N341" s="7">
        <f>N340+Month!M326</f>
        <v>939.31000000000006</v>
      </c>
    </row>
    <row r="342" spans="1:14">
      <c r="A342">
        <f t="shared" si="14"/>
        <v>2024</v>
      </c>
      <c r="B342" s="39" t="s">
        <v>666</v>
      </c>
      <c r="C342" s="7">
        <f>C341+Month!B327</f>
        <v>43407.63</v>
      </c>
      <c r="D342" s="7">
        <f>D341+Month!C327</f>
        <v>1890.23</v>
      </c>
      <c r="E342" s="7">
        <f>E341+Month!D327</f>
        <v>644.67999999999995</v>
      </c>
      <c r="F342" s="7">
        <f>F341+Month!E327</f>
        <v>58.84</v>
      </c>
      <c r="G342" s="7">
        <f>G341+Month!F327</f>
        <v>8842.73</v>
      </c>
      <c r="H342" s="7">
        <f>H341+Month!G327</f>
        <v>9038.69</v>
      </c>
      <c r="I342" s="7">
        <f>I341+Month!H327</f>
        <v>2196.2599999999998</v>
      </c>
      <c r="J342" s="7">
        <f>J341+Month!I327</f>
        <v>17128.45</v>
      </c>
      <c r="K342" s="7">
        <f>K341+Month!J327</f>
        <v>1669.68</v>
      </c>
      <c r="L342" s="7">
        <f>L341+Month!K327</f>
        <v>139.59</v>
      </c>
      <c r="M342" s="7">
        <f>M341+Month!L327</f>
        <v>210.2</v>
      </c>
      <c r="N342" s="7">
        <f>N341+Month!M327</f>
        <v>1053.03</v>
      </c>
    </row>
    <row r="343" spans="1:14">
      <c r="A343">
        <f t="shared" si="14"/>
        <v>2024</v>
      </c>
      <c r="B343" s="39" t="s">
        <v>667</v>
      </c>
      <c r="C343" s="7">
        <f>C342+Month!B328</f>
        <v>48538.729999999996</v>
      </c>
      <c r="D343" s="7">
        <f>D342+Month!C328</f>
        <v>2065.79</v>
      </c>
      <c r="E343" s="7">
        <f>E342+Month!D328</f>
        <v>700.52</v>
      </c>
      <c r="F343" s="7">
        <f>F342+Month!E328</f>
        <v>74.64</v>
      </c>
      <c r="G343" s="7">
        <f>G342+Month!F328</f>
        <v>9852.01</v>
      </c>
      <c r="H343" s="7">
        <f>H342+Month!G328</f>
        <v>10157.66</v>
      </c>
      <c r="I343" s="7">
        <f>I342+Month!H328</f>
        <v>2496.2099999999996</v>
      </c>
      <c r="J343" s="7">
        <f>J342+Month!I328</f>
        <v>19164.91</v>
      </c>
      <c r="K343" s="7">
        <f>K342+Month!J328</f>
        <v>1865.14</v>
      </c>
      <c r="L343" s="7">
        <f>L342+Month!K328</f>
        <v>154.1</v>
      </c>
      <c r="M343" s="7">
        <f>M342+Month!L328</f>
        <v>238.14999999999998</v>
      </c>
      <c r="N343" s="7">
        <f>N342+Month!M328</f>
        <v>1179.57</v>
      </c>
    </row>
    <row r="344" spans="1:14">
      <c r="A344">
        <f t="shared" si="14"/>
        <v>2024</v>
      </c>
      <c r="B344" s="39" t="s">
        <v>668</v>
      </c>
      <c r="C344" s="7">
        <f>C343+Month!B329</f>
        <v>53193.45</v>
      </c>
      <c r="D344" s="7">
        <f>D343+Month!C329</f>
        <v>2281.2799999999997</v>
      </c>
      <c r="E344" s="7">
        <f>E343+Month!D329</f>
        <v>792.45</v>
      </c>
      <c r="F344" s="7">
        <f>F343+Month!E329</f>
        <v>84.07</v>
      </c>
      <c r="G344" s="7">
        <f>G343+Month!F329</f>
        <v>10847.24</v>
      </c>
      <c r="H344" s="7">
        <f>H343+Month!G329</f>
        <v>11036.41</v>
      </c>
      <c r="I344" s="7">
        <f>I343+Month!H329</f>
        <v>2767.8399999999997</v>
      </c>
      <c r="J344" s="7">
        <f>J343+Month!I329</f>
        <v>20913.02</v>
      </c>
      <c r="K344" s="7">
        <f>K343+Month!J329</f>
        <v>2006.99</v>
      </c>
      <c r="L344" s="7">
        <f>L343+Month!K329</f>
        <v>264.35000000000002</v>
      </c>
      <c r="M344" s="7">
        <f>M343+Month!L329</f>
        <v>264.45999999999998</v>
      </c>
      <c r="N344" s="7">
        <f>N343+Month!M329</f>
        <v>1292.0899999999999</v>
      </c>
    </row>
    <row r="345" spans="1:14">
      <c r="A345">
        <f t="shared" si="14"/>
        <v>2024</v>
      </c>
      <c r="B345" s="39" t="s">
        <v>669</v>
      </c>
      <c r="C345" s="7">
        <f>C344+Month!B330</f>
        <v>57919.1</v>
      </c>
      <c r="D345" s="7">
        <f>D344+Month!C330</f>
        <v>2553.0099999999998</v>
      </c>
      <c r="E345" s="7">
        <f>E344+Month!D330</f>
        <v>851.08</v>
      </c>
      <c r="F345" s="7">
        <f>F344+Month!E330</f>
        <v>84.49</v>
      </c>
      <c r="G345" s="7">
        <f>G344+Month!F330</f>
        <v>11833.11</v>
      </c>
      <c r="H345" s="7">
        <f>H344+Month!G330</f>
        <v>11963.119999999999</v>
      </c>
      <c r="I345" s="7">
        <f>I344+Month!H330</f>
        <v>3115.47</v>
      </c>
      <c r="J345" s="7">
        <f>J344+Month!I330</f>
        <v>22697.59</v>
      </c>
      <c r="K345" s="7">
        <f>K344+Month!J330</f>
        <v>2206.61</v>
      </c>
      <c r="L345" s="7">
        <f>L344+Month!K330</f>
        <v>287.42</v>
      </c>
      <c r="M345" s="7">
        <f>M344+Month!L330</f>
        <v>280.46999999999997</v>
      </c>
      <c r="N345" s="7">
        <f>N344+Month!M330</f>
        <v>1363.77</v>
      </c>
    </row>
    <row r="346" spans="1:14">
      <c r="A346">
        <v>2025</v>
      </c>
      <c r="B346" s="39" t="s">
        <v>634</v>
      </c>
      <c r="C346" s="7">
        <f>Month!B331</f>
        <v>4637.59</v>
      </c>
      <c r="D346" s="7">
        <f>Month!C331</f>
        <v>248.04</v>
      </c>
      <c r="E346" s="7">
        <f>Month!D331</f>
        <v>61.4</v>
      </c>
      <c r="F346" s="7">
        <f>Month!E331</f>
        <v>5.23</v>
      </c>
      <c r="G346" s="7">
        <f>Month!F331</f>
        <v>940.95</v>
      </c>
      <c r="H346" s="7">
        <f>Month!G331</f>
        <v>855.97</v>
      </c>
      <c r="I346" s="7">
        <f>Month!H331</f>
        <v>320.22000000000003</v>
      </c>
      <c r="J346" s="7">
        <f>Month!I331</f>
        <v>1892.95</v>
      </c>
      <c r="K346" s="7">
        <f>Month!J331</f>
        <v>117.01</v>
      </c>
      <c r="L346" s="7">
        <f>Month!K331</f>
        <v>19.91</v>
      </c>
      <c r="M346" s="7">
        <f>Month!L331</f>
        <v>16.39</v>
      </c>
      <c r="N346" s="7">
        <f>Month!M331</f>
        <v>68.39</v>
      </c>
    </row>
    <row r="347" spans="1:14">
      <c r="A347">
        <f>A346</f>
        <v>2025</v>
      </c>
      <c r="B347" s="39" t="s">
        <v>635</v>
      </c>
      <c r="C347" s="7">
        <f>C346+Month!B332</f>
        <v>9428.4500000000007</v>
      </c>
      <c r="D347" s="7">
        <f>D346+Month!C332</f>
        <v>422.48</v>
      </c>
      <c r="E347" s="7">
        <f>E346+Month!D332</f>
        <v>118.41</v>
      </c>
      <c r="F347" s="7">
        <f>F346+Month!E332</f>
        <v>8.58</v>
      </c>
      <c r="G347" s="7">
        <f>G346+Month!F332</f>
        <v>1973.93</v>
      </c>
      <c r="H347" s="7">
        <f>H346+Month!G332</f>
        <v>1671.66</v>
      </c>
      <c r="I347" s="7">
        <f>I346+Month!H332</f>
        <v>679.26</v>
      </c>
      <c r="J347" s="7">
        <f>J346+Month!I332</f>
        <v>3880.21</v>
      </c>
      <c r="K347" s="7">
        <f>K346+Month!J332</f>
        <v>251.76</v>
      </c>
      <c r="L347" s="7">
        <f>L346+Month!K332</f>
        <v>52.489999999999995</v>
      </c>
      <c r="M347" s="7">
        <f>M346+Month!L332</f>
        <v>40.79</v>
      </c>
      <c r="N347" s="7">
        <f>N346+Month!M332</f>
        <v>161.97</v>
      </c>
    </row>
    <row r="348" spans="1:14">
      <c r="A348">
        <f t="shared" ref="A348:A357" si="15">A347</f>
        <v>2025</v>
      </c>
      <c r="B348" s="39" t="s">
        <v>636</v>
      </c>
      <c r="C348" s="7">
        <f>C347+Month!B333</f>
        <v>13984.420000000002</v>
      </c>
      <c r="D348" s="7">
        <f>D347+Month!C333</f>
        <v>625.9</v>
      </c>
      <c r="E348" s="7">
        <f>E347+Month!D333</f>
        <v>166.69</v>
      </c>
      <c r="F348" s="7">
        <f>F347+Month!E333</f>
        <v>15.75</v>
      </c>
      <c r="G348" s="7">
        <f>G347+Month!F333</f>
        <v>2914.26</v>
      </c>
      <c r="H348" s="7">
        <f>H347+Month!G333</f>
        <v>2599.4900000000002</v>
      </c>
      <c r="I348" s="7">
        <f>I347+Month!H333</f>
        <v>988</v>
      </c>
      <c r="J348" s="7">
        <f>J347+Month!I333</f>
        <v>5613.21</v>
      </c>
      <c r="K348" s="7">
        <f>K347+Month!J333</f>
        <v>387.03</v>
      </c>
      <c r="L348" s="7">
        <f>L347+Month!K333</f>
        <v>96.139999999999986</v>
      </c>
      <c r="M348" s="7">
        <f>M347+Month!L333</f>
        <v>63.06</v>
      </c>
      <c r="N348" s="7">
        <f>N347+Month!M333</f>
        <v>298.85000000000002</v>
      </c>
    </row>
    <row r="349" spans="1:14">
      <c r="A349">
        <f t="shared" si="15"/>
        <v>2025</v>
      </c>
      <c r="B349" s="39" t="s">
        <v>637</v>
      </c>
      <c r="C349" s="7">
        <f>C348+Month!B334</f>
        <v>18802.910000000003</v>
      </c>
      <c r="D349" s="7">
        <f>D348+Month!C334</f>
        <v>783.97</v>
      </c>
      <c r="E349" s="7">
        <f>E348+Month!D334</f>
        <v>208.01</v>
      </c>
      <c r="F349" s="7">
        <f>F348+Month!E334</f>
        <v>17.690000000000001</v>
      </c>
      <c r="G349" s="7">
        <f>G348+Month!F334</f>
        <v>3949.17</v>
      </c>
      <c r="H349" s="7">
        <f>H348+Month!G334</f>
        <v>3622.78</v>
      </c>
      <c r="I349" s="7">
        <f>I348+Month!H334</f>
        <v>1246.6100000000001</v>
      </c>
      <c r="J349" s="7">
        <f>J348+Month!I334</f>
        <v>7586.66</v>
      </c>
      <c r="K349" s="7">
        <f>K348+Month!J334</f>
        <v>498.34999999999997</v>
      </c>
      <c r="L349" s="7">
        <f>L348+Month!K334</f>
        <v>127.63999999999999</v>
      </c>
      <c r="M349" s="7">
        <f>M348+Month!L334</f>
        <v>82.11</v>
      </c>
      <c r="N349" s="7">
        <f>N348+Month!M334</f>
        <v>415.07000000000005</v>
      </c>
    </row>
    <row r="350" spans="1:14">
      <c r="A350">
        <f t="shared" si="15"/>
        <v>2025</v>
      </c>
      <c r="B350" s="39" t="s">
        <v>638</v>
      </c>
      <c r="C350" s="7">
        <f>C349+Month!B335</f>
        <v>23921.740000000005</v>
      </c>
      <c r="D350" s="7">
        <f>D349+Month!C335</f>
        <v>945.51</v>
      </c>
      <c r="E350" s="7">
        <f>E349+Month!D335</f>
        <v>249.89999999999998</v>
      </c>
      <c r="F350" s="7">
        <f>F349+Month!E335</f>
        <v>18.580000000000002</v>
      </c>
      <c r="G350" s="7">
        <f>G349+Month!F335</f>
        <v>5001.24</v>
      </c>
      <c r="H350" s="7">
        <f>H349+Month!G335</f>
        <v>4694.05</v>
      </c>
      <c r="I350" s="7">
        <f>I349+Month!H335</f>
        <v>1477.0700000000002</v>
      </c>
      <c r="J350" s="7">
        <f>J349+Month!I335</f>
        <v>9680.5400000000009</v>
      </c>
      <c r="K350" s="7">
        <f>K349+Month!J335</f>
        <v>615.89</v>
      </c>
      <c r="L350" s="7">
        <f>L349+Month!K335</f>
        <v>246.29999999999998</v>
      </c>
      <c r="M350" s="7">
        <f>M349+Month!L335</f>
        <v>105.19</v>
      </c>
      <c r="N350" s="7">
        <f>N349+Month!M335</f>
        <v>527.1400000000001</v>
      </c>
    </row>
    <row r="351" spans="1:14">
      <c r="A351">
        <f t="shared" si="15"/>
        <v>2025</v>
      </c>
      <c r="B351" s="39" t="s">
        <v>639</v>
      </c>
      <c r="C351" s="7">
        <f>C350+Month!B336</f>
        <v>28746.560000000005</v>
      </c>
      <c r="D351" s="7">
        <f>D350+Month!C336</f>
        <v>1130.31</v>
      </c>
      <c r="E351" s="7">
        <f>E350+Month!D336</f>
        <v>301.80999999999995</v>
      </c>
      <c r="F351" s="7">
        <f>F350+Month!E336</f>
        <v>19.170000000000002</v>
      </c>
      <c r="G351" s="7">
        <f>G350+Month!F336</f>
        <v>6103.57</v>
      </c>
      <c r="H351" s="7">
        <f>H350+Month!G336</f>
        <v>5719.54</v>
      </c>
      <c r="I351" s="7">
        <f>I350+Month!H336</f>
        <v>1673.5300000000002</v>
      </c>
      <c r="J351" s="7">
        <f>J350+Month!I336</f>
        <v>11578.79</v>
      </c>
      <c r="K351" s="7">
        <f>K350+Month!J336</f>
        <v>702.11</v>
      </c>
      <c r="L351" s="7">
        <f>L350+Month!K336</f>
        <v>309.01</v>
      </c>
      <c r="M351" s="7">
        <f>M350+Month!L336</f>
        <v>131.19</v>
      </c>
      <c r="N351" s="7">
        <f>N350+Month!M336</f>
        <v>658.35000000000014</v>
      </c>
    </row>
    <row r="352" spans="1:14">
      <c r="A352">
        <f t="shared" si="15"/>
        <v>2025</v>
      </c>
      <c r="B352" s="39" t="s">
        <v>640</v>
      </c>
      <c r="C352" s="7">
        <f>C351+Month!B337</f>
        <v>33620.370000000003</v>
      </c>
      <c r="D352" s="7">
        <f>D351+Month!C337</f>
        <v>1291.31</v>
      </c>
      <c r="E352" s="7">
        <f>E351+Month!D337</f>
        <v>359.47999999999996</v>
      </c>
      <c r="F352" s="7">
        <f>F351+Month!E337</f>
        <v>22.26</v>
      </c>
      <c r="G352" s="7">
        <f>G351+Month!F337</f>
        <v>7102.1299999999992</v>
      </c>
      <c r="H352" s="7">
        <f>H351+Month!G337</f>
        <v>6849.9</v>
      </c>
      <c r="I352" s="7">
        <f>I351+Month!H337</f>
        <v>1781.0100000000002</v>
      </c>
      <c r="J352" s="7">
        <f>J351+Month!I337</f>
        <v>13468.28</v>
      </c>
      <c r="K352" s="7">
        <f>K351+Month!J337</f>
        <v>921.77</v>
      </c>
      <c r="L352" s="7">
        <f>L351+Month!K337</f>
        <v>340.87</v>
      </c>
      <c r="M352" s="7">
        <f>M351+Month!L337</f>
        <v>159.94</v>
      </c>
      <c r="N352" s="7">
        <f>N351+Month!M337</f>
        <v>791.38000000000011</v>
      </c>
    </row>
    <row r="353" spans="1:14">
      <c r="A353">
        <f t="shared" si="15"/>
        <v>2025</v>
      </c>
      <c r="B353" s="39" t="s">
        <v>641</v>
      </c>
      <c r="C353" s="7">
        <f>C352+Month!B338</f>
        <v>38456.44</v>
      </c>
      <c r="D353" s="7">
        <f>D352+Month!C338</f>
        <v>1444.4299999999998</v>
      </c>
      <c r="E353" s="7">
        <f>E352+Month!D338</f>
        <v>397.15</v>
      </c>
      <c r="F353" s="7">
        <f>F352+Month!E338</f>
        <v>23.130000000000003</v>
      </c>
      <c r="G353" s="7">
        <f>G352+Month!F338</f>
        <v>8113.0399999999991</v>
      </c>
      <c r="H353" s="7">
        <f>H352+Month!G338</f>
        <v>7973.87</v>
      </c>
      <c r="I353" s="7">
        <f>I352+Month!H338</f>
        <v>1874.1500000000003</v>
      </c>
      <c r="J353" s="7">
        <f>J352+Month!I338</f>
        <v>15422.16</v>
      </c>
      <c r="K353" s="7">
        <f>K352+Month!J338</f>
        <v>1162.6500000000001</v>
      </c>
      <c r="L353" s="7">
        <f>L352+Month!K338</f>
        <v>375.87</v>
      </c>
      <c r="M353" s="7">
        <f>M352+Month!L338</f>
        <v>181.37</v>
      </c>
      <c r="N353" s="7">
        <f>N352+Month!M338</f>
        <v>909.83000000000015</v>
      </c>
    </row>
    <row r="354" spans="1:14">
      <c r="A354">
        <f t="shared" si="15"/>
        <v>2025</v>
      </c>
      <c r="B354" s="39" t="s">
        <v>642</v>
      </c>
      <c r="C354" s="7">
        <f>C353+Month!B339</f>
        <v>43627.55</v>
      </c>
      <c r="D354" s="7">
        <f>D353+Month!C339</f>
        <v>1638.83</v>
      </c>
      <c r="E354" s="7">
        <f>E353+Month!D339</f>
        <v>440.88</v>
      </c>
      <c r="F354" s="7">
        <f>F353+Month!E339</f>
        <v>28.500000000000004</v>
      </c>
      <c r="G354" s="7">
        <f>G353+Month!F339</f>
        <v>9213.24</v>
      </c>
      <c r="H354" s="7">
        <f>H353+Month!G339</f>
        <v>9031.7800000000007</v>
      </c>
      <c r="I354" s="7">
        <f>I353+Month!H339</f>
        <v>2109.86</v>
      </c>
      <c r="J354" s="7">
        <f>J353+Month!I339</f>
        <v>17469.32</v>
      </c>
      <c r="K354" s="7">
        <f>K353+Month!J339</f>
        <v>1386.9</v>
      </c>
      <c r="L354" s="7">
        <f>L353+Month!K339</f>
        <v>432.69</v>
      </c>
      <c r="M354" s="7">
        <f>M353+Month!L339</f>
        <v>203.71</v>
      </c>
      <c r="N354" s="7">
        <f>N353+Month!M339</f>
        <v>1009.1900000000002</v>
      </c>
    </row>
    <row r="355" spans="1:14">
      <c r="A355">
        <f t="shared" si="15"/>
        <v>2025</v>
      </c>
      <c r="B355" s="39" t="s">
        <v>643</v>
      </c>
      <c r="C355" s="7">
        <f>C354+Month!B340</f>
        <v>48593.29</v>
      </c>
      <c r="D355" s="7">
        <f>D354+Month!C340</f>
        <v>1883.84</v>
      </c>
      <c r="E355" s="7">
        <f>E354+Month!D340</f>
        <v>492.44</v>
      </c>
      <c r="F355" s="7">
        <f>F354+Month!E340</f>
        <v>29.390000000000004</v>
      </c>
      <c r="G355" s="7">
        <f>G354+Month!F340</f>
        <v>10238.48</v>
      </c>
      <c r="H355" s="7">
        <f>H354+Month!G340</f>
        <v>10069.210000000001</v>
      </c>
      <c r="I355" s="7">
        <f>I354+Month!H340</f>
        <v>2413.58</v>
      </c>
      <c r="J355" s="7">
        <f>J354+Month!I340</f>
        <v>19383.939999999999</v>
      </c>
      <c r="K355" s="7">
        <f>K354+Month!J340</f>
        <v>1560.18</v>
      </c>
      <c r="L355" s="7">
        <f>L354+Month!K340</f>
        <v>458.73</v>
      </c>
      <c r="M355" s="7">
        <f>M354+Month!L340</f>
        <v>225.24</v>
      </c>
      <c r="N355" s="7">
        <f>N354+Month!M340</f>
        <v>1128.8300000000002</v>
      </c>
    </row>
    <row r="356" spans="1:14">
      <c r="A356">
        <f t="shared" si="15"/>
        <v>2025</v>
      </c>
      <c r="B356" s="39" t="s">
        <v>644</v>
      </c>
      <c r="C356" s="7">
        <f>C355+Month!B341</f>
        <v>53453.04</v>
      </c>
      <c r="D356" s="7">
        <f>D355+Month!C341</f>
        <v>2117</v>
      </c>
      <c r="E356" s="7">
        <f>E355+Month!D341</f>
        <v>552.77</v>
      </c>
      <c r="F356" s="7">
        <f>F355+Month!E341</f>
        <v>30.360000000000003</v>
      </c>
      <c r="G356" s="7">
        <f>G355+Month!F341</f>
        <v>11278.52</v>
      </c>
      <c r="H356" s="7">
        <f>H355+Month!G341</f>
        <v>10951.25</v>
      </c>
      <c r="I356" s="7">
        <f>I355+Month!H341</f>
        <v>2751.33</v>
      </c>
      <c r="J356" s="7">
        <f>J355+Month!I341</f>
        <v>21276.92</v>
      </c>
      <c r="K356" s="7">
        <f>K355+Month!J341</f>
        <v>1718.04</v>
      </c>
      <c r="L356" s="7">
        <f>L355+Month!K341</f>
        <v>486.75</v>
      </c>
      <c r="M356" s="7">
        <f>M355+Month!L341</f>
        <v>255.63</v>
      </c>
      <c r="N356" s="7">
        <f>N355+Month!M341</f>
        <v>1240.42</v>
      </c>
    </row>
    <row r="357" spans="1:14">
      <c r="A357">
        <f t="shared" si="15"/>
        <v>2025</v>
      </c>
      <c r="B357" s="39" t="s">
        <v>645</v>
      </c>
      <c r="C357" s="7">
        <f>C356+Month!B342</f>
        <v>58290.86</v>
      </c>
      <c r="D357" s="7">
        <f>D356+Month!C342</f>
        <v>2351.4</v>
      </c>
      <c r="E357" s="7">
        <f>E356+Month!D342</f>
        <v>601.64</v>
      </c>
      <c r="F357" s="7">
        <f>F356+Month!E342</f>
        <v>32.590000000000003</v>
      </c>
      <c r="G357" s="7">
        <f>G356+Month!F342</f>
        <v>12306.5</v>
      </c>
      <c r="H357" s="7">
        <f>H356+Month!G342</f>
        <v>11870.1</v>
      </c>
      <c r="I357" s="7">
        <f>I356+Month!H342</f>
        <v>3214.38</v>
      </c>
      <c r="J357" s="7">
        <f>J356+Month!I342</f>
        <v>23050.629999999997</v>
      </c>
      <c r="K357" s="7">
        <f>K356+Month!J342</f>
        <v>1899.6399999999999</v>
      </c>
      <c r="L357" s="7">
        <f>L356+Month!K342</f>
        <v>508.63</v>
      </c>
      <c r="M357" s="7">
        <f>M356+Month!L342</f>
        <v>274.32</v>
      </c>
      <c r="N357" s="7">
        <f>N356+Month!M342</f>
        <v>1334.99</v>
      </c>
    </row>
    <row r="358" spans="1:14">
      <c r="A358">
        <f>A346+1</f>
        <v>2026</v>
      </c>
      <c r="B358" s="39" t="s">
        <v>681</v>
      </c>
      <c r="C358" s="7">
        <f>Month!B343</f>
        <v>4483.38</v>
      </c>
      <c r="D358" s="7">
        <f>Month!C343</f>
        <v>257.04000000000002</v>
      </c>
      <c r="E358" s="7">
        <f>Month!D343</f>
        <v>63.56</v>
      </c>
      <c r="F358" s="7">
        <f>Month!E343</f>
        <v>7.13</v>
      </c>
      <c r="G358" s="7">
        <f>Month!F343</f>
        <v>997.9</v>
      </c>
      <c r="H358" s="7">
        <f>Month!G343</f>
        <v>826.64</v>
      </c>
      <c r="I358" s="7">
        <f>Month!H343</f>
        <v>423.06</v>
      </c>
      <c r="J358" s="7">
        <f>Month!I343</f>
        <v>1532.92</v>
      </c>
      <c r="K358" s="7">
        <f>Month!J343</f>
        <v>109.84</v>
      </c>
      <c r="L358" s="7">
        <f>Month!K343</f>
        <v>22.98</v>
      </c>
      <c r="M358" s="7">
        <f>Month!L343</f>
        <v>21.28</v>
      </c>
      <c r="N358" s="7">
        <f>Month!M343</f>
        <v>61.77</v>
      </c>
    </row>
    <row r="359" spans="1:14">
      <c r="A359">
        <f>A347+1</f>
        <v>2026</v>
      </c>
      <c r="B359" s="39" t="s">
        <v>682</v>
      </c>
      <c r="C359" s="7">
        <f>C358+Month!B344</f>
        <v>9283.84</v>
      </c>
      <c r="D359" s="7">
        <f>D358+Month!C344</f>
        <v>443.17</v>
      </c>
      <c r="E359" s="7">
        <f>E358+Month!D344</f>
        <v>105.03999999999999</v>
      </c>
      <c r="F359" s="7">
        <f>F358+Month!E344</f>
        <v>12.71</v>
      </c>
      <c r="G359" s="7">
        <f>G358+Month!F344</f>
        <v>2002.02</v>
      </c>
      <c r="H359" s="7">
        <f>H358+Month!G344</f>
        <v>1721.74</v>
      </c>
      <c r="I359" s="7">
        <f>I358+Month!H344</f>
        <v>720.28</v>
      </c>
      <c r="J359" s="7">
        <f>J358+Month!I344</f>
        <v>3551.76</v>
      </c>
      <c r="K359" s="7">
        <f>K358+Month!J344</f>
        <v>255.85</v>
      </c>
      <c r="L359" s="7">
        <f>L358+Month!K344</f>
        <v>44.68</v>
      </c>
      <c r="M359" s="7">
        <f>M358+Month!L344</f>
        <v>37.22</v>
      </c>
      <c r="N359" s="7">
        <f>N358+Month!M344</f>
        <v>154.17000000000002</v>
      </c>
    </row>
    <row r="360" spans="1:14">
      <c r="A360">
        <f t="shared" ref="A360:A369" si="16">A348+1</f>
        <v>2026</v>
      </c>
      <c r="B360" s="39" t="s">
        <v>683</v>
      </c>
      <c r="C360" s="7">
        <f>C359+Month!B345</f>
        <v>14050.21</v>
      </c>
      <c r="D360" s="7">
        <f>D359+Month!C345</f>
        <v>621.49</v>
      </c>
      <c r="E360" s="7">
        <f>E359+Month!D345</f>
        <v>143.07999999999998</v>
      </c>
      <c r="F360" s="7">
        <f>F359+Month!E345</f>
        <v>21.380000000000003</v>
      </c>
      <c r="G360" s="7">
        <f>G359+Month!F345</f>
        <v>2960.71</v>
      </c>
      <c r="H360" s="7">
        <f>H359+Month!G345</f>
        <v>2654.32</v>
      </c>
      <c r="I360" s="7">
        <f>I359+Month!H345</f>
        <v>1066.96</v>
      </c>
      <c r="J360" s="7">
        <f>J359+Month!I345</f>
        <v>5440.4000000000005</v>
      </c>
      <c r="K360" s="7">
        <f>K359+Month!J345</f>
        <v>457.28</v>
      </c>
      <c r="L360" s="7">
        <f>L359+Month!K345</f>
        <v>76.09</v>
      </c>
      <c r="M360" s="7">
        <f>M359+Month!L345</f>
        <v>61.19</v>
      </c>
      <c r="N360" s="7">
        <f>N359+Month!M345</f>
        <v>268.69</v>
      </c>
    </row>
    <row r="361" spans="1:14">
      <c r="A361">
        <f t="shared" si="16"/>
        <v>2026</v>
      </c>
      <c r="B361" s="39" t="s">
        <v>684</v>
      </c>
      <c r="C361" s="7">
        <f>C360+Month!B346</f>
        <v>18583.3</v>
      </c>
      <c r="D361" s="7">
        <f>D360+Month!C346</f>
        <v>788.26</v>
      </c>
      <c r="E361" s="7">
        <f>E360+Month!D346</f>
        <v>171.83999999999997</v>
      </c>
      <c r="F361" s="7">
        <f>F360+Month!E346</f>
        <v>22.410000000000004</v>
      </c>
      <c r="G361" s="7">
        <f>G360+Month!F346</f>
        <v>4005.83</v>
      </c>
      <c r="H361" s="7">
        <f>H360+Month!G346</f>
        <v>3636.8100000000004</v>
      </c>
      <c r="I361" s="7">
        <f>I360+Month!H346</f>
        <v>1284.8200000000002</v>
      </c>
      <c r="J361" s="7">
        <f>J360+Month!I346</f>
        <v>7199.97</v>
      </c>
      <c r="K361" s="7">
        <f>K360+Month!J346</f>
        <v>559.47</v>
      </c>
      <c r="L361" s="7">
        <f>L360+Month!K346</f>
        <v>100.31</v>
      </c>
      <c r="M361" s="7">
        <f>M360+Month!L346</f>
        <v>90.78</v>
      </c>
      <c r="N361" s="7">
        <f>N360+Month!M346</f>
        <v>396.51</v>
      </c>
    </row>
    <row r="362" spans="1:14">
      <c r="A362">
        <f t="shared" si="16"/>
        <v>2026</v>
      </c>
      <c r="B362" s="39" t="s">
        <v>685</v>
      </c>
      <c r="C362" s="7">
        <f>C361+Month!B347</f>
        <v>23405.079999999998</v>
      </c>
      <c r="D362" s="7">
        <f>D361+Month!C347</f>
        <v>954.43</v>
      </c>
      <c r="E362" s="7">
        <f>E361+Month!D347</f>
        <v>197.76</v>
      </c>
      <c r="F362" s="7">
        <f>F361+Month!E347</f>
        <v>24.970000000000002</v>
      </c>
      <c r="G362" s="7">
        <f>G361+Month!F347</f>
        <v>5053.4399999999996</v>
      </c>
      <c r="H362" s="7">
        <f>H361+Month!G347</f>
        <v>4713.1400000000003</v>
      </c>
      <c r="I362" s="7">
        <f>I361+Month!H347</f>
        <v>1415.1100000000001</v>
      </c>
      <c r="J362" s="7">
        <f>J361+Month!I347</f>
        <v>9180.61</v>
      </c>
      <c r="K362" s="7">
        <f>K361+Month!J347</f>
        <v>676.87</v>
      </c>
      <c r="L362" s="7">
        <f>L361+Month!K347</f>
        <v>128</v>
      </c>
      <c r="M362" s="7">
        <f>M361+Month!L347</f>
        <v>114.24000000000001</v>
      </c>
      <c r="N362" s="7">
        <f>N361+Month!M347</f>
        <v>497.8</v>
      </c>
    </row>
    <row r="363" spans="1:14">
      <c r="A363">
        <f t="shared" si="16"/>
        <v>2026</v>
      </c>
      <c r="B363" s="39" t="s">
        <v>686</v>
      </c>
      <c r="C363" s="7">
        <f>C362+Month!B348</f>
        <v>28066.03</v>
      </c>
      <c r="D363" s="7">
        <f>D362+Month!C348</f>
        <v>1082.07</v>
      </c>
      <c r="E363" s="7">
        <f>E362+Month!D348</f>
        <v>216.14999999999998</v>
      </c>
      <c r="F363" s="7">
        <f>F362+Month!E348</f>
        <v>26.020000000000003</v>
      </c>
      <c r="G363" s="7">
        <f>G362+Month!F348</f>
        <v>6147.2899999999991</v>
      </c>
      <c r="H363" s="7">
        <f>H362+Month!G348</f>
        <v>5773.2300000000005</v>
      </c>
      <c r="I363" s="7">
        <f>I362+Month!H348</f>
        <v>1540.7400000000002</v>
      </c>
      <c r="J363" s="7">
        <f>J362+Month!I348</f>
        <v>11067.37</v>
      </c>
      <c r="K363" s="7">
        <f>K362+Month!J348</f>
        <v>792.28</v>
      </c>
      <c r="L363" s="7">
        <f>L362+Month!K348</f>
        <v>154.46</v>
      </c>
      <c r="M363" s="7">
        <f>M362+Month!L348</f>
        <v>134.14000000000001</v>
      </c>
      <c r="N363" s="7">
        <f>N362+Month!M348</f>
        <v>618.13</v>
      </c>
    </row>
    <row r="364" spans="1:14">
      <c r="A364">
        <f t="shared" si="16"/>
        <v>2026</v>
      </c>
      <c r="B364" s="39" t="s">
        <v>687</v>
      </c>
      <c r="C364" s="7">
        <f>C363+Month!B349</f>
        <v>28066.03</v>
      </c>
      <c r="D364" s="7">
        <f>D363+Month!C349</f>
        <v>1082.07</v>
      </c>
      <c r="E364" s="7">
        <f>E363+Month!D349</f>
        <v>216.14999999999998</v>
      </c>
      <c r="F364" s="7">
        <f>F363+Month!E349</f>
        <v>26.020000000000003</v>
      </c>
      <c r="G364" s="7">
        <f>G363+Month!F349</f>
        <v>6147.2899999999991</v>
      </c>
      <c r="H364" s="7">
        <f>H363+Month!G349</f>
        <v>5773.2300000000005</v>
      </c>
      <c r="I364" s="7">
        <f>I363+Month!H349</f>
        <v>1540.7400000000002</v>
      </c>
      <c r="J364" s="7">
        <f>J363+Month!I349</f>
        <v>11067.37</v>
      </c>
      <c r="K364" s="7">
        <f>K363+Month!J349</f>
        <v>792.28</v>
      </c>
      <c r="L364" s="7">
        <f>L363+Month!K349</f>
        <v>154.46</v>
      </c>
      <c r="M364" s="7">
        <f>M363+Month!L349</f>
        <v>134.14000000000001</v>
      </c>
      <c r="N364" s="7">
        <f>N363+Month!M349</f>
        <v>618.13</v>
      </c>
    </row>
    <row r="365" spans="1:14">
      <c r="A365">
        <f t="shared" si="16"/>
        <v>2026</v>
      </c>
      <c r="B365" s="39" t="s">
        <v>688</v>
      </c>
      <c r="C365" s="7">
        <f>C364+Month!B350</f>
        <v>28066.03</v>
      </c>
      <c r="D365" s="7">
        <f>D364+Month!C350</f>
        <v>1082.07</v>
      </c>
      <c r="E365" s="7">
        <f>E364+Month!D350</f>
        <v>216.14999999999998</v>
      </c>
      <c r="F365" s="7">
        <f>F364+Month!E350</f>
        <v>26.020000000000003</v>
      </c>
      <c r="G365" s="7">
        <f>G364+Month!F350</f>
        <v>6147.2899999999991</v>
      </c>
      <c r="H365" s="7">
        <f>H364+Month!G350</f>
        <v>5773.2300000000005</v>
      </c>
      <c r="I365" s="7">
        <f>I364+Month!H350</f>
        <v>1540.7400000000002</v>
      </c>
      <c r="J365" s="7">
        <f>J364+Month!I350</f>
        <v>11067.37</v>
      </c>
      <c r="K365" s="7">
        <f>K364+Month!J350</f>
        <v>792.28</v>
      </c>
      <c r="L365" s="7">
        <f>L364+Month!K350</f>
        <v>154.46</v>
      </c>
      <c r="M365" s="7">
        <f>M364+Month!L350</f>
        <v>134.14000000000001</v>
      </c>
      <c r="N365" s="7">
        <f>N364+Month!M350</f>
        <v>618.13</v>
      </c>
    </row>
    <row r="366" spans="1:14">
      <c r="A366">
        <f t="shared" si="16"/>
        <v>2026</v>
      </c>
      <c r="B366" s="39" t="s">
        <v>689</v>
      </c>
      <c r="C366" s="7">
        <f>C365+Month!B351</f>
        <v>28066.03</v>
      </c>
      <c r="D366" s="7">
        <f>D365+Month!C351</f>
        <v>1082.07</v>
      </c>
      <c r="E366" s="7">
        <f>E365+Month!D351</f>
        <v>216.14999999999998</v>
      </c>
      <c r="F366" s="7">
        <f>F365+Month!E351</f>
        <v>26.020000000000003</v>
      </c>
      <c r="G366" s="7">
        <f>G365+Month!F351</f>
        <v>6147.2899999999991</v>
      </c>
      <c r="H366" s="7">
        <f>H365+Month!G351</f>
        <v>5773.2300000000005</v>
      </c>
      <c r="I366" s="7">
        <f>I365+Month!H351</f>
        <v>1540.7400000000002</v>
      </c>
      <c r="J366" s="7">
        <f>J365+Month!I351</f>
        <v>11067.37</v>
      </c>
      <c r="K366" s="7">
        <f>K365+Month!J351</f>
        <v>792.28</v>
      </c>
      <c r="L366" s="7">
        <f>L365+Month!K351</f>
        <v>154.46</v>
      </c>
      <c r="M366" s="7">
        <f>M365+Month!L351</f>
        <v>134.14000000000001</v>
      </c>
      <c r="N366" s="7">
        <f>N365+Month!M351</f>
        <v>618.13</v>
      </c>
    </row>
    <row r="367" spans="1:14">
      <c r="A367">
        <f t="shared" si="16"/>
        <v>2026</v>
      </c>
      <c r="B367" s="39" t="s">
        <v>690</v>
      </c>
      <c r="C367" s="7">
        <f>C366+Month!B352</f>
        <v>28066.03</v>
      </c>
      <c r="D367" s="7">
        <f>D366+Month!C352</f>
        <v>1082.07</v>
      </c>
      <c r="E367" s="7">
        <f>E366+Month!D352</f>
        <v>216.14999999999998</v>
      </c>
      <c r="F367" s="7">
        <f>F366+Month!E352</f>
        <v>26.020000000000003</v>
      </c>
      <c r="G367" s="7">
        <f>G366+Month!F352</f>
        <v>6147.2899999999991</v>
      </c>
      <c r="H367" s="7">
        <f>H366+Month!G352</f>
        <v>5773.2300000000005</v>
      </c>
      <c r="I367" s="7">
        <f>I366+Month!H352</f>
        <v>1540.7400000000002</v>
      </c>
      <c r="J367" s="7">
        <f>J366+Month!I352</f>
        <v>11067.37</v>
      </c>
      <c r="K367" s="7">
        <f>K366+Month!J352</f>
        <v>792.28</v>
      </c>
      <c r="L367" s="7">
        <f>L366+Month!K352</f>
        <v>154.46</v>
      </c>
      <c r="M367" s="7">
        <f>M366+Month!L352</f>
        <v>134.14000000000001</v>
      </c>
      <c r="N367" s="7">
        <f>N366+Month!M352</f>
        <v>618.13</v>
      </c>
    </row>
    <row r="368" spans="1:14">
      <c r="A368">
        <f t="shared" si="16"/>
        <v>2026</v>
      </c>
      <c r="B368" s="39" t="s">
        <v>691</v>
      </c>
      <c r="C368" s="7">
        <f>C367+Month!B353</f>
        <v>28066.03</v>
      </c>
      <c r="D368" s="7">
        <f>D367+Month!C353</f>
        <v>1082.07</v>
      </c>
      <c r="E368" s="7">
        <f>E367+Month!D353</f>
        <v>216.14999999999998</v>
      </c>
      <c r="F368" s="7">
        <f>F367+Month!E353</f>
        <v>26.020000000000003</v>
      </c>
      <c r="G368" s="7">
        <f>G367+Month!F353</f>
        <v>6147.2899999999991</v>
      </c>
      <c r="H368" s="7">
        <f>H367+Month!G353</f>
        <v>5773.2300000000005</v>
      </c>
      <c r="I368" s="7">
        <f>I367+Month!H353</f>
        <v>1540.7400000000002</v>
      </c>
      <c r="J368" s="7">
        <f>J367+Month!I353</f>
        <v>11067.37</v>
      </c>
      <c r="K368" s="7">
        <f>K367+Month!J353</f>
        <v>792.28</v>
      </c>
      <c r="L368" s="7">
        <f>L367+Month!K353</f>
        <v>154.46</v>
      </c>
      <c r="M368" s="7">
        <f>M367+Month!L353</f>
        <v>134.14000000000001</v>
      </c>
      <c r="N368" s="7">
        <f>N367+Month!M353</f>
        <v>618.13</v>
      </c>
    </row>
    <row r="369" spans="1:14">
      <c r="A369">
        <f t="shared" si="16"/>
        <v>2026</v>
      </c>
      <c r="B369" s="39" t="s">
        <v>692</v>
      </c>
      <c r="C369" s="7">
        <f>C368+Month!B354</f>
        <v>28066.03</v>
      </c>
      <c r="D369" s="7">
        <f>D368+Month!C354</f>
        <v>1082.07</v>
      </c>
      <c r="E369" s="7">
        <f>E368+Month!D354</f>
        <v>216.14999999999998</v>
      </c>
      <c r="F369" s="7">
        <f>F368+Month!E354</f>
        <v>26.020000000000003</v>
      </c>
      <c r="G369" s="7">
        <f>G368+Month!F354</f>
        <v>6147.2899999999991</v>
      </c>
      <c r="H369" s="7">
        <f>H368+Month!G354</f>
        <v>5773.2300000000005</v>
      </c>
      <c r="I369" s="7">
        <f>I368+Month!H354</f>
        <v>1540.7400000000002</v>
      </c>
      <c r="J369" s="7">
        <f>J368+Month!I354</f>
        <v>11067.37</v>
      </c>
      <c r="K369" s="7">
        <f>K368+Month!J354</f>
        <v>792.28</v>
      </c>
      <c r="L369" s="7">
        <f>L368+Month!K354</f>
        <v>154.46</v>
      </c>
      <c r="M369" s="7">
        <f>M368+Month!L354</f>
        <v>134.14000000000001</v>
      </c>
      <c r="N369" s="7">
        <f>N368+Month!M354</f>
        <v>618.13</v>
      </c>
    </row>
    <row r="370" spans="1:14">
      <c r="B370" s="39"/>
    </row>
  </sheetData>
  <mergeCells count="2">
    <mergeCell ref="H18:I18"/>
    <mergeCell ref="J19:K19"/>
  </mergeCells>
  <phoneticPr fontId="5" type="noConversion"/>
  <printOptions gridLines="1" gridLinesSet="0"/>
  <pageMargins left="0.75" right="0.75" top="1" bottom="1" header="0.5" footer="0.5"/>
  <pageSetup paperSize="9" orientation="portrait"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 sheet</vt:lpstr>
      <vt:lpstr>Contents</vt:lpstr>
      <vt:lpstr>Notes</vt:lpstr>
      <vt:lpstr>Commentary</vt:lpstr>
      <vt:lpstr>Main Table</vt:lpstr>
      <vt:lpstr>Annual</vt:lpstr>
      <vt:lpstr>Quarter</vt:lpstr>
      <vt:lpstr>Month</vt:lpstr>
      <vt:lpstr>calculation_hide</vt:lpstr>
      <vt:lpstr>INPUT_BOX</vt:lpstr>
      <vt:lpstr>Annual!Print_Area</vt:lpstr>
      <vt:lpstr>'Main Table'!Print_Area</vt:lpstr>
      <vt:lpstr>Month!Print_Area</vt:lpstr>
      <vt:lpstr>Annual!Print_Titles</vt:lpstr>
      <vt:lpstr>Month!Print_Titles</vt:lpstr>
      <vt:lpstr>t16full</vt:lpstr>
      <vt:lpstr>table_16_full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Deliveries of petroleum products for inland consumption</dc:title>
  <dc:creator>energy.stats@beis.gov.uk</dc:creator>
  <cp:keywords>Deliveries, petroleum products, consumption</cp:keywords>
  <cp:lastModifiedBy>Jones2, Rhys (Energy Security)</cp:lastModifiedBy>
  <cp:lastPrinted>2019-09-17T08:41:55Z</cp:lastPrinted>
  <dcterms:created xsi:type="dcterms:W3CDTF">2000-02-11T13:21:13Z</dcterms:created>
  <dcterms:modified xsi:type="dcterms:W3CDTF">2026-08-26T09:52:46Z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2019-09-17T11:53:22Z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c230cde5-93ba-4290-94d8-0000b0bccafb</vt:lpwstr>
  </property>
  <property fmtid="{D5CDD505-2E9C-101B-9397-08002B2CF9AE}" pid="8" name="MSIP_Label_ba62f585-b40f-4ab9-bafe-39150f03d124_ContentBits">
    <vt:lpwstr>0</vt:lpwstr>
  </property>
</Properties>
</file>