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tatistics\Prices Team\Petrol\Weekly Prices\Published Tables\"/>
    </mc:Choice>
  </mc:AlternateContent>
  <xr:revisionPtr revIDLastSave="0" documentId="13_ncr:1_{C3ABBA9E-03E5-4A2B-84DF-DFCC8CE888C6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7" l="1"/>
  <c r="B5" i="17" l="1"/>
  <c r="H1220" i="1"/>
  <c r="I1220" i="1"/>
  <c r="C1220" i="1"/>
  <c r="D1220" i="1"/>
  <c r="I1219" i="1"/>
  <c r="D1219" i="1"/>
  <c r="C1219" i="1"/>
  <c r="H1219" i="1"/>
  <c r="I1218" i="1"/>
  <c r="D1218" i="1"/>
  <c r="C1218" i="1"/>
  <c r="H1218" i="1"/>
  <c r="I1217" i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3" i="17" l="1"/>
  <c r="G4" i="22"/>
  <c r="O4" i="22" l="1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<sst xmlns="http://schemas.openxmlformats.org/spreadsheetml/2006/main" count="150" uniqueCount="124">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</sst>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"/>
    <numFmt numFmtId="165" formatCode="dd\-mmm\-yyyy"/>
    <numFmt numFmtId="166" formatCode="0.000"/>
    <numFmt numFmtId="167" formatCode="0.0000"/>
    <numFmt numFmtId="168" formatCode="0.00\ \r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26" fillId="0" borderId="0" xfId="0" applyNumberFormat="1" applyFont="1" applyAlignment="1">
      <alignment horizontal="right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45894</c:v>
                </c:pt>
                <c:pt idx="1">
                  <c:v>45901</c:v>
                </c:pt>
                <c:pt idx="2">
                  <c:v>45908</c:v>
                </c:pt>
                <c:pt idx="3">
                  <c:v>45915</c:v>
                </c:pt>
                <c:pt idx="4">
                  <c:v>45922</c:v>
                </c:pt>
                <c:pt idx="5">
                  <c:v>45929</c:v>
                </c:pt>
                <c:pt idx="6">
                  <c:v>45936</c:v>
                </c:pt>
                <c:pt idx="7">
                  <c:v>45943</c:v>
                </c:pt>
                <c:pt idx="8">
                  <c:v>45950</c:v>
                </c:pt>
                <c:pt idx="9">
                  <c:v>45957</c:v>
                </c:pt>
                <c:pt idx="10">
                  <c:v>45964</c:v>
                </c:pt>
                <c:pt idx="11">
                  <c:v>45971</c:v>
                </c:pt>
                <c:pt idx="12">
                  <c:v>45978</c:v>
                </c:pt>
                <c:pt idx="13">
                  <c:v>45985</c:v>
                </c:pt>
                <c:pt idx="14">
                  <c:v>45992</c:v>
                </c:pt>
                <c:pt idx="15">
                  <c:v>45999</c:v>
                </c:pt>
                <c:pt idx="16">
                  <c:v>46006</c:v>
                </c:pt>
                <c:pt idx="17">
                  <c:v>46013</c:v>
                </c:pt>
                <c:pt idx="18">
                  <c:v>46020</c:v>
                </c:pt>
                <c:pt idx="19">
                  <c:v>46027</c:v>
                </c:pt>
                <c:pt idx="20">
                  <c:v>46034</c:v>
                </c:pt>
                <c:pt idx="21">
                  <c:v>46041</c:v>
                </c:pt>
                <c:pt idx="22">
                  <c:v>46048</c:v>
                </c:pt>
                <c:pt idx="23">
                  <c:v>46055</c:v>
                </c:pt>
                <c:pt idx="24">
                  <c:v>46062</c:v>
                </c:pt>
                <c:pt idx="25">
                  <c:v>46069</c:v>
                </c:pt>
                <c:pt idx="26">
                  <c:v>46076</c:v>
                </c:pt>
                <c:pt idx="27">
                  <c:v>46083</c:v>
                </c:pt>
                <c:pt idx="28">
                  <c:v>46090</c:v>
                </c:pt>
                <c:pt idx="29">
                  <c:v>46097</c:v>
                </c:pt>
                <c:pt idx="30">
                  <c:v>46104</c:v>
                </c:pt>
                <c:pt idx="31">
                  <c:v>46111</c:v>
                </c:pt>
                <c:pt idx="32">
                  <c:v>46118</c:v>
                </c:pt>
                <c:pt idx="33">
                  <c:v>46125</c:v>
                </c:pt>
                <c:pt idx="34">
                  <c:v>46132</c:v>
                </c:pt>
                <c:pt idx="35">
                  <c:v>46139</c:v>
                </c:pt>
                <c:pt idx="36">
                  <c:v>46146</c:v>
                </c:pt>
                <c:pt idx="37">
                  <c:v>46153</c:v>
                </c:pt>
                <c:pt idx="38">
                  <c:v>46160</c:v>
                </c:pt>
                <c:pt idx="39">
                  <c:v>46167</c:v>
                </c:pt>
                <c:pt idx="40">
                  <c:v>46174</c:v>
                </c:pt>
                <c:pt idx="41">
                  <c:v>46181</c:v>
                </c:pt>
                <c:pt idx="42">
                  <c:v>46188</c:v>
                </c:pt>
                <c:pt idx="43">
                  <c:v>46195</c:v>
                </c:pt>
                <c:pt idx="44">
                  <c:v>46202</c:v>
                </c:pt>
                <c:pt idx="45">
                  <c:v>46209</c:v>
                </c:pt>
                <c:pt idx="46">
                  <c:v>46216</c:v>
                </c:pt>
                <c:pt idx="47">
                  <c:v>46223</c:v>
                </c:pt>
                <c:pt idx="48">
                  <c:v>46230</c:v>
                </c:pt>
                <c:pt idx="49">
                  <c:v>46237</c:v>
                </c:pt>
                <c:pt idx="50">
                  <c:v>46244</c:v>
                </c:pt>
                <c:pt idx="51">
                  <c:v>46251</c:v>
                </c:pt>
                <c:pt idx="52">
                  <c:v>46258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133.91452700000002</c:v>
                </c:pt>
                <c:pt idx="1">
                  <c:v>133.860963</c:v>
                </c:pt>
                <c:pt idx="2">
                  <c:v>133.724233</c:v>
                </c:pt>
                <c:pt idx="3">
                  <c:v>133.812353</c:v>
                </c:pt>
                <c:pt idx="4">
                  <c:v>134.14521299999998</c:v>
                </c:pt>
                <c:pt idx="5">
                  <c:v>134.36203600000002</c:v>
                </c:pt>
                <c:pt idx="6">
                  <c:v>134.76431600000001</c:v>
                </c:pt>
                <c:pt idx="7">
                  <c:v>134.81126799999998</c:v>
                </c:pt>
                <c:pt idx="8">
                  <c:v>134.69223</c:v>
                </c:pt>
                <c:pt idx="9">
                  <c:v>134.40487300000001</c:v>
                </c:pt>
                <c:pt idx="10">
                  <c:v>134.38128799999998</c:v>
                </c:pt>
                <c:pt idx="11">
                  <c:v>134.64813899999999</c:v>
                </c:pt>
                <c:pt idx="12">
                  <c:v>135.07288800000001</c:v>
                </c:pt>
                <c:pt idx="13">
                  <c:v>136.07401099999998</c:v>
                </c:pt>
                <c:pt idx="14">
                  <c:v>136.61131399999999</c:v>
                </c:pt>
                <c:pt idx="15">
                  <c:v>136.67733200000001</c:v>
                </c:pt>
                <c:pt idx="16">
                  <c:v>136.83113299999999</c:v>
                </c:pt>
                <c:pt idx="17">
                  <c:v>136.22822000000002</c:v>
                </c:pt>
                <c:pt idx="18">
                  <c:v>135.338199</c:v>
                </c:pt>
                <c:pt idx="19">
                  <c:v>134.89606800000001</c:v>
                </c:pt>
                <c:pt idx="20">
                  <c:v>133.43266399999999</c:v>
                </c:pt>
                <c:pt idx="21">
                  <c:v>132.639636</c:v>
                </c:pt>
                <c:pt idx="22">
                  <c:v>131.99566799999999</c:v>
                </c:pt>
                <c:pt idx="23">
                  <c:v>131.62345400000001</c:v>
                </c:pt>
                <c:pt idx="24">
                  <c:v>131.46178999999998</c:v>
                </c:pt>
                <c:pt idx="25">
                  <c:v>131.597407</c:v>
                </c:pt>
                <c:pt idx="26">
                  <c:v>131.70702400000002</c:v>
                </c:pt>
                <c:pt idx="27">
                  <c:v>132.13817599999999</c:v>
                </c:pt>
                <c:pt idx="28">
                  <c:v>135.667125</c:v>
                </c:pt>
                <c:pt idx="29">
                  <c:v>140.275083</c:v>
                </c:pt>
                <c:pt idx="30">
                  <c:v>144.16244899999998</c:v>
                </c:pt>
                <c:pt idx="31">
                  <c:v>148.781409</c:v>
                </c:pt>
                <c:pt idx="32">
                  <c:v>154.65179699999999</c:v>
                </c:pt>
                <c:pt idx="33">
                  <c:v>158.17279600000001</c:v>
                </c:pt>
                <c:pt idx="34">
                  <c:v>157.624481</c:v>
                </c:pt>
                <c:pt idx="35">
                  <c:v>156.99114800000004</c:v>
                </c:pt>
                <c:pt idx="36">
                  <c:v>156.81544799999998</c:v>
                </c:pt>
                <c:pt idx="37">
                  <c:v>156.80991900000001</c:v>
                </c:pt>
                <c:pt idx="38">
                  <c:v>157.39308400000002</c:v>
                </c:pt>
                <c:pt idx="39">
                  <c:v>158.780822</c:v>
                </c:pt>
                <c:pt idx="40">
                  <c:v>158.735591</c:v>
                </c:pt>
                <c:pt idx="41">
                  <c:v>157.950931</c:v>
                </c:pt>
                <c:pt idx="42">
                  <c:v>155.53671700000001</c:v>
                </c:pt>
                <c:pt idx="43">
                  <c:v>153.26066599999999</c:v>
                </c:pt>
                <c:pt idx="44">
                  <c:v>151.01665299999999</c:v>
                </c:pt>
                <c:pt idx="45">
                  <c:v>149.79589500000003</c:v>
                </c:pt>
                <c:pt idx="46">
                  <c:v>150.529146</c:v>
                </c:pt>
                <c:pt idx="47">
                  <c:v>152.29188300000001</c:v>
                </c:pt>
                <c:pt idx="48">
                  <c:v>156.13248000000002</c:v>
                </c:pt>
                <c:pt idx="49">
                  <c:v>159.889082</c:v>
                </c:pt>
                <c:pt idx="50">
                  <c:v>162.14530099999999</c:v>
                </c:pt>
                <c:pt idx="51">
                  <c:v>161.802539</c:v>
                </c:pt>
                <c:pt idx="52">
                  <c:v>161.627835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45894</c:v>
                </c:pt>
                <c:pt idx="1">
                  <c:v>45901</c:v>
                </c:pt>
                <c:pt idx="2">
                  <c:v>45908</c:v>
                </c:pt>
                <c:pt idx="3">
                  <c:v>45915</c:v>
                </c:pt>
                <c:pt idx="4">
                  <c:v>45922</c:v>
                </c:pt>
                <c:pt idx="5">
                  <c:v>45929</c:v>
                </c:pt>
                <c:pt idx="6">
                  <c:v>45936</c:v>
                </c:pt>
                <c:pt idx="7">
                  <c:v>45943</c:v>
                </c:pt>
                <c:pt idx="8">
                  <c:v>45950</c:v>
                </c:pt>
                <c:pt idx="9">
                  <c:v>45957</c:v>
                </c:pt>
                <c:pt idx="10">
                  <c:v>45964</c:v>
                </c:pt>
                <c:pt idx="11">
                  <c:v>45971</c:v>
                </c:pt>
                <c:pt idx="12">
                  <c:v>45978</c:v>
                </c:pt>
                <c:pt idx="13">
                  <c:v>45985</c:v>
                </c:pt>
                <c:pt idx="14">
                  <c:v>45992</c:v>
                </c:pt>
                <c:pt idx="15">
                  <c:v>45999</c:v>
                </c:pt>
                <c:pt idx="16">
                  <c:v>46006</c:v>
                </c:pt>
                <c:pt idx="17">
                  <c:v>46013</c:v>
                </c:pt>
                <c:pt idx="18">
                  <c:v>46020</c:v>
                </c:pt>
                <c:pt idx="19">
                  <c:v>46027</c:v>
                </c:pt>
                <c:pt idx="20">
                  <c:v>46034</c:v>
                </c:pt>
                <c:pt idx="21">
                  <c:v>46041</c:v>
                </c:pt>
                <c:pt idx="22">
                  <c:v>46048</c:v>
                </c:pt>
                <c:pt idx="23">
                  <c:v>46055</c:v>
                </c:pt>
                <c:pt idx="24">
                  <c:v>46062</c:v>
                </c:pt>
                <c:pt idx="25">
                  <c:v>46069</c:v>
                </c:pt>
                <c:pt idx="26">
                  <c:v>46076</c:v>
                </c:pt>
                <c:pt idx="27">
                  <c:v>46083</c:v>
                </c:pt>
                <c:pt idx="28">
                  <c:v>46090</c:v>
                </c:pt>
                <c:pt idx="29">
                  <c:v>46097</c:v>
                </c:pt>
                <c:pt idx="30">
                  <c:v>46104</c:v>
                </c:pt>
                <c:pt idx="31">
                  <c:v>46111</c:v>
                </c:pt>
                <c:pt idx="32">
                  <c:v>46118</c:v>
                </c:pt>
                <c:pt idx="33">
                  <c:v>46125</c:v>
                </c:pt>
                <c:pt idx="34">
                  <c:v>46132</c:v>
                </c:pt>
                <c:pt idx="35">
                  <c:v>46139</c:v>
                </c:pt>
                <c:pt idx="36">
                  <c:v>46146</c:v>
                </c:pt>
                <c:pt idx="37">
                  <c:v>46153</c:v>
                </c:pt>
                <c:pt idx="38">
                  <c:v>46160</c:v>
                </c:pt>
                <c:pt idx="39">
                  <c:v>46167</c:v>
                </c:pt>
                <c:pt idx="40">
                  <c:v>46174</c:v>
                </c:pt>
                <c:pt idx="41">
                  <c:v>46181</c:v>
                </c:pt>
                <c:pt idx="42">
                  <c:v>46188</c:v>
                </c:pt>
                <c:pt idx="43">
                  <c:v>46195</c:v>
                </c:pt>
                <c:pt idx="44">
                  <c:v>46202</c:v>
                </c:pt>
                <c:pt idx="45">
                  <c:v>46209</c:v>
                </c:pt>
                <c:pt idx="46">
                  <c:v>46216</c:v>
                </c:pt>
                <c:pt idx="47">
                  <c:v>46223</c:v>
                </c:pt>
                <c:pt idx="48">
                  <c:v>46230</c:v>
                </c:pt>
                <c:pt idx="49">
                  <c:v>46237</c:v>
                </c:pt>
                <c:pt idx="50">
                  <c:v>46244</c:v>
                </c:pt>
                <c:pt idx="51">
                  <c:v>46251</c:v>
                </c:pt>
                <c:pt idx="52">
                  <c:v>46258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141.917306</c:v>
                </c:pt>
                <c:pt idx="1">
                  <c:v>141.65410799999998</c:v>
                </c:pt>
                <c:pt idx="2">
                  <c:v>141.58071000000001</c:v>
                </c:pt>
                <c:pt idx="3">
                  <c:v>141.68569500000001</c:v>
                </c:pt>
                <c:pt idx="4">
                  <c:v>142.024261</c:v>
                </c:pt>
                <c:pt idx="5">
                  <c:v>142.23597000000001</c:v>
                </c:pt>
                <c:pt idx="6">
                  <c:v>142.917157</c:v>
                </c:pt>
                <c:pt idx="7">
                  <c:v>142.98682199999999</c:v>
                </c:pt>
                <c:pt idx="8">
                  <c:v>142.81489199999999</c:v>
                </c:pt>
                <c:pt idx="9">
                  <c:v>142.37860900000001</c:v>
                </c:pt>
                <c:pt idx="10">
                  <c:v>142.60810999999998</c:v>
                </c:pt>
                <c:pt idx="11">
                  <c:v>143.30982399999999</c:v>
                </c:pt>
                <c:pt idx="12">
                  <c:v>143.97318100000001</c:v>
                </c:pt>
                <c:pt idx="13">
                  <c:v>145.39935000000003</c:v>
                </c:pt>
                <c:pt idx="14">
                  <c:v>146.19905800000001</c:v>
                </c:pt>
                <c:pt idx="15">
                  <c:v>146.23381900000001</c:v>
                </c:pt>
                <c:pt idx="16">
                  <c:v>146.14285699999999</c:v>
                </c:pt>
                <c:pt idx="17">
                  <c:v>145.44801899999999</c:v>
                </c:pt>
                <c:pt idx="18">
                  <c:v>144.58739800000001</c:v>
                </c:pt>
                <c:pt idx="19">
                  <c:v>144.18756299999998</c:v>
                </c:pt>
                <c:pt idx="20">
                  <c:v>142.62878900000001</c:v>
                </c:pt>
                <c:pt idx="21">
                  <c:v>141.81531200000001</c:v>
                </c:pt>
                <c:pt idx="22">
                  <c:v>141.25736000000001</c:v>
                </c:pt>
                <c:pt idx="23">
                  <c:v>140.81647099999998</c:v>
                </c:pt>
                <c:pt idx="24">
                  <c:v>140.72389400000003</c:v>
                </c:pt>
                <c:pt idx="25">
                  <c:v>141.45736099999999</c:v>
                </c:pt>
                <c:pt idx="26">
                  <c:v>141.455443</c:v>
                </c:pt>
                <c:pt idx="27">
                  <c:v>142.14869900000002</c:v>
                </c:pt>
                <c:pt idx="28">
                  <c:v>149.01496200000003</c:v>
                </c:pt>
                <c:pt idx="29">
                  <c:v>158.78076900000002</c:v>
                </c:pt>
                <c:pt idx="30">
                  <c:v>166.877734</c:v>
                </c:pt>
                <c:pt idx="31">
                  <c:v>176.52186600000002</c:v>
                </c:pt>
                <c:pt idx="32">
                  <c:v>186.74589200000003</c:v>
                </c:pt>
                <c:pt idx="33">
                  <c:v>192.13534799999999</c:v>
                </c:pt>
                <c:pt idx="34">
                  <c:v>191.237031</c:v>
                </c:pt>
                <c:pt idx="35">
                  <c:v>189.81097900000003</c:v>
                </c:pt>
                <c:pt idx="36">
                  <c:v>188.79284200000001</c:v>
                </c:pt>
                <c:pt idx="37">
                  <c:v>188.141614</c:v>
                </c:pt>
                <c:pt idx="38">
                  <c:v>186.56378000000001</c:v>
                </c:pt>
                <c:pt idx="39">
                  <c:v>185.06502800000001</c:v>
                </c:pt>
                <c:pt idx="40">
                  <c:v>184.10922200000002</c:v>
                </c:pt>
                <c:pt idx="41">
                  <c:v>181.78607500000001</c:v>
                </c:pt>
                <c:pt idx="42">
                  <c:v>176.71444</c:v>
                </c:pt>
                <c:pt idx="43">
                  <c:v>172.46530100000001</c:v>
                </c:pt>
                <c:pt idx="44">
                  <c:v>167.121861</c:v>
                </c:pt>
                <c:pt idx="45">
                  <c:v>164.774722</c:v>
                </c:pt>
                <c:pt idx="46">
                  <c:v>164.51511599999998</c:v>
                </c:pt>
                <c:pt idx="47">
                  <c:v>167.08453599999999</c:v>
                </c:pt>
                <c:pt idx="48">
                  <c:v>173.96566300000001</c:v>
                </c:pt>
                <c:pt idx="49">
                  <c:v>179.186646</c:v>
                </c:pt>
                <c:pt idx="50">
                  <c:v>181.97299099999998</c:v>
                </c:pt>
                <c:pt idx="51">
                  <c:v>182.45175599999999</c:v>
                </c:pt>
                <c:pt idx="52">
                  <c:v>182.81792899999999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44432</c:v>
                </c:pt>
                <c:pt idx="1">
                  <c:v>44438</c:v>
                </c:pt>
                <c:pt idx="2">
                  <c:v>44445</c:v>
                </c:pt>
                <c:pt idx="3">
                  <c:v>44452</c:v>
                </c:pt>
                <c:pt idx="4">
                  <c:v>44459</c:v>
                </c:pt>
                <c:pt idx="5">
                  <c:v>44466</c:v>
                </c:pt>
                <c:pt idx="6">
                  <c:v>44473</c:v>
                </c:pt>
                <c:pt idx="7">
                  <c:v>44480</c:v>
                </c:pt>
                <c:pt idx="8">
                  <c:v>44487</c:v>
                </c:pt>
                <c:pt idx="9">
                  <c:v>44494</c:v>
                </c:pt>
                <c:pt idx="10">
                  <c:v>44501</c:v>
                </c:pt>
                <c:pt idx="11">
                  <c:v>44508</c:v>
                </c:pt>
                <c:pt idx="12">
                  <c:v>44515</c:v>
                </c:pt>
                <c:pt idx="13">
                  <c:v>44522</c:v>
                </c:pt>
                <c:pt idx="14">
                  <c:v>44529</c:v>
                </c:pt>
                <c:pt idx="15">
                  <c:v>44536</c:v>
                </c:pt>
                <c:pt idx="16">
                  <c:v>44543</c:v>
                </c:pt>
                <c:pt idx="17">
                  <c:v>44550</c:v>
                </c:pt>
                <c:pt idx="18">
                  <c:v>44557</c:v>
                </c:pt>
                <c:pt idx="19">
                  <c:v>44564</c:v>
                </c:pt>
                <c:pt idx="20">
                  <c:v>44571</c:v>
                </c:pt>
                <c:pt idx="21">
                  <c:v>44578</c:v>
                </c:pt>
                <c:pt idx="22">
                  <c:v>44585</c:v>
                </c:pt>
                <c:pt idx="23">
                  <c:v>44592</c:v>
                </c:pt>
                <c:pt idx="24">
                  <c:v>44599</c:v>
                </c:pt>
                <c:pt idx="25">
                  <c:v>44606</c:v>
                </c:pt>
                <c:pt idx="26">
                  <c:v>44613</c:v>
                </c:pt>
                <c:pt idx="27">
                  <c:v>44620</c:v>
                </c:pt>
                <c:pt idx="28">
                  <c:v>44627</c:v>
                </c:pt>
                <c:pt idx="29">
                  <c:v>44634</c:v>
                </c:pt>
                <c:pt idx="30">
                  <c:v>44641</c:v>
                </c:pt>
                <c:pt idx="31">
                  <c:v>44648</c:v>
                </c:pt>
                <c:pt idx="32">
                  <c:v>44655</c:v>
                </c:pt>
                <c:pt idx="33">
                  <c:v>44662</c:v>
                </c:pt>
                <c:pt idx="34">
                  <c:v>44669</c:v>
                </c:pt>
                <c:pt idx="35">
                  <c:v>44676</c:v>
                </c:pt>
                <c:pt idx="36">
                  <c:v>44683</c:v>
                </c:pt>
                <c:pt idx="37">
                  <c:v>44690</c:v>
                </c:pt>
                <c:pt idx="38">
                  <c:v>44697</c:v>
                </c:pt>
                <c:pt idx="39">
                  <c:v>44704</c:v>
                </c:pt>
                <c:pt idx="40">
                  <c:v>44711</c:v>
                </c:pt>
                <c:pt idx="41">
                  <c:v>44718</c:v>
                </c:pt>
                <c:pt idx="42">
                  <c:v>44725</c:v>
                </c:pt>
                <c:pt idx="43">
                  <c:v>44732</c:v>
                </c:pt>
                <c:pt idx="44">
                  <c:v>44739</c:v>
                </c:pt>
                <c:pt idx="45">
                  <c:v>44746</c:v>
                </c:pt>
                <c:pt idx="46">
                  <c:v>44753</c:v>
                </c:pt>
                <c:pt idx="47">
                  <c:v>44760</c:v>
                </c:pt>
                <c:pt idx="48">
                  <c:v>44767</c:v>
                </c:pt>
                <c:pt idx="49">
                  <c:v>44774</c:v>
                </c:pt>
                <c:pt idx="50">
                  <c:v>44781</c:v>
                </c:pt>
                <c:pt idx="51">
                  <c:v>44788</c:v>
                </c:pt>
                <c:pt idx="52">
                  <c:v>44795</c:v>
                </c:pt>
                <c:pt idx="53">
                  <c:v>44802</c:v>
                </c:pt>
                <c:pt idx="54">
                  <c:v>44809</c:v>
                </c:pt>
                <c:pt idx="55">
                  <c:v>44816</c:v>
                </c:pt>
                <c:pt idx="56">
                  <c:v>44823</c:v>
                </c:pt>
                <c:pt idx="57">
                  <c:v>44830</c:v>
                </c:pt>
                <c:pt idx="58">
                  <c:v>44837</c:v>
                </c:pt>
                <c:pt idx="59">
                  <c:v>44844</c:v>
                </c:pt>
                <c:pt idx="60">
                  <c:v>44851</c:v>
                </c:pt>
                <c:pt idx="61">
                  <c:v>44858</c:v>
                </c:pt>
                <c:pt idx="62">
                  <c:v>44865</c:v>
                </c:pt>
                <c:pt idx="63">
                  <c:v>44872</c:v>
                </c:pt>
                <c:pt idx="64">
                  <c:v>44879</c:v>
                </c:pt>
                <c:pt idx="65">
                  <c:v>44886</c:v>
                </c:pt>
                <c:pt idx="66">
                  <c:v>44893</c:v>
                </c:pt>
                <c:pt idx="67">
                  <c:v>44900</c:v>
                </c:pt>
                <c:pt idx="68">
                  <c:v>44907</c:v>
                </c:pt>
                <c:pt idx="69">
                  <c:v>44914</c:v>
                </c:pt>
                <c:pt idx="70">
                  <c:v>44921</c:v>
                </c:pt>
                <c:pt idx="71">
                  <c:v>44928</c:v>
                </c:pt>
                <c:pt idx="72">
                  <c:v>44935</c:v>
                </c:pt>
                <c:pt idx="73">
                  <c:v>44942</c:v>
                </c:pt>
                <c:pt idx="74">
                  <c:v>44949</c:v>
                </c:pt>
                <c:pt idx="75">
                  <c:v>44956</c:v>
                </c:pt>
                <c:pt idx="76">
                  <c:v>44963</c:v>
                </c:pt>
                <c:pt idx="77">
                  <c:v>44970</c:v>
                </c:pt>
                <c:pt idx="78">
                  <c:v>44977</c:v>
                </c:pt>
                <c:pt idx="79">
                  <c:v>44984</c:v>
                </c:pt>
                <c:pt idx="80">
                  <c:v>44991</c:v>
                </c:pt>
                <c:pt idx="81">
                  <c:v>44998</c:v>
                </c:pt>
                <c:pt idx="82">
                  <c:v>45005</c:v>
                </c:pt>
                <c:pt idx="83">
                  <c:v>45012</c:v>
                </c:pt>
                <c:pt idx="84">
                  <c:v>45019</c:v>
                </c:pt>
                <c:pt idx="85">
                  <c:v>45026</c:v>
                </c:pt>
                <c:pt idx="86">
                  <c:v>45033</c:v>
                </c:pt>
                <c:pt idx="87">
                  <c:v>45040</c:v>
                </c:pt>
                <c:pt idx="88">
                  <c:v>45047</c:v>
                </c:pt>
                <c:pt idx="89">
                  <c:v>45054</c:v>
                </c:pt>
                <c:pt idx="90">
                  <c:v>45061</c:v>
                </c:pt>
                <c:pt idx="91">
                  <c:v>45068</c:v>
                </c:pt>
                <c:pt idx="92">
                  <c:v>45075</c:v>
                </c:pt>
                <c:pt idx="93">
                  <c:v>45082</c:v>
                </c:pt>
                <c:pt idx="94">
                  <c:v>45089</c:v>
                </c:pt>
                <c:pt idx="95">
                  <c:v>45096</c:v>
                </c:pt>
                <c:pt idx="96">
                  <c:v>45103</c:v>
                </c:pt>
                <c:pt idx="97">
                  <c:v>45110</c:v>
                </c:pt>
                <c:pt idx="98">
                  <c:v>45117</c:v>
                </c:pt>
                <c:pt idx="99">
                  <c:v>45124</c:v>
                </c:pt>
                <c:pt idx="100">
                  <c:v>45131</c:v>
                </c:pt>
                <c:pt idx="101">
                  <c:v>45138</c:v>
                </c:pt>
                <c:pt idx="102">
                  <c:v>45145</c:v>
                </c:pt>
                <c:pt idx="103">
                  <c:v>45152</c:v>
                </c:pt>
                <c:pt idx="104">
                  <c:v>45159</c:v>
                </c:pt>
                <c:pt idx="105">
                  <c:v>45166</c:v>
                </c:pt>
                <c:pt idx="106">
                  <c:v>45173</c:v>
                </c:pt>
                <c:pt idx="107">
                  <c:v>45180</c:v>
                </c:pt>
                <c:pt idx="108">
                  <c:v>45187</c:v>
                </c:pt>
                <c:pt idx="109">
                  <c:v>45194</c:v>
                </c:pt>
                <c:pt idx="110">
                  <c:v>45201</c:v>
                </c:pt>
                <c:pt idx="111">
                  <c:v>45208</c:v>
                </c:pt>
                <c:pt idx="112">
                  <c:v>45215</c:v>
                </c:pt>
                <c:pt idx="113">
                  <c:v>45222</c:v>
                </c:pt>
                <c:pt idx="114">
                  <c:v>45229</c:v>
                </c:pt>
                <c:pt idx="115">
                  <c:v>45236</c:v>
                </c:pt>
                <c:pt idx="116">
                  <c:v>45243</c:v>
                </c:pt>
                <c:pt idx="117">
                  <c:v>45250</c:v>
                </c:pt>
                <c:pt idx="118">
                  <c:v>45257</c:v>
                </c:pt>
                <c:pt idx="119">
                  <c:v>45264</c:v>
                </c:pt>
                <c:pt idx="120">
                  <c:v>45271</c:v>
                </c:pt>
                <c:pt idx="121">
                  <c:v>45278</c:v>
                </c:pt>
                <c:pt idx="122">
                  <c:v>45285</c:v>
                </c:pt>
                <c:pt idx="123">
                  <c:v>45292</c:v>
                </c:pt>
                <c:pt idx="124">
                  <c:v>45299</c:v>
                </c:pt>
                <c:pt idx="125">
                  <c:v>45306</c:v>
                </c:pt>
                <c:pt idx="126">
                  <c:v>45313</c:v>
                </c:pt>
                <c:pt idx="127">
                  <c:v>45320</c:v>
                </c:pt>
                <c:pt idx="128">
                  <c:v>45327</c:v>
                </c:pt>
                <c:pt idx="129">
                  <c:v>45334</c:v>
                </c:pt>
                <c:pt idx="130">
                  <c:v>45341</c:v>
                </c:pt>
                <c:pt idx="131">
                  <c:v>45348</c:v>
                </c:pt>
                <c:pt idx="132">
                  <c:v>45355</c:v>
                </c:pt>
                <c:pt idx="133">
                  <c:v>45362</c:v>
                </c:pt>
                <c:pt idx="134">
                  <c:v>45369</c:v>
                </c:pt>
                <c:pt idx="135">
                  <c:v>45376</c:v>
                </c:pt>
                <c:pt idx="136">
                  <c:v>45383</c:v>
                </c:pt>
                <c:pt idx="137">
                  <c:v>45390</c:v>
                </c:pt>
                <c:pt idx="138">
                  <c:v>45397</c:v>
                </c:pt>
                <c:pt idx="139">
                  <c:v>45404</c:v>
                </c:pt>
                <c:pt idx="140">
                  <c:v>45411</c:v>
                </c:pt>
                <c:pt idx="141">
                  <c:v>45418</c:v>
                </c:pt>
                <c:pt idx="142">
                  <c:v>45425</c:v>
                </c:pt>
                <c:pt idx="143">
                  <c:v>45432</c:v>
                </c:pt>
                <c:pt idx="144">
                  <c:v>45439</c:v>
                </c:pt>
                <c:pt idx="145">
                  <c:v>45446</c:v>
                </c:pt>
                <c:pt idx="146">
                  <c:v>45453</c:v>
                </c:pt>
                <c:pt idx="147">
                  <c:v>45460</c:v>
                </c:pt>
                <c:pt idx="148">
                  <c:v>45467</c:v>
                </c:pt>
                <c:pt idx="149">
                  <c:v>45474</c:v>
                </c:pt>
                <c:pt idx="150">
                  <c:v>45481</c:v>
                </c:pt>
                <c:pt idx="151">
                  <c:v>45488</c:v>
                </c:pt>
                <c:pt idx="152">
                  <c:v>45495</c:v>
                </c:pt>
                <c:pt idx="153">
                  <c:v>45502</c:v>
                </c:pt>
                <c:pt idx="154">
                  <c:v>45509</c:v>
                </c:pt>
                <c:pt idx="155">
                  <c:v>45516</c:v>
                </c:pt>
                <c:pt idx="156">
                  <c:v>45523</c:v>
                </c:pt>
                <c:pt idx="157">
                  <c:v>45530</c:v>
                </c:pt>
                <c:pt idx="158">
                  <c:v>45537</c:v>
                </c:pt>
                <c:pt idx="159">
                  <c:v>45544</c:v>
                </c:pt>
                <c:pt idx="160">
                  <c:v>45551</c:v>
                </c:pt>
                <c:pt idx="161">
                  <c:v>45558</c:v>
                </c:pt>
                <c:pt idx="162">
                  <c:v>45565</c:v>
                </c:pt>
                <c:pt idx="163">
                  <c:v>45572</c:v>
                </c:pt>
                <c:pt idx="164">
                  <c:v>45579</c:v>
                </c:pt>
                <c:pt idx="165">
                  <c:v>45586</c:v>
                </c:pt>
                <c:pt idx="166">
                  <c:v>45593</c:v>
                </c:pt>
                <c:pt idx="167">
                  <c:v>45600</c:v>
                </c:pt>
                <c:pt idx="168">
                  <c:v>45607</c:v>
                </c:pt>
                <c:pt idx="169">
                  <c:v>45614</c:v>
                </c:pt>
                <c:pt idx="170">
                  <c:v>45621</c:v>
                </c:pt>
                <c:pt idx="171">
                  <c:v>45628</c:v>
                </c:pt>
                <c:pt idx="172">
                  <c:v>45635</c:v>
                </c:pt>
                <c:pt idx="173">
                  <c:v>45642</c:v>
                </c:pt>
                <c:pt idx="174">
                  <c:v>45649</c:v>
                </c:pt>
                <c:pt idx="175">
                  <c:v>45656</c:v>
                </c:pt>
                <c:pt idx="176">
                  <c:v>45663</c:v>
                </c:pt>
                <c:pt idx="177">
                  <c:v>45670</c:v>
                </c:pt>
                <c:pt idx="178">
                  <c:v>45677</c:v>
                </c:pt>
                <c:pt idx="179">
                  <c:v>45684</c:v>
                </c:pt>
                <c:pt idx="180">
                  <c:v>45691</c:v>
                </c:pt>
                <c:pt idx="181">
                  <c:v>45698</c:v>
                </c:pt>
                <c:pt idx="182">
                  <c:v>45705</c:v>
                </c:pt>
                <c:pt idx="183">
                  <c:v>45712</c:v>
                </c:pt>
                <c:pt idx="184">
                  <c:v>45719</c:v>
                </c:pt>
                <c:pt idx="185">
                  <c:v>45726</c:v>
                </c:pt>
                <c:pt idx="186">
                  <c:v>45733</c:v>
                </c:pt>
                <c:pt idx="187">
                  <c:v>45740</c:v>
                </c:pt>
                <c:pt idx="188">
                  <c:v>45747</c:v>
                </c:pt>
                <c:pt idx="189">
                  <c:v>45754</c:v>
                </c:pt>
                <c:pt idx="190">
                  <c:v>45761</c:v>
                </c:pt>
                <c:pt idx="191">
                  <c:v>45768</c:v>
                </c:pt>
                <c:pt idx="192">
                  <c:v>45775</c:v>
                </c:pt>
                <c:pt idx="193">
                  <c:v>45782</c:v>
                </c:pt>
                <c:pt idx="194">
                  <c:v>45789</c:v>
                </c:pt>
                <c:pt idx="195">
                  <c:v>45796</c:v>
                </c:pt>
                <c:pt idx="196">
                  <c:v>45803</c:v>
                </c:pt>
                <c:pt idx="197">
                  <c:v>45810</c:v>
                </c:pt>
                <c:pt idx="198">
                  <c:v>45817</c:v>
                </c:pt>
                <c:pt idx="199">
                  <c:v>45824</c:v>
                </c:pt>
                <c:pt idx="200">
                  <c:v>45831</c:v>
                </c:pt>
                <c:pt idx="201">
                  <c:v>45838</c:v>
                </c:pt>
                <c:pt idx="202">
                  <c:v>45845</c:v>
                </c:pt>
                <c:pt idx="203">
                  <c:v>45852</c:v>
                </c:pt>
                <c:pt idx="204">
                  <c:v>45859</c:v>
                </c:pt>
                <c:pt idx="205">
                  <c:v>45866</c:v>
                </c:pt>
                <c:pt idx="206">
                  <c:v>45873</c:v>
                </c:pt>
                <c:pt idx="207">
                  <c:v>45880</c:v>
                </c:pt>
                <c:pt idx="208">
                  <c:v>45887</c:v>
                </c:pt>
                <c:pt idx="209">
                  <c:v>45894</c:v>
                </c:pt>
                <c:pt idx="210">
                  <c:v>45901</c:v>
                </c:pt>
                <c:pt idx="211">
                  <c:v>45908</c:v>
                </c:pt>
                <c:pt idx="212">
                  <c:v>45915</c:v>
                </c:pt>
                <c:pt idx="213">
                  <c:v>45922</c:v>
                </c:pt>
                <c:pt idx="214">
                  <c:v>45929</c:v>
                </c:pt>
                <c:pt idx="215">
                  <c:v>45936</c:v>
                </c:pt>
                <c:pt idx="216">
                  <c:v>45943</c:v>
                </c:pt>
                <c:pt idx="217">
                  <c:v>45950</c:v>
                </c:pt>
                <c:pt idx="218">
                  <c:v>45957</c:v>
                </c:pt>
                <c:pt idx="219">
                  <c:v>45964</c:v>
                </c:pt>
                <c:pt idx="220">
                  <c:v>45971</c:v>
                </c:pt>
                <c:pt idx="221">
                  <c:v>45978</c:v>
                </c:pt>
                <c:pt idx="222">
                  <c:v>45985</c:v>
                </c:pt>
                <c:pt idx="223">
                  <c:v>45992</c:v>
                </c:pt>
                <c:pt idx="224">
                  <c:v>45999</c:v>
                </c:pt>
                <c:pt idx="225">
                  <c:v>46006</c:v>
                </c:pt>
                <c:pt idx="226">
                  <c:v>46013</c:v>
                </c:pt>
                <c:pt idx="227">
                  <c:v>46020</c:v>
                </c:pt>
                <c:pt idx="228">
                  <c:v>46027</c:v>
                </c:pt>
                <c:pt idx="229">
                  <c:v>46034</c:v>
                </c:pt>
                <c:pt idx="230">
                  <c:v>46041</c:v>
                </c:pt>
                <c:pt idx="231">
                  <c:v>46048</c:v>
                </c:pt>
                <c:pt idx="232">
                  <c:v>46055</c:v>
                </c:pt>
                <c:pt idx="233">
                  <c:v>46062</c:v>
                </c:pt>
                <c:pt idx="234">
                  <c:v>46069</c:v>
                </c:pt>
                <c:pt idx="235">
                  <c:v>46076</c:v>
                </c:pt>
                <c:pt idx="236">
                  <c:v>46083</c:v>
                </c:pt>
                <c:pt idx="237">
                  <c:v>46090</c:v>
                </c:pt>
                <c:pt idx="238">
                  <c:v>46097</c:v>
                </c:pt>
                <c:pt idx="239">
                  <c:v>46104</c:v>
                </c:pt>
                <c:pt idx="240">
                  <c:v>46111</c:v>
                </c:pt>
                <c:pt idx="241">
                  <c:v>46118</c:v>
                </c:pt>
                <c:pt idx="242">
                  <c:v>46125</c:v>
                </c:pt>
                <c:pt idx="243">
                  <c:v>46132</c:v>
                </c:pt>
                <c:pt idx="244">
                  <c:v>46139</c:v>
                </c:pt>
                <c:pt idx="245">
                  <c:v>46146</c:v>
                </c:pt>
                <c:pt idx="246">
                  <c:v>46153</c:v>
                </c:pt>
                <c:pt idx="247">
                  <c:v>46160</c:v>
                </c:pt>
                <c:pt idx="248">
                  <c:v>46167</c:v>
                </c:pt>
                <c:pt idx="249">
                  <c:v>46174</c:v>
                </c:pt>
                <c:pt idx="250">
                  <c:v>46181</c:v>
                </c:pt>
                <c:pt idx="251">
                  <c:v>46188</c:v>
                </c:pt>
                <c:pt idx="252">
                  <c:v>46195</c:v>
                </c:pt>
                <c:pt idx="253">
                  <c:v>46202</c:v>
                </c:pt>
                <c:pt idx="254">
                  <c:v>46209</c:v>
                </c:pt>
                <c:pt idx="255">
                  <c:v>46216</c:v>
                </c:pt>
                <c:pt idx="256">
                  <c:v>46223</c:v>
                </c:pt>
                <c:pt idx="257">
                  <c:v>46230</c:v>
                </c:pt>
                <c:pt idx="258">
                  <c:v>46237</c:v>
                </c:pt>
                <c:pt idx="259">
                  <c:v>46244</c:v>
                </c:pt>
                <c:pt idx="260">
                  <c:v>46251</c:v>
                </c:pt>
                <c:pt idx="261">
                  <c:v>46258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134.678586</c:v>
                </c:pt>
                <c:pt idx="1">
                  <c:v>134.66</c:v>
                </c:pt>
                <c:pt idx="2">
                  <c:v>134.76</c:v>
                </c:pt>
                <c:pt idx="3">
                  <c:v>134.75</c:v>
                </c:pt>
                <c:pt idx="4">
                  <c:v>134.86000000000001</c:v>
                </c:pt>
                <c:pt idx="5">
                  <c:v>135.19301399999998</c:v>
                </c:pt>
                <c:pt idx="6">
                  <c:v>136.1</c:v>
                </c:pt>
                <c:pt idx="7">
                  <c:v>137.16999999999999</c:v>
                </c:pt>
                <c:pt idx="8">
                  <c:v>139.46</c:v>
                </c:pt>
                <c:pt idx="9">
                  <c:v>141.81</c:v>
                </c:pt>
                <c:pt idx="10">
                  <c:v>143.69999999999999</c:v>
                </c:pt>
                <c:pt idx="11">
                  <c:v>144.9</c:v>
                </c:pt>
                <c:pt idx="12">
                  <c:v>145.87</c:v>
                </c:pt>
                <c:pt idx="13">
                  <c:v>146.88896</c:v>
                </c:pt>
                <c:pt idx="14">
                  <c:v>147.53</c:v>
                </c:pt>
                <c:pt idx="15">
                  <c:v>146.88999999999999</c:v>
                </c:pt>
                <c:pt idx="16">
                  <c:v>146.22</c:v>
                </c:pt>
                <c:pt idx="17">
                  <c:v>145.16</c:v>
                </c:pt>
                <c:pt idx="18">
                  <c:v>144.91999999999999</c:v>
                </c:pt>
                <c:pt idx="19">
                  <c:v>145.04</c:v>
                </c:pt>
                <c:pt idx="20">
                  <c:v>144.82</c:v>
                </c:pt>
                <c:pt idx="21">
                  <c:v>144.80000000000001</c:v>
                </c:pt>
                <c:pt idx="22">
                  <c:v>144.87</c:v>
                </c:pt>
                <c:pt idx="23">
                  <c:v>145.74</c:v>
                </c:pt>
                <c:pt idx="24">
                  <c:v>146.33000000000001</c:v>
                </c:pt>
                <c:pt idx="25">
                  <c:v>146.94999999999999</c:v>
                </c:pt>
                <c:pt idx="26">
                  <c:v>147.77000000000001</c:v>
                </c:pt>
                <c:pt idx="27">
                  <c:v>149.22</c:v>
                </c:pt>
                <c:pt idx="28">
                  <c:v>152.94999999999999</c:v>
                </c:pt>
                <c:pt idx="29">
                  <c:v>159.96</c:v>
                </c:pt>
                <c:pt idx="30">
                  <c:v>165.37</c:v>
                </c:pt>
                <c:pt idx="31">
                  <c:v>162.65176899999997</c:v>
                </c:pt>
                <c:pt idx="32">
                  <c:v>161.91</c:v>
                </c:pt>
                <c:pt idx="33">
                  <c:v>161.78</c:v>
                </c:pt>
                <c:pt idx="34">
                  <c:v>161.67102399999996</c:v>
                </c:pt>
                <c:pt idx="35">
                  <c:v>161.83973200000003</c:v>
                </c:pt>
                <c:pt idx="36">
                  <c:v>162.47569400000003</c:v>
                </c:pt>
                <c:pt idx="37">
                  <c:v>163.67961200000002</c:v>
                </c:pt>
                <c:pt idx="38">
                  <c:v>165.090406</c:v>
                </c:pt>
                <c:pt idx="39">
                  <c:v>167.58508</c:v>
                </c:pt>
                <c:pt idx="40">
                  <c:v>170.35609500000001</c:v>
                </c:pt>
                <c:pt idx="41">
                  <c:v>174.994575</c:v>
                </c:pt>
                <c:pt idx="42">
                  <c:v>182.53120700000002</c:v>
                </c:pt>
                <c:pt idx="43">
                  <c:v>186.84526099999999</c:v>
                </c:pt>
                <c:pt idx="44">
                  <c:v>190.92684500000004</c:v>
                </c:pt>
                <c:pt idx="45">
                  <c:v>191.546629</c:v>
                </c:pt>
                <c:pt idx="46">
                  <c:v>190.62513000000001</c:v>
                </c:pt>
                <c:pt idx="47">
                  <c:v>188.91708299999999</c:v>
                </c:pt>
                <c:pt idx="48">
                  <c:v>186.60049500000002</c:v>
                </c:pt>
                <c:pt idx="49">
                  <c:v>182.76847199999997</c:v>
                </c:pt>
                <c:pt idx="50">
                  <c:v>177.64077200000003</c:v>
                </c:pt>
                <c:pt idx="51">
                  <c:v>174.18753099999998</c:v>
                </c:pt>
                <c:pt idx="52">
                  <c:v>171.14228399999999</c:v>
                </c:pt>
                <c:pt idx="53">
                  <c:v>170.11870199999998</c:v>
                </c:pt>
                <c:pt idx="54">
                  <c:v>168.92694599999999</c:v>
                </c:pt>
                <c:pt idx="55">
                  <c:v>167.60933499999999</c:v>
                </c:pt>
                <c:pt idx="56">
                  <c:v>165.47258199999999</c:v>
                </c:pt>
                <c:pt idx="57">
                  <c:v>164.00275900000003</c:v>
                </c:pt>
                <c:pt idx="58">
                  <c:v>162.66685200000001</c:v>
                </c:pt>
                <c:pt idx="59">
                  <c:v>162.08613500000001</c:v>
                </c:pt>
                <c:pt idx="60">
                  <c:v>162.80595600000004</c:v>
                </c:pt>
                <c:pt idx="61">
                  <c:v>164.619148</c:v>
                </c:pt>
                <c:pt idx="62">
                  <c:v>165.87190800000002</c:v>
                </c:pt>
                <c:pt idx="63">
                  <c:v>165.61696999999998</c:v>
                </c:pt>
                <c:pt idx="64">
                  <c:v>164.40395599999999</c:v>
                </c:pt>
                <c:pt idx="65">
                  <c:v>163.27625800000001</c:v>
                </c:pt>
                <c:pt idx="66">
                  <c:v>161.133037</c:v>
                </c:pt>
                <c:pt idx="67">
                  <c:v>159.19547500000002</c:v>
                </c:pt>
                <c:pt idx="68">
                  <c:v>155.97079499999998</c:v>
                </c:pt>
                <c:pt idx="69">
                  <c:v>154.06553500000001</c:v>
                </c:pt>
                <c:pt idx="70">
                  <c:v>151.93957299999997</c:v>
                </c:pt>
                <c:pt idx="71">
                  <c:v>150.89909733333337</c:v>
                </c:pt>
                <c:pt idx="72">
                  <c:v>149.96984200000003</c:v>
                </c:pt>
                <c:pt idx="73">
                  <c:v>148.791121</c:v>
                </c:pt>
                <c:pt idx="74">
                  <c:v>148.20896099999999</c:v>
                </c:pt>
                <c:pt idx="75">
                  <c:v>148.17582400000001</c:v>
                </c:pt>
                <c:pt idx="76">
                  <c:v>148.34358199999997</c:v>
                </c:pt>
                <c:pt idx="77">
                  <c:v>147.97802100000001</c:v>
                </c:pt>
                <c:pt idx="78">
                  <c:v>147.860219</c:v>
                </c:pt>
                <c:pt idx="79">
                  <c:v>147.545378</c:v>
                </c:pt>
                <c:pt idx="80">
                  <c:v>147.12277600000002</c:v>
                </c:pt>
                <c:pt idx="81">
                  <c:v>146.97366000000002</c:v>
                </c:pt>
                <c:pt idx="82">
                  <c:v>146.61631199999999</c:v>
                </c:pt>
                <c:pt idx="83">
                  <c:v>146.21293899999998</c:v>
                </c:pt>
                <c:pt idx="84">
                  <c:v>145.72476</c:v>
                </c:pt>
                <c:pt idx="85">
                  <c:v>145.81701200000001</c:v>
                </c:pt>
                <c:pt idx="86">
                  <c:v>145.93487199999998</c:v>
                </c:pt>
                <c:pt idx="87">
                  <c:v>145.84025499999998</c:v>
                </c:pt>
                <c:pt idx="88">
                  <c:v>145.70980299999999</c:v>
                </c:pt>
                <c:pt idx="89">
                  <c:v>145.30370500000001</c:v>
                </c:pt>
                <c:pt idx="90">
                  <c:v>144.649124</c:v>
                </c:pt>
                <c:pt idx="91">
                  <c:v>143.63957199999999</c:v>
                </c:pt>
                <c:pt idx="92">
                  <c:v>142.93747299999998</c:v>
                </c:pt>
                <c:pt idx="93">
                  <c:v>142.90114399999999</c:v>
                </c:pt>
                <c:pt idx="94">
                  <c:v>142.713258</c:v>
                </c:pt>
                <c:pt idx="95">
                  <c:v>142.95480000000001</c:v>
                </c:pt>
                <c:pt idx="96">
                  <c:v>143.42607699999999</c:v>
                </c:pt>
                <c:pt idx="97">
                  <c:v>143.39668399999999</c:v>
                </c:pt>
                <c:pt idx="98">
                  <c:v>142.87288899999999</c:v>
                </c:pt>
                <c:pt idx="99">
                  <c:v>142.76610299999999</c:v>
                </c:pt>
                <c:pt idx="100">
                  <c:v>142.95764400000002</c:v>
                </c:pt>
                <c:pt idx="101">
                  <c:v>144.13136499999996</c:v>
                </c:pt>
                <c:pt idx="102">
                  <c:v>146.17518299999998</c:v>
                </c:pt>
                <c:pt idx="103">
                  <c:v>147.77280099999999</c:v>
                </c:pt>
                <c:pt idx="104">
                  <c:v>149.40349000000001</c:v>
                </c:pt>
                <c:pt idx="105">
                  <c:v>150.732888</c:v>
                </c:pt>
                <c:pt idx="106">
                  <c:v>151.70963200000003</c:v>
                </c:pt>
                <c:pt idx="107">
                  <c:v>153.09505400000003</c:v>
                </c:pt>
                <c:pt idx="108">
                  <c:v>154.06309099999999</c:v>
                </c:pt>
                <c:pt idx="109">
                  <c:v>155.41274999999999</c:v>
                </c:pt>
                <c:pt idx="110">
                  <c:v>156.01705399999997</c:v>
                </c:pt>
                <c:pt idx="111">
                  <c:v>155.942555</c:v>
                </c:pt>
                <c:pt idx="112">
                  <c:v>155.085328</c:v>
                </c:pt>
                <c:pt idx="113">
                  <c:v>154.63084599999999</c:v>
                </c:pt>
                <c:pt idx="114">
                  <c:v>153.973456</c:v>
                </c:pt>
                <c:pt idx="115">
                  <c:v>153.20476600000001</c:v>
                </c:pt>
                <c:pt idx="116">
                  <c:v>152.39060900000001</c:v>
                </c:pt>
                <c:pt idx="117">
                  <c:v>150.50029700000002</c:v>
                </c:pt>
                <c:pt idx="118">
                  <c:v>147.99245999999999</c:v>
                </c:pt>
                <c:pt idx="119">
                  <c:v>145.71497000000002</c:v>
                </c:pt>
                <c:pt idx="120">
                  <c:v>143.79533700000002</c:v>
                </c:pt>
                <c:pt idx="121">
                  <c:v>141.51442700000001</c:v>
                </c:pt>
                <c:pt idx="122">
                  <c:v>140.325402</c:v>
                </c:pt>
                <c:pt idx="123">
                  <c:v>140.77874599999998</c:v>
                </c:pt>
                <c:pt idx="124">
                  <c:v>139.71920299999999</c:v>
                </c:pt>
                <c:pt idx="125">
                  <c:v>139.48575999999997</c:v>
                </c:pt>
                <c:pt idx="126">
                  <c:v>139.38785799999999</c:v>
                </c:pt>
                <c:pt idx="127">
                  <c:v>139.90865399999998</c:v>
                </c:pt>
                <c:pt idx="128">
                  <c:v>140.54664299999999</c:v>
                </c:pt>
                <c:pt idx="129">
                  <c:v>141.27642899999998</c:v>
                </c:pt>
                <c:pt idx="130">
                  <c:v>142.859272</c:v>
                </c:pt>
                <c:pt idx="131">
                  <c:v>143.96110000000002</c:v>
                </c:pt>
                <c:pt idx="132">
                  <c:v>144.72775999999999</c:v>
                </c:pt>
                <c:pt idx="133">
                  <c:v>144.69928100000001</c:v>
                </c:pt>
                <c:pt idx="134">
                  <c:v>144.73367199999998</c:v>
                </c:pt>
                <c:pt idx="135">
                  <c:v>145.05787199999997</c:v>
                </c:pt>
                <c:pt idx="136">
                  <c:v>146.25257500000001</c:v>
                </c:pt>
                <c:pt idx="137">
                  <c:v>146.91454300000001</c:v>
                </c:pt>
                <c:pt idx="138">
                  <c:v>148.48649800000001</c:v>
                </c:pt>
                <c:pt idx="139">
                  <c:v>149.21421899999999</c:v>
                </c:pt>
                <c:pt idx="140">
                  <c:v>149.49487899999997</c:v>
                </c:pt>
                <c:pt idx="141">
                  <c:v>149.544085</c:v>
                </c:pt>
                <c:pt idx="142">
                  <c:v>149.23194899999999</c:v>
                </c:pt>
                <c:pt idx="143">
                  <c:v>148.83242899999999</c:v>
                </c:pt>
                <c:pt idx="144">
                  <c:v>147.64592100000002</c:v>
                </c:pt>
                <c:pt idx="145">
                  <c:v>147.26555999999999</c:v>
                </c:pt>
                <c:pt idx="146">
                  <c:v>146.250944</c:v>
                </c:pt>
                <c:pt idx="147">
                  <c:v>145.094052</c:v>
                </c:pt>
                <c:pt idx="148">
                  <c:v>144.43488299999999</c:v>
                </c:pt>
                <c:pt idx="149">
                  <c:v>144.27794700000001</c:v>
                </c:pt>
                <c:pt idx="150">
                  <c:v>144.44523700000002</c:v>
                </c:pt>
                <c:pt idx="151">
                  <c:v>144.59996699999999</c:v>
                </c:pt>
                <c:pt idx="152">
                  <c:v>144.68757200000002</c:v>
                </c:pt>
                <c:pt idx="153">
                  <c:v>144.191057</c:v>
                </c:pt>
                <c:pt idx="154">
                  <c:v>143.42443</c:v>
                </c:pt>
                <c:pt idx="155">
                  <c:v>142.91306100000003</c:v>
                </c:pt>
                <c:pt idx="156">
                  <c:v>141.95977600000001</c:v>
                </c:pt>
                <c:pt idx="157">
                  <c:v>141.00969899999998</c:v>
                </c:pt>
                <c:pt idx="158">
                  <c:v>139.96133</c:v>
                </c:pt>
                <c:pt idx="159">
                  <c:v>138.100517</c:v>
                </c:pt>
                <c:pt idx="160">
                  <c:v>136.485906</c:v>
                </c:pt>
                <c:pt idx="161">
                  <c:v>135.25935200000001</c:v>
                </c:pt>
                <c:pt idx="162">
                  <c:v>134.16621699999999</c:v>
                </c:pt>
                <c:pt idx="163">
                  <c:v>133.58621600000001</c:v>
                </c:pt>
                <c:pt idx="164">
                  <c:v>133.86126099999998</c:v>
                </c:pt>
                <c:pt idx="165">
                  <c:v>133.98826600000001</c:v>
                </c:pt>
                <c:pt idx="166">
                  <c:v>134.413331</c:v>
                </c:pt>
                <c:pt idx="167">
                  <c:v>134.410302</c:v>
                </c:pt>
                <c:pt idx="168">
                  <c:v>134.59466</c:v>
                </c:pt>
                <c:pt idx="169">
                  <c:v>134.848432</c:v>
                </c:pt>
                <c:pt idx="170">
                  <c:v>135.36596</c:v>
                </c:pt>
                <c:pt idx="171">
                  <c:v>135.92584099999999</c:v>
                </c:pt>
                <c:pt idx="172">
                  <c:v>136.22645</c:v>
                </c:pt>
                <c:pt idx="173">
                  <c:v>136.39128099999999</c:v>
                </c:pt>
                <c:pt idx="174">
                  <c:v>136.385029</c:v>
                </c:pt>
                <c:pt idx="175">
                  <c:v>136.491308</c:v>
                </c:pt>
                <c:pt idx="176">
                  <c:v>136.60324699999998</c:v>
                </c:pt>
                <c:pt idx="177">
                  <c:v>136.509985</c:v>
                </c:pt>
                <c:pt idx="178">
                  <c:v>136.96904999999998</c:v>
                </c:pt>
                <c:pt idx="179">
                  <c:v>138.36296499999997</c:v>
                </c:pt>
                <c:pt idx="180">
                  <c:v>138.741411</c:v>
                </c:pt>
                <c:pt idx="181">
                  <c:v>139.021659</c:v>
                </c:pt>
                <c:pt idx="182">
                  <c:v>139.217579</c:v>
                </c:pt>
                <c:pt idx="183">
                  <c:v>139.62223799999998</c:v>
                </c:pt>
                <c:pt idx="184">
                  <c:v>139.612483</c:v>
                </c:pt>
                <c:pt idx="185">
                  <c:v>139.41696999999999</c:v>
                </c:pt>
                <c:pt idx="186">
                  <c:v>137.971654</c:v>
                </c:pt>
                <c:pt idx="187">
                  <c:v>135.607957</c:v>
                </c:pt>
                <c:pt idx="188">
                  <c:v>134.907432</c:v>
                </c:pt>
                <c:pt idx="189">
                  <c:v>135.24951899999999</c:v>
                </c:pt>
                <c:pt idx="190">
                  <c:v>134.847714</c:v>
                </c:pt>
                <c:pt idx="191">
                  <c:v>134.26116099999999</c:v>
                </c:pt>
                <c:pt idx="192">
                  <c:v>133.8357</c:v>
                </c:pt>
                <c:pt idx="193">
                  <c:v>133.18171299999997</c:v>
                </c:pt>
                <c:pt idx="194">
                  <c:v>132.31878399999999</c:v>
                </c:pt>
                <c:pt idx="195">
                  <c:v>132.074648</c:v>
                </c:pt>
                <c:pt idx="196">
                  <c:v>131.98617000000002</c:v>
                </c:pt>
                <c:pt idx="197">
                  <c:v>131.45446399999997</c:v>
                </c:pt>
                <c:pt idx="198">
                  <c:v>131.347556</c:v>
                </c:pt>
                <c:pt idx="199">
                  <c:v>131.39140800000001</c:v>
                </c:pt>
                <c:pt idx="200">
                  <c:v>132.329373</c:v>
                </c:pt>
                <c:pt idx="201">
                  <c:v>132.95441300000002</c:v>
                </c:pt>
                <c:pt idx="202">
                  <c:v>133.18821600000001</c:v>
                </c:pt>
                <c:pt idx="203">
                  <c:v>133.945447</c:v>
                </c:pt>
                <c:pt idx="204">
                  <c:v>134.09445300000002</c:v>
                </c:pt>
                <c:pt idx="205">
                  <c:v>134.243922</c:v>
                </c:pt>
                <c:pt idx="206">
                  <c:v>134.29653199999998</c:v>
                </c:pt>
                <c:pt idx="207">
                  <c:v>134.38629299999999</c:v>
                </c:pt>
                <c:pt idx="208">
                  <c:v>134.30053199999998</c:v>
                </c:pt>
                <c:pt idx="209">
                  <c:v>133.91452700000002</c:v>
                </c:pt>
                <c:pt idx="210">
                  <c:v>133.860963</c:v>
                </c:pt>
                <c:pt idx="211">
                  <c:v>133.724233</c:v>
                </c:pt>
                <c:pt idx="212">
                  <c:v>133.812353</c:v>
                </c:pt>
                <c:pt idx="213">
                  <c:v>134.14521299999998</c:v>
                </c:pt>
                <c:pt idx="214">
                  <c:v>134.36203600000002</c:v>
                </c:pt>
                <c:pt idx="215">
                  <c:v>134.76431600000001</c:v>
                </c:pt>
                <c:pt idx="216">
                  <c:v>134.81126799999998</c:v>
                </c:pt>
                <c:pt idx="217">
                  <c:v>134.69223</c:v>
                </c:pt>
                <c:pt idx="218">
                  <c:v>134.40487300000001</c:v>
                </c:pt>
                <c:pt idx="219">
                  <c:v>134.38128799999998</c:v>
                </c:pt>
                <c:pt idx="220">
                  <c:v>134.64813899999999</c:v>
                </c:pt>
                <c:pt idx="221">
                  <c:v>135.07288800000001</c:v>
                </c:pt>
                <c:pt idx="222">
                  <c:v>136.07401099999998</c:v>
                </c:pt>
                <c:pt idx="223">
                  <c:v>136.61131399999999</c:v>
                </c:pt>
                <c:pt idx="224">
                  <c:v>136.67733200000001</c:v>
                </c:pt>
                <c:pt idx="225">
                  <c:v>136.83113299999999</c:v>
                </c:pt>
                <c:pt idx="226">
                  <c:v>136.22822000000002</c:v>
                </c:pt>
                <c:pt idx="227">
                  <c:v>135.338199</c:v>
                </c:pt>
                <c:pt idx="228">
                  <c:v>134.89606800000001</c:v>
                </c:pt>
                <c:pt idx="229">
                  <c:v>133.43266399999999</c:v>
                </c:pt>
                <c:pt idx="230">
                  <c:v>132.639636</c:v>
                </c:pt>
                <c:pt idx="231">
                  <c:v>131.99566799999999</c:v>
                </c:pt>
                <c:pt idx="232">
                  <c:v>131.62345400000001</c:v>
                </c:pt>
                <c:pt idx="233">
                  <c:v>131.46178999999998</c:v>
                </c:pt>
                <c:pt idx="234">
                  <c:v>131.597407</c:v>
                </c:pt>
                <c:pt idx="235">
                  <c:v>131.70702400000002</c:v>
                </c:pt>
                <c:pt idx="236">
                  <c:v>132.13817599999999</c:v>
                </c:pt>
                <c:pt idx="237">
                  <c:v>135.667125</c:v>
                </c:pt>
                <c:pt idx="238">
                  <c:v>140.275083</c:v>
                </c:pt>
                <c:pt idx="239">
                  <c:v>144.16244899999998</c:v>
                </c:pt>
                <c:pt idx="240">
                  <c:v>148.781409</c:v>
                </c:pt>
                <c:pt idx="241">
                  <c:v>154.65179699999999</c:v>
                </c:pt>
                <c:pt idx="242">
                  <c:v>158.17279600000001</c:v>
                </c:pt>
                <c:pt idx="243">
                  <c:v>157.624481</c:v>
                </c:pt>
                <c:pt idx="244">
                  <c:v>156.99114800000004</c:v>
                </c:pt>
                <c:pt idx="245">
                  <c:v>156.81544799999998</c:v>
                </c:pt>
                <c:pt idx="246">
                  <c:v>156.80991900000001</c:v>
                </c:pt>
                <c:pt idx="247">
                  <c:v>157.39308400000002</c:v>
                </c:pt>
                <c:pt idx="248">
                  <c:v>158.780822</c:v>
                </c:pt>
                <c:pt idx="249">
                  <c:v>158.735591</c:v>
                </c:pt>
                <c:pt idx="250">
                  <c:v>157.950931</c:v>
                </c:pt>
                <c:pt idx="251">
                  <c:v>155.53671700000001</c:v>
                </c:pt>
                <c:pt idx="252">
                  <c:v>153.26066599999999</c:v>
                </c:pt>
                <c:pt idx="253">
                  <c:v>151.01665299999999</c:v>
                </c:pt>
                <c:pt idx="254">
                  <c:v>149.79589500000003</c:v>
                </c:pt>
                <c:pt idx="255">
                  <c:v>150.529146</c:v>
                </c:pt>
                <c:pt idx="256">
                  <c:v>152.29188300000001</c:v>
                </c:pt>
                <c:pt idx="257">
                  <c:v>156.13248000000002</c:v>
                </c:pt>
                <c:pt idx="258">
                  <c:v>159.889082</c:v>
                </c:pt>
                <c:pt idx="259">
                  <c:v>162.14530099999999</c:v>
                </c:pt>
                <c:pt idx="260">
                  <c:v>161.802539</c:v>
                </c:pt>
                <c:pt idx="261">
                  <c:v>161.627835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44432</c:v>
                </c:pt>
                <c:pt idx="1">
                  <c:v>44438</c:v>
                </c:pt>
                <c:pt idx="2">
                  <c:v>44445</c:v>
                </c:pt>
                <c:pt idx="3">
                  <c:v>44452</c:v>
                </c:pt>
                <c:pt idx="4">
                  <c:v>44459</c:v>
                </c:pt>
                <c:pt idx="5">
                  <c:v>44466</c:v>
                </c:pt>
                <c:pt idx="6">
                  <c:v>44473</c:v>
                </c:pt>
                <c:pt idx="7">
                  <c:v>44480</c:v>
                </c:pt>
                <c:pt idx="8">
                  <c:v>44487</c:v>
                </c:pt>
                <c:pt idx="9">
                  <c:v>44494</c:v>
                </c:pt>
                <c:pt idx="10">
                  <c:v>44501</c:v>
                </c:pt>
                <c:pt idx="11">
                  <c:v>44508</c:v>
                </c:pt>
                <c:pt idx="12">
                  <c:v>44515</c:v>
                </c:pt>
                <c:pt idx="13">
                  <c:v>44522</c:v>
                </c:pt>
                <c:pt idx="14">
                  <c:v>44529</c:v>
                </c:pt>
                <c:pt idx="15">
                  <c:v>44536</c:v>
                </c:pt>
                <c:pt idx="16">
                  <c:v>44543</c:v>
                </c:pt>
                <c:pt idx="17">
                  <c:v>44550</c:v>
                </c:pt>
                <c:pt idx="18">
                  <c:v>44557</c:v>
                </c:pt>
                <c:pt idx="19">
                  <c:v>44564</c:v>
                </c:pt>
                <c:pt idx="20">
                  <c:v>44571</c:v>
                </c:pt>
                <c:pt idx="21">
                  <c:v>44578</c:v>
                </c:pt>
                <c:pt idx="22">
                  <c:v>44585</c:v>
                </c:pt>
                <c:pt idx="23">
                  <c:v>44592</c:v>
                </c:pt>
                <c:pt idx="24">
                  <c:v>44599</c:v>
                </c:pt>
                <c:pt idx="25">
                  <c:v>44606</c:v>
                </c:pt>
                <c:pt idx="26">
                  <c:v>44613</c:v>
                </c:pt>
                <c:pt idx="27">
                  <c:v>44620</c:v>
                </c:pt>
                <c:pt idx="28">
                  <c:v>44627</c:v>
                </c:pt>
                <c:pt idx="29">
                  <c:v>44634</c:v>
                </c:pt>
                <c:pt idx="30">
                  <c:v>44641</c:v>
                </c:pt>
                <c:pt idx="31">
                  <c:v>44648</c:v>
                </c:pt>
                <c:pt idx="32">
                  <c:v>44655</c:v>
                </c:pt>
                <c:pt idx="33">
                  <c:v>44662</c:v>
                </c:pt>
                <c:pt idx="34">
                  <c:v>44669</c:v>
                </c:pt>
                <c:pt idx="35">
                  <c:v>44676</c:v>
                </c:pt>
                <c:pt idx="36">
                  <c:v>44683</c:v>
                </c:pt>
                <c:pt idx="37">
                  <c:v>44690</c:v>
                </c:pt>
                <c:pt idx="38">
                  <c:v>44697</c:v>
                </c:pt>
                <c:pt idx="39">
                  <c:v>44704</c:v>
                </c:pt>
                <c:pt idx="40">
                  <c:v>44711</c:v>
                </c:pt>
                <c:pt idx="41">
                  <c:v>44718</c:v>
                </c:pt>
                <c:pt idx="42">
                  <c:v>44725</c:v>
                </c:pt>
                <c:pt idx="43">
                  <c:v>44732</c:v>
                </c:pt>
                <c:pt idx="44">
                  <c:v>44739</c:v>
                </c:pt>
                <c:pt idx="45">
                  <c:v>44746</c:v>
                </c:pt>
                <c:pt idx="46">
                  <c:v>44753</c:v>
                </c:pt>
                <c:pt idx="47">
                  <c:v>44760</c:v>
                </c:pt>
                <c:pt idx="48">
                  <c:v>44767</c:v>
                </c:pt>
                <c:pt idx="49">
                  <c:v>44774</c:v>
                </c:pt>
                <c:pt idx="50">
                  <c:v>44781</c:v>
                </c:pt>
                <c:pt idx="51">
                  <c:v>44788</c:v>
                </c:pt>
                <c:pt idx="52">
                  <c:v>44795</c:v>
                </c:pt>
                <c:pt idx="53">
                  <c:v>44802</c:v>
                </c:pt>
                <c:pt idx="54">
                  <c:v>44809</c:v>
                </c:pt>
                <c:pt idx="55">
                  <c:v>44816</c:v>
                </c:pt>
                <c:pt idx="56">
                  <c:v>44823</c:v>
                </c:pt>
                <c:pt idx="57">
                  <c:v>44830</c:v>
                </c:pt>
                <c:pt idx="58">
                  <c:v>44837</c:v>
                </c:pt>
                <c:pt idx="59">
                  <c:v>44844</c:v>
                </c:pt>
                <c:pt idx="60">
                  <c:v>44851</c:v>
                </c:pt>
                <c:pt idx="61">
                  <c:v>44858</c:v>
                </c:pt>
                <c:pt idx="62">
                  <c:v>44865</c:v>
                </c:pt>
                <c:pt idx="63">
                  <c:v>44872</c:v>
                </c:pt>
                <c:pt idx="64">
                  <c:v>44879</c:v>
                </c:pt>
                <c:pt idx="65">
                  <c:v>44886</c:v>
                </c:pt>
                <c:pt idx="66">
                  <c:v>44893</c:v>
                </c:pt>
                <c:pt idx="67">
                  <c:v>44900</c:v>
                </c:pt>
                <c:pt idx="68">
                  <c:v>44907</c:v>
                </c:pt>
                <c:pt idx="69">
                  <c:v>44914</c:v>
                </c:pt>
                <c:pt idx="70">
                  <c:v>44921</c:v>
                </c:pt>
                <c:pt idx="71">
                  <c:v>44928</c:v>
                </c:pt>
                <c:pt idx="72">
                  <c:v>44935</c:v>
                </c:pt>
                <c:pt idx="73">
                  <c:v>44942</c:v>
                </c:pt>
                <c:pt idx="74">
                  <c:v>44949</c:v>
                </c:pt>
                <c:pt idx="75">
                  <c:v>44956</c:v>
                </c:pt>
                <c:pt idx="76">
                  <c:v>44963</c:v>
                </c:pt>
                <c:pt idx="77">
                  <c:v>44970</c:v>
                </c:pt>
                <c:pt idx="78">
                  <c:v>44977</c:v>
                </c:pt>
                <c:pt idx="79">
                  <c:v>44984</c:v>
                </c:pt>
                <c:pt idx="80">
                  <c:v>44991</c:v>
                </c:pt>
                <c:pt idx="81">
                  <c:v>44998</c:v>
                </c:pt>
                <c:pt idx="82">
                  <c:v>45005</c:v>
                </c:pt>
                <c:pt idx="83">
                  <c:v>45012</c:v>
                </c:pt>
                <c:pt idx="84">
                  <c:v>45019</c:v>
                </c:pt>
                <c:pt idx="85">
                  <c:v>45026</c:v>
                </c:pt>
                <c:pt idx="86">
                  <c:v>45033</c:v>
                </c:pt>
                <c:pt idx="87">
                  <c:v>45040</c:v>
                </c:pt>
                <c:pt idx="88">
                  <c:v>45047</c:v>
                </c:pt>
                <c:pt idx="89">
                  <c:v>45054</c:v>
                </c:pt>
                <c:pt idx="90">
                  <c:v>45061</c:v>
                </c:pt>
                <c:pt idx="91">
                  <c:v>45068</c:v>
                </c:pt>
                <c:pt idx="92">
                  <c:v>45075</c:v>
                </c:pt>
                <c:pt idx="93">
                  <c:v>45082</c:v>
                </c:pt>
                <c:pt idx="94">
                  <c:v>45089</c:v>
                </c:pt>
                <c:pt idx="95">
                  <c:v>45096</c:v>
                </c:pt>
                <c:pt idx="96">
                  <c:v>45103</c:v>
                </c:pt>
                <c:pt idx="97">
                  <c:v>45110</c:v>
                </c:pt>
                <c:pt idx="98">
                  <c:v>45117</c:v>
                </c:pt>
                <c:pt idx="99">
                  <c:v>45124</c:v>
                </c:pt>
                <c:pt idx="100">
                  <c:v>45131</c:v>
                </c:pt>
                <c:pt idx="101">
                  <c:v>45138</c:v>
                </c:pt>
                <c:pt idx="102">
                  <c:v>45145</c:v>
                </c:pt>
                <c:pt idx="103">
                  <c:v>45152</c:v>
                </c:pt>
                <c:pt idx="104">
                  <c:v>45159</c:v>
                </c:pt>
                <c:pt idx="105">
                  <c:v>45166</c:v>
                </c:pt>
                <c:pt idx="106">
                  <c:v>45173</c:v>
                </c:pt>
                <c:pt idx="107">
                  <c:v>45180</c:v>
                </c:pt>
                <c:pt idx="108">
                  <c:v>45187</c:v>
                </c:pt>
                <c:pt idx="109">
                  <c:v>45194</c:v>
                </c:pt>
                <c:pt idx="110">
                  <c:v>45201</c:v>
                </c:pt>
                <c:pt idx="111">
                  <c:v>45208</c:v>
                </c:pt>
                <c:pt idx="112">
                  <c:v>45215</c:v>
                </c:pt>
                <c:pt idx="113">
                  <c:v>45222</c:v>
                </c:pt>
                <c:pt idx="114">
                  <c:v>45229</c:v>
                </c:pt>
                <c:pt idx="115">
                  <c:v>45236</c:v>
                </c:pt>
                <c:pt idx="116">
                  <c:v>45243</c:v>
                </c:pt>
                <c:pt idx="117">
                  <c:v>45250</c:v>
                </c:pt>
                <c:pt idx="118">
                  <c:v>45257</c:v>
                </c:pt>
                <c:pt idx="119">
                  <c:v>45264</c:v>
                </c:pt>
                <c:pt idx="120">
                  <c:v>45271</c:v>
                </c:pt>
                <c:pt idx="121">
                  <c:v>45278</c:v>
                </c:pt>
                <c:pt idx="122">
                  <c:v>45285</c:v>
                </c:pt>
                <c:pt idx="123">
                  <c:v>45292</c:v>
                </c:pt>
                <c:pt idx="124">
                  <c:v>45299</c:v>
                </c:pt>
                <c:pt idx="125">
                  <c:v>45306</c:v>
                </c:pt>
                <c:pt idx="126">
                  <c:v>45313</c:v>
                </c:pt>
                <c:pt idx="127">
                  <c:v>45320</c:v>
                </c:pt>
                <c:pt idx="128">
                  <c:v>45327</c:v>
                </c:pt>
                <c:pt idx="129">
                  <c:v>45334</c:v>
                </c:pt>
                <c:pt idx="130">
                  <c:v>45341</c:v>
                </c:pt>
                <c:pt idx="131">
                  <c:v>45348</c:v>
                </c:pt>
                <c:pt idx="132">
                  <c:v>45355</c:v>
                </c:pt>
                <c:pt idx="133">
                  <c:v>45362</c:v>
                </c:pt>
                <c:pt idx="134">
                  <c:v>45369</c:v>
                </c:pt>
                <c:pt idx="135">
                  <c:v>45376</c:v>
                </c:pt>
                <c:pt idx="136">
                  <c:v>45383</c:v>
                </c:pt>
                <c:pt idx="137">
                  <c:v>45390</c:v>
                </c:pt>
                <c:pt idx="138">
                  <c:v>45397</c:v>
                </c:pt>
                <c:pt idx="139">
                  <c:v>45404</c:v>
                </c:pt>
                <c:pt idx="140">
                  <c:v>45411</c:v>
                </c:pt>
                <c:pt idx="141">
                  <c:v>45418</c:v>
                </c:pt>
                <c:pt idx="142">
                  <c:v>45425</c:v>
                </c:pt>
                <c:pt idx="143">
                  <c:v>45432</c:v>
                </c:pt>
                <c:pt idx="144">
                  <c:v>45439</c:v>
                </c:pt>
                <c:pt idx="145">
                  <c:v>45446</c:v>
                </c:pt>
                <c:pt idx="146">
                  <c:v>45453</c:v>
                </c:pt>
                <c:pt idx="147">
                  <c:v>45460</c:v>
                </c:pt>
                <c:pt idx="148">
                  <c:v>45467</c:v>
                </c:pt>
                <c:pt idx="149">
                  <c:v>45474</c:v>
                </c:pt>
                <c:pt idx="150">
                  <c:v>45481</c:v>
                </c:pt>
                <c:pt idx="151">
                  <c:v>45488</c:v>
                </c:pt>
                <c:pt idx="152">
                  <c:v>45495</c:v>
                </c:pt>
                <c:pt idx="153">
                  <c:v>45502</c:v>
                </c:pt>
                <c:pt idx="154">
                  <c:v>45509</c:v>
                </c:pt>
                <c:pt idx="155">
                  <c:v>45516</c:v>
                </c:pt>
                <c:pt idx="156">
                  <c:v>45523</c:v>
                </c:pt>
                <c:pt idx="157">
                  <c:v>45530</c:v>
                </c:pt>
                <c:pt idx="158">
                  <c:v>45537</c:v>
                </c:pt>
                <c:pt idx="159">
                  <c:v>45544</c:v>
                </c:pt>
                <c:pt idx="160">
                  <c:v>45551</c:v>
                </c:pt>
                <c:pt idx="161">
                  <c:v>45558</c:v>
                </c:pt>
                <c:pt idx="162">
                  <c:v>45565</c:v>
                </c:pt>
                <c:pt idx="163">
                  <c:v>45572</c:v>
                </c:pt>
                <c:pt idx="164">
                  <c:v>45579</c:v>
                </c:pt>
                <c:pt idx="165">
                  <c:v>45586</c:v>
                </c:pt>
                <c:pt idx="166">
                  <c:v>45593</c:v>
                </c:pt>
                <c:pt idx="167">
                  <c:v>45600</c:v>
                </c:pt>
                <c:pt idx="168">
                  <c:v>45607</c:v>
                </c:pt>
                <c:pt idx="169">
                  <c:v>45614</c:v>
                </c:pt>
                <c:pt idx="170">
                  <c:v>45621</c:v>
                </c:pt>
                <c:pt idx="171">
                  <c:v>45628</c:v>
                </c:pt>
                <c:pt idx="172">
                  <c:v>45635</c:v>
                </c:pt>
                <c:pt idx="173">
                  <c:v>45642</c:v>
                </c:pt>
                <c:pt idx="174">
                  <c:v>45649</c:v>
                </c:pt>
                <c:pt idx="175">
                  <c:v>45656</c:v>
                </c:pt>
                <c:pt idx="176">
                  <c:v>45663</c:v>
                </c:pt>
                <c:pt idx="177">
                  <c:v>45670</c:v>
                </c:pt>
                <c:pt idx="178">
                  <c:v>45677</c:v>
                </c:pt>
                <c:pt idx="179">
                  <c:v>45684</c:v>
                </c:pt>
                <c:pt idx="180">
                  <c:v>45691</c:v>
                </c:pt>
                <c:pt idx="181">
                  <c:v>45698</c:v>
                </c:pt>
                <c:pt idx="182">
                  <c:v>45705</c:v>
                </c:pt>
                <c:pt idx="183">
                  <c:v>45712</c:v>
                </c:pt>
                <c:pt idx="184">
                  <c:v>45719</c:v>
                </c:pt>
                <c:pt idx="185">
                  <c:v>45726</c:v>
                </c:pt>
                <c:pt idx="186">
                  <c:v>45733</c:v>
                </c:pt>
                <c:pt idx="187">
                  <c:v>45740</c:v>
                </c:pt>
                <c:pt idx="188">
                  <c:v>45747</c:v>
                </c:pt>
                <c:pt idx="189">
                  <c:v>45754</c:v>
                </c:pt>
                <c:pt idx="190">
                  <c:v>45761</c:v>
                </c:pt>
                <c:pt idx="191">
                  <c:v>45768</c:v>
                </c:pt>
                <c:pt idx="192">
                  <c:v>45775</c:v>
                </c:pt>
                <c:pt idx="193">
                  <c:v>45782</c:v>
                </c:pt>
                <c:pt idx="194">
                  <c:v>45789</c:v>
                </c:pt>
                <c:pt idx="195">
                  <c:v>45796</c:v>
                </c:pt>
                <c:pt idx="196">
                  <c:v>45803</c:v>
                </c:pt>
                <c:pt idx="197">
                  <c:v>45810</c:v>
                </c:pt>
                <c:pt idx="198">
                  <c:v>45817</c:v>
                </c:pt>
                <c:pt idx="199">
                  <c:v>45824</c:v>
                </c:pt>
                <c:pt idx="200">
                  <c:v>45831</c:v>
                </c:pt>
                <c:pt idx="201">
                  <c:v>45838</c:v>
                </c:pt>
                <c:pt idx="202">
                  <c:v>45845</c:v>
                </c:pt>
                <c:pt idx="203">
                  <c:v>45852</c:v>
                </c:pt>
                <c:pt idx="204">
                  <c:v>45859</c:v>
                </c:pt>
                <c:pt idx="205">
                  <c:v>45866</c:v>
                </c:pt>
                <c:pt idx="206">
                  <c:v>45873</c:v>
                </c:pt>
                <c:pt idx="207">
                  <c:v>45880</c:v>
                </c:pt>
                <c:pt idx="208">
                  <c:v>45887</c:v>
                </c:pt>
                <c:pt idx="209">
                  <c:v>45894</c:v>
                </c:pt>
                <c:pt idx="210">
                  <c:v>45901</c:v>
                </c:pt>
                <c:pt idx="211">
                  <c:v>45908</c:v>
                </c:pt>
                <c:pt idx="212">
                  <c:v>45915</c:v>
                </c:pt>
                <c:pt idx="213">
                  <c:v>45922</c:v>
                </c:pt>
                <c:pt idx="214">
                  <c:v>45929</c:v>
                </c:pt>
                <c:pt idx="215">
                  <c:v>45936</c:v>
                </c:pt>
                <c:pt idx="216">
                  <c:v>45943</c:v>
                </c:pt>
                <c:pt idx="217">
                  <c:v>45950</c:v>
                </c:pt>
                <c:pt idx="218">
                  <c:v>45957</c:v>
                </c:pt>
                <c:pt idx="219">
                  <c:v>45964</c:v>
                </c:pt>
                <c:pt idx="220">
                  <c:v>45971</c:v>
                </c:pt>
                <c:pt idx="221">
                  <c:v>45978</c:v>
                </c:pt>
                <c:pt idx="222">
                  <c:v>45985</c:v>
                </c:pt>
                <c:pt idx="223">
                  <c:v>45992</c:v>
                </c:pt>
                <c:pt idx="224">
                  <c:v>45999</c:v>
                </c:pt>
                <c:pt idx="225">
                  <c:v>46006</c:v>
                </c:pt>
                <c:pt idx="226">
                  <c:v>46013</c:v>
                </c:pt>
                <c:pt idx="227">
                  <c:v>46020</c:v>
                </c:pt>
                <c:pt idx="228">
                  <c:v>46027</c:v>
                </c:pt>
                <c:pt idx="229">
                  <c:v>46034</c:v>
                </c:pt>
                <c:pt idx="230">
                  <c:v>46041</c:v>
                </c:pt>
                <c:pt idx="231">
                  <c:v>46048</c:v>
                </c:pt>
                <c:pt idx="232">
                  <c:v>46055</c:v>
                </c:pt>
                <c:pt idx="233">
                  <c:v>46062</c:v>
                </c:pt>
                <c:pt idx="234">
                  <c:v>46069</c:v>
                </c:pt>
                <c:pt idx="235">
                  <c:v>46076</c:v>
                </c:pt>
                <c:pt idx="236">
                  <c:v>46083</c:v>
                </c:pt>
                <c:pt idx="237">
                  <c:v>46090</c:v>
                </c:pt>
                <c:pt idx="238">
                  <c:v>46097</c:v>
                </c:pt>
                <c:pt idx="239">
                  <c:v>46104</c:v>
                </c:pt>
                <c:pt idx="240">
                  <c:v>46111</c:v>
                </c:pt>
                <c:pt idx="241">
                  <c:v>46118</c:v>
                </c:pt>
                <c:pt idx="242">
                  <c:v>46125</c:v>
                </c:pt>
                <c:pt idx="243">
                  <c:v>46132</c:v>
                </c:pt>
                <c:pt idx="244">
                  <c:v>46139</c:v>
                </c:pt>
                <c:pt idx="245">
                  <c:v>46146</c:v>
                </c:pt>
                <c:pt idx="246">
                  <c:v>46153</c:v>
                </c:pt>
                <c:pt idx="247">
                  <c:v>46160</c:v>
                </c:pt>
                <c:pt idx="248">
                  <c:v>46167</c:v>
                </c:pt>
                <c:pt idx="249">
                  <c:v>46174</c:v>
                </c:pt>
                <c:pt idx="250">
                  <c:v>46181</c:v>
                </c:pt>
                <c:pt idx="251">
                  <c:v>46188</c:v>
                </c:pt>
                <c:pt idx="252">
                  <c:v>46195</c:v>
                </c:pt>
                <c:pt idx="253">
                  <c:v>46202</c:v>
                </c:pt>
                <c:pt idx="254">
                  <c:v>46209</c:v>
                </c:pt>
                <c:pt idx="255">
                  <c:v>46216</c:v>
                </c:pt>
                <c:pt idx="256">
                  <c:v>46223</c:v>
                </c:pt>
                <c:pt idx="257">
                  <c:v>46230</c:v>
                </c:pt>
                <c:pt idx="258">
                  <c:v>46237</c:v>
                </c:pt>
                <c:pt idx="259">
                  <c:v>46244</c:v>
                </c:pt>
                <c:pt idx="260">
                  <c:v>46251</c:v>
                </c:pt>
                <c:pt idx="261">
                  <c:v>46258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137.15</c:v>
                </c:pt>
                <c:pt idx="1">
                  <c:v>137.11000000000001</c:v>
                </c:pt>
                <c:pt idx="2">
                  <c:v>137.19</c:v>
                </c:pt>
                <c:pt idx="3">
                  <c:v>137.19</c:v>
                </c:pt>
                <c:pt idx="4">
                  <c:v>137.35</c:v>
                </c:pt>
                <c:pt idx="5">
                  <c:v>137.951247</c:v>
                </c:pt>
                <c:pt idx="6">
                  <c:v>139.19999999999999</c:v>
                </c:pt>
                <c:pt idx="7">
                  <c:v>140.66</c:v>
                </c:pt>
                <c:pt idx="8">
                  <c:v>143.19</c:v>
                </c:pt>
                <c:pt idx="9">
                  <c:v>145.9</c:v>
                </c:pt>
                <c:pt idx="10">
                  <c:v>147.47999999999999</c:v>
                </c:pt>
                <c:pt idx="11">
                  <c:v>148.84</c:v>
                </c:pt>
                <c:pt idx="12">
                  <c:v>149.76</c:v>
                </c:pt>
                <c:pt idx="13">
                  <c:v>150.73128299999999</c:v>
                </c:pt>
                <c:pt idx="14">
                  <c:v>151.31</c:v>
                </c:pt>
                <c:pt idx="15">
                  <c:v>150.61000000000001</c:v>
                </c:pt>
                <c:pt idx="16">
                  <c:v>149.88</c:v>
                </c:pt>
                <c:pt idx="17">
                  <c:v>148.88999999999999</c:v>
                </c:pt>
                <c:pt idx="18">
                  <c:v>148.82</c:v>
                </c:pt>
                <c:pt idx="19">
                  <c:v>148.85</c:v>
                </c:pt>
                <c:pt idx="20">
                  <c:v>148.65</c:v>
                </c:pt>
                <c:pt idx="21">
                  <c:v>148.69999999999999</c:v>
                </c:pt>
                <c:pt idx="22">
                  <c:v>148.81</c:v>
                </c:pt>
                <c:pt idx="23">
                  <c:v>149.68</c:v>
                </c:pt>
                <c:pt idx="24">
                  <c:v>150.30000000000001</c:v>
                </c:pt>
                <c:pt idx="25">
                  <c:v>151.1</c:v>
                </c:pt>
                <c:pt idx="26">
                  <c:v>151.94999999999999</c:v>
                </c:pt>
                <c:pt idx="27">
                  <c:v>153.36000000000001</c:v>
                </c:pt>
                <c:pt idx="28">
                  <c:v>158.56</c:v>
                </c:pt>
                <c:pt idx="29">
                  <c:v>169.48</c:v>
                </c:pt>
                <c:pt idx="30">
                  <c:v>177.47</c:v>
                </c:pt>
                <c:pt idx="31">
                  <c:v>176.44240299999998</c:v>
                </c:pt>
                <c:pt idx="32">
                  <c:v>176</c:v>
                </c:pt>
                <c:pt idx="33">
                  <c:v>176.22</c:v>
                </c:pt>
                <c:pt idx="34">
                  <c:v>175.92927700000001</c:v>
                </c:pt>
                <c:pt idx="35">
                  <c:v>176.33440100000001</c:v>
                </c:pt>
                <c:pt idx="36">
                  <c:v>177.06366299999999</c:v>
                </c:pt>
                <c:pt idx="37">
                  <c:v>178.39</c:v>
                </c:pt>
                <c:pt idx="38">
                  <c:v>179.67</c:v>
                </c:pt>
                <c:pt idx="39">
                  <c:v>181.162485</c:v>
                </c:pt>
                <c:pt idx="40">
                  <c:v>182.24970200000001</c:v>
                </c:pt>
                <c:pt idx="41">
                  <c:v>184.94319000000002</c:v>
                </c:pt>
                <c:pt idx="42">
                  <c:v>190.43459200000001</c:v>
                </c:pt>
                <c:pt idx="43">
                  <c:v>194.87</c:v>
                </c:pt>
                <c:pt idx="44">
                  <c:v>198.93</c:v>
                </c:pt>
                <c:pt idx="45">
                  <c:v>199.22</c:v>
                </c:pt>
                <c:pt idx="46">
                  <c:v>198.74</c:v>
                </c:pt>
                <c:pt idx="47">
                  <c:v>197.53</c:v>
                </c:pt>
                <c:pt idx="48">
                  <c:v>195.88</c:v>
                </c:pt>
                <c:pt idx="49">
                  <c:v>193.04</c:v>
                </c:pt>
                <c:pt idx="50">
                  <c:v>188.49</c:v>
                </c:pt>
                <c:pt idx="51">
                  <c:v>185.16</c:v>
                </c:pt>
                <c:pt idx="52">
                  <c:v>182.92</c:v>
                </c:pt>
                <c:pt idx="53">
                  <c:v>183.2</c:v>
                </c:pt>
                <c:pt idx="54">
                  <c:v>182.82</c:v>
                </c:pt>
                <c:pt idx="55">
                  <c:v>182.22</c:v>
                </c:pt>
                <c:pt idx="56">
                  <c:v>181.13</c:v>
                </c:pt>
                <c:pt idx="57">
                  <c:v>180.46</c:v>
                </c:pt>
                <c:pt idx="58">
                  <c:v>180.04</c:v>
                </c:pt>
                <c:pt idx="59">
                  <c:v>180.76</c:v>
                </c:pt>
                <c:pt idx="60">
                  <c:v>181.85817400000002</c:v>
                </c:pt>
                <c:pt idx="61">
                  <c:v>187.29633800000002</c:v>
                </c:pt>
                <c:pt idx="62">
                  <c:v>189.76706999999999</c:v>
                </c:pt>
                <c:pt idx="63">
                  <c:v>189.794085</c:v>
                </c:pt>
                <c:pt idx="64">
                  <c:v>188.85</c:v>
                </c:pt>
                <c:pt idx="65">
                  <c:v>187.57</c:v>
                </c:pt>
                <c:pt idx="66">
                  <c:v>185.57</c:v>
                </c:pt>
                <c:pt idx="67">
                  <c:v>183.56</c:v>
                </c:pt>
                <c:pt idx="68">
                  <c:v>179.91</c:v>
                </c:pt>
                <c:pt idx="69">
                  <c:v>177.62</c:v>
                </c:pt>
                <c:pt idx="70">
                  <c:v>175.52</c:v>
                </c:pt>
                <c:pt idx="71">
                  <c:v>174.16</c:v>
                </c:pt>
                <c:pt idx="72">
                  <c:v>173.16</c:v>
                </c:pt>
                <c:pt idx="73">
                  <c:v>171.64</c:v>
                </c:pt>
                <c:pt idx="74">
                  <c:v>170.86224199999998</c:v>
                </c:pt>
                <c:pt idx="75">
                  <c:v>170.56</c:v>
                </c:pt>
                <c:pt idx="76">
                  <c:v>170.36031899999998</c:v>
                </c:pt>
                <c:pt idx="77">
                  <c:v>169.65982100000002</c:v>
                </c:pt>
                <c:pt idx="78">
                  <c:v>169.3</c:v>
                </c:pt>
                <c:pt idx="79">
                  <c:v>168.56</c:v>
                </c:pt>
                <c:pt idx="80">
                  <c:v>167.33</c:v>
                </c:pt>
                <c:pt idx="81">
                  <c:v>167.04</c:v>
                </c:pt>
                <c:pt idx="82">
                  <c:v>166.26</c:v>
                </c:pt>
                <c:pt idx="83">
                  <c:v>165.18</c:v>
                </c:pt>
                <c:pt idx="84">
                  <c:v>163.71</c:v>
                </c:pt>
                <c:pt idx="85">
                  <c:v>162.70971299999999</c:v>
                </c:pt>
                <c:pt idx="86">
                  <c:v>162.11473099999998</c:v>
                </c:pt>
                <c:pt idx="87">
                  <c:v>161.340855</c:v>
                </c:pt>
                <c:pt idx="88">
                  <c:v>160.351451</c:v>
                </c:pt>
                <c:pt idx="89">
                  <c:v>158.116029</c:v>
                </c:pt>
                <c:pt idx="90">
                  <c:v>155.53458799999999</c:v>
                </c:pt>
                <c:pt idx="91">
                  <c:v>151.59455500000001</c:v>
                </c:pt>
                <c:pt idx="92">
                  <c:v>147.866602</c:v>
                </c:pt>
                <c:pt idx="93">
                  <c:v>146.42563699999999</c:v>
                </c:pt>
                <c:pt idx="94">
                  <c:v>145.47573999999997</c:v>
                </c:pt>
                <c:pt idx="95">
                  <c:v>145.19698000000002</c:v>
                </c:pt>
                <c:pt idx="96">
                  <c:v>145.645343</c:v>
                </c:pt>
                <c:pt idx="97">
                  <c:v>145.516514</c:v>
                </c:pt>
                <c:pt idx="98">
                  <c:v>144.73065800000001</c:v>
                </c:pt>
                <c:pt idx="99">
                  <c:v>144.63642700000003</c:v>
                </c:pt>
                <c:pt idx="100">
                  <c:v>145.13000299999999</c:v>
                </c:pt>
                <c:pt idx="101">
                  <c:v>145.94888599999999</c:v>
                </c:pt>
                <c:pt idx="102">
                  <c:v>148.22952800000002</c:v>
                </c:pt>
                <c:pt idx="103">
                  <c:v>150.373794</c:v>
                </c:pt>
                <c:pt idx="104">
                  <c:v>152.14298300000002</c:v>
                </c:pt>
                <c:pt idx="105">
                  <c:v>153.52133200000003</c:v>
                </c:pt>
                <c:pt idx="106">
                  <c:v>154.64606999999998</c:v>
                </c:pt>
                <c:pt idx="107">
                  <c:v>156.147277</c:v>
                </c:pt>
                <c:pt idx="108">
                  <c:v>158.15800800000002</c:v>
                </c:pt>
                <c:pt idx="109">
                  <c:v>160.611538</c:v>
                </c:pt>
                <c:pt idx="110">
                  <c:v>162.15268499999999</c:v>
                </c:pt>
                <c:pt idx="111">
                  <c:v>162.49299999999999</c:v>
                </c:pt>
                <c:pt idx="112">
                  <c:v>162.30953799999997</c:v>
                </c:pt>
                <c:pt idx="113">
                  <c:v>162.19093700000002</c:v>
                </c:pt>
                <c:pt idx="114">
                  <c:v>161.75627500000002</c:v>
                </c:pt>
                <c:pt idx="115">
                  <c:v>160.85994699999998</c:v>
                </c:pt>
                <c:pt idx="116">
                  <c:v>160.38662900000003</c:v>
                </c:pt>
                <c:pt idx="117">
                  <c:v>158.44112499999997</c:v>
                </c:pt>
                <c:pt idx="118">
                  <c:v>156.18327599999998</c:v>
                </c:pt>
                <c:pt idx="119">
                  <c:v>154.10458400000002</c:v>
                </c:pt>
                <c:pt idx="120">
                  <c:v>152.00577899999999</c:v>
                </c:pt>
                <c:pt idx="121">
                  <c:v>150.37846099999999</c:v>
                </c:pt>
                <c:pt idx="122">
                  <c:v>149.235826</c:v>
                </c:pt>
                <c:pt idx="123">
                  <c:v>148.66493400000002</c:v>
                </c:pt>
                <c:pt idx="124">
                  <c:v>148.212366</c:v>
                </c:pt>
                <c:pt idx="125">
                  <c:v>147.92895900000002</c:v>
                </c:pt>
                <c:pt idx="126">
                  <c:v>147.95832799999999</c:v>
                </c:pt>
                <c:pt idx="127">
                  <c:v>148.55655999999999</c:v>
                </c:pt>
                <c:pt idx="128">
                  <c:v>149.354702</c:v>
                </c:pt>
                <c:pt idx="129">
                  <c:v>150.27635899999999</c:v>
                </c:pt>
                <c:pt idx="130">
                  <c:v>152.07956000000001</c:v>
                </c:pt>
                <c:pt idx="131">
                  <c:v>153.29074700000001</c:v>
                </c:pt>
                <c:pt idx="132">
                  <c:v>154.526016</c:v>
                </c:pt>
                <c:pt idx="133">
                  <c:v>154.29267800000002</c:v>
                </c:pt>
                <c:pt idx="134">
                  <c:v>153.80557499999998</c:v>
                </c:pt>
                <c:pt idx="135">
                  <c:v>153.89622499999999</c:v>
                </c:pt>
                <c:pt idx="136">
                  <c:v>156.00234600000002</c:v>
                </c:pt>
                <c:pt idx="137">
                  <c:v>156.29206399999998</c:v>
                </c:pt>
                <c:pt idx="138">
                  <c:v>157.45900800000001</c:v>
                </c:pt>
                <c:pt idx="139">
                  <c:v>157.982561</c:v>
                </c:pt>
                <c:pt idx="140">
                  <c:v>157.97739300000001</c:v>
                </c:pt>
                <c:pt idx="141">
                  <c:v>157.63794300000001</c:v>
                </c:pt>
                <c:pt idx="142">
                  <c:v>157.08067699999998</c:v>
                </c:pt>
                <c:pt idx="143">
                  <c:v>156.211288</c:v>
                </c:pt>
                <c:pt idx="144">
                  <c:v>154.304439</c:v>
                </c:pt>
                <c:pt idx="145">
                  <c:v>153.26176600000002</c:v>
                </c:pt>
                <c:pt idx="146">
                  <c:v>151.991635</c:v>
                </c:pt>
                <c:pt idx="147">
                  <c:v>150.70382199999997</c:v>
                </c:pt>
                <c:pt idx="148">
                  <c:v>150.11735599999997</c:v>
                </c:pt>
                <c:pt idx="149">
                  <c:v>150.059617</c:v>
                </c:pt>
                <c:pt idx="150">
                  <c:v>150.39364499999999</c:v>
                </c:pt>
                <c:pt idx="151">
                  <c:v>150.56242700000001</c:v>
                </c:pt>
                <c:pt idx="152">
                  <c:v>150.59186200000002</c:v>
                </c:pt>
                <c:pt idx="153">
                  <c:v>150.156567</c:v>
                </c:pt>
                <c:pt idx="154">
                  <c:v>149.09860000000003</c:v>
                </c:pt>
                <c:pt idx="155">
                  <c:v>148.47881599999999</c:v>
                </c:pt>
                <c:pt idx="156">
                  <c:v>147.424058</c:v>
                </c:pt>
                <c:pt idx="157">
                  <c:v>146.14681300000004</c:v>
                </c:pt>
                <c:pt idx="158">
                  <c:v>145.18855400000001</c:v>
                </c:pt>
                <c:pt idx="159">
                  <c:v>143.40070400000002</c:v>
                </c:pt>
                <c:pt idx="160">
                  <c:v>141.60610999999997</c:v>
                </c:pt>
                <c:pt idx="161">
                  <c:v>140.018216</c:v>
                </c:pt>
                <c:pt idx="162">
                  <c:v>138.852994</c:v>
                </c:pt>
                <c:pt idx="163">
                  <c:v>138.46336599999998</c:v>
                </c:pt>
                <c:pt idx="164">
                  <c:v>139.07519400000001</c:v>
                </c:pt>
                <c:pt idx="165">
                  <c:v>139.26096699999999</c:v>
                </c:pt>
                <c:pt idx="166">
                  <c:v>139.709745</c:v>
                </c:pt>
                <c:pt idx="167">
                  <c:v>139.84395799999999</c:v>
                </c:pt>
                <c:pt idx="168">
                  <c:v>140.13422300000002</c:v>
                </c:pt>
                <c:pt idx="169">
                  <c:v>140.48737899999998</c:v>
                </c:pt>
                <c:pt idx="170">
                  <c:v>141.40484000000001</c:v>
                </c:pt>
                <c:pt idx="171">
                  <c:v>142.04014499999997</c:v>
                </c:pt>
                <c:pt idx="172">
                  <c:v>142.48728700000001</c:v>
                </c:pt>
                <c:pt idx="173">
                  <c:v>142.70911500000003</c:v>
                </c:pt>
                <c:pt idx="174">
                  <c:v>142.848073</c:v>
                </c:pt>
                <c:pt idx="175">
                  <c:v>142.98101699999998</c:v>
                </c:pt>
                <c:pt idx="176">
                  <c:v>143.295242</c:v>
                </c:pt>
                <c:pt idx="177">
                  <c:v>143.32843099999999</c:v>
                </c:pt>
                <c:pt idx="178">
                  <c:v>144.26750099999998</c:v>
                </c:pt>
                <c:pt idx="179">
                  <c:v>145.574793</c:v>
                </c:pt>
                <c:pt idx="180">
                  <c:v>146.13087400000001</c:v>
                </c:pt>
                <c:pt idx="181">
                  <c:v>146.29333200000002</c:v>
                </c:pt>
                <c:pt idx="182">
                  <c:v>146.44771800000001</c:v>
                </c:pt>
                <c:pt idx="183">
                  <c:v>146.82192700000002</c:v>
                </c:pt>
                <c:pt idx="184">
                  <c:v>146.884027</c:v>
                </c:pt>
                <c:pt idx="185">
                  <c:v>146.57529</c:v>
                </c:pt>
                <c:pt idx="186">
                  <c:v>145.38482700000003</c:v>
                </c:pt>
                <c:pt idx="187">
                  <c:v>143.07308</c:v>
                </c:pt>
                <c:pt idx="188">
                  <c:v>142.255009</c:v>
                </c:pt>
                <c:pt idx="189">
                  <c:v>142.54169199999998</c:v>
                </c:pt>
                <c:pt idx="190">
                  <c:v>141.97461799999999</c:v>
                </c:pt>
                <c:pt idx="191">
                  <c:v>141.44217399999999</c:v>
                </c:pt>
                <c:pt idx="192">
                  <c:v>140.81097600000001</c:v>
                </c:pt>
                <c:pt idx="193">
                  <c:v>140.05547999999999</c:v>
                </c:pt>
                <c:pt idx="194">
                  <c:v>139.19787699999998</c:v>
                </c:pt>
                <c:pt idx="195">
                  <c:v>138.57350100000002</c:v>
                </c:pt>
                <c:pt idx="196">
                  <c:v>138.367391</c:v>
                </c:pt>
                <c:pt idx="197">
                  <c:v>138.08744300000001</c:v>
                </c:pt>
                <c:pt idx="198">
                  <c:v>137.53903200000002</c:v>
                </c:pt>
                <c:pt idx="199">
                  <c:v>137.542314</c:v>
                </c:pt>
                <c:pt idx="200">
                  <c:v>139.02959200000001</c:v>
                </c:pt>
                <c:pt idx="201">
                  <c:v>140.26409099999998</c:v>
                </c:pt>
                <c:pt idx="202">
                  <c:v>140.57684799999998</c:v>
                </c:pt>
                <c:pt idx="203">
                  <c:v>141.10385300000002</c:v>
                </c:pt>
                <c:pt idx="204">
                  <c:v>141.850977</c:v>
                </c:pt>
                <c:pt idx="205">
                  <c:v>142.00014199999998</c:v>
                </c:pt>
                <c:pt idx="206">
                  <c:v>142.130449</c:v>
                </c:pt>
                <c:pt idx="207">
                  <c:v>142.48968600000001</c:v>
                </c:pt>
                <c:pt idx="208">
                  <c:v>142.16559099999998</c:v>
                </c:pt>
                <c:pt idx="209">
                  <c:v>141.917306</c:v>
                </c:pt>
                <c:pt idx="210">
                  <c:v>141.65410799999998</c:v>
                </c:pt>
                <c:pt idx="211">
                  <c:v>141.58071000000001</c:v>
                </c:pt>
                <c:pt idx="212">
                  <c:v>141.68569500000001</c:v>
                </c:pt>
                <c:pt idx="213">
                  <c:v>142.024261</c:v>
                </c:pt>
                <c:pt idx="214">
                  <c:v>142.23597000000001</c:v>
                </c:pt>
                <c:pt idx="215">
                  <c:v>142.917157</c:v>
                </c:pt>
                <c:pt idx="216">
                  <c:v>142.98682199999999</c:v>
                </c:pt>
                <c:pt idx="217">
                  <c:v>142.81489199999999</c:v>
                </c:pt>
                <c:pt idx="218">
                  <c:v>142.37860900000001</c:v>
                </c:pt>
                <c:pt idx="219">
                  <c:v>142.60810999999998</c:v>
                </c:pt>
                <c:pt idx="220">
                  <c:v>143.30982399999999</c:v>
                </c:pt>
                <c:pt idx="221">
                  <c:v>143.97318100000001</c:v>
                </c:pt>
                <c:pt idx="222">
                  <c:v>145.39935000000003</c:v>
                </c:pt>
                <c:pt idx="223">
                  <c:v>146.19905800000001</c:v>
                </c:pt>
                <c:pt idx="224">
                  <c:v>146.23381900000001</c:v>
                </c:pt>
                <c:pt idx="225">
                  <c:v>146.14285699999999</c:v>
                </c:pt>
                <c:pt idx="226">
                  <c:v>145.44801899999999</c:v>
                </c:pt>
                <c:pt idx="227">
                  <c:v>144.58739800000001</c:v>
                </c:pt>
                <c:pt idx="228">
                  <c:v>144.18756299999998</c:v>
                </c:pt>
                <c:pt idx="229">
                  <c:v>142.62878900000001</c:v>
                </c:pt>
                <c:pt idx="230">
                  <c:v>141.81531200000001</c:v>
                </c:pt>
                <c:pt idx="231">
                  <c:v>141.25736000000001</c:v>
                </c:pt>
                <c:pt idx="232">
                  <c:v>140.81647099999998</c:v>
                </c:pt>
                <c:pt idx="233">
                  <c:v>140.72389400000003</c:v>
                </c:pt>
                <c:pt idx="234">
                  <c:v>141.45736099999999</c:v>
                </c:pt>
                <c:pt idx="235">
                  <c:v>141.455443</c:v>
                </c:pt>
                <c:pt idx="236">
                  <c:v>142.14869900000002</c:v>
                </c:pt>
                <c:pt idx="237">
                  <c:v>149.01496200000003</c:v>
                </c:pt>
                <c:pt idx="238">
                  <c:v>158.78076900000002</c:v>
                </c:pt>
                <c:pt idx="239">
                  <c:v>166.877734</c:v>
                </c:pt>
                <c:pt idx="240">
                  <c:v>176.52186600000002</c:v>
                </c:pt>
                <c:pt idx="241">
                  <c:v>186.74589200000003</c:v>
                </c:pt>
                <c:pt idx="242">
                  <c:v>192.13534799999999</c:v>
                </c:pt>
                <c:pt idx="243">
                  <c:v>191.237031</c:v>
                </c:pt>
                <c:pt idx="244">
                  <c:v>189.81097900000003</c:v>
                </c:pt>
                <c:pt idx="245">
                  <c:v>188.79284200000001</c:v>
                </c:pt>
                <c:pt idx="246">
                  <c:v>188.141614</c:v>
                </c:pt>
                <c:pt idx="247">
                  <c:v>186.56378000000001</c:v>
                </c:pt>
                <c:pt idx="248">
                  <c:v>185.06502800000001</c:v>
                </c:pt>
                <c:pt idx="249">
                  <c:v>184.10922200000002</c:v>
                </c:pt>
                <c:pt idx="250">
                  <c:v>181.78607500000001</c:v>
                </c:pt>
                <c:pt idx="251">
                  <c:v>176.71444</c:v>
                </c:pt>
                <c:pt idx="252">
                  <c:v>172.46530100000001</c:v>
                </c:pt>
                <c:pt idx="253">
                  <c:v>167.121861</c:v>
                </c:pt>
                <c:pt idx="254">
                  <c:v>164.774722</c:v>
                </c:pt>
                <c:pt idx="255">
                  <c:v>164.51511599999998</c:v>
                </c:pt>
                <c:pt idx="256">
                  <c:v>167.08453599999999</c:v>
                </c:pt>
                <c:pt idx="257">
                  <c:v>173.96566300000001</c:v>
                </c:pt>
                <c:pt idx="258">
                  <c:v>179.186646</c:v>
                </c:pt>
                <c:pt idx="259">
                  <c:v>181.97299099999998</c:v>
                </c:pt>
                <c:pt idx="260">
                  <c:v>182.45175599999999</c:v>
                </c:pt>
                <c:pt idx="261">
                  <c:v>182.81792899999999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03950" y="1102541"/>
          <a:ext cx="2263050" cy="26305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161.63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648200" y="1126943"/>
          <a:ext cx="2152650" cy="253746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182.82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816283" y="741468"/>
          <a:ext cx="703010" cy="72039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746924" y="1754342"/>
          <a:ext cx="841796" cy="873344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1648" y="516670"/>
          <a:ext cx="1185651" cy="1289971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182.82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8422" y="2374378"/>
          <a:ext cx="1208937" cy="1285680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161.63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20" totalsRowShown="0" headerRowDxfId="17" dataDxfId="16">
  <autoFilter ref="A8:K1220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109375" defaultRowHeight="12.75" x14ac:dyDescent="0.2"/>
  <cols>
    <col min="1" max="2" width="18.7109375" customWidth="1"/>
    <col min="3" max="4" width="8.7109375" customWidth="1"/>
  </cols>
  <sheetData>
    <row r="1" spans="1:25" ht="36" customHeight="1" x14ac:dyDescent="0.2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25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25">
      <c r="A3" s="38" t="s">
        <v>3</v>
      </c>
      <c r="B3" s="94">
        <f>Highlights!E3+1</f>
        <v>46259</v>
      </c>
      <c r="C3" s="27"/>
      <c r="E3" s="4"/>
      <c r="F3" s="4"/>
      <c r="G3" s="4"/>
    </row>
    <row r="4" spans="1:25" s="26" customFormat="1" ht="18" customHeight="1" x14ac:dyDescent="0.25">
      <c r="A4" s="38" t="s">
        <v>4</v>
      </c>
      <c r="B4" s="95" t="str">
        <f>"Revisions for week commencing 17/08/2026 and new data for week commencing "&amp;TEXT(Highlights!E3,"dd mmmm yyyy")</f>
        <v>Revisions for week commencing 17/08/2026 and new data for week commencing 24 August 2026</v>
      </c>
      <c r="C4" s="29"/>
      <c r="E4" s="17"/>
      <c r="F4" s="17"/>
      <c r="G4" s="17"/>
    </row>
    <row r="5" spans="1:25" s="26" customFormat="1" ht="18" customHeight="1" x14ac:dyDescent="0.25">
      <c r="A5" s="38" t="s">
        <v>5</v>
      </c>
      <c r="B5" s="94">
        <f>B3+8</f>
        <v>46267</v>
      </c>
      <c r="C5" s="29"/>
      <c r="E5" s="17"/>
      <c r="F5" s="17"/>
      <c r="G5" s="17"/>
    </row>
    <row r="6" spans="1:25" s="26" customFormat="1" ht="27.75" customHeight="1" x14ac:dyDescent="0.2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2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2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2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2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2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2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2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2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2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2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2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2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2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2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2">
      <c r="A21" s="93" t="s">
        <v>86</v>
      </c>
      <c r="B21" s="4"/>
      <c r="C21" s="4"/>
      <c r="D21" s="4"/>
      <c r="E21" s="4"/>
      <c r="F21" s="4"/>
      <c r="G21" s="4"/>
    </row>
    <row r="22" spans="1:11" ht="15" x14ac:dyDescent="0.2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75" x14ac:dyDescent="0.2"/>
  <cols>
    <col min="1" max="2" width="24.7109375" customWidth="1"/>
  </cols>
  <sheetData>
    <row r="1" spans="1:13" ht="18" customHeight="1" x14ac:dyDescent="0.2">
      <c r="A1" s="57" t="s">
        <v>13</v>
      </c>
      <c r="B1" s="4"/>
    </row>
    <row r="2" spans="1:13" ht="18" customHeight="1" x14ac:dyDescent="0.2">
      <c r="A2" s="53" t="s">
        <v>14</v>
      </c>
      <c r="B2" s="4"/>
    </row>
    <row r="3" spans="1:13" ht="18" customHeight="1" x14ac:dyDescent="0.2">
      <c r="A3" s="53" t="s">
        <v>15</v>
      </c>
      <c r="B3" s="4"/>
    </row>
    <row r="4" spans="1:13" s="26" customFormat="1" ht="18" customHeight="1" x14ac:dyDescent="0.2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">
      <c r="A6" s="17" t="s">
        <v>89</v>
      </c>
      <c r="B6" s="20" t="s">
        <v>20</v>
      </c>
    </row>
    <row r="7" spans="1:13" s="26" customFormat="1" ht="18" customHeight="1" x14ac:dyDescent="0.2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>
      <selection activeCell="H31" sqref="H31"/>
    </sheetView>
  </sheetViews>
  <sheetFormatPr defaultColWidth="8.7109375" defaultRowHeight="15" x14ac:dyDescent="0.2"/>
  <cols>
    <col min="1" max="1" width="2.7109375" style="4" customWidth="1"/>
    <col min="2" max="9" width="12.7109375" style="4" customWidth="1"/>
    <col min="10" max="11" width="8.7109375" style="4"/>
    <col min="12" max="12" width="7.28515625" style="4" bestFit="1" customWidth="1"/>
    <col min="13" max="16384" width="8.7109375" style="4"/>
  </cols>
  <sheetData>
    <row r="1" spans="1:8" ht="18" customHeight="1" x14ac:dyDescent="0.25">
      <c r="A1" s="76" t="s">
        <v>108</v>
      </c>
      <c r="B1" s="49"/>
      <c r="C1" s="49"/>
      <c r="D1" s="49"/>
      <c r="E1" s="49"/>
    </row>
    <row r="2" spans="1:8" x14ac:dyDescent="0.2">
      <c r="A2" s="37"/>
      <c r="B2" s="37"/>
      <c r="C2" s="37"/>
      <c r="D2" s="37"/>
      <c r="E2" s="37"/>
      <c r="H2" s="37"/>
    </row>
    <row r="3" spans="1:8" ht="15.6" customHeight="1" x14ac:dyDescent="0.2">
      <c r="D3" s="70" t="s">
        <v>88</v>
      </c>
      <c r="E3" s="71">
        <f>MAX(Data!A:A)</f>
        <v>46258</v>
      </c>
    </row>
    <row r="4" spans="1:8" ht="15.75" x14ac:dyDescent="0.25">
      <c r="B4" s="38"/>
      <c r="D4" s="72" t="s">
        <v>21</v>
      </c>
      <c r="E4" s="73">
        <f>'Cover Sheet'!B3</f>
        <v>46259</v>
      </c>
    </row>
    <row r="21" spans="2:9" x14ac:dyDescent="0.2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2">
      <c r="B22" s="42">
        <f>chart_data!L4</f>
        <v>-0.17470399999999131</v>
      </c>
      <c r="C22" s="43" t="s">
        <v>105</v>
      </c>
      <c r="D22" s="44"/>
      <c r="G22" s="42">
        <f>chart_data!O4</f>
        <v>0.36617300000000341</v>
      </c>
      <c r="H22" s="43" t="s">
        <v>105</v>
      </c>
      <c r="I22" s="44"/>
    </row>
    <row r="24" spans="2:9" x14ac:dyDescent="0.2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2">
      <c r="B25" s="42">
        <f>chart_data!M4</f>
        <v>27.713307999999984</v>
      </c>
      <c r="C25" s="43" t="s">
        <v>105</v>
      </c>
      <c r="D25" s="44"/>
      <c r="G25" s="42">
        <f>chart_data!P4</f>
        <v>40.900622999999996</v>
      </c>
      <c r="H25" s="43" t="s">
        <v>105</v>
      </c>
      <c r="I25" s="44"/>
    </row>
    <row r="28" spans="2:9" x14ac:dyDescent="0.2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2">
      <c r="B29" s="17" t="s">
        <v>28</v>
      </c>
      <c r="C29" s="47">
        <f>(chart_data!K4/1.2)-duty_rate_current_ULSP</f>
        <v>81.739862500000001</v>
      </c>
      <c r="D29" s="17"/>
      <c r="E29" s="45">
        <v>52.95</v>
      </c>
      <c r="F29" s="100">
        <f>chart_data!K4-chart_data!K4/1.2</f>
        <v>26.937972500000001</v>
      </c>
      <c r="G29" s="100"/>
      <c r="H29" s="48">
        <f>SUM(C29:G29)</f>
        <v>161.627835</v>
      </c>
      <c r="I29" s="46" t="s">
        <v>29</v>
      </c>
    </row>
    <row r="30" spans="2:9" x14ac:dyDescent="0.2">
      <c r="B30" s="17" t="s">
        <v>30</v>
      </c>
      <c r="C30" s="47">
        <f>(chart_data!N4/1.2)-duty_rate_current_ULSD</f>
        <v>99.398274166666667</v>
      </c>
      <c r="D30" s="17"/>
      <c r="E30" s="45">
        <v>52.95</v>
      </c>
      <c r="F30" s="100">
        <f>chart_data!N4-chart_data!N4/1.2</f>
        <v>30.469654833333323</v>
      </c>
      <c r="G30" s="100"/>
      <c r="H30" s="48">
        <f>SUM(C30:G30)</f>
        <v>182.81792899999999</v>
      </c>
      <c r="I30" s="46" t="s">
        <v>29</v>
      </c>
    </row>
    <row r="56" spans="1:1" x14ac:dyDescent="0.2">
      <c r="A56" s="74" t="s">
        <v>31</v>
      </c>
    </row>
    <row r="59" spans="1:1" x14ac:dyDescent="0.2">
      <c r="A59" s="50"/>
    </row>
    <row r="60" spans="1:1" x14ac:dyDescent="0.2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topLeftCell="A234" zoomScale="85" zoomScaleNormal="85" workbookViewId="0">
      <selection activeCell="K265" sqref="K265"/>
    </sheetView>
  </sheetViews>
  <sheetFormatPr defaultRowHeight="12.75" x14ac:dyDescent="0.2"/>
  <cols>
    <col min="1" max="1" width="26.7109375" customWidth="1"/>
    <col min="2" max="3" width="10.7109375" customWidth="1"/>
    <col min="5" max="6" width="2.7109375" customWidth="1"/>
    <col min="7" max="7" width="21.42578125" customWidth="1"/>
    <col min="8" max="9" width="10" customWidth="1"/>
    <col min="10" max="10" width="7.140625" bestFit="1" customWidth="1"/>
    <col min="11" max="16" width="12.7109375" customWidth="1"/>
    <col min="17" max="18" width="2.7109375" customWidth="1"/>
    <col min="19" max="19" width="49" customWidth="1"/>
    <col min="20" max="20" width="38.42578125" customWidth="1"/>
  </cols>
  <sheetData>
    <row r="1" spans="1:20" ht="32.1" customHeight="1" x14ac:dyDescent="0.2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" customHeight="1" x14ac:dyDescent="0.2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" customHeight="1" x14ac:dyDescent="0.2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" x14ac:dyDescent="0.2">
      <c r="A4" s="9">
        <f>INDEX(Data!A:A,MATCH(MAX(Data!$A:$A),Data!$A:$A,0)-$D4)</f>
        <v>45894</v>
      </c>
      <c r="B4" s="8">
        <f>INDEX(Data!B:B,MATCH(MAX(Data!$A:$A),Data!$A:$A,0)-$D4)</f>
        <v>133.91452700000002</v>
      </c>
      <c r="C4" s="8">
        <f>INDEX(Data!G:G,MATCH(MAX(Data!$A:$A),Data!$A:$A,0)-$D4)</f>
        <v>141.917306</v>
      </c>
      <c r="D4">
        <v>52</v>
      </c>
      <c r="G4" s="9">
        <f>Highlights!E3-(261*7)+1</f>
        <v>44432</v>
      </c>
      <c r="H4" s="8">
        <f>INDEX(Data!B:B,MATCH(MAX(Data!$A:$A),Data!$A:$A,0)-$J4)</f>
        <v>134.678586</v>
      </c>
      <c r="I4" s="8">
        <f>INDEX(Data!G:G,MATCH(MAX(Data!$A:$A),Data!$A:$A,0)-$J4)</f>
        <v>137.15</v>
      </c>
      <c r="J4">
        <v>261</v>
      </c>
      <c r="K4" s="13">
        <f>INDEX(Data!B:B,MATCH(MAX(Data!$A:$A),Data!$A:$A,0))</f>
        <v>161.627835</v>
      </c>
      <c r="L4" s="15">
        <f>INDEX(Data!C:C,MATCH(MAX(Data!$A:$A),Data!$A:$A,0))</f>
        <v>-0.17470399999999131</v>
      </c>
      <c r="M4" s="15">
        <f>INDEX(Data!D:D,MATCH(MAX(Data!$A:$A),Data!$A:$A,0))</f>
        <v>27.713307999999984</v>
      </c>
      <c r="N4" s="13">
        <f>INDEX(Data!G:G,MATCH(MAX(Data!$A:$A),Data!$A:$A,0))</f>
        <v>182.81792899999999</v>
      </c>
      <c r="O4" s="15">
        <f>INDEX(Data!H:H,MATCH(MAX(Data!$A:$A),Data!$A:$A,0))</f>
        <v>0.36617300000000341</v>
      </c>
      <c r="P4" s="15">
        <f>INDEX(Data!I:I,MATCH(MAX(Data!$A:$A),Data!$A:$A,0))</f>
        <v>40.900622999999996</v>
      </c>
      <c r="Q4" s="5"/>
      <c r="S4" s="11" t="s">
        <v>62</v>
      </c>
      <c r="T4" s="11" t="s">
        <v>63</v>
      </c>
    </row>
    <row r="5" spans="1:20" ht="15" x14ac:dyDescent="0.2">
      <c r="A5" s="9">
        <f>INDEX(Data!A:A,MATCH(MAX(Data!$A:$A),Data!$A:$A,0)-$D5)</f>
        <v>45901</v>
      </c>
      <c r="B5" s="8">
        <f>INDEX(Data!B:B,MATCH(MAX(Data!$A:$A),Data!$A:$A,0)-$D5)</f>
        <v>133.860963</v>
      </c>
      <c r="C5" s="8">
        <f>INDEX(Data!G:G,MATCH(MAX(Data!$A:$A),Data!$A:$A,0)-$D5)</f>
        <v>141.65410799999998</v>
      </c>
      <c r="D5">
        <v>51</v>
      </c>
      <c r="G5" s="9">
        <f>INDEX(Data!A:A,MATCH(MAX(Data!$A:$A),Data!$A:$A,0)-$J5)</f>
        <v>44438</v>
      </c>
      <c r="H5" s="8">
        <f>INDEX(Data!B:B,MATCH(MAX(Data!$A:$A),Data!$A:$A,0)-$J5)</f>
        <v>134.66</v>
      </c>
      <c r="I5" s="8">
        <f>INDEX(Data!G:G,MATCH(MAX(Data!$A:$A),Data!$A:$A,0)-$J5)</f>
        <v>137.11000000000001</v>
      </c>
      <c r="J5">
        <v>260</v>
      </c>
      <c r="S5" s="11" t="s">
        <v>64</v>
      </c>
      <c r="T5" s="11" t="s">
        <v>65</v>
      </c>
    </row>
    <row r="6" spans="1:20" ht="15" x14ac:dyDescent="0.2">
      <c r="A6" s="9">
        <f>INDEX(Data!A:A,MATCH(MAX(Data!$A:$A),Data!$A:$A,0)-$D6)</f>
        <v>45908</v>
      </c>
      <c r="B6" s="8">
        <f>INDEX(Data!B:B,MATCH(MAX(Data!$A:$A),Data!$A:$A,0)-$D6)</f>
        <v>133.724233</v>
      </c>
      <c r="C6" s="8">
        <f>INDEX(Data!G:G,MATCH(MAX(Data!$A:$A),Data!$A:$A,0)-$D6)</f>
        <v>141.58071000000001</v>
      </c>
      <c r="D6">
        <v>50</v>
      </c>
      <c r="G6" s="9">
        <f>INDEX(Data!A:A,MATCH(MAX(Data!$A:$A),Data!$A:$A,0)-$J6)</f>
        <v>44445</v>
      </c>
      <c r="H6" s="8">
        <f>INDEX(Data!B:B,MATCH(MAX(Data!$A:$A),Data!$A:$A,0)-$J6)</f>
        <v>134.76</v>
      </c>
      <c r="I6" s="8">
        <f>INDEX(Data!G:G,MATCH(MAX(Data!$A:$A),Data!$A:$A,0)-$J6)</f>
        <v>137.19</v>
      </c>
      <c r="J6">
        <v>259</v>
      </c>
      <c r="S6" s="11" t="s">
        <v>66</v>
      </c>
      <c r="T6" s="11" t="str">
        <f>INDEX($T$17:$T$28,MONTH(MIN(A:A)))</f>
        <v>August</v>
      </c>
    </row>
    <row r="7" spans="1:20" ht="15" x14ac:dyDescent="0.2">
      <c r="A7" s="9">
        <f>INDEX(Data!A:A,MATCH(MAX(Data!$A:$A),Data!$A:$A,0)-$D7)</f>
        <v>45915</v>
      </c>
      <c r="B7" s="8">
        <f>INDEX(Data!B:B,MATCH(MAX(Data!$A:$A),Data!$A:$A,0)-$D7)</f>
        <v>133.812353</v>
      </c>
      <c r="C7" s="8">
        <f>INDEX(Data!G:G,MATCH(MAX(Data!$A:$A),Data!$A:$A,0)-$D7)</f>
        <v>141.68569500000001</v>
      </c>
      <c r="D7">
        <v>49</v>
      </c>
      <c r="G7" s="9">
        <f>INDEX(Data!A:A,MATCH(MAX(Data!$A:$A),Data!$A:$A,0)-$J7)</f>
        <v>44452</v>
      </c>
      <c r="H7" s="8">
        <f>INDEX(Data!B:B,MATCH(MAX(Data!$A:$A),Data!$A:$A,0)-$J7)</f>
        <v>134.75</v>
      </c>
      <c r="I7" s="8">
        <f>INDEX(Data!G:G,MATCH(MAX(Data!$A:$A),Data!$A:$A,0)-$J7)</f>
        <v>137.19</v>
      </c>
      <c r="J7">
        <v>258</v>
      </c>
      <c r="S7" s="11" t="s">
        <v>64</v>
      </c>
      <c r="T7" s="11"/>
    </row>
    <row r="8" spans="1:20" ht="15" x14ac:dyDescent="0.2">
      <c r="A8" s="9">
        <f>INDEX(Data!A:A,MATCH(MAX(Data!$A:$A),Data!$A:$A,0)-$D8)</f>
        <v>45922</v>
      </c>
      <c r="B8" s="8">
        <f>INDEX(Data!B:B,MATCH(MAX(Data!$A:$A),Data!$A:$A,0)-$D8)</f>
        <v>134.14521299999998</v>
      </c>
      <c r="C8" s="8">
        <f>INDEX(Data!G:G,MATCH(MAX(Data!$A:$A),Data!$A:$A,0)-$D8)</f>
        <v>142.024261</v>
      </c>
      <c r="D8">
        <v>48</v>
      </c>
      <c r="G8" s="9">
        <f>INDEX(Data!A:A,MATCH(MAX(Data!$A:$A),Data!$A:$A,0)-$J8)</f>
        <v>44459</v>
      </c>
      <c r="H8" s="8">
        <f>INDEX(Data!B:B,MATCH(MAX(Data!$A:$A),Data!$A:$A,0)-$J8)</f>
        <v>134.86000000000001</v>
      </c>
      <c r="I8" s="8">
        <f>INDEX(Data!G:G,MATCH(MAX(Data!$A:$A),Data!$A:$A,0)-$J8)</f>
        <v>137.35</v>
      </c>
      <c r="J8">
        <v>257</v>
      </c>
      <c r="S8" s="11" t="s">
        <v>67</v>
      </c>
      <c r="T8" s="11">
        <f>YEAR(MIN(A:A))</f>
        <v>2025</v>
      </c>
    </row>
    <row r="9" spans="1:20" ht="15" x14ac:dyDescent="0.2">
      <c r="A9" s="9">
        <f>INDEX(Data!A:A,MATCH(MAX(Data!$A:$A),Data!$A:$A,0)-$D9)</f>
        <v>45929</v>
      </c>
      <c r="B9" s="8">
        <f>INDEX(Data!B:B,MATCH(MAX(Data!$A:$A),Data!$A:$A,0)-$D9)</f>
        <v>134.36203600000002</v>
      </c>
      <c r="C9" s="8">
        <f>INDEX(Data!G:G,MATCH(MAX(Data!$A:$A),Data!$A:$A,0)-$D9)</f>
        <v>142.23597000000001</v>
      </c>
      <c r="D9">
        <v>47</v>
      </c>
      <c r="G9" s="9">
        <f>INDEX(Data!A:A,MATCH(MAX(Data!$A:$A),Data!$A:$A,0)-$J9)</f>
        <v>44466</v>
      </c>
      <c r="H9" s="8">
        <f>INDEX(Data!B:B,MATCH(MAX(Data!$A:$A),Data!$A:$A,0)-$J9)</f>
        <v>135.19301399999998</v>
      </c>
      <c r="I9" s="8">
        <f>INDEX(Data!G:G,MATCH(MAX(Data!$A:$A),Data!$A:$A,0)-$J9)</f>
        <v>137.951247</v>
      </c>
      <c r="J9">
        <v>256</v>
      </c>
      <c r="S9" s="11" t="s">
        <v>68</v>
      </c>
      <c r="T9" s="11" t="str">
        <f>DAY(MAX(A:A))&amp;" "</f>
        <v xml:space="preserve">24 </v>
      </c>
    </row>
    <row r="10" spans="1:20" ht="15" x14ac:dyDescent="0.2">
      <c r="A10" s="9">
        <f>INDEX(Data!A:A,MATCH(MAX(Data!$A:$A),Data!$A:$A,0)-$D10)</f>
        <v>45936</v>
      </c>
      <c r="B10" s="8">
        <f>INDEX(Data!B:B,MATCH(MAX(Data!$A:$A),Data!$A:$A,0)-$D10)</f>
        <v>134.76431600000001</v>
      </c>
      <c r="C10" s="8">
        <f>INDEX(Data!G:G,MATCH(MAX(Data!$A:$A),Data!$A:$A,0)-$D10)</f>
        <v>142.917157</v>
      </c>
      <c r="D10">
        <v>46</v>
      </c>
      <c r="G10" s="9">
        <f>INDEX(Data!A:A,MATCH(MAX(Data!$A:$A),Data!$A:$A,0)-$J10)</f>
        <v>44473</v>
      </c>
      <c r="H10" s="8">
        <f>INDEX(Data!B:B,MATCH(MAX(Data!$A:$A),Data!$A:$A,0)-$J10)</f>
        <v>136.1</v>
      </c>
      <c r="I10" s="8">
        <f>INDEX(Data!G:G,MATCH(MAX(Data!$A:$A),Data!$A:$A,0)-$J10)</f>
        <v>139.19999999999999</v>
      </c>
      <c r="J10">
        <v>255</v>
      </c>
      <c r="S10" s="11" t="s">
        <v>66</v>
      </c>
      <c r="T10" s="11" t="str">
        <f>INDEX($T$17:$T$28,MONTH(MAX(A:A)))</f>
        <v>August</v>
      </c>
    </row>
    <row r="11" spans="1:20" ht="15" x14ac:dyDescent="0.2">
      <c r="A11" s="9">
        <f>INDEX(Data!A:A,MATCH(MAX(Data!$A:$A),Data!$A:$A,0)-$D11)</f>
        <v>45943</v>
      </c>
      <c r="B11" s="8">
        <f>INDEX(Data!B:B,MATCH(MAX(Data!$A:$A),Data!$A:$A,0)-$D11)</f>
        <v>134.81126799999998</v>
      </c>
      <c r="C11" s="8">
        <f>INDEX(Data!G:G,MATCH(MAX(Data!$A:$A),Data!$A:$A,0)-$D11)</f>
        <v>142.98682199999999</v>
      </c>
      <c r="D11">
        <v>45</v>
      </c>
      <c r="G11" s="9">
        <f>INDEX(Data!A:A,MATCH(MAX(Data!$A:$A),Data!$A:$A,0)-$J11)</f>
        <v>44480</v>
      </c>
      <c r="H11" s="8">
        <f>INDEX(Data!B:B,MATCH(MAX(Data!$A:$A),Data!$A:$A,0)-$J11)</f>
        <v>137.16999999999999</v>
      </c>
      <c r="I11" s="8">
        <f>INDEX(Data!G:G,MATCH(MAX(Data!$A:$A),Data!$A:$A,0)-$J11)</f>
        <v>140.66</v>
      </c>
      <c r="J11">
        <v>254</v>
      </c>
      <c r="S11" s="11" t="s">
        <v>64</v>
      </c>
      <c r="T11" s="11" t="s">
        <v>65</v>
      </c>
    </row>
    <row r="12" spans="1:20" ht="15" x14ac:dyDescent="0.2">
      <c r="A12" s="9">
        <f>INDEX(Data!A:A,MATCH(MAX(Data!$A:$A),Data!$A:$A,0)-$D12)</f>
        <v>45950</v>
      </c>
      <c r="B12" s="8">
        <f>INDEX(Data!B:B,MATCH(MAX(Data!$A:$A),Data!$A:$A,0)-$D12)</f>
        <v>134.69223</v>
      </c>
      <c r="C12" s="8">
        <f>INDEX(Data!G:G,MATCH(MAX(Data!$A:$A),Data!$A:$A,0)-$D12)</f>
        <v>142.81489199999999</v>
      </c>
      <c r="D12">
        <v>44</v>
      </c>
      <c r="G12" s="9">
        <f>INDEX(Data!A:A,MATCH(MAX(Data!$A:$A),Data!$A:$A,0)-$J12)</f>
        <v>44487</v>
      </c>
      <c r="H12" s="8">
        <f>INDEX(Data!B:B,MATCH(MAX(Data!$A:$A),Data!$A:$A,0)-$J12)</f>
        <v>139.46</v>
      </c>
      <c r="I12" s="8">
        <f>INDEX(Data!G:G,MATCH(MAX(Data!$A:$A),Data!$A:$A,0)-$J12)</f>
        <v>143.19</v>
      </c>
      <c r="J12">
        <v>253</v>
      </c>
      <c r="S12" s="11" t="s">
        <v>67</v>
      </c>
      <c r="T12" s="11">
        <f>YEAR(MAX(A:A))</f>
        <v>2026</v>
      </c>
    </row>
    <row r="13" spans="1:20" ht="15" x14ac:dyDescent="0.2">
      <c r="A13" s="9">
        <f>INDEX(Data!A:A,MATCH(MAX(Data!$A:$A),Data!$A:$A,0)-$D13)</f>
        <v>45957</v>
      </c>
      <c r="B13" s="8">
        <f>INDEX(Data!B:B,MATCH(MAX(Data!$A:$A),Data!$A:$A,0)-$D13)</f>
        <v>134.40487300000001</v>
      </c>
      <c r="C13" s="8">
        <f>INDEX(Data!G:G,MATCH(MAX(Data!$A:$A),Data!$A:$A,0)-$D13)</f>
        <v>142.37860900000001</v>
      </c>
      <c r="D13">
        <v>43</v>
      </c>
      <c r="G13" s="9">
        <f>INDEX(Data!A:A,MATCH(MAX(Data!$A:$A),Data!$A:$A,0)-$J13)</f>
        <v>44494</v>
      </c>
      <c r="H13" s="8">
        <f>INDEX(Data!B:B,MATCH(MAX(Data!$A:$A),Data!$A:$A,0)-$J13)</f>
        <v>141.81</v>
      </c>
      <c r="I13" s="8">
        <f>INDEX(Data!G:G,MATCH(MAX(Data!$A:$A),Data!$A:$A,0)-$J13)</f>
        <v>145.9</v>
      </c>
      <c r="J13">
        <v>252</v>
      </c>
      <c r="T13" s="4"/>
    </row>
    <row r="14" spans="1:20" ht="15" x14ac:dyDescent="0.2">
      <c r="A14" s="9">
        <f>INDEX(Data!A:A,MATCH(MAX(Data!$A:$A),Data!$A:$A,0)-$D14)</f>
        <v>45964</v>
      </c>
      <c r="B14" s="8">
        <f>INDEX(Data!B:B,MATCH(MAX(Data!$A:$A),Data!$A:$A,0)-$D14)</f>
        <v>134.38128799999998</v>
      </c>
      <c r="C14" s="8">
        <f>INDEX(Data!G:G,MATCH(MAX(Data!$A:$A),Data!$A:$A,0)-$D14)</f>
        <v>142.60810999999998</v>
      </c>
      <c r="D14">
        <v>42</v>
      </c>
      <c r="G14" s="9">
        <f>INDEX(Data!A:A,MATCH(MAX(Data!$A:$A),Data!$A:$A,0)-$J14)</f>
        <v>44501</v>
      </c>
      <c r="H14" s="8">
        <f>INDEX(Data!B:B,MATCH(MAX(Data!$A:$A),Data!$A:$A,0)-$J14)</f>
        <v>143.69999999999999</v>
      </c>
      <c r="I14" s="8">
        <f>INDEX(Data!G:G,MATCH(MAX(Data!$A:$A),Data!$A:$A,0)-$J14)</f>
        <v>147.47999999999999</v>
      </c>
      <c r="J14">
        <v>251</v>
      </c>
      <c r="S14" s="12" t="str">
        <f>CONCATENATE(T4,T5,T7,T9,T10,T11,T12)</f>
        <v>Weekly road fuel prices over the 12 months to 24 August 2026</v>
      </c>
      <c r="T14" s="4"/>
    </row>
    <row r="15" spans="1:20" ht="15" x14ac:dyDescent="0.2">
      <c r="A15" s="9">
        <f>INDEX(Data!A:A,MATCH(MAX(Data!$A:$A),Data!$A:$A,0)-$D15)</f>
        <v>45971</v>
      </c>
      <c r="B15" s="8">
        <f>INDEX(Data!B:B,MATCH(MAX(Data!$A:$A),Data!$A:$A,0)-$D15)</f>
        <v>134.64813899999999</v>
      </c>
      <c r="C15" s="8">
        <f>INDEX(Data!G:G,MATCH(MAX(Data!$A:$A),Data!$A:$A,0)-$D15)</f>
        <v>143.30982399999999</v>
      </c>
      <c r="D15">
        <v>41</v>
      </c>
      <c r="G15" s="9">
        <f>INDEX(Data!A:A,MATCH(MAX(Data!$A:$A),Data!$A:$A,0)-$J15)</f>
        <v>44508</v>
      </c>
      <c r="H15" s="8">
        <f>INDEX(Data!B:B,MATCH(MAX(Data!$A:$A),Data!$A:$A,0)-$J15)</f>
        <v>144.9</v>
      </c>
      <c r="I15" s="8">
        <f>INDEX(Data!G:G,MATCH(MAX(Data!$A:$A),Data!$A:$A,0)-$J15)</f>
        <v>148.84</v>
      </c>
      <c r="J15">
        <v>250</v>
      </c>
      <c r="S15" s="4"/>
      <c r="T15" s="4"/>
    </row>
    <row r="16" spans="1:20" ht="15" x14ac:dyDescent="0.2">
      <c r="A16" s="9">
        <f>INDEX(Data!A:A,MATCH(MAX(Data!$A:$A),Data!$A:$A,0)-$D16)</f>
        <v>45978</v>
      </c>
      <c r="B16" s="8">
        <f>INDEX(Data!B:B,MATCH(MAX(Data!$A:$A),Data!$A:$A,0)-$D16)</f>
        <v>135.07288800000001</v>
      </c>
      <c r="C16" s="8">
        <f>INDEX(Data!G:G,MATCH(MAX(Data!$A:$A),Data!$A:$A,0)-$D16)</f>
        <v>143.97318100000001</v>
      </c>
      <c r="D16">
        <v>40</v>
      </c>
      <c r="G16" s="9">
        <f>INDEX(Data!A:A,MATCH(MAX(Data!$A:$A),Data!$A:$A,0)-$J16)</f>
        <v>44515</v>
      </c>
      <c r="H16" s="8">
        <f>INDEX(Data!B:B,MATCH(MAX(Data!$A:$A),Data!$A:$A,0)-$J16)</f>
        <v>145.87</v>
      </c>
      <c r="I16" s="8">
        <f>INDEX(Data!G:G,MATCH(MAX(Data!$A:$A),Data!$A:$A,0)-$J16)</f>
        <v>149.76</v>
      </c>
      <c r="J16">
        <v>249</v>
      </c>
      <c r="S16" t="s">
        <v>69</v>
      </c>
      <c r="T16" s="4"/>
    </row>
    <row r="17" spans="1:20" ht="15" x14ac:dyDescent="0.2">
      <c r="A17" s="9">
        <f>INDEX(Data!A:A,MATCH(MAX(Data!$A:$A),Data!$A:$A,0)-$D17)</f>
        <v>45985</v>
      </c>
      <c r="B17" s="8">
        <f>INDEX(Data!B:B,MATCH(MAX(Data!$A:$A),Data!$A:$A,0)-$D17)</f>
        <v>136.07401099999998</v>
      </c>
      <c r="C17" s="8">
        <f>INDEX(Data!G:G,MATCH(MAX(Data!$A:$A),Data!$A:$A,0)-$D17)</f>
        <v>145.39935000000003</v>
      </c>
      <c r="D17">
        <v>39</v>
      </c>
      <c r="G17" s="9">
        <f>INDEX(Data!A:A,MATCH(MAX(Data!$A:$A),Data!$A:$A,0)-$J17)</f>
        <v>44522</v>
      </c>
      <c r="H17" s="8">
        <f>INDEX(Data!B:B,MATCH(MAX(Data!$A:$A),Data!$A:$A,0)-$J17)</f>
        <v>146.88896</v>
      </c>
      <c r="I17" s="8">
        <f>INDEX(Data!G:G,MATCH(MAX(Data!$A:$A),Data!$A:$A,0)-$J17)</f>
        <v>150.73128299999999</v>
      </c>
      <c r="J17">
        <v>248</v>
      </c>
      <c r="S17" s="10">
        <v>1</v>
      </c>
      <c r="T17" s="11" t="s">
        <v>70</v>
      </c>
    </row>
    <row r="18" spans="1:20" ht="15" x14ac:dyDescent="0.2">
      <c r="A18" s="9">
        <f>INDEX(Data!A:A,MATCH(MAX(Data!$A:$A),Data!$A:$A,0)-$D18)</f>
        <v>45992</v>
      </c>
      <c r="B18" s="8">
        <f>INDEX(Data!B:B,MATCH(MAX(Data!$A:$A),Data!$A:$A,0)-$D18)</f>
        <v>136.61131399999999</v>
      </c>
      <c r="C18" s="8">
        <f>INDEX(Data!G:G,MATCH(MAX(Data!$A:$A),Data!$A:$A,0)-$D18)</f>
        <v>146.19905800000001</v>
      </c>
      <c r="D18">
        <v>38</v>
      </c>
      <c r="G18" s="9">
        <f>INDEX(Data!A:A,MATCH(MAX(Data!$A:$A),Data!$A:$A,0)-$J18)</f>
        <v>44529</v>
      </c>
      <c r="H18" s="8">
        <f>INDEX(Data!B:B,MATCH(MAX(Data!$A:$A),Data!$A:$A,0)-$J18)</f>
        <v>147.53</v>
      </c>
      <c r="I18" s="8">
        <f>INDEX(Data!G:G,MATCH(MAX(Data!$A:$A),Data!$A:$A,0)-$J18)</f>
        <v>151.31</v>
      </c>
      <c r="J18">
        <v>247</v>
      </c>
      <c r="S18" s="10">
        <v>2</v>
      </c>
      <c r="T18" s="11" t="s">
        <v>71</v>
      </c>
    </row>
    <row r="19" spans="1:20" ht="15" x14ac:dyDescent="0.2">
      <c r="A19" s="9">
        <f>INDEX(Data!A:A,MATCH(MAX(Data!$A:$A),Data!$A:$A,0)-$D19)</f>
        <v>45999</v>
      </c>
      <c r="B19" s="8">
        <f>INDEX(Data!B:B,MATCH(MAX(Data!$A:$A),Data!$A:$A,0)-$D19)</f>
        <v>136.67733200000001</v>
      </c>
      <c r="C19" s="8">
        <f>INDEX(Data!G:G,MATCH(MAX(Data!$A:$A),Data!$A:$A,0)-$D19)</f>
        <v>146.23381900000001</v>
      </c>
      <c r="D19">
        <v>37</v>
      </c>
      <c r="G19" s="9">
        <f>INDEX(Data!A:A,MATCH(MAX(Data!$A:$A),Data!$A:$A,0)-$J19)</f>
        <v>44536</v>
      </c>
      <c r="H19" s="8">
        <f>INDEX(Data!B:B,MATCH(MAX(Data!$A:$A),Data!$A:$A,0)-$J19)</f>
        <v>146.88999999999999</v>
      </c>
      <c r="I19" s="8">
        <f>INDEX(Data!G:G,MATCH(MAX(Data!$A:$A),Data!$A:$A,0)-$J19)</f>
        <v>150.61000000000001</v>
      </c>
      <c r="J19">
        <v>246</v>
      </c>
      <c r="S19" s="10">
        <v>3</v>
      </c>
      <c r="T19" s="11" t="s">
        <v>72</v>
      </c>
    </row>
    <row r="20" spans="1:20" ht="15" x14ac:dyDescent="0.2">
      <c r="A20" s="9">
        <f>INDEX(Data!A:A,MATCH(MAX(Data!$A:$A),Data!$A:$A,0)-$D20)</f>
        <v>46006</v>
      </c>
      <c r="B20" s="8">
        <f>INDEX(Data!B:B,MATCH(MAX(Data!$A:$A),Data!$A:$A,0)-$D20)</f>
        <v>136.83113299999999</v>
      </c>
      <c r="C20" s="8">
        <f>INDEX(Data!G:G,MATCH(MAX(Data!$A:$A),Data!$A:$A,0)-$D20)</f>
        <v>146.14285699999999</v>
      </c>
      <c r="D20">
        <v>36</v>
      </c>
      <c r="G20" s="9">
        <f>INDEX(Data!A:A,MATCH(MAX(Data!$A:$A),Data!$A:$A,0)-$J20)</f>
        <v>44543</v>
      </c>
      <c r="H20" s="8">
        <f>INDEX(Data!B:B,MATCH(MAX(Data!$A:$A),Data!$A:$A,0)-$J20)</f>
        <v>146.22</v>
      </c>
      <c r="I20" s="8">
        <f>INDEX(Data!G:G,MATCH(MAX(Data!$A:$A),Data!$A:$A,0)-$J20)</f>
        <v>149.88</v>
      </c>
      <c r="J20">
        <v>245</v>
      </c>
      <c r="S20" s="10">
        <v>4</v>
      </c>
      <c r="T20" s="11" t="s">
        <v>73</v>
      </c>
    </row>
    <row r="21" spans="1:20" ht="15" x14ac:dyDescent="0.2">
      <c r="A21" s="9">
        <f>INDEX(Data!A:A,MATCH(MAX(Data!$A:$A),Data!$A:$A,0)-$D21)</f>
        <v>46013</v>
      </c>
      <c r="B21" s="8">
        <f>INDEX(Data!B:B,MATCH(MAX(Data!$A:$A),Data!$A:$A,0)-$D21)</f>
        <v>136.22822000000002</v>
      </c>
      <c r="C21" s="8">
        <f>INDEX(Data!G:G,MATCH(MAX(Data!$A:$A),Data!$A:$A,0)-$D21)</f>
        <v>145.44801899999999</v>
      </c>
      <c r="D21">
        <v>35</v>
      </c>
      <c r="G21" s="9">
        <f>INDEX(Data!A:A,MATCH(MAX(Data!$A:$A),Data!$A:$A,0)-$J21)</f>
        <v>44550</v>
      </c>
      <c r="H21" s="8">
        <f>INDEX(Data!B:B,MATCH(MAX(Data!$A:$A),Data!$A:$A,0)-$J21)</f>
        <v>145.16</v>
      </c>
      <c r="I21" s="8">
        <f>INDEX(Data!G:G,MATCH(MAX(Data!$A:$A),Data!$A:$A,0)-$J21)</f>
        <v>148.88999999999999</v>
      </c>
      <c r="J21">
        <v>244</v>
      </c>
      <c r="S21" s="10">
        <v>5</v>
      </c>
      <c r="T21" s="11" t="s">
        <v>74</v>
      </c>
    </row>
    <row r="22" spans="1:20" ht="15" x14ac:dyDescent="0.2">
      <c r="A22" s="9">
        <f>INDEX(Data!A:A,MATCH(MAX(Data!$A:$A),Data!$A:$A,0)-$D22)</f>
        <v>46020</v>
      </c>
      <c r="B22" s="8">
        <f>INDEX(Data!B:B,MATCH(MAX(Data!$A:$A),Data!$A:$A,0)-$D22)</f>
        <v>135.338199</v>
      </c>
      <c r="C22" s="8">
        <f>INDEX(Data!G:G,MATCH(MAX(Data!$A:$A),Data!$A:$A,0)-$D22)</f>
        <v>144.58739800000001</v>
      </c>
      <c r="D22">
        <v>34</v>
      </c>
      <c r="G22" s="9">
        <f>INDEX(Data!A:A,MATCH(MAX(Data!$A:$A),Data!$A:$A,0)-$J22)</f>
        <v>44557</v>
      </c>
      <c r="H22" s="8">
        <f>INDEX(Data!B:B,MATCH(MAX(Data!$A:$A),Data!$A:$A,0)-$J22)</f>
        <v>144.91999999999999</v>
      </c>
      <c r="I22" s="8">
        <f>INDEX(Data!G:G,MATCH(MAX(Data!$A:$A),Data!$A:$A,0)-$J22)</f>
        <v>148.82</v>
      </c>
      <c r="J22">
        <v>243</v>
      </c>
      <c r="S22" s="10">
        <v>6</v>
      </c>
      <c r="T22" s="11" t="s">
        <v>75</v>
      </c>
    </row>
    <row r="23" spans="1:20" ht="15" x14ac:dyDescent="0.2">
      <c r="A23" s="9">
        <f>INDEX(Data!A:A,MATCH(MAX(Data!$A:$A),Data!$A:$A,0)-$D23)</f>
        <v>46027</v>
      </c>
      <c r="B23" s="8">
        <f>INDEX(Data!B:B,MATCH(MAX(Data!$A:$A),Data!$A:$A,0)-$D23)</f>
        <v>134.89606800000001</v>
      </c>
      <c r="C23" s="8">
        <f>INDEX(Data!G:G,MATCH(MAX(Data!$A:$A),Data!$A:$A,0)-$D23)</f>
        <v>144.18756299999998</v>
      </c>
      <c r="D23">
        <v>33</v>
      </c>
      <c r="G23" s="9">
        <f>INDEX(Data!A:A,MATCH(MAX(Data!$A:$A),Data!$A:$A,0)-$J23)</f>
        <v>44564</v>
      </c>
      <c r="H23" s="8">
        <f>INDEX(Data!B:B,MATCH(MAX(Data!$A:$A),Data!$A:$A,0)-$J23)</f>
        <v>145.04</v>
      </c>
      <c r="I23" s="8">
        <f>INDEX(Data!G:G,MATCH(MAX(Data!$A:$A),Data!$A:$A,0)-$J23)</f>
        <v>148.85</v>
      </c>
      <c r="J23">
        <v>242</v>
      </c>
      <c r="S23" s="10">
        <v>7</v>
      </c>
      <c r="T23" s="11" t="s">
        <v>76</v>
      </c>
    </row>
    <row r="24" spans="1:20" ht="15" x14ac:dyDescent="0.2">
      <c r="A24" s="9">
        <f>INDEX(Data!A:A,MATCH(MAX(Data!$A:$A),Data!$A:$A,0)-$D24)</f>
        <v>46034</v>
      </c>
      <c r="B24" s="8">
        <f>INDEX(Data!B:B,MATCH(MAX(Data!$A:$A),Data!$A:$A,0)-$D24)</f>
        <v>133.43266399999999</v>
      </c>
      <c r="C24" s="8">
        <f>INDEX(Data!G:G,MATCH(MAX(Data!$A:$A),Data!$A:$A,0)-$D24)</f>
        <v>142.62878900000001</v>
      </c>
      <c r="D24">
        <v>32</v>
      </c>
      <c r="G24" s="9">
        <f>INDEX(Data!A:A,MATCH(MAX(Data!$A:$A),Data!$A:$A,0)-$J24)</f>
        <v>44571</v>
      </c>
      <c r="H24" s="8">
        <f>INDEX(Data!B:B,MATCH(MAX(Data!$A:$A),Data!$A:$A,0)-$J24)</f>
        <v>144.82</v>
      </c>
      <c r="I24" s="8">
        <f>INDEX(Data!G:G,MATCH(MAX(Data!$A:$A),Data!$A:$A,0)-$J24)</f>
        <v>148.65</v>
      </c>
      <c r="J24">
        <v>241</v>
      </c>
      <c r="S24" s="10">
        <v>8</v>
      </c>
      <c r="T24" s="11" t="s">
        <v>77</v>
      </c>
    </row>
    <row r="25" spans="1:20" ht="15" x14ac:dyDescent="0.2">
      <c r="A25" s="9">
        <f>INDEX(Data!A:A,MATCH(MAX(Data!$A:$A),Data!$A:$A,0)-$D25)</f>
        <v>46041</v>
      </c>
      <c r="B25" s="8">
        <f>INDEX(Data!B:B,MATCH(MAX(Data!$A:$A),Data!$A:$A,0)-$D25)</f>
        <v>132.639636</v>
      </c>
      <c r="C25" s="8">
        <f>INDEX(Data!G:G,MATCH(MAX(Data!$A:$A),Data!$A:$A,0)-$D25)</f>
        <v>141.81531200000001</v>
      </c>
      <c r="D25">
        <v>31</v>
      </c>
      <c r="G25" s="9">
        <f>INDEX(Data!A:A,MATCH(MAX(Data!$A:$A),Data!$A:$A,0)-$J25)</f>
        <v>44578</v>
      </c>
      <c r="H25" s="8">
        <f>INDEX(Data!B:B,MATCH(MAX(Data!$A:$A),Data!$A:$A,0)-$J25)</f>
        <v>144.80000000000001</v>
      </c>
      <c r="I25" s="8">
        <f>INDEX(Data!G:G,MATCH(MAX(Data!$A:$A),Data!$A:$A,0)-$J25)</f>
        <v>148.69999999999999</v>
      </c>
      <c r="J25">
        <v>240</v>
      </c>
      <c r="S25" s="10">
        <v>9</v>
      </c>
      <c r="T25" s="11" t="s">
        <v>78</v>
      </c>
    </row>
    <row r="26" spans="1:20" ht="15" x14ac:dyDescent="0.2">
      <c r="A26" s="9">
        <f>INDEX(Data!A:A,MATCH(MAX(Data!$A:$A),Data!$A:$A,0)-$D26)</f>
        <v>46048</v>
      </c>
      <c r="B26" s="8">
        <f>INDEX(Data!B:B,MATCH(MAX(Data!$A:$A),Data!$A:$A,0)-$D26)</f>
        <v>131.99566799999999</v>
      </c>
      <c r="C26" s="8">
        <f>INDEX(Data!G:G,MATCH(MAX(Data!$A:$A),Data!$A:$A,0)-$D26)</f>
        <v>141.25736000000001</v>
      </c>
      <c r="D26">
        <v>30</v>
      </c>
      <c r="G26" s="9">
        <f>INDEX(Data!A:A,MATCH(MAX(Data!$A:$A),Data!$A:$A,0)-$J26)</f>
        <v>44585</v>
      </c>
      <c r="H26" s="8">
        <f>INDEX(Data!B:B,MATCH(MAX(Data!$A:$A),Data!$A:$A,0)-$J26)</f>
        <v>144.87</v>
      </c>
      <c r="I26" s="8">
        <f>INDEX(Data!G:G,MATCH(MAX(Data!$A:$A),Data!$A:$A,0)-$J26)</f>
        <v>148.81</v>
      </c>
      <c r="J26">
        <v>239</v>
      </c>
      <c r="S26" s="10">
        <v>10</v>
      </c>
      <c r="T26" s="11" t="s">
        <v>79</v>
      </c>
    </row>
    <row r="27" spans="1:20" ht="15" x14ac:dyDescent="0.2">
      <c r="A27" s="9">
        <f>INDEX(Data!A:A,MATCH(MAX(Data!$A:$A),Data!$A:$A,0)-$D27)</f>
        <v>46055</v>
      </c>
      <c r="B27" s="8">
        <f>INDEX(Data!B:B,MATCH(MAX(Data!$A:$A),Data!$A:$A,0)-$D27)</f>
        <v>131.62345400000001</v>
      </c>
      <c r="C27" s="8">
        <f>INDEX(Data!G:G,MATCH(MAX(Data!$A:$A),Data!$A:$A,0)-$D27)</f>
        <v>140.81647099999998</v>
      </c>
      <c r="D27">
        <v>29</v>
      </c>
      <c r="G27" s="9">
        <f>INDEX(Data!A:A,MATCH(MAX(Data!$A:$A),Data!$A:$A,0)-$J27)</f>
        <v>44592</v>
      </c>
      <c r="H27" s="8">
        <f>INDEX(Data!B:B,MATCH(MAX(Data!$A:$A),Data!$A:$A,0)-$J27)</f>
        <v>145.74</v>
      </c>
      <c r="I27" s="8">
        <f>INDEX(Data!G:G,MATCH(MAX(Data!$A:$A),Data!$A:$A,0)-$J27)</f>
        <v>149.68</v>
      </c>
      <c r="J27">
        <v>238</v>
      </c>
      <c r="S27" s="10">
        <v>11</v>
      </c>
      <c r="T27" s="11" t="s">
        <v>80</v>
      </c>
    </row>
    <row r="28" spans="1:20" ht="15" x14ac:dyDescent="0.2">
      <c r="A28" s="9">
        <f>INDEX(Data!A:A,MATCH(MAX(Data!$A:$A),Data!$A:$A,0)-$D28)</f>
        <v>46062</v>
      </c>
      <c r="B28" s="8">
        <f>INDEX(Data!B:B,MATCH(MAX(Data!$A:$A),Data!$A:$A,0)-$D28)</f>
        <v>131.46178999999998</v>
      </c>
      <c r="C28" s="8">
        <f>INDEX(Data!G:G,MATCH(MAX(Data!$A:$A),Data!$A:$A,0)-$D28)</f>
        <v>140.72389400000003</v>
      </c>
      <c r="D28">
        <v>28</v>
      </c>
      <c r="G28" s="9">
        <f>INDEX(Data!A:A,MATCH(MAX(Data!$A:$A),Data!$A:$A,0)-$J28)</f>
        <v>44599</v>
      </c>
      <c r="H28" s="8">
        <f>INDEX(Data!B:B,MATCH(MAX(Data!$A:$A),Data!$A:$A,0)-$J28)</f>
        <v>146.33000000000001</v>
      </c>
      <c r="I28" s="8">
        <f>INDEX(Data!G:G,MATCH(MAX(Data!$A:$A),Data!$A:$A,0)-$J28)</f>
        <v>150.30000000000001</v>
      </c>
      <c r="J28">
        <v>237</v>
      </c>
      <c r="S28" s="10">
        <v>12</v>
      </c>
      <c r="T28" s="10" t="s">
        <v>81</v>
      </c>
    </row>
    <row r="29" spans="1:20" ht="15" x14ac:dyDescent="0.2">
      <c r="A29" s="9">
        <f>INDEX(Data!A:A,MATCH(MAX(Data!$A:$A),Data!$A:$A,0)-$D29)</f>
        <v>46069</v>
      </c>
      <c r="B29" s="8">
        <f>INDEX(Data!B:B,MATCH(MAX(Data!$A:$A),Data!$A:$A,0)-$D29)</f>
        <v>131.597407</v>
      </c>
      <c r="C29" s="8">
        <f>INDEX(Data!G:G,MATCH(MAX(Data!$A:$A),Data!$A:$A,0)-$D29)</f>
        <v>141.45736099999999</v>
      </c>
      <c r="D29">
        <v>27</v>
      </c>
      <c r="G29" s="9">
        <f>INDEX(Data!A:A,MATCH(MAX(Data!$A:$A),Data!$A:$A,0)-$J29)</f>
        <v>44606</v>
      </c>
      <c r="H29" s="8">
        <f>INDEX(Data!B:B,MATCH(MAX(Data!$A:$A),Data!$A:$A,0)-$J29)</f>
        <v>146.94999999999999</v>
      </c>
      <c r="I29" s="8">
        <f>INDEX(Data!G:G,MATCH(MAX(Data!$A:$A),Data!$A:$A,0)-$J29)</f>
        <v>151.1</v>
      </c>
      <c r="J29">
        <v>236</v>
      </c>
    </row>
    <row r="30" spans="1:20" ht="15" x14ac:dyDescent="0.2">
      <c r="A30" s="9">
        <f>INDEX(Data!A:A,MATCH(MAX(Data!$A:$A),Data!$A:$A,0)-$D30)</f>
        <v>46076</v>
      </c>
      <c r="B30" s="8">
        <f>INDEX(Data!B:B,MATCH(MAX(Data!$A:$A),Data!$A:$A,0)-$D30)</f>
        <v>131.70702400000002</v>
      </c>
      <c r="C30" s="8">
        <f>INDEX(Data!G:G,MATCH(MAX(Data!$A:$A),Data!$A:$A,0)-$D30)</f>
        <v>141.455443</v>
      </c>
      <c r="D30">
        <v>26</v>
      </c>
      <c r="G30" s="9">
        <f>INDEX(Data!A:A,MATCH(MAX(Data!$A:$A),Data!$A:$A,0)-$J30)</f>
        <v>44613</v>
      </c>
      <c r="H30" s="8">
        <f>INDEX(Data!B:B,MATCH(MAX(Data!$A:$A),Data!$A:$A,0)-$J30)</f>
        <v>147.77000000000001</v>
      </c>
      <c r="I30" s="8">
        <f>INDEX(Data!G:G,MATCH(MAX(Data!$A:$A),Data!$A:$A,0)-$J30)</f>
        <v>151.94999999999999</v>
      </c>
      <c r="J30">
        <v>235</v>
      </c>
    </row>
    <row r="31" spans="1:20" ht="15" x14ac:dyDescent="0.2">
      <c r="A31" s="9">
        <f>INDEX(Data!A:A,MATCH(MAX(Data!$A:$A),Data!$A:$A,0)-$D31)</f>
        <v>46083</v>
      </c>
      <c r="B31" s="8">
        <f>INDEX(Data!B:B,MATCH(MAX(Data!$A:$A),Data!$A:$A,0)-$D31)</f>
        <v>132.13817599999999</v>
      </c>
      <c r="C31" s="8">
        <f>INDEX(Data!G:G,MATCH(MAX(Data!$A:$A),Data!$A:$A,0)-$D31)</f>
        <v>142.14869900000002</v>
      </c>
      <c r="D31">
        <v>25</v>
      </c>
      <c r="G31" s="9">
        <f>INDEX(Data!A:A,MATCH(MAX(Data!$A:$A),Data!$A:$A,0)-$J31)</f>
        <v>44620</v>
      </c>
      <c r="H31" s="8">
        <f>INDEX(Data!B:B,MATCH(MAX(Data!$A:$A),Data!$A:$A,0)-$J31)</f>
        <v>149.22</v>
      </c>
      <c r="I31" s="8">
        <f>INDEX(Data!G:G,MATCH(MAX(Data!$A:$A),Data!$A:$A,0)-$J31)</f>
        <v>153.36000000000001</v>
      </c>
      <c r="J31">
        <v>234</v>
      </c>
    </row>
    <row r="32" spans="1:20" ht="15" x14ac:dyDescent="0.2">
      <c r="A32" s="9">
        <f>INDEX(Data!A:A,MATCH(MAX(Data!$A:$A),Data!$A:$A,0)-$D32)</f>
        <v>46090</v>
      </c>
      <c r="B32" s="8">
        <f>INDEX(Data!B:B,MATCH(MAX(Data!$A:$A),Data!$A:$A,0)-$D32)</f>
        <v>135.667125</v>
      </c>
      <c r="C32" s="8">
        <f>INDEX(Data!G:G,MATCH(MAX(Data!$A:$A),Data!$A:$A,0)-$D32)</f>
        <v>149.01496200000003</v>
      </c>
      <c r="D32">
        <v>24</v>
      </c>
      <c r="G32" s="9">
        <f>INDEX(Data!A:A,MATCH(MAX(Data!$A:$A),Data!$A:$A,0)-$J32)</f>
        <v>44627</v>
      </c>
      <c r="H32" s="8">
        <f>INDEX(Data!B:B,MATCH(MAX(Data!$A:$A),Data!$A:$A,0)-$J32)</f>
        <v>152.94999999999999</v>
      </c>
      <c r="I32" s="8">
        <f>INDEX(Data!G:G,MATCH(MAX(Data!$A:$A),Data!$A:$A,0)-$J32)</f>
        <v>158.56</v>
      </c>
      <c r="J32">
        <v>233</v>
      </c>
    </row>
    <row r="33" spans="1:10" ht="15" x14ac:dyDescent="0.2">
      <c r="A33" s="9">
        <f>INDEX(Data!A:A,MATCH(MAX(Data!$A:$A),Data!$A:$A,0)-$D33)</f>
        <v>46097</v>
      </c>
      <c r="B33" s="8">
        <f>INDEX(Data!B:B,MATCH(MAX(Data!$A:$A),Data!$A:$A,0)-$D33)</f>
        <v>140.275083</v>
      </c>
      <c r="C33" s="8">
        <f>INDEX(Data!G:G,MATCH(MAX(Data!$A:$A),Data!$A:$A,0)-$D33)</f>
        <v>158.78076900000002</v>
      </c>
      <c r="D33">
        <v>23</v>
      </c>
      <c r="G33" s="9">
        <f>INDEX(Data!A:A,MATCH(MAX(Data!$A:$A),Data!$A:$A,0)-$J33)</f>
        <v>44634</v>
      </c>
      <c r="H33" s="8">
        <f>INDEX(Data!B:B,MATCH(MAX(Data!$A:$A),Data!$A:$A,0)-$J33)</f>
        <v>159.96</v>
      </c>
      <c r="I33" s="8">
        <f>INDEX(Data!G:G,MATCH(MAX(Data!$A:$A),Data!$A:$A,0)-$J33)</f>
        <v>169.48</v>
      </c>
      <c r="J33">
        <v>232</v>
      </c>
    </row>
    <row r="34" spans="1:10" ht="15" x14ac:dyDescent="0.2">
      <c r="A34" s="9">
        <f>INDEX(Data!A:A,MATCH(MAX(Data!$A:$A),Data!$A:$A,0)-$D34)</f>
        <v>46104</v>
      </c>
      <c r="B34" s="8">
        <f>INDEX(Data!B:B,MATCH(MAX(Data!$A:$A),Data!$A:$A,0)-$D34)</f>
        <v>144.16244899999998</v>
      </c>
      <c r="C34" s="8">
        <f>INDEX(Data!G:G,MATCH(MAX(Data!$A:$A),Data!$A:$A,0)-$D34)</f>
        <v>166.877734</v>
      </c>
      <c r="D34">
        <v>22</v>
      </c>
      <c r="G34" s="9">
        <f>INDEX(Data!A:A,MATCH(MAX(Data!$A:$A),Data!$A:$A,0)-$J34)</f>
        <v>44641</v>
      </c>
      <c r="H34" s="8">
        <f>INDEX(Data!B:B,MATCH(MAX(Data!$A:$A),Data!$A:$A,0)-$J34)</f>
        <v>165.37</v>
      </c>
      <c r="I34" s="8">
        <f>INDEX(Data!G:G,MATCH(MAX(Data!$A:$A),Data!$A:$A,0)-$J34)</f>
        <v>177.47</v>
      </c>
      <c r="J34">
        <v>231</v>
      </c>
    </row>
    <row r="35" spans="1:10" ht="15" x14ac:dyDescent="0.2">
      <c r="A35" s="9">
        <f>INDEX(Data!A:A,MATCH(MAX(Data!$A:$A),Data!$A:$A,0)-$D35)</f>
        <v>46111</v>
      </c>
      <c r="B35" s="8">
        <f>INDEX(Data!B:B,MATCH(MAX(Data!$A:$A),Data!$A:$A,0)-$D35)</f>
        <v>148.781409</v>
      </c>
      <c r="C35" s="8">
        <f>INDEX(Data!G:G,MATCH(MAX(Data!$A:$A),Data!$A:$A,0)-$D35)</f>
        <v>176.52186600000002</v>
      </c>
      <c r="D35">
        <v>21</v>
      </c>
      <c r="G35" s="9">
        <f>INDEX(Data!A:A,MATCH(MAX(Data!$A:$A),Data!$A:$A,0)-$J35)</f>
        <v>44648</v>
      </c>
      <c r="H35" s="8">
        <f>INDEX(Data!B:B,MATCH(MAX(Data!$A:$A),Data!$A:$A,0)-$J35)</f>
        <v>162.65176899999997</v>
      </c>
      <c r="I35" s="8">
        <f>INDEX(Data!G:G,MATCH(MAX(Data!$A:$A),Data!$A:$A,0)-$J35)</f>
        <v>176.44240299999998</v>
      </c>
      <c r="J35">
        <v>230</v>
      </c>
    </row>
    <row r="36" spans="1:10" ht="15" x14ac:dyDescent="0.2">
      <c r="A36" s="9">
        <f>INDEX(Data!A:A,MATCH(MAX(Data!$A:$A),Data!$A:$A,0)-$D36)</f>
        <v>46118</v>
      </c>
      <c r="B36" s="8">
        <f>INDEX(Data!B:B,MATCH(MAX(Data!$A:$A),Data!$A:$A,0)-$D36)</f>
        <v>154.65179699999999</v>
      </c>
      <c r="C36" s="8">
        <f>INDEX(Data!G:G,MATCH(MAX(Data!$A:$A),Data!$A:$A,0)-$D36)</f>
        <v>186.74589200000003</v>
      </c>
      <c r="D36">
        <v>20</v>
      </c>
      <c r="G36" s="9">
        <f>INDEX(Data!A:A,MATCH(MAX(Data!$A:$A),Data!$A:$A,0)-$J36)</f>
        <v>44655</v>
      </c>
      <c r="H36" s="8">
        <f>INDEX(Data!B:B,MATCH(MAX(Data!$A:$A),Data!$A:$A,0)-$J36)</f>
        <v>161.91</v>
      </c>
      <c r="I36" s="8">
        <f>INDEX(Data!G:G,MATCH(MAX(Data!$A:$A),Data!$A:$A,0)-$J36)</f>
        <v>176</v>
      </c>
      <c r="J36">
        <v>229</v>
      </c>
    </row>
    <row r="37" spans="1:10" ht="15" x14ac:dyDescent="0.2">
      <c r="A37" s="9">
        <f>INDEX(Data!A:A,MATCH(MAX(Data!$A:$A),Data!$A:$A,0)-$D37)</f>
        <v>46125</v>
      </c>
      <c r="B37" s="8">
        <f>INDEX(Data!B:B,MATCH(MAX(Data!$A:$A),Data!$A:$A,0)-$D37)</f>
        <v>158.17279600000001</v>
      </c>
      <c r="C37" s="8">
        <f>INDEX(Data!G:G,MATCH(MAX(Data!$A:$A),Data!$A:$A,0)-$D37)</f>
        <v>192.13534799999999</v>
      </c>
      <c r="D37">
        <v>19</v>
      </c>
      <c r="G37" s="9">
        <f>INDEX(Data!A:A,MATCH(MAX(Data!$A:$A),Data!$A:$A,0)-$J37)</f>
        <v>44662</v>
      </c>
      <c r="H37" s="8">
        <f>INDEX(Data!B:B,MATCH(MAX(Data!$A:$A),Data!$A:$A,0)-$J37)</f>
        <v>161.78</v>
      </c>
      <c r="I37" s="8">
        <f>INDEX(Data!G:G,MATCH(MAX(Data!$A:$A),Data!$A:$A,0)-$J37)</f>
        <v>176.22</v>
      </c>
      <c r="J37">
        <v>228</v>
      </c>
    </row>
    <row r="38" spans="1:10" ht="15" x14ac:dyDescent="0.2">
      <c r="A38" s="9">
        <f>INDEX(Data!A:A,MATCH(MAX(Data!$A:$A),Data!$A:$A,0)-$D38)</f>
        <v>46132</v>
      </c>
      <c r="B38" s="8">
        <f>INDEX(Data!B:B,MATCH(MAX(Data!$A:$A),Data!$A:$A,0)-$D38)</f>
        <v>157.624481</v>
      </c>
      <c r="C38" s="8">
        <f>INDEX(Data!G:G,MATCH(MAX(Data!$A:$A),Data!$A:$A,0)-$D38)</f>
        <v>191.237031</v>
      </c>
      <c r="D38">
        <v>18</v>
      </c>
      <c r="G38" s="9">
        <f>INDEX(Data!A:A,MATCH(MAX(Data!$A:$A),Data!$A:$A,0)-$J38)</f>
        <v>44669</v>
      </c>
      <c r="H38" s="8">
        <f>INDEX(Data!B:B,MATCH(MAX(Data!$A:$A),Data!$A:$A,0)-$J38)</f>
        <v>161.67102399999996</v>
      </c>
      <c r="I38" s="8">
        <f>INDEX(Data!G:G,MATCH(MAX(Data!$A:$A),Data!$A:$A,0)-$J38)</f>
        <v>175.92927700000001</v>
      </c>
      <c r="J38">
        <v>227</v>
      </c>
    </row>
    <row r="39" spans="1:10" ht="15" x14ac:dyDescent="0.2">
      <c r="A39" s="9">
        <f>INDEX(Data!A:A,MATCH(MAX(Data!$A:$A),Data!$A:$A,0)-$D39)</f>
        <v>46139</v>
      </c>
      <c r="B39" s="8">
        <f>INDEX(Data!B:B,MATCH(MAX(Data!$A:$A),Data!$A:$A,0)-$D39)</f>
        <v>156.99114800000004</v>
      </c>
      <c r="C39" s="8">
        <f>INDEX(Data!G:G,MATCH(MAX(Data!$A:$A),Data!$A:$A,0)-$D39)</f>
        <v>189.81097900000003</v>
      </c>
      <c r="D39">
        <v>17</v>
      </c>
      <c r="G39" s="9">
        <f>INDEX(Data!A:A,MATCH(MAX(Data!$A:$A),Data!$A:$A,0)-$J39)</f>
        <v>44676</v>
      </c>
      <c r="H39" s="8">
        <f>INDEX(Data!B:B,MATCH(MAX(Data!$A:$A),Data!$A:$A,0)-$J39)</f>
        <v>161.83973200000003</v>
      </c>
      <c r="I39" s="8">
        <f>INDEX(Data!G:G,MATCH(MAX(Data!$A:$A),Data!$A:$A,0)-$J39)</f>
        <v>176.33440100000001</v>
      </c>
      <c r="J39">
        <v>226</v>
      </c>
    </row>
    <row r="40" spans="1:10" ht="15" x14ac:dyDescent="0.2">
      <c r="A40" s="9">
        <f>INDEX(Data!A:A,MATCH(MAX(Data!$A:$A),Data!$A:$A,0)-$D40)</f>
        <v>46146</v>
      </c>
      <c r="B40" s="8">
        <f>INDEX(Data!B:B,MATCH(MAX(Data!$A:$A),Data!$A:$A,0)-$D40)</f>
        <v>156.81544799999998</v>
      </c>
      <c r="C40" s="8">
        <f>INDEX(Data!G:G,MATCH(MAX(Data!$A:$A),Data!$A:$A,0)-$D40)</f>
        <v>188.79284200000001</v>
      </c>
      <c r="D40">
        <v>16</v>
      </c>
      <c r="G40" s="9">
        <f>INDEX(Data!A:A,MATCH(MAX(Data!$A:$A),Data!$A:$A,0)-$J40)</f>
        <v>44683</v>
      </c>
      <c r="H40" s="8">
        <f>INDEX(Data!B:B,MATCH(MAX(Data!$A:$A),Data!$A:$A,0)-$J40)</f>
        <v>162.47569400000003</v>
      </c>
      <c r="I40" s="8">
        <f>INDEX(Data!G:G,MATCH(MAX(Data!$A:$A),Data!$A:$A,0)-$J40)</f>
        <v>177.06366299999999</v>
      </c>
      <c r="J40">
        <v>225</v>
      </c>
    </row>
    <row r="41" spans="1:10" ht="15" x14ac:dyDescent="0.2">
      <c r="A41" s="9">
        <f>INDEX(Data!A:A,MATCH(MAX(Data!$A:$A),Data!$A:$A,0)-$D41)</f>
        <v>46153</v>
      </c>
      <c r="B41" s="8">
        <f>INDEX(Data!B:B,MATCH(MAX(Data!$A:$A),Data!$A:$A,0)-$D41)</f>
        <v>156.80991900000001</v>
      </c>
      <c r="C41" s="8">
        <f>INDEX(Data!G:G,MATCH(MAX(Data!$A:$A),Data!$A:$A,0)-$D41)</f>
        <v>188.141614</v>
      </c>
      <c r="D41">
        <v>15</v>
      </c>
      <c r="G41" s="9">
        <f>INDEX(Data!A:A,MATCH(MAX(Data!$A:$A),Data!$A:$A,0)-$J41)</f>
        <v>44690</v>
      </c>
      <c r="H41" s="8">
        <f>INDEX(Data!B:B,MATCH(MAX(Data!$A:$A),Data!$A:$A,0)-$J41)</f>
        <v>163.67961200000002</v>
      </c>
      <c r="I41" s="8">
        <f>INDEX(Data!G:G,MATCH(MAX(Data!$A:$A),Data!$A:$A,0)-$J41)</f>
        <v>178.39</v>
      </c>
      <c r="J41">
        <v>224</v>
      </c>
    </row>
    <row r="42" spans="1:10" ht="15" x14ac:dyDescent="0.2">
      <c r="A42" s="9">
        <f>INDEX(Data!A:A,MATCH(MAX(Data!$A:$A),Data!$A:$A,0)-$D42)</f>
        <v>46160</v>
      </c>
      <c r="B42" s="8">
        <f>INDEX(Data!B:B,MATCH(MAX(Data!$A:$A),Data!$A:$A,0)-$D42)</f>
        <v>157.39308400000002</v>
      </c>
      <c r="C42" s="8">
        <f>INDEX(Data!G:G,MATCH(MAX(Data!$A:$A),Data!$A:$A,0)-$D42)</f>
        <v>186.56378000000001</v>
      </c>
      <c r="D42">
        <v>14</v>
      </c>
      <c r="G42" s="9">
        <f>INDEX(Data!A:A,MATCH(MAX(Data!$A:$A),Data!$A:$A,0)-$J42)</f>
        <v>44697</v>
      </c>
      <c r="H42" s="8">
        <f>INDEX(Data!B:B,MATCH(MAX(Data!$A:$A),Data!$A:$A,0)-$J42)</f>
        <v>165.090406</v>
      </c>
      <c r="I42" s="8">
        <f>INDEX(Data!G:G,MATCH(MAX(Data!$A:$A),Data!$A:$A,0)-$J42)</f>
        <v>179.67</v>
      </c>
      <c r="J42">
        <v>223</v>
      </c>
    </row>
    <row r="43" spans="1:10" ht="15" x14ac:dyDescent="0.2">
      <c r="A43" s="9">
        <f>INDEX(Data!A:A,MATCH(MAX(Data!$A:$A),Data!$A:$A,0)-$D43)</f>
        <v>46167</v>
      </c>
      <c r="B43" s="8">
        <f>INDEX(Data!B:B,MATCH(MAX(Data!$A:$A),Data!$A:$A,0)-$D43)</f>
        <v>158.780822</v>
      </c>
      <c r="C43" s="8">
        <f>INDEX(Data!G:G,MATCH(MAX(Data!$A:$A),Data!$A:$A,0)-$D43)</f>
        <v>185.06502800000001</v>
      </c>
      <c r="D43">
        <v>13</v>
      </c>
      <c r="G43" s="9">
        <f>INDEX(Data!A:A,MATCH(MAX(Data!$A:$A),Data!$A:$A,0)-$J43)</f>
        <v>44704</v>
      </c>
      <c r="H43" s="8">
        <f>INDEX(Data!B:B,MATCH(MAX(Data!$A:$A),Data!$A:$A,0)-$J43)</f>
        <v>167.58508</v>
      </c>
      <c r="I43" s="8">
        <f>INDEX(Data!G:G,MATCH(MAX(Data!$A:$A),Data!$A:$A,0)-$J43)</f>
        <v>181.162485</v>
      </c>
      <c r="J43">
        <v>222</v>
      </c>
    </row>
    <row r="44" spans="1:10" ht="15" x14ac:dyDescent="0.2">
      <c r="A44" s="9">
        <f>INDEX(Data!A:A,MATCH(MAX(Data!$A:$A),Data!$A:$A,0)-$D44)</f>
        <v>46174</v>
      </c>
      <c r="B44" s="8">
        <f>INDEX(Data!B:B,MATCH(MAX(Data!$A:$A),Data!$A:$A,0)-$D44)</f>
        <v>158.735591</v>
      </c>
      <c r="C44" s="8">
        <f>INDEX(Data!G:G,MATCH(MAX(Data!$A:$A),Data!$A:$A,0)-$D44)</f>
        <v>184.10922200000002</v>
      </c>
      <c r="D44">
        <v>12</v>
      </c>
      <c r="G44" s="9">
        <f>INDEX(Data!A:A,MATCH(MAX(Data!$A:$A),Data!$A:$A,0)-$J44)</f>
        <v>44711</v>
      </c>
      <c r="H44" s="8">
        <f>INDEX(Data!B:B,MATCH(MAX(Data!$A:$A),Data!$A:$A,0)-$J44)</f>
        <v>170.35609500000001</v>
      </c>
      <c r="I44" s="8">
        <f>INDEX(Data!G:G,MATCH(MAX(Data!$A:$A),Data!$A:$A,0)-$J44)</f>
        <v>182.24970200000001</v>
      </c>
      <c r="J44">
        <v>221</v>
      </c>
    </row>
    <row r="45" spans="1:10" ht="15" x14ac:dyDescent="0.2">
      <c r="A45" s="9">
        <f>INDEX(Data!A:A,MATCH(MAX(Data!$A:$A),Data!$A:$A,0)-$D45)</f>
        <v>46181</v>
      </c>
      <c r="B45" s="8">
        <f>INDEX(Data!B:B,MATCH(MAX(Data!$A:$A),Data!$A:$A,0)-$D45)</f>
        <v>157.950931</v>
      </c>
      <c r="C45" s="8">
        <f>INDEX(Data!G:G,MATCH(MAX(Data!$A:$A),Data!$A:$A,0)-$D45)</f>
        <v>181.78607500000001</v>
      </c>
      <c r="D45">
        <v>11</v>
      </c>
      <c r="G45" s="9">
        <f>INDEX(Data!A:A,MATCH(MAX(Data!$A:$A),Data!$A:$A,0)-$J45)</f>
        <v>44718</v>
      </c>
      <c r="H45" s="8">
        <f>INDEX(Data!B:B,MATCH(MAX(Data!$A:$A),Data!$A:$A,0)-$J45)</f>
        <v>174.994575</v>
      </c>
      <c r="I45" s="8">
        <f>INDEX(Data!G:G,MATCH(MAX(Data!$A:$A),Data!$A:$A,0)-$J45)</f>
        <v>184.94319000000002</v>
      </c>
      <c r="J45">
        <v>220</v>
      </c>
    </row>
    <row r="46" spans="1:10" ht="15" x14ac:dyDescent="0.2">
      <c r="A46" s="9">
        <f>INDEX(Data!A:A,MATCH(MAX(Data!$A:$A),Data!$A:$A,0)-$D46)</f>
        <v>46188</v>
      </c>
      <c r="B46" s="8">
        <f>INDEX(Data!B:B,MATCH(MAX(Data!$A:$A),Data!$A:$A,0)-$D46)</f>
        <v>155.53671700000001</v>
      </c>
      <c r="C46" s="8">
        <f>INDEX(Data!G:G,MATCH(MAX(Data!$A:$A),Data!$A:$A,0)-$D46)</f>
        <v>176.71444</v>
      </c>
      <c r="D46">
        <v>10</v>
      </c>
      <c r="G46" s="9">
        <f>INDEX(Data!A:A,MATCH(MAX(Data!$A:$A),Data!$A:$A,0)-$J46)</f>
        <v>44725</v>
      </c>
      <c r="H46" s="8">
        <f>INDEX(Data!B:B,MATCH(MAX(Data!$A:$A),Data!$A:$A,0)-$J46)</f>
        <v>182.53120700000002</v>
      </c>
      <c r="I46" s="8">
        <f>INDEX(Data!G:G,MATCH(MAX(Data!$A:$A),Data!$A:$A,0)-$J46)</f>
        <v>190.43459200000001</v>
      </c>
      <c r="J46">
        <v>219</v>
      </c>
    </row>
    <row r="47" spans="1:10" ht="15" x14ac:dyDescent="0.2">
      <c r="A47" s="9">
        <f>INDEX(Data!A:A,MATCH(MAX(Data!$A:$A),Data!$A:$A,0)-$D47)</f>
        <v>46195</v>
      </c>
      <c r="B47" s="8">
        <f>INDEX(Data!B:B,MATCH(MAX(Data!$A:$A),Data!$A:$A,0)-$D47)</f>
        <v>153.26066599999999</v>
      </c>
      <c r="C47" s="8">
        <f>INDEX(Data!G:G,MATCH(MAX(Data!$A:$A),Data!$A:$A,0)-$D47)</f>
        <v>172.46530100000001</v>
      </c>
      <c r="D47">
        <v>9</v>
      </c>
      <c r="G47" s="9">
        <f>INDEX(Data!A:A,MATCH(MAX(Data!$A:$A),Data!$A:$A,0)-$J47)</f>
        <v>44732</v>
      </c>
      <c r="H47" s="8">
        <f>INDEX(Data!B:B,MATCH(MAX(Data!$A:$A),Data!$A:$A,0)-$J47)</f>
        <v>186.84526099999999</v>
      </c>
      <c r="I47" s="8">
        <f>INDEX(Data!G:G,MATCH(MAX(Data!$A:$A),Data!$A:$A,0)-$J47)</f>
        <v>194.87</v>
      </c>
      <c r="J47">
        <v>218</v>
      </c>
    </row>
    <row r="48" spans="1:10" ht="15" x14ac:dyDescent="0.2">
      <c r="A48" s="9">
        <f>INDEX(Data!A:A,MATCH(MAX(Data!$A:$A),Data!$A:$A,0)-$D48)</f>
        <v>46202</v>
      </c>
      <c r="B48" s="8">
        <f>INDEX(Data!B:B,MATCH(MAX(Data!$A:$A),Data!$A:$A,0)-$D48)</f>
        <v>151.01665299999999</v>
      </c>
      <c r="C48" s="8">
        <f>INDEX(Data!G:G,MATCH(MAX(Data!$A:$A),Data!$A:$A,0)-$D48)</f>
        <v>167.121861</v>
      </c>
      <c r="D48">
        <v>8</v>
      </c>
      <c r="G48" s="9">
        <f>INDEX(Data!A:A,MATCH(MAX(Data!$A:$A),Data!$A:$A,0)-$J48)</f>
        <v>44739</v>
      </c>
      <c r="H48" s="8">
        <f>INDEX(Data!B:B,MATCH(MAX(Data!$A:$A),Data!$A:$A,0)-$J48)</f>
        <v>190.92684500000004</v>
      </c>
      <c r="I48" s="8">
        <f>INDEX(Data!G:G,MATCH(MAX(Data!$A:$A),Data!$A:$A,0)-$J48)</f>
        <v>198.93</v>
      </c>
      <c r="J48">
        <v>217</v>
      </c>
    </row>
    <row r="49" spans="1:10" ht="15" x14ac:dyDescent="0.2">
      <c r="A49" s="9">
        <f>INDEX(Data!A:A,MATCH(MAX(Data!$A:$A),Data!$A:$A,0)-$D49)</f>
        <v>46209</v>
      </c>
      <c r="B49" s="8">
        <f>INDEX(Data!B:B,MATCH(MAX(Data!$A:$A),Data!$A:$A,0)-$D49)</f>
        <v>149.79589500000003</v>
      </c>
      <c r="C49" s="8">
        <f>INDEX(Data!G:G,MATCH(MAX(Data!$A:$A),Data!$A:$A,0)-$D49)</f>
        <v>164.774722</v>
      </c>
      <c r="D49">
        <v>7</v>
      </c>
      <c r="G49" s="9">
        <f>INDEX(Data!A:A,MATCH(MAX(Data!$A:$A),Data!$A:$A,0)-$J49)</f>
        <v>44746</v>
      </c>
      <c r="H49" s="8">
        <f>INDEX(Data!B:B,MATCH(MAX(Data!$A:$A),Data!$A:$A,0)-$J49)</f>
        <v>191.546629</v>
      </c>
      <c r="I49" s="8">
        <f>INDEX(Data!G:G,MATCH(MAX(Data!$A:$A),Data!$A:$A,0)-$J49)</f>
        <v>199.22</v>
      </c>
      <c r="J49">
        <v>216</v>
      </c>
    </row>
    <row r="50" spans="1:10" ht="15" x14ac:dyDescent="0.2">
      <c r="A50" s="9">
        <f>INDEX(Data!A:A,MATCH(MAX(Data!$A:$A),Data!$A:$A,0)-$D50)</f>
        <v>46216</v>
      </c>
      <c r="B50" s="8">
        <f>INDEX(Data!B:B,MATCH(MAX(Data!$A:$A),Data!$A:$A,0)-$D50)</f>
        <v>150.529146</v>
      </c>
      <c r="C50" s="8">
        <f>INDEX(Data!G:G,MATCH(MAX(Data!$A:$A),Data!$A:$A,0)-$D50)</f>
        <v>164.51511599999998</v>
      </c>
      <c r="D50">
        <v>6</v>
      </c>
      <c r="G50" s="9">
        <f>INDEX(Data!A:A,MATCH(MAX(Data!$A:$A),Data!$A:$A,0)-$J50)</f>
        <v>44753</v>
      </c>
      <c r="H50" s="8">
        <f>INDEX(Data!B:B,MATCH(MAX(Data!$A:$A),Data!$A:$A,0)-$J50)</f>
        <v>190.62513000000001</v>
      </c>
      <c r="I50" s="8">
        <f>INDEX(Data!G:G,MATCH(MAX(Data!$A:$A),Data!$A:$A,0)-$J50)</f>
        <v>198.74</v>
      </c>
      <c r="J50">
        <v>215</v>
      </c>
    </row>
    <row r="51" spans="1:10" ht="15" x14ac:dyDescent="0.2">
      <c r="A51" s="9">
        <f>INDEX(Data!A:A,MATCH(MAX(Data!$A:$A),Data!$A:$A,0)-$D51)</f>
        <v>46223</v>
      </c>
      <c r="B51" s="8">
        <f>INDEX(Data!B:B,MATCH(MAX(Data!$A:$A),Data!$A:$A,0)-$D51)</f>
        <v>152.29188300000001</v>
      </c>
      <c r="C51" s="8">
        <f>INDEX(Data!G:G,MATCH(MAX(Data!$A:$A),Data!$A:$A,0)-$D51)</f>
        <v>167.08453599999999</v>
      </c>
      <c r="D51">
        <v>5</v>
      </c>
      <c r="G51" s="9">
        <f>INDEX(Data!A:A,MATCH(MAX(Data!$A:$A),Data!$A:$A,0)-$J51)</f>
        <v>44760</v>
      </c>
      <c r="H51" s="8">
        <f>INDEX(Data!B:B,MATCH(MAX(Data!$A:$A),Data!$A:$A,0)-$J51)</f>
        <v>188.91708299999999</v>
      </c>
      <c r="I51" s="8">
        <f>INDEX(Data!G:G,MATCH(MAX(Data!$A:$A),Data!$A:$A,0)-$J51)</f>
        <v>197.53</v>
      </c>
      <c r="J51">
        <v>214</v>
      </c>
    </row>
    <row r="52" spans="1:10" ht="15" x14ac:dyDescent="0.2">
      <c r="A52" s="9">
        <f>INDEX(Data!A:A,MATCH(MAX(Data!$A:$A),Data!$A:$A,0)-$D52)</f>
        <v>46230</v>
      </c>
      <c r="B52" s="8">
        <f>INDEX(Data!B:B,MATCH(MAX(Data!$A:$A),Data!$A:$A,0)-$D52)</f>
        <v>156.13248000000002</v>
      </c>
      <c r="C52" s="8">
        <f>INDEX(Data!G:G,MATCH(MAX(Data!$A:$A),Data!$A:$A,0)-$D52)</f>
        <v>173.96566300000001</v>
      </c>
      <c r="D52">
        <v>4</v>
      </c>
      <c r="G52" s="9">
        <f>INDEX(Data!A:A,MATCH(MAX(Data!$A:$A),Data!$A:$A,0)-$J52)</f>
        <v>44767</v>
      </c>
      <c r="H52" s="8">
        <f>INDEX(Data!B:B,MATCH(MAX(Data!$A:$A),Data!$A:$A,0)-$J52)</f>
        <v>186.60049500000002</v>
      </c>
      <c r="I52" s="8">
        <f>INDEX(Data!G:G,MATCH(MAX(Data!$A:$A),Data!$A:$A,0)-$J52)</f>
        <v>195.88</v>
      </c>
      <c r="J52">
        <v>213</v>
      </c>
    </row>
    <row r="53" spans="1:10" ht="15" x14ac:dyDescent="0.2">
      <c r="A53" s="9">
        <f>INDEX(Data!A:A,MATCH(MAX(Data!$A:$A),Data!$A:$A,0)-$D53)</f>
        <v>46237</v>
      </c>
      <c r="B53" s="8">
        <f>INDEX(Data!B:B,MATCH(MAX(Data!$A:$A),Data!$A:$A,0)-$D53)</f>
        <v>159.889082</v>
      </c>
      <c r="C53" s="8">
        <f>INDEX(Data!G:G,MATCH(MAX(Data!$A:$A),Data!$A:$A,0)-$D53)</f>
        <v>179.186646</v>
      </c>
      <c r="D53">
        <v>3</v>
      </c>
      <c r="G53" s="9">
        <f>INDEX(Data!A:A,MATCH(MAX(Data!$A:$A),Data!$A:$A,0)-$J53)</f>
        <v>44774</v>
      </c>
      <c r="H53" s="8">
        <f>INDEX(Data!B:B,MATCH(MAX(Data!$A:$A),Data!$A:$A,0)-$J53)</f>
        <v>182.76847199999997</v>
      </c>
      <c r="I53" s="8">
        <f>INDEX(Data!G:G,MATCH(MAX(Data!$A:$A),Data!$A:$A,0)-$J53)</f>
        <v>193.04</v>
      </c>
      <c r="J53">
        <v>212</v>
      </c>
    </row>
    <row r="54" spans="1:10" ht="15" x14ac:dyDescent="0.2">
      <c r="A54" s="9">
        <f>INDEX(Data!A:A,MATCH(MAX(Data!$A:$A),Data!$A:$A,0)-$D54)</f>
        <v>46244</v>
      </c>
      <c r="B54" s="8">
        <f>INDEX(Data!B:B,MATCH(MAX(Data!$A:$A),Data!$A:$A,0)-$D54)</f>
        <v>162.14530099999999</v>
      </c>
      <c r="C54" s="8">
        <f>INDEX(Data!G:G,MATCH(MAX(Data!$A:$A),Data!$A:$A,0)-$D54)</f>
        <v>181.97299099999998</v>
      </c>
      <c r="D54">
        <v>2</v>
      </c>
      <c r="G54" s="9">
        <f>INDEX(Data!A:A,MATCH(MAX(Data!$A:$A),Data!$A:$A,0)-$J54)</f>
        <v>44781</v>
      </c>
      <c r="H54" s="8">
        <f>INDEX(Data!B:B,MATCH(MAX(Data!$A:$A),Data!$A:$A,0)-$J54)</f>
        <v>177.64077200000003</v>
      </c>
      <c r="I54" s="8">
        <f>INDEX(Data!G:G,MATCH(MAX(Data!$A:$A),Data!$A:$A,0)-$J54)</f>
        <v>188.49</v>
      </c>
      <c r="J54">
        <v>211</v>
      </c>
    </row>
    <row r="55" spans="1:10" ht="15" x14ac:dyDescent="0.2">
      <c r="A55" s="9">
        <f>INDEX(Data!A:A,MATCH(MAX(Data!$A:$A),Data!$A:$A,0)-$D55)</f>
        <v>46251</v>
      </c>
      <c r="B55" s="8">
        <f>INDEX(Data!B:B,MATCH(MAX(Data!$A:$A),Data!$A:$A,0)-$D55)</f>
        <v>161.802539</v>
      </c>
      <c r="C55" s="8">
        <f>INDEX(Data!G:G,MATCH(MAX(Data!$A:$A),Data!$A:$A,0)-$D55)</f>
        <v>182.45175599999999</v>
      </c>
      <c r="D55">
        <v>1</v>
      </c>
      <c r="G55" s="9">
        <f>INDEX(Data!A:A,MATCH(MAX(Data!$A:$A),Data!$A:$A,0)-$J55)</f>
        <v>44788</v>
      </c>
      <c r="H55" s="8">
        <f>INDEX(Data!B:B,MATCH(MAX(Data!$A:$A),Data!$A:$A,0)-$J55)</f>
        <v>174.18753099999998</v>
      </c>
      <c r="I55" s="8">
        <f>INDEX(Data!G:G,MATCH(MAX(Data!$A:$A),Data!$A:$A,0)-$J55)</f>
        <v>185.16</v>
      </c>
      <c r="J55">
        <v>210</v>
      </c>
    </row>
    <row r="56" spans="1:10" ht="15" x14ac:dyDescent="0.2">
      <c r="A56" s="9">
        <f>INDEX(Data!A:A,MATCH(MAX(Data!$A:$A),Data!$A:$A,0)-$D56)</f>
        <v>46258</v>
      </c>
      <c r="B56" s="8">
        <f>INDEX(Data!B:B,MATCH(MAX(Data!$A:$A),Data!$A:$A,0)-$D56)</f>
        <v>161.627835</v>
      </c>
      <c r="C56" s="8">
        <f>INDEX(Data!G:G,MATCH(MAX(Data!$A:$A),Data!$A:$A,0)-$D56)</f>
        <v>182.81792899999999</v>
      </c>
      <c r="D56">
        <v>0</v>
      </c>
      <c r="G56" s="9">
        <f>INDEX(Data!A:A,MATCH(MAX(Data!$A:$A),Data!$A:$A,0)-$J56)</f>
        <v>44795</v>
      </c>
      <c r="H56" s="8">
        <f>INDEX(Data!B:B,MATCH(MAX(Data!$A:$A),Data!$A:$A,0)-$J56)</f>
        <v>171.14228399999999</v>
      </c>
      <c r="I56" s="8">
        <f>INDEX(Data!G:G,MATCH(MAX(Data!$A:$A),Data!$A:$A,0)-$J56)</f>
        <v>182.92</v>
      </c>
      <c r="J56">
        <v>209</v>
      </c>
    </row>
    <row r="57" spans="1:10" ht="15" x14ac:dyDescent="0.2">
      <c r="A57" s="9"/>
      <c r="B57" s="8"/>
      <c r="C57" s="8"/>
      <c r="G57" s="9">
        <f>INDEX(Data!A:A,MATCH(MAX(Data!$A:$A),Data!$A:$A,0)-$J57)</f>
        <v>44802</v>
      </c>
      <c r="H57" s="8">
        <f>INDEX(Data!B:B,MATCH(MAX(Data!$A:$A),Data!$A:$A,0)-$J57)</f>
        <v>170.11870199999998</v>
      </c>
      <c r="I57" s="8">
        <f>INDEX(Data!G:G,MATCH(MAX(Data!$A:$A),Data!$A:$A,0)-$J57)</f>
        <v>183.2</v>
      </c>
      <c r="J57">
        <v>208</v>
      </c>
    </row>
    <row r="58" spans="1:10" ht="15" x14ac:dyDescent="0.2">
      <c r="G58" s="9">
        <f>INDEX(Data!A:A,MATCH(MAX(Data!$A:$A),Data!$A:$A,0)-$J58)</f>
        <v>44809</v>
      </c>
      <c r="H58" s="8">
        <f>INDEX(Data!B:B,MATCH(MAX(Data!$A:$A),Data!$A:$A,0)-$J58)</f>
        <v>168.92694599999999</v>
      </c>
      <c r="I58" s="8">
        <f>INDEX(Data!G:G,MATCH(MAX(Data!$A:$A),Data!$A:$A,0)-$J58)</f>
        <v>182.82</v>
      </c>
      <c r="J58">
        <v>207</v>
      </c>
    </row>
    <row r="59" spans="1:10" ht="15.75" x14ac:dyDescent="0.25">
      <c r="A59" s="7"/>
      <c r="G59" s="9">
        <f>INDEX(Data!A:A,MATCH(MAX(Data!$A:$A),Data!$A:$A,0)-$J59)</f>
        <v>44816</v>
      </c>
      <c r="H59" s="8">
        <f>INDEX(Data!B:B,MATCH(MAX(Data!$A:$A),Data!$A:$A,0)-$J59)</f>
        <v>167.60933499999999</v>
      </c>
      <c r="I59" s="8">
        <f>INDEX(Data!G:G,MATCH(MAX(Data!$A:$A),Data!$A:$A,0)-$J59)</f>
        <v>182.22</v>
      </c>
      <c r="J59">
        <v>206</v>
      </c>
    </row>
    <row r="60" spans="1:10" ht="15" x14ac:dyDescent="0.2">
      <c r="G60" s="9">
        <f>INDEX(Data!A:A,MATCH(MAX(Data!$A:$A),Data!$A:$A,0)-$J60)</f>
        <v>44823</v>
      </c>
      <c r="H60" s="8">
        <f>INDEX(Data!B:B,MATCH(MAX(Data!$A:$A),Data!$A:$A,0)-$J60)</f>
        <v>165.47258199999999</v>
      </c>
      <c r="I60" s="8">
        <f>INDEX(Data!G:G,MATCH(MAX(Data!$A:$A),Data!$A:$A,0)-$J60)</f>
        <v>181.13</v>
      </c>
      <c r="J60">
        <v>205</v>
      </c>
    </row>
    <row r="61" spans="1:10" ht="15" x14ac:dyDescent="0.2">
      <c r="G61" s="9">
        <f>INDEX(Data!A:A,MATCH(MAX(Data!$A:$A),Data!$A:$A,0)-$J61)</f>
        <v>44830</v>
      </c>
      <c r="H61" s="8">
        <f>INDEX(Data!B:B,MATCH(MAX(Data!$A:$A),Data!$A:$A,0)-$J61)</f>
        <v>164.00275900000003</v>
      </c>
      <c r="I61" s="8">
        <f>INDEX(Data!G:G,MATCH(MAX(Data!$A:$A),Data!$A:$A,0)-$J61)</f>
        <v>180.46</v>
      </c>
      <c r="J61">
        <v>204</v>
      </c>
    </row>
    <row r="62" spans="1:10" ht="15.75" x14ac:dyDescent="0.25">
      <c r="A62" s="7"/>
      <c r="G62" s="9">
        <f>INDEX(Data!A:A,MATCH(MAX(Data!$A:$A),Data!$A:$A,0)-$J62)</f>
        <v>44837</v>
      </c>
      <c r="H62" s="8">
        <f>INDEX(Data!B:B,MATCH(MAX(Data!$A:$A),Data!$A:$A,0)-$J62)</f>
        <v>162.66685200000001</v>
      </c>
      <c r="I62" s="8">
        <f>INDEX(Data!G:G,MATCH(MAX(Data!$A:$A),Data!$A:$A,0)-$J62)</f>
        <v>180.04</v>
      </c>
      <c r="J62">
        <v>203</v>
      </c>
    </row>
    <row r="63" spans="1:10" ht="15" x14ac:dyDescent="0.2">
      <c r="G63" s="9">
        <f>INDEX(Data!A:A,MATCH(MAX(Data!$A:$A),Data!$A:$A,0)-$J63)</f>
        <v>44844</v>
      </c>
      <c r="H63" s="8">
        <f>INDEX(Data!B:B,MATCH(MAX(Data!$A:$A),Data!$A:$A,0)-$J63)</f>
        <v>162.08613500000001</v>
      </c>
      <c r="I63" s="8">
        <f>INDEX(Data!G:G,MATCH(MAX(Data!$A:$A),Data!$A:$A,0)-$J63)</f>
        <v>180.76</v>
      </c>
      <c r="J63">
        <v>202</v>
      </c>
    </row>
    <row r="64" spans="1:10" ht="15" x14ac:dyDescent="0.2">
      <c r="G64" s="9">
        <f>INDEX(Data!A:A,MATCH(MAX(Data!$A:$A),Data!$A:$A,0)-$J64)</f>
        <v>44851</v>
      </c>
      <c r="H64" s="8">
        <f>INDEX(Data!B:B,MATCH(MAX(Data!$A:$A),Data!$A:$A,0)-$J64)</f>
        <v>162.80595600000004</v>
      </c>
      <c r="I64" s="8">
        <f>INDEX(Data!G:G,MATCH(MAX(Data!$A:$A),Data!$A:$A,0)-$J64)</f>
        <v>181.85817400000002</v>
      </c>
      <c r="J64">
        <v>201</v>
      </c>
    </row>
    <row r="65" spans="7:10" ht="15" x14ac:dyDescent="0.2">
      <c r="G65" s="9">
        <f>INDEX(Data!A:A,MATCH(MAX(Data!$A:$A),Data!$A:$A,0)-$J65)</f>
        <v>44858</v>
      </c>
      <c r="H65" s="8">
        <f>INDEX(Data!B:B,MATCH(MAX(Data!$A:$A),Data!$A:$A,0)-$J65)</f>
        <v>164.619148</v>
      </c>
      <c r="I65" s="8">
        <f>INDEX(Data!G:G,MATCH(MAX(Data!$A:$A),Data!$A:$A,0)-$J65)</f>
        <v>187.29633800000002</v>
      </c>
      <c r="J65">
        <v>200</v>
      </c>
    </row>
    <row r="66" spans="7:10" ht="15" x14ac:dyDescent="0.2">
      <c r="G66" s="9">
        <f>INDEX(Data!A:A,MATCH(MAX(Data!$A:$A),Data!$A:$A,0)-$J66)</f>
        <v>44865</v>
      </c>
      <c r="H66" s="8">
        <f>INDEX(Data!B:B,MATCH(MAX(Data!$A:$A),Data!$A:$A,0)-$J66)</f>
        <v>165.87190800000002</v>
      </c>
      <c r="I66" s="8">
        <f>INDEX(Data!G:G,MATCH(MAX(Data!$A:$A),Data!$A:$A,0)-$J66)</f>
        <v>189.76706999999999</v>
      </c>
      <c r="J66">
        <v>199</v>
      </c>
    </row>
    <row r="67" spans="7:10" ht="15" x14ac:dyDescent="0.2">
      <c r="G67" s="9">
        <f>INDEX(Data!A:A,MATCH(MAX(Data!$A:$A),Data!$A:$A,0)-$J67)</f>
        <v>44872</v>
      </c>
      <c r="H67" s="8">
        <f>INDEX(Data!B:B,MATCH(MAX(Data!$A:$A),Data!$A:$A,0)-$J67)</f>
        <v>165.61696999999998</v>
      </c>
      <c r="I67" s="8">
        <f>INDEX(Data!G:G,MATCH(MAX(Data!$A:$A),Data!$A:$A,0)-$J67)</f>
        <v>189.794085</v>
      </c>
      <c r="J67">
        <v>198</v>
      </c>
    </row>
    <row r="68" spans="7:10" ht="15" x14ac:dyDescent="0.2">
      <c r="G68" s="9">
        <f>INDEX(Data!A:A,MATCH(MAX(Data!$A:$A),Data!$A:$A,0)-$J68)</f>
        <v>44879</v>
      </c>
      <c r="H68" s="8">
        <f>INDEX(Data!B:B,MATCH(MAX(Data!$A:$A),Data!$A:$A,0)-$J68)</f>
        <v>164.40395599999999</v>
      </c>
      <c r="I68" s="8">
        <f>INDEX(Data!G:G,MATCH(MAX(Data!$A:$A),Data!$A:$A,0)-$J68)</f>
        <v>188.85</v>
      </c>
      <c r="J68">
        <v>197</v>
      </c>
    </row>
    <row r="69" spans="7:10" ht="15" x14ac:dyDescent="0.2">
      <c r="G69" s="9">
        <f>INDEX(Data!A:A,MATCH(MAX(Data!$A:$A),Data!$A:$A,0)-$J69)</f>
        <v>44886</v>
      </c>
      <c r="H69" s="8">
        <f>INDEX(Data!B:B,MATCH(MAX(Data!$A:$A),Data!$A:$A,0)-$J69)</f>
        <v>163.27625800000001</v>
      </c>
      <c r="I69" s="8">
        <f>INDEX(Data!G:G,MATCH(MAX(Data!$A:$A),Data!$A:$A,0)-$J69)</f>
        <v>187.57</v>
      </c>
      <c r="J69">
        <v>196</v>
      </c>
    </row>
    <row r="70" spans="7:10" ht="15" x14ac:dyDescent="0.2">
      <c r="G70" s="9">
        <f>INDEX(Data!A:A,MATCH(MAX(Data!$A:$A),Data!$A:$A,0)-$J70)</f>
        <v>44893</v>
      </c>
      <c r="H70" s="8">
        <f>INDEX(Data!B:B,MATCH(MAX(Data!$A:$A),Data!$A:$A,0)-$J70)</f>
        <v>161.133037</v>
      </c>
      <c r="I70" s="8">
        <f>INDEX(Data!G:G,MATCH(MAX(Data!$A:$A),Data!$A:$A,0)-$J70)</f>
        <v>185.57</v>
      </c>
      <c r="J70">
        <v>195</v>
      </c>
    </row>
    <row r="71" spans="7:10" ht="15" x14ac:dyDescent="0.2">
      <c r="G71" s="9">
        <f>INDEX(Data!A:A,MATCH(MAX(Data!$A:$A),Data!$A:$A,0)-$J71)</f>
        <v>44900</v>
      </c>
      <c r="H71" s="8">
        <f>INDEX(Data!B:B,MATCH(MAX(Data!$A:$A),Data!$A:$A,0)-$J71)</f>
        <v>159.19547500000002</v>
      </c>
      <c r="I71" s="8">
        <f>INDEX(Data!G:G,MATCH(MAX(Data!$A:$A),Data!$A:$A,0)-$J71)</f>
        <v>183.56</v>
      </c>
      <c r="J71">
        <v>194</v>
      </c>
    </row>
    <row r="72" spans="7:10" ht="15" x14ac:dyDescent="0.2">
      <c r="G72" s="9">
        <f>INDEX(Data!A:A,MATCH(MAX(Data!$A:$A),Data!$A:$A,0)-$J72)</f>
        <v>44907</v>
      </c>
      <c r="H72" s="8">
        <f>INDEX(Data!B:B,MATCH(MAX(Data!$A:$A),Data!$A:$A,0)-$J72)</f>
        <v>155.97079499999998</v>
      </c>
      <c r="I72" s="8">
        <f>INDEX(Data!G:G,MATCH(MAX(Data!$A:$A),Data!$A:$A,0)-$J72)</f>
        <v>179.91</v>
      </c>
      <c r="J72">
        <v>193</v>
      </c>
    </row>
    <row r="73" spans="7:10" ht="15" x14ac:dyDescent="0.2">
      <c r="G73" s="9">
        <f>INDEX(Data!A:A,MATCH(MAX(Data!$A:$A),Data!$A:$A,0)-$J73)</f>
        <v>44914</v>
      </c>
      <c r="H73" s="8">
        <f>INDEX(Data!B:B,MATCH(MAX(Data!$A:$A),Data!$A:$A,0)-$J73)</f>
        <v>154.06553500000001</v>
      </c>
      <c r="I73" s="8">
        <f>INDEX(Data!G:G,MATCH(MAX(Data!$A:$A),Data!$A:$A,0)-$J73)</f>
        <v>177.62</v>
      </c>
      <c r="J73">
        <v>192</v>
      </c>
    </row>
    <row r="74" spans="7:10" ht="15" x14ac:dyDescent="0.2">
      <c r="G74" s="9">
        <f>INDEX(Data!A:A,MATCH(MAX(Data!$A:$A),Data!$A:$A,0)-$J74)</f>
        <v>44921</v>
      </c>
      <c r="H74" s="8">
        <f>INDEX(Data!B:B,MATCH(MAX(Data!$A:$A),Data!$A:$A,0)-$J74)</f>
        <v>151.93957299999997</v>
      </c>
      <c r="I74" s="8">
        <f>INDEX(Data!G:G,MATCH(MAX(Data!$A:$A),Data!$A:$A,0)-$J74)</f>
        <v>175.52</v>
      </c>
      <c r="J74">
        <v>191</v>
      </c>
    </row>
    <row r="75" spans="7:10" ht="15" x14ac:dyDescent="0.2">
      <c r="G75" s="9">
        <f>INDEX(Data!A:A,MATCH(MAX(Data!$A:$A),Data!$A:$A,0)-$J75)</f>
        <v>44928</v>
      </c>
      <c r="H75" s="8">
        <f>INDEX(Data!B:B,MATCH(MAX(Data!$A:$A),Data!$A:$A,0)-$J75)</f>
        <v>150.89909733333337</v>
      </c>
      <c r="I75" s="8">
        <f>INDEX(Data!G:G,MATCH(MAX(Data!$A:$A),Data!$A:$A,0)-$J75)</f>
        <v>174.16</v>
      </c>
      <c r="J75">
        <v>190</v>
      </c>
    </row>
    <row r="76" spans="7:10" ht="15" x14ac:dyDescent="0.2">
      <c r="G76" s="9">
        <f>INDEX(Data!A:A,MATCH(MAX(Data!$A:$A),Data!$A:$A,0)-$J76)</f>
        <v>44935</v>
      </c>
      <c r="H76" s="8">
        <f>INDEX(Data!B:B,MATCH(MAX(Data!$A:$A),Data!$A:$A,0)-$J76)</f>
        <v>149.96984200000003</v>
      </c>
      <c r="I76" s="8">
        <f>INDEX(Data!G:G,MATCH(MAX(Data!$A:$A),Data!$A:$A,0)-$J76)</f>
        <v>173.16</v>
      </c>
      <c r="J76">
        <v>189</v>
      </c>
    </row>
    <row r="77" spans="7:10" ht="15" x14ac:dyDescent="0.2">
      <c r="G77" s="9">
        <f>INDEX(Data!A:A,MATCH(MAX(Data!$A:$A),Data!$A:$A,0)-$J77)</f>
        <v>44942</v>
      </c>
      <c r="H77" s="8">
        <f>INDEX(Data!B:B,MATCH(MAX(Data!$A:$A),Data!$A:$A,0)-$J77)</f>
        <v>148.791121</v>
      </c>
      <c r="I77" s="8">
        <f>INDEX(Data!G:G,MATCH(MAX(Data!$A:$A),Data!$A:$A,0)-$J77)</f>
        <v>171.64</v>
      </c>
      <c r="J77">
        <v>188</v>
      </c>
    </row>
    <row r="78" spans="7:10" ht="15" x14ac:dyDescent="0.2">
      <c r="G78" s="9">
        <f>INDEX(Data!A:A,MATCH(MAX(Data!$A:$A),Data!$A:$A,0)-$J78)</f>
        <v>44949</v>
      </c>
      <c r="H78" s="8">
        <f>INDEX(Data!B:B,MATCH(MAX(Data!$A:$A),Data!$A:$A,0)-$J78)</f>
        <v>148.20896099999999</v>
      </c>
      <c r="I78" s="8">
        <f>INDEX(Data!G:G,MATCH(MAX(Data!$A:$A),Data!$A:$A,0)-$J78)</f>
        <v>170.86224199999998</v>
      </c>
      <c r="J78">
        <v>187</v>
      </c>
    </row>
    <row r="79" spans="7:10" ht="15" x14ac:dyDescent="0.2">
      <c r="G79" s="9">
        <f>INDEX(Data!A:A,MATCH(MAX(Data!$A:$A),Data!$A:$A,0)-$J79)</f>
        <v>44956</v>
      </c>
      <c r="H79" s="8">
        <f>INDEX(Data!B:B,MATCH(MAX(Data!$A:$A),Data!$A:$A,0)-$J79)</f>
        <v>148.17582400000001</v>
      </c>
      <c r="I79" s="8">
        <f>INDEX(Data!G:G,MATCH(MAX(Data!$A:$A),Data!$A:$A,0)-$J79)</f>
        <v>170.56</v>
      </c>
      <c r="J79">
        <v>186</v>
      </c>
    </row>
    <row r="80" spans="7:10" ht="15" x14ac:dyDescent="0.2">
      <c r="G80" s="9">
        <f>INDEX(Data!A:A,MATCH(MAX(Data!$A:$A),Data!$A:$A,0)-$J80)</f>
        <v>44963</v>
      </c>
      <c r="H80" s="8">
        <f>INDEX(Data!B:B,MATCH(MAX(Data!$A:$A),Data!$A:$A,0)-$J80)</f>
        <v>148.34358199999997</v>
      </c>
      <c r="I80" s="8">
        <f>INDEX(Data!G:G,MATCH(MAX(Data!$A:$A),Data!$A:$A,0)-$J80)</f>
        <v>170.36031899999998</v>
      </c>
      <c r="J80">
        <v>185</v>
      </c>
    </row>
    <row r="81" spans="7:10" ht="15" x14ac:dyDescent="0.2">
      <c r="G81" s="9">
        <f>INDEX(Data!A:A,MATCH(MAX(Data!$A:$A),Data!$A:$A,0)-$J81)</f>
        <v>44970</v>
      </c>
      <c r="H81" s="8">
        <f>INDEX(Data!B:B,MATCH(MAX(Data!$A:$A),Data!$A:$A,0)-$J81)</f>
        <v>147.97802100000001</v>
      </c>
      <c r="I81" s="8">
        <f>INDEX(Data!G:G,MATCH(MAX(Data!$A:$A),Data!$A:$A,0)-$J81)</f>
        <v>169.65982100000002</v>
      </c>
      <c r="J81">
        <v>184</v>
      </c>
    </row>
    <row r="82" spans="7:10" ht="15" x14ac:dyDescent="0.2">
      <c r="G82" s="9">
        <f>INDEX(Data!A:A,MATCH(MAX(Data!$A:$A),Data!$A:$A,0)-$J82)</f>
        <v>44977</v>
      </c>
      <c r="H82" s="8">
        <f>INDEX(Data!B:B,MATCH(MAX(Data!$A:$A),Data!$A:$A,0)-$J82)</f>
        <v>147.860219</v>
      </c>
      <c r="I82" s="8">
        <f>INDEX(Data!G:G,MATCH(MAX(Data!$A:$A),Data!$A:$A,0)-$J82)</f>
        <v>169.3</v>
      </c>
      <c r="J82">
        <v>183</v>
      </c>
    </row>
    <row r="83" spans="7:10" ht="15" x14ac:dyDescent="0.2">
      <c r="G83" s="9">
        <f>INDEX(Data!A:A,MATCH(MAX(Data!$A:$A),Data!$A:$A,0)-$J83)</f>
        <v>44984</v>
      </c>
      <c r="H83" s="8">
        <f>INDEX(Data!B:B,MATCH(MAX(Data!$A:$A),Data!$A:$A,0)-$J83)</f>
        <v>147.545378</v>
      </c>
      <c r="I83" s="8">
        <f>INDEX(Data!G:G,MATCH(MAX(Data!$A:$A),Data!$A:$A,0)-$J83)</f>
        <v>168.56</v>
      </c>
      <c r="J83">
        <v>182</v>
      </c>
    </row>
    <row r="84" spans="7:10" ht="15" x14ac:dyDescent="0.2">
      <c r="G84" s="9">
        <f>INDEX(Data!A:A,MATCH(MAX(Data!$A:$A),Data!$A:$A,0)-$J84)</f>
        <v>44991</v>
      </c>
      <c r="H84" s="8">
        <f>INDEX(Data!B:B,MATCH(MAX(Data!$A:$A),Data!$A:$A,0)-$J84)</f>
        <v>147.12277600000002</v>
      </c>
      <c r="I84" s="8">
        <f>INDEX(Data!G:G,MATCH(MAX(Data!$A:$A),Data!$A:$A,0)-$J84)</f>
        <v>167.33</v>
      </c>
      <c r="J84">
        <v>181</v>
      </c>
    </row>
    <row r="85" spans="7:10" ht="15" x14ac:dyDescent="0.2">
      <c r="G85" s="9">
        <f>INDEX(Data!A:A,MATCH(MAX(Data!$A:$A),Data!$A:$A,0)-$J85)</f>
        <v>44998</v>
      </c>
      <c r="H85" s="8">
        <f>INDEX(Data!B:B,MATCH(MAX(Data!$A:$A),Data!$A:$A,0)-$J85)</f>
        <v>146.97366000000002</v>
      </c>
      <c r="I85" s="8">
        <f>INDEX(Data!G:G,MATCH(MAX(Data!$A:$A),Data!$A:$A,0)-$J85)</f>
        <v>167.04</v>
      </c>
      <c r="J85">
        <v>180</v>
      </c>
    </row>
    <row r="86" spans="7:10" ht="15" x14ac:dyDescent="0.2">
      <c r="G86" s="9">
        <f>INDEX(Data!A:A,MATCH(MAX(Data!$A:$A),Data!$A:$A,0)-$J86)</f>
        <v>45005</v>
      </c>
      <c r="H86" s="8">
        <f>INDEX(Data!B:B,MATCH(MAX(Data!$A:$A),Data!$A:$A,0)-$J86)</f>
        <v>146.61631199999999</v>
      </c>
      <c r="I86" s="8">
        <f>INDEX(Data!G:G,MATCH(MAX(Data!$A:$A),Data!$A:$A,0)-$J86)</f>
        <v>166.26</v>
      </c>
      <c r="J86">
        <v>179</v>
      </c>
    </row>
    <row r="87" spans="7:10" ht="15" x14ac:dyDescent="0.2">
      <c r="G87" s="9">
        <f>INDEX(Data!A:A,MATCH(MAX(Data!$A:$A),Data!$A:$A,0)-$J87)</f>
        <v>45012</v>
      </c>
      <c r="H87" s="8">
        <f>INDEX(Data!B:B,MATCH(MAX(Data!$A:$A),Data!$A:$A,0)-$J87)</f>
        <v>146.21293899999998</v>
      </c>
      <c r="I87" s="8">
        <f>INDEX(Data!G:G,MATCH(MAX(Data!$A:$A),Data!$A:$A,0)-$J87)</f>
        <v>165.18</v>
      </c>
      <c r="J87">
        <v>178</v>
      </c>
    </row>
    <row r="88" spans="7:10" ht="15" x14ac:dyDescent="0.2">
      <c r="G88" s="9">
        <f>INDEX(Data!A:A,MATCH(MAX(Data!$A:$A),Data!$A:$A,0)-$J88)</f>
        <v>45019</v>
      </c>
      <c r="H88" s="8">
        <f>INDEX(Data!B:B,MATCH(MAX(Data!$A:$A),Data!$A:$A,0)-$J88)</f>
        <v>145.72476</v>
      </c>
      <c r="I88" s="8">
        <f>INDEX(Data!G:G,MATCH(MAX(Data!$A:$A),Data!$A:$A,0)-$J88)</f>
        <v>163.71</v>
      </c>
      <c r="J88">
        <v>177</v>
      </c>
    </row>
    <row r="89" spans="7:10" ht="15" x14ac:dyDescent="0.2">
      <c r="G89" s="9">
        <f>INDEX(Data!A:A,MATCH(MAX(Data!$A:$A),Data!$A:$A,0)-$J89)</f>
        <v>45026</v>
      </c>
      <c r="H89" s="8">
        <f>INDEX(Data!B:B,MATCH(MAX(Data!$A:$A),Data!$A:$A,0)-$J89)</f>
        <v>145.81701200000001</v>
      </c>
      <c r="I89" s="8">
        <f>INDEX(Data!G:G,MATCH(MAX(Data!$A:$A),Data!$A:$A,0)-$J89)</f>
        <v>162.70971299999999</v>
      </c>
      <c r="J89">
        <v>176</v>
      </c>
    </row>
    <row r="90" spans="7:10" ht="15" x14ac:dyDescent="0.2">
      <c r="G90" s="9">
        <f>INDEX(Data!A:A,MATCH(MAX(Data!$A:$A),Data!$A:$A,0)-$J90)</f>
        <v>45033</v>
      </c>
      <c r="H90" s="8">
        <f>INDEX(Data!B:B,MATCH(MAX(Data!$A:$A),Data!$A:$A,0)-$J90)</f>
        <v>145.93487199999998</v>
      </c>
      <c r="I90" s="8">
        <f>INDEX(Data!G:G,MATCH(MAX(Data!$A:$A),Data!$A:$A,0)-$J90)</f>
        <v>162.11473099999998</v>
      </c>
      <c r="J90">
        <v>175</v>
      </c>
    </row>
    <row r="91" spans="7:10" ht="15" x14ac:dyDescent="0.2">
      <c r="G91" s="9">
        <f>INDEX(Data!A:A,MATCH(MAX(Data!$A:$A),Data!$A:$A,0)-$J91)</f>
        <v>45040</v>
      </c>
      <c r="H91" s="8">
        <f>INDEX(Data!B:B,MATCH(MAX(Data!$A:$A),Data!$A:$A,0)-$J91)</f>
        <v>145.84025499999998</v>
      </c>
      <c r="I91" s="8">
        <f>INDEX(Data!G:G,MATCH(MAX(Data!$A:$A),Data!$A:$A,0)-$J91)</f>
        <v>161.340855</v>
      </c>
      <c r="J91">
        <v>174</v>
      </c>
    </row>
    <row r="92" spans="7:10" ht="15" x14ac:dyDescent="0.2">
      <c r="G92" s="9">
        <f>INDEX(Data!A:A,MATCH(MAX(Data!$A:$A),Data!$A:$A,0)-$J92)</f>
        <v>45047</v>
      </c>
      <c r="H92" s="8">
        <f>INDEX(Data!B:B,MATCH(MAX(Data!$A:$A),Data!$A:$A,0)-$J92)</f>
        <v>145.70980299999999</v>
      </c>
      <c r="I92" s="8">
        <f>INDEX(Data!G:G,MATCH(MAX(Data!$A:$A),Data!$A:$A,0)-$J92)</f>
        <v>160.351451</v>
      </c>
      <c r="J92">
        <v>173</v>
      </c>
    </row>
    <row r="93" spans="7:10" ht="15" x14ac:dyDescent="0.2">
      <c r="G93" s="9">
        <f>INDEX(Data!A:A,MATCH(MAX(Data!$A:$A),Data!$A:$A,0)-$J93)</f>
        <v>45054</v>
      </c>
      <c r="H93" s="8">
        <f>INDEX(Data!B:B,MATCH(MAX(Data!$A:$A),Data!$A:$A,0)-$J93)</f>
        <v>145.30370500000001</v>
      </c>
      <c r="I93" s="8">
        <f>INDEX(Data!G:G,MATCH(MAX(Data!$A:$A),Data!$A:$A,0)-$J93)</f>
        <v>158.116029</v>
      </c>
      <c r="J93">
        <v>172</v>
      </c>
    </row>
    <row r="94" spans="7:10" ht="15" x14ac:dyDescent="0.2">
      <c r="G94" s="9">
        <f>INDEX(Data!A:A,MATCH(MAX(Data!$A:$A),Data!$A:$A,0)-$J94)</f>
        <v>45061</v>
      </c>
      <c r="H94" s="8">
        <f>INDEX(Data!B:B,MATCH(MAX(Data!$A:$A),Data!$A:$A,0)-$J94)</f>
        <v>144.649124</v>
      </c>
      <c r="I94" s="8">
        <f>INDEX(Data!G:G,MATCH(MAX(Data!$A:$A),Data!$A:$A,0)-$J94)</f>
        <v>155.53458799999999</v>
      </c>
      <c r="J94">
        <v>171</v>
      </c>
    </row>
    <row r="95" spans="7:10" ht="15" x14ac:dyDescent="0.2">
      <c r="G95" s="9">
        <f>INDEX(Data!A:A,MATCH(MAX(Data!$A:$A),Data!$A:$A,0)-$J95)</f>
        <v>45068</v>
      </c>
      <c r="H95" s="8">
        <f>INDEX(Data!B:B,MATCH(MAX(Data!$A:$A),Data!$A:$A,0)-$J95)</f>
        <v>143.63957199999999</v>
      </c>
      <c r="I95" s="8">
        <f>INDEX(Data!G:G,MATCH(MAX(Data!$A:$A),Data!$A:$A,0)-$J95)</f>
        <v>151.59455500000001</v>
      </c>
      <c r="J95">
        <v>170</v>
      </c>
    </row>
    <row r="96" spans="7:10" ht="15" x14ac:dyDescent="0.2">
      <c r="G96" s="9">
        <f>INDEX(Data!A:A,MATCH(MAX(Data!$A:$A),Data!$A:$A,0)-$J96)</f>
        <v>45075</v>
      </c>
      <c r="H96" s="8">
        <f>INDEX(Data!B:B,MATCH(MAX(Data!$A:$A),Data!$A:$A,0)-$J96)</f>
        <v>142.93747299999998</v>
      </c>
      <c r="I96" s="8">
        <f>INDEX(Data!G:G,MATCH(MAX(Data!$A:$A),Data!$A:$A,0)-$J96)</f>
        <v>147.866602</v>
      </c>
      <c r="J96">
        <v>169</v>
      </c>
    </row>
    <row r="97" spans="7:10" ht="15" x14ac:dyDescent="0.2">
      <c r="G97" s="9">
        <f>INDEX(Data!A:A,MATCH(MAX(Data!$A:$A),Data!$A:$A,0)-$J97)</f>
        <v>45082</v>
      </c>
      <c r="H97" s="8">
        <f>INDEX(Data!B:B,MATCH(MAX(Data!$A:$A),Data!$A:$A,0)-$J97)</f>
        <v>142.90114399999999</v>
      </c>
      <c r="I97" s="8">
        <f>INDEX(Data!G:G,MATCH(MAX(Data!$A:$A),Data!$A:$A,0)-$J97)</f>
        <v>146.42563699999999</v>
      </c>
      <c r="J97">
        <v>168</v>
      </c>
    </row>
    <row r="98" spans="7:10" ht="15" x14ac:dyDescent="0.2">
      <c r="G98" s="9">
        <f>INDEX(Data!A:A,MATCH(MAX(Data!$A:$A),Data!$A:$A,0)-$J98)</f>
        <v>45089</v>
      </c>
      <c r="H98" s="8">
        <f>INDEX(Data!B:B,MATCH(MAX(Data!$A:$A),Data!$A:$A,0)-$J98)</f>
        <v>142.713258</v>
      </c>
      <c r="I98" s="8">
        <f>INDEX(Data!G:G,MATCH(MAX(Data!$A:$A),Data!$A:$A,0)-$J98)</f>
        <v>145.47573999999997</v>
      </c>
      <c r="J98">
        <v>167</v>
      </c>
    </row>
    <row r="99" spans="7:10" ht="15" x14ac:dyDescent="0.2">
      <c r="G99" s="9">
        <f>INDEX(Data!A:A,MATCH(MAX(Data!$A:$A),Data!$A:$A,0)-$J99)</f>
        <v>45096</v>
      </c>
      <c r="H99" s="8">
        <f>INDEX(Data!B:B,MATCH(MAX(Data!$A:$A),Data!$A:$A,0)-$J99)</f>
        <v>142.95480000000001</v>
      </c>
      <c r="I99" s="8">
        <f>INDEX(Data!G:G,MATCH(MAX(Data!$A:$A),Data!$A:$A,0)-$J99)</f>
        <v>145.19698000000002</v>
      </c>
      <c r="J99">
        <v>166</v>
      </c>
    </row>
    <row r="100" spans="7:10" ht="15" x14ac:dyDescent="0.2">
      <c r="G100" s="9">
        <f>INDEX(Data!A:A,MATCH(MAX(Data!$A:$A),Data!$A:$A,0)-$J100)</f>
        <v>45103</v>
      </c>
      <c r="H100" s="8">
        <f>INDEX(Data!B:B,MATCH(MAX(Data!$A:$A),Data!$A:$A,0)-$J100)</f>
        <v>143.42607699999999</v>
      </c>
      <c r="I100" s="8">
        <f>INDEX(Data!G:G,MATCH(MAX(Data!$A:$A),Data!$A:$A,0)-$J100)</f>
        <v>145.645343</v>
      </c>
      <c r="J100">
        <v>165</v>
      </c>
    </row>
    <row r="101" spans="7:10" ht="15" x14ac:dyDescent="0.2">
      <c r="G101" s="9">
        <f>INDEX(Data!A:A,MATCH(MAX(Data!$A:$A),Data!$A:$A,0)-$J101)</f>
        <v>45110</v>
      </c>
      <c r="H101" s="8">
        <f>INDEX(Data!B:B,MATCH(MAX(Data!$A:$A),Data!$A:$A,0)-$J101)</f>
        <v>143.39668399999999</v>
      </c>
      <c r="I101" s="8">
        <f>INDEX(Data!G:G,MATCH(MAX(Data!$A:$A),Data!$A:$A,0)-$J101)</f>
        <v>145.516514</v>
      </c>
      <c r="J101">
        <v>164</v>
      </c>
    </row>
    <row r="102" spans="7:10" ht="15" x14ac:dyDescent="0.2">
      <c r="G102" s="9">
        <f>INDEX(Data!A:A,MATCH(MAX(Data!$A:$A),Data!$A:$A,0)-$J102)</f>
        <v>45117</v>
      </c>
      <c r="H102" s="8">
        <f>INDEX(Data!B:B,MATCH(MAX(Data!$A:$A),Data!$A:$A,0)-$J102)</f>
        <v>142.87288899999999</v>
      </c>
      <c r="I102" s="8">
        <f>INDEX(Data!G:G,MATCH(MAX(Data!$A:$A),Data!$A:$A,0)-$J102)</f>
        <v>144.73065800000001</v>
      </c>
      <c r="J102">
        <v>163</v>
      </c>
    </row>
    <row r="103" spans="7:10" ht="15" x14ac:dyDescent="0.2">
      <c r="G103" s="9">
        <f>INDEX(Data!A:A,MATCH(MAX(Data!$A:$A),Data!$A:$A,0)-$J103)</f>
        <v>45124</v>
      </c>
      <c r="H103" s="8">
        <f>INDEX(Data!B:B,MATCH(MAX(Data!$A:$A),Data!$A:$A,0)-$J103)</f>
        <v>142.76610299999999</v>
      </c>
      <c r="I103" s="8">
        <f>INDEX(Data!G:G,MATCH(MAX(Data!$A:$A),Data!$A:$A,0)-$J103)</f>
        <v>144.63642700000003</v>
      </c>
      <c r="J103">
        <v>162</v>
      </c>
    </row>
    <row r="104" spans="7:10" ht="15" x14ac:dyDescent="0.2">
      <c r="G104" s="9">
        <f>INDEX(Data!A:A,MATCH(MAX(Data!$A:$A),Data!$A:$A,0)-$J104)</f>
        <v>45131</v>
      </c>
      <c r="H104" s="8">
        <f>INDEX(Data!B:B,MATCH(MAX(Data!$A:$A),Data!$A:$A,0)-$J104)</f>
        <v>142.95764400000002</v>
      </c>
      <c r="I104" s="8">
        <f>INDEX(Data!G:G,MATCH(MAX(Data!$A:$A),Data!$A:$A,0)-$J104)</f>
        <v>145.13000299999999</v>
      </c>
      <c r="J104">
        <v>161</v>
      </c>
    </row>
    <row r="105" spans="7:10" ht="15" x14ac:dyDescent="0.2">
      <c r="G105" s="9">
        <f>INDEX(Data!A:A,MATCH(MAX(Data!$A:$A),Data!$A:$A,0)-$J105)</f>
        <v>45138</v>
      </c>
      <c r="H105" s="8">
        <f>INDEX(Data!B:B,MATCH(MAX(Data!$A:$A),Data!$A:$A,0)-$J105)</f>
        <v>144.13136499999996</v>
      </c>
      <c r="I105" s="8">
        <f>INDEX(Data!G:G,MATCH(MAX(Data!$A:$A),Data!$A:$A,0)-$J105)</f>
        <v>145.94888599999999</v>
      </c>
      <c r="J105">
        <v>160</v>
      </c>
    </row>
    <row r="106" spans="7:10" ht="15" x14ac:dyDescent="0.2">
      <c r="G106" s="9">
        <f>INDEX(Data!A:A,MATCH(MAX(Data!$A:$A),Data!$A:$A,0)-$J106)</f>
        <v>45145</v>
      </c>
      <c r="H106" s="8">
        <f>INDEX(Data!B:B,MATCH(MAX(Data!$A:$A),Data!$A:$A,0)-$J106)</f>
        <v>146.17518299999998</v>
      </c>
      <c r="I106" s="8">
        <f>INDEX(Data!G:G,MATCH(MAX(Data!$A:$A),Data!$A:$A,0)-$J106)</f>
        <v>148.22952800000002</v>
      </c>
      <c r="J106">
        <v>159</v>
      </c>
    </row>
    <row r="107" spans="7:10" ht="15" x14ac:dyDescent="0.2">
      <c r="G107" s="9">
        <f>INDEX(Data!A:A,MATCH(MAX(Data!$A:$A),Data!$A:$A,0)-$J107)</f>
        <v>45152</v>
      </c>
      <c r="H107" s="8">
        <f>INDEX(Data!B:B,MATCH(MAX(Data!$A:$A),Data!$A:$A,0)-$J107)</f>
        <v>147.77280099999999</v>
      </c>
      <c r="I107" s="8">
        <f>INDEX(Data!G:G,MATCH(MAX(Data!$A:$A),Data!$A:$A,0)-$J107)</f>
        <v>150.373794</v>
      </c>
      <c r="J107">
        <v>158</v>
      </c>
    </row>
    <row r="108" spans="7:10" ht="15" x14ac:dyDescent="0.2">
      <c r="G108" s="9">
        <f>INDEX(Data!A:A,MATCH(MAX(Data!$A:$A),Data!$A:$A,0)-$J108)</f>
        <v>45159</v>
      </c>
      <c r="H108" s="8">
        <f>INDEX(Data!B:B,MATCH(MAX(Data!$A:$A),Data!$A:$A,0)-$J108)</f>
        <v>149.40349000000001</v>
      </c>
      <c r="I108" s="8">
        <f>INDEX(Data!G:G,MATCH(MAX(Data!$A:$A),Data!$A:$A,0)-$J108)</f>
        <v>152.14298300000002</v>
      </c>
      <c r="J108">
        <v>157</v>
      </c>
    </row>
    <row r="109" spans="7:10" ht="15" x14ac:dyDescent="0.2">
      <c r="G109" s="9">
        <f>INDEX(Data!A:A,MATCH(MAX(Data!$A:$A),Data!$A:$A,0)-$J109)</f>
        <v>45166</v>
      </c>
      <c r="H109" s="8">
        <f>INDEX(Data!B:B,MATCH(MAX(Data!$A:$A),Data!$A:$A,0)-$J109)</f>
        <v>150.732888</v>
      </c>
      <c r="I109" s="8">
        <f>INDEX(Data!G:G,MATCH(MAX(Data!$A:$A),Data!$A:$A,0)-$J109)</f>
        <v>153.52133200000003</v>
      </c>
      <c r="J109">
        <v>156</v>
      </c>
    </row>
    <row r="110" spans="7:10" ht="15" x14ac:dyDescent="0.2">
      <c r="G110" s="9">
        <f>INDEX(Data!A:A,MATCH(MAX(Data!$A:$A),Data!$A:$A,0)-$J110)</f>
        <v>45173</v>
      </c>
      <c r="H110" s="8">
        <f>INDEX(Data!B:B,MATCH(MAX(Data!$A:$A),Data!$A:$A,0)-$J110)</f>
        <v>151.70963200000003</v>
      </c>
      <c r="I110" s="8">
        <f>INDEX(Data!G:G,MATCH(MAX(Data!$A:$A),Data!$A:$A,0)-$J110)</f>
        <v>154.64606999999998</v>
      </c>
      <c r="J110">
        <v>155</v>
      </c>
    </row>
    <row r="111" spans="7:10" ht="15" x14ac:dyDescent="0.2">
      <c r="G111" s="9">
        <f>INDEX(Data!A:A,MATCH(MAX(Data!$A:$A),Data!$A:$A,0)-$J111)</f>
        <v>45180</v>
      </c>
      <c r="H111" s="8">
        <f>INDEX(Data!B:B,MATCH(MAX(Data!$A:$A),Data!$A:$A,0)-$J111)</f>
        <v>153.09505400000003</v>
      </c>
      <c r="I111" s="8">
        <f>INDEX(Data!G:G,MATCH(MAX(Data!$A:$A),Data!$A:$A,0)-$J111)</f>
        <v>156.147277</v>
      </c>
      <c r="J111">
        <v>154</v>
      </c>
    </row>
    <row r="112" spans="7:10" ht="15" x14ac:dyDescent="0.2">
      <c r="G112" s="9">
        <f>INDEX(Data!A:A,MATCH(MAX(Data!$A:$A),Data!$A:$A,0)-$J112)</f>
        <v>45187</v>
      </c>
      <c r="H112" s="8">
        <f>INDEX(Data!B:B,MATCH(MAX(Data!$A:$A),Data!$A:$A,0)-$J112)</f>
        <v>154.06309099999999</v>
      </c>
      <c r="I112" s="8">
        <f>INDEX(Data!G:G,MATCH(MAX(Data!$A:$A),Data!$A:$A,0)-$J112)</f>
        <v>158.15800800000002</v>
      </c>
      <c r="J112">
        <v>153</v>
      </c>
    </row>
    <row r="113" spans="7:10" ht="15" x14ac:dyDescent="0.2">
      <c r="G113" s="9">
        <f>INDEX(Data!A:A,MATCH(MAX(Data!$A:$A),Data!$A:$A,0)-$J113)</f>
        <v>45194</v>
      </c>
      <c r="H113" s="8">
        <f>INDEX(Data!B:B,MATCH(MAX(Data!$A:$A),Data!$A:$A,0)-$J113)</f>
        <v>155.41274999999999</v>
      </c>
      <c r="I113" s="8">
        <f>INDEX(Data!G:G,MATCH(MAX(Data!$A:$A),Data!$A:$A,0)-$J113)</f>
        <v>160.611538</v>
      </c>
      <c r="J113">
        <v>152</v>
      </c>
    </row>
    <row r="114" spans="7:10" ht="15" x14ac:dyDescent="0.2">
      <c r="G114" s="9">
        <f>INDEX(Data!A:A,MATCH(MAX(Data!$A:$A),Data!$A:$A,0)-$J114)</f>
        <v>45201</v>
      </c>
      <c r="H114" s="8">
        <f>INDEX(Data!B:B,MATCH(MAX(Data!$A:$A),Data!$A:$A,0)-$J114)</f>
        <v>156.01705399999997</v>
      </c>
      <c r="I114" s="8">
        <f>INDEX(Data!G:G,MATCH(MAX(Data!$A:$A),Data!$A:$A,0)-$J114)</f>
        <v>162.15268499999999</v>
      </c>
      <c r="J114">
        <v>151</v>
      </c>
    </row>
    <row r="115" spans="7:10" ht="15" x14ac:dyDescent="0.2">
      <c r="G115" s="9">
        <f>INDEX(Data!A:A,MATCH(MAX(Data!$A:$A),Data!$A:$A,0)-$J115)</f>
        <v>45208</v>
      </c>
      <c r="H115" s="8">
        <f>INDEX(Data!B:B,MATCH(MAX(Data!$A:$A),Data!$A:$A,0)-$J115)</f>
        <v>155.942555</v>
      </c>
      <c r="I115" s="8">
        <f>INDEX(Data!G:G,MATCH(MAX(Data!$A:$A),Data!$A:$A,0)-$J115)</f>
        <v>162.49299999999999</v>
      </c>
      <c r="J115">
        <v>150</v>
      </c>
    </row>
    <row r="116" spans="7:10" ht="15" x14ac:dyDescent="0.2">
      <c r="G116" s="9">
        <f>INDEX(Data!A:A,MATCH(MAX(Data!$A:$A),Data!$A:$A,0)-$J116)</f>
        <v>45215</v>
      </c>
      <c r="H116" s="8">
        <f>INDEX(Data!B:B,MATCH(MAX(Data!$A:$A),Data!$A:$A,0)-$J116)</f>
        <v>155.085328</v>
      </c>
      <c r="I116" s="8">
        <f>INDEX(Data!G:G,MATCH(MAX(Data!$A:$A),Data!$A:$A,0)-$J116)</f>
        <v>162.30953799999997</v>
      </c>
      <c r="J116">
        <v>149</v>
      </c>
    </row>
    <row r="117" spans="7:10" ht="15" x14ac:dyDescent="0.2">
      <c r="G117" s="9">
        <f>INDEX(Data!A:A,MATCH(MAX(Data!$A:$A),Data!$A:$A,0)-$J117)</f>
        <v>45222</v>
      </c>
      <c r="H117" s="8">
        <f>INDEX(Data!B:B,MATCH(MAX(Data!$A:$A),Data!$A:$A,0)-$J117)</f>
        <v>154.63084599999999</v>
      </c>
      <c r="I117" s="8">
        <f>INDEX(Data!G:G,MATCH(MAX(Data!$A:$A),Data!$A:$A,0)-$J117)</f>
        <v>162.19093700000002</v>
      </c>
      <c r="J117">
        <v>148</v>
      </c>
    </row>
    <row r="118" spans="7:10" ht="15" x14ac:dyDescent="0.2">
      <c r="G118" s="9">
        <f>INDEX(Data!A:A,MATCH(MAX(Data!$A:$A),Data!$A:$A,0)-$J118)</f>
        <v>45229</v>
      </c>
      <c r="H118" s="8">
        <f>INDEX(Data!B:B,MATCH(MAX(Data!$A:$A),Data!$A:$A,0)-$J118)</f>
        <v>153.973456</v>
      </c>
      <c r="I118" s="8">
        <f>INDEX(Data!G:G,MATCH(MAX(Data!$A:$A),Data!$A:$A,0)-$J118)</f>
        <v>161.75627500000002</v>
      </c>
      <c r="J118">
        <v>147</v>
      </c>
    </row>
    <row r="119" spans="7:10" ht="15" x14ac:dyDescent="0.2">
      <c r="G119" s="9">
        <f>INDEX(Data!A:A,MATCH(MAX(Data!$A:$A),Data!$A:$A,0)-$J119)</f>
        <v>45236</v>
      </c>
      <c r="H119" s="8">
        <f>INDEX(Data!B:B,MATCH(MAX(Data!$A:$A),Data!$A:$A,0)-$J119)</f>
        <v>153.20476600000001</v>
      </c>
      <c r="I119" s="8">
        <f>INDEX(Data!G:G,MATCH(MAX(Data!$A:$A),Data!$A:$A,0)-$J119)</f>
        <v>160.85994699999998</v>
      </c>
      <c r="J119">
        <v>146</v>
      </c>
    </row>
    <row r="120" spans="7:10" ht="15" x14ac:dyDescent="0.2">
      <c r="G120" s="9">
        <f>INDEX(Data!A:A,MATCH(MAX(Data!$A:$A),Data!$A:$A,0)-$J120)</f>
        <v>45243</v>
      </c>
      <c r="H120" s="8">
        <f>INDEX(Data!B:B,MATCH(MAX(Data!$A:$A),Data!$A:$A,0)-$J120)</f>
        <v>152.39060900000001</v>
      </c>
      <c r="I120" s="8">
        <f>INDEX(Data!G:G,MATCH(MAX(Data!$A:$A),Data!$A:$A,0)-$J120)</f>
        <v>160.38662900000003</v>
      </c>
      <c r="J120">
        <v>145</v>
      </c>
    </row>
    <row r="121" spans="7:10" ht="15" x14ac:dyDescent="0.2">
      <c r="G121" s="9">
        <f>INDEX(Data!A:A,MATCH(MAX(Data!$A:$A),Data!$A:$A,0)-$J121)</f>
        <v>45250</v>
      </c>
      <c r="H121" s="8">
        <f>INDEX(Data!B:B,MATCH(MAX(Data!$A:$A),Data!$A:$A,0)-$J121)</f>
        <v>150.50029700000002</v>
      </c>
      <c r="I121" s="8">
        <f>INDEX(Data!G:G,MATCH(MAX(Data!$A:$A),Data!$A:$A,0)-$J121)</f>
        <v>158.44112499999997</v>
      </c>
      <c r="J121">
        <v>144</v>
      </c>
    </row>
    <row r="122" spans="7:10" ht="15" x14ac:dyDescent="0.2">
      <c r="G122" s="9">
        <f>INDEX(Data!A:A,MATCH(MAX(Data!$A:$A),Data!$A:$A,0)-$J122)</f>
        <v>45257</v>
      </c>
      <c r="H122" s="8">
        <f>INDEX(Data!B:B,MATCH(MAX(Data!$A:$A),Data!$A:$A,0)-$J122)</f>
        <v>147.99245999999999</v>
      </c>
      <c r="I122" s="8">
        <f>INDEX(Data!G:G,MATCH(MAX(Data!$A:$A),Data!$A:$A,0)-$J122)</f>
        <v>156.18327599999998</v>
      </c>
      <c r="J122">
        <v>143</v>
      </c>
    </row>
    <row r="123" spans="7:10" ht="15" x14ac:dyDescent="0.2">
      <c r="G123" s="9">
        <f>INDEX(Data!A:A,MATCH(MAX(Data!$A:$A),Data!$A:$A,0)-$J123)</f>
        <v>45264</v>
      </c>
      <c r="H123" s="8">
        <f>INDEX(Data!B:B,MATCH(MAX(Data!$A:$A),Data!$A:$A,0)-$J123)</f>
        <v>145.71497000000002</v>
      </c>
      <c r="I123" s="8">
        <f>INDEX(Data!G:G,MATCH(MAX(Data!$A:$A),Data!$A:$A,0)-$J123)</f>
        <v>154.10458400000002</v>
      </c>
      <c r="J123">
        <v>142</v>
      </c>
    </row>
    <row r="124" spans="7:10" ht="15" x14ac:dyDescent="0.2">
      <c r="G124" s="9">
        <f>INDEX(Data!A:A,MATCH(MAX(Data!$A:$A),Data!$A:$A,0)-$J124)</f>
        <v>45271</v>
      </c>
      <c r="H124" s="8">
        <f>INDEX(Data!B:B,MATCH(MAX(Data!$A:$A),Data!$A:$A,0)-$J124)</f>
        <v>143.79533700000002</v>
      </c>
      <c r="I124" s="8">
        <f>INDEX(Data!G:G,MATCH(MAX(Data!$A:$A),Data!$A:$A,0)-$J124)</f>
        <v>152.00577899999999</v>
      </c>
      <c r="J124">
        <v>141</v>
      </c>
    </row>
    <row r="125" spans="7:10" ht="15" x14ac:dyDescent="0.2">
      <c r="G125" s="9">
        <f>INDEX(Data!A:A,MATCH(MAX(Data!$A:$A),Data!$A:$A,0)-$J125)</f>
        <v>45278</v>
      </c>
      <c r="H125" s="8">
        <f>INDEX(Data!B:B,MATCH(MAX(Data!$A:$A),Data!$A:$A,0)-$J125)</f>
        <v>141.51442700000001</v>
      </c>
      <c r="I125" s="8">
        <f>INDEX(Data!G:G,MATCH(MAX(Data!$A:$A),Data!$A:$A,0)-$J125)</f>
        <v>150.37846099999999</v>
      </c>
      <c r="J125">
        <v>140</v>
      </c>
    </row>
    <row r="126" spans="7:10" ht="15" x14ac:dyDescent="0.2">
      <c r="G126" s="9">
        <f>INDEX(Data!A:A,MATCH(MAX(Data!$A:$A),Data!$A:$A,0)-$J126)</f>
        <v>45285</v>
      </c>
      <c r="H126" s="8">
        <f>INDEX(Data!B:B,MATCH(MAX(Data!$A:$A),Data!$A:$A,0)-$J126)</f>
        <v>140.325402</v>
      </c>
      <c r="I126" s="8">
        <f>INDEX(Data!G:G,MATCH(MAX(Data!$A:$A),Data!$A:$A,0)-$J126)</f>
        <v>149.235826</v>
      </c>
      <c r="J126">
        <v>139</v>
      </c>
    </row>
    <row r="127" spans="7:10" ht="15" x14ac:dyDescent="0.2">
      <c r="G127" s="9">
        <f>INDEX(Data!A:A,MATCH(MAX(Data!$A:$A),Data!$A:$A,0)-$J127)</f>
        <v>45292</v>
      </c>
      <c r="H127" s="8">
        <f>INDEX(Data!B:B,MATCH(MAX(Data!$A:$A),Data!$A:$A,0)-$J127)</f>
        <v>140.77874599999998</v>
      </c>
      <c r="I127" s="8">
        <f>INDEX(Data!G:G,MATCH(MAX(Data!$A:$A),Data!$A:$A,0)-$J127)</f>
        <v>148.66493400000002</v>
      </c>
      <c r="J127">
        <v>138</v>
      </c>
    </row>
    <row r="128" spans="7:10" ht="15" x14ac:dyDescent="0.2">
      <c r="G128" s="9">
        <f>INDEX(Data!A:A,MATCH(MAX(Data!$A:$A),Data!$A:$A,0)-$J128)</f>
        <v>45299</v>
      </c>
      <c r="H128" s="8">
        <f>INDEX(Data!B:B,MATCH(MAX(Data!$A:$A),Data!$A:$A,0)-$J128)</f>
        <v>139.71920299999999</v>
      </c>
      <c r="I128" s="8">
        <f>INDEX(Data!G:G,MATCH(MAX(Data!$A:$A),Data!$A:$A,0)-$J128)</f>
        <v>148.212366</v>
      </c>
      <c r="J128">
        <v>137</v>
      </c>
    </row>
    <row r="129" spans="7:10" ht="15" x14ac:dyDescent="0.2">
      <c r="G129" s="9">
        <f>INDEX(Data!A:A,MATCH(MAX(Data!$A:$A),Data!$A:$A,0)-$J129)</f>
        <v>45306</v>
      </c>
      <c r="H129" s="8">
        <f>INDEX(Data!B:B,MATCH(MAX(Data!$A:$A),Data!$A:$A,0)-$J129)</f>
        <v>139.48575999999997</v>
      </c>
      <c r="I129" s="8">
        <f>INDEX(Data!G:G,MATCH(MAX(Data!$A:$A),Data!$A:$A,0)-$J129)</f>
        <v>147.92895900000002</v>
      </c>
      <c r="J129">
        <v>136</v>
      </c>
    </row>
    <row r="130" spans="7:10" ht="15" x14ac:dyDescent="0.2">
      <c r="G130" s="9">
        <f>INDEX(Data!A:A,MATCH(MAX(Data!$A:$A),Data!$A:$A,0)-$J130)</f>
        <v>45313</v>
      </c>
      <c r="H130" s="8">
        <f>INDEX(Data!B:B,MATCH(MAX(Data!$A:$A),Data!$A:$A,0)-$J130)</f>
        <v>139.38785799999999</v>
      </c>
      <c r="I130" s="8">
        <f>INDEX(Data!G:G,MATCH(MAX(Data!$A:$A),Data!$A:$A,0)-$J130)</f>
        <v>147.95832799999999</v>
      </c>
      <c r="J130">
        <v>135</v>
      </c>
    </row>
    <row r="131" spans="7:10" ht="15" x14ac:dyDescent="0.2">
      <c r="G131" s="9">
        <f>INDEX(Data!A:A,MATCH(MAX(Data!$A:$A),Data!$A:$A,0)-$J131)</f>
        <v>45320</v>
      </c>
      <c r="H131" s="8">
        <f>INDEX(Data!B:B,MATCH(MAX(Data!$A:$A),Data!$A:$A,0)-$J131)</f>
        <v>139.90865399999998</v>
      </c>
      <c r="I131" s="8">
        <f>INDEX(Data!G:G,MATCH(MAX(Data!$A:$A),Data!$A:$A,0)-$J131)</f>
        <v>148.55655999999999</v>
      </c>
      <c r="J131">
        <v>134</v>
      </c>
    </row>
    <row r="132" spans="7:10" ht="15" x14ac:dyDescent="0.2">
      <c r="G132" s="9">
        <f>INDEX(Data!A:A,MATCH(MAX(Data!$A:$A),Data!$A:$A,0)-$J132)</f>
        <v>45327</v>
      </c>
      <c r="H132" s="8">
        <f>INDEX(Data!B:B,MATCH(MAX(Data!$A:$A),Data!$A:$A,0)-$J132)</f>
        <v>140.54664299999999</v>
      </c>
      <c r="I132" s="8">
        <f>INDEX(Data!G:G,MATCH(MAX(Data!$A:$A),Data!$A:$A,0)-$J132)</f>
        <v>149.354702</v>
      </c>
      <c r="J132">
        <v>133</v>
      </c>
    </row>
    <row r="133" spans="7:10" ht="15" x14ac:dyDescent="0.2">
      <c r="G133" s="9">
        <f>INDEX(Data!A:A,MATCH(MAX(Data!$A:$A),Data!$A:$A,0)-$J133)</f>
        <v>45334</v>
      </c>
      <c r="H133" s="8">
        <f>INDEX(Data!B:B,MATCH(MAX(Data!$A:$A),Data!$A:$A,0)-$J133)</f>
        <v>141.27642899999998</v>
      </c>
      <c r="I133" s="8">
        <f>INDEX(Data!G:G,MATCH(MAX(Data!$A:$A),Data!$A:$A,0)-$J133)</f>
        <v>150.27635899999999</v>
      </c>
      <c r="J133">
        <v>132</v>
      </c>
    </row>
    <row r="134" spans="7:10" ht="15" x14ac:dyDescent="0.2">
      <c r="G134" s="9">
        <f>INDEX(Data!A:A,MATCH(MAX(Data!$A:$A),Data!$A:$A,0)-$J134)</f>
        <v>45341</v>
      </c>
      <c r="H134" s="8">
        <f>INDEX(Data!B:B,MATCH(MAX(Data!$A:$A),Data!$A:$A,0)-$J134)</f>
        <v>142.859272</v>
      </c>
      <c r="I134" s="8">
        <f>INDEX(Data!G:G,MATCH(MAX(Data!$A:$A),Data!$A:$A,0)-$J134)</f>
        <v>152.07956000000001</v>
      </c>
      <c r="J134">
        <v>131</v>
      </c>
    </row>
    <row r="135" spans="7:10" ht="15" x14ac:dyDescent="0.2">
      <c r="G135" s="9">
        <f>INDEX(Data!A:A,MATCH(MAX(Data!$A:$A),Data!$A:$A,0)-$J135)</f>
        <v>45348</v>
      </c>
      <c r="H135" s="8">
        <f>INDEX(Data!B:B,MATCH(MAX(Data!$A:$A),Data!$A:$A,0)-$J135)</f>
        <v>143.96110000000002</v>
      </c>
      <c r="I135" s="8">
        <f>INDEX(Data!G:G,MATCH(MAX(Data!$A:$A),Data!$A:$A,0)-$J135)</f>
        <v>153.29074700000001</v>
      </c>
      <c r="J135">
        <v>130</v>
      </c>
    </row>
    <row r="136" spans="7:10" ht="15" x14ac:dyDescent="0.2">
      <c r="G136" s="9">
        <f>INDEX(Data!A:A,MATCH(MAX(Data!$A:$A),Data!$A:$A,0)-$J136)</f>
        <v>45355</v>
      </c>
      <c r="H136" s="8">
        <f>INDEX(Data!B:B,MATCH(MAX(Data!$A:$A),Data!$A:$A,0)-$J136)</f>
        <v>144.72775999999999</v>
      </c>
      <c r="I136" s="8">
        <f>INDEX(Data!G:G,MATCH(MAX(Data!$A:$A),Data!$A:$A,0)-$J136)</f>
        <v>154.526016</v>
      </c>
      <c r="J136">
        <v>129</v>
      </c>
    </row>
    <row r="137" spans="7:10" ht="15" x14ac:dyDescent="0.2">
      <c r="G137" s="9">
        <f>INDEX(Data!A:A,MATCH(MAX(Data!$A:$A),Data!$A:$A,0)-$J137)</f>
        <v>45362</v>
      </c>
      <c r="H137" s="8">
        <f>INDEX(Data!B:B,MATCH(MAX(Data!$A:$A),Data!$A:$A,0)-$J137)</f>
        <v>144.69928100000001</v>
      </c>
      <c r="I137" s="8">
        <f>INDEX(Data!G:G,MATCH(MAX(Data!$A:$A),Data!$A:$A,0)-$J137)</f>
        <v>154.29267800000002</v>
      </c>
      <c r="J137">
        <v>128</v>
      </c>
    </row>
    <row r="138" spans="7:10" ht="15" x14ac:dyDescent="0.2">
      <c r="G138" s="9">
        <f>INDEX(Data!A:A,MATCH(MAX(Data!$A:$A),Data!$A:$A,0)-$J138)</f>
        <v>45369</v>
      </c>
      <c r="H138" s="8">
        <f>INDEX(Data!B:B,MATCH(MAX(Data!$A:$A),Data!$A:$A,0)-$J138)</f>
        <v>144.73367199999998</v>
      </c>
      <c r="I138" s="8">
        <f>INDEX(Data!G:G,MATCH(MAX(Data!$A:$A),Data!$A:$A,0)-$J138)</f>
        <v>153.80557499999998</v>
      </c>
      <c r="J138">
        <v>127</v>
      </c>
    </row>
    <row r="139" spans="7:10" ht="15" x14ac:dyDescent="0.2">
      <c r="G139" s="9">
        <f>INDEX(Data!A:A,MATCH(MAX(Data!$A:$A),Data!$A:$A,0)-$J139)</f>
        <v>45376</v>
      </c>
      <c r="H139" s="8">
        <f>INDEX(Data!B:B,MATCH(MAX(Data!$A:$A),Data!$A:$A,0)-$J139)</f>
        <v>145.05787199999997</v>
      </c>
      <c r="I139" s="8">
        <f>INDEX(Data!G:G,MATCH(MAX(Data!$A:$A),Data!$A:$A,0)-$J139)</f>
        <v>153.89622499999999</v>
      </c>
      <c r="J139">
        <v>126</v>
      </c>
    </row>
    <row r="140" spans="7:10" ht="15" x14ac:dyDescent="0.2">
      <c r="G140" s="9">
        <f>INDEX(Data!A:A,MATCH(MAX(Data!$A:$A),Data!$A:$A,0)-$J140)</f>
        <v>45383</v>
      </c>
      <c r="H140" s="8">
        <f>INDEX(Data!B:B,MATCH(MAX(Data!$A:$A),Data!$A:$A,0)-$J140)</f>
        <v>146.25257500000001</v>
      </c>
      <c r="I140" s="8">
        <f>INDEX(Data!G:G,MATCH(MAX(Data!$A:$A),Data!$A:$A,0)-$J140)</f>
        <v>156.00234600000002</v>
      </c>
      <c r="J140">
        <v>125</v>
      </c>
    </row>
    <row r="141" spans="7:10" ht="15" x14ac:dyDescent="0.2">
      <c r="G141" s="9">
        <f>INDEX(Data!A:A,MATCH(MAX(Data!$A:$A),Data!$A:$A,0)-$J141)</f>
        <v>45390</v>
      </c>
      <c r="H141" s="8">
        <f>INDEX(Data!B:B,MATCH(MAX(Data!$A:$A),Data!$A:$A,0)-$J141)</f>
        <v>146.91454300000001</v>
      </c>
      <c r="I141" s="8">
        <f>INDEX(Data!G:G,MATCH(MAX(Data!$A:$A),Data!$A:$A,0)-$J141)</f>
        <v>156.29206399999998</v>
      </c>
      <c r="J141">
        <v>124</v>
      </c>
    </row>
    <row r="142" spans="7:10" ht="15" x14ac:dyDescent="0.2">
      <c r="G142" s="9">
        <f>INDEX(Data!A:A,MATCH(MAX(Data!$A:$A),Data!$A:$A,0)-$J142)</f>
        <v>45397</v>
      </c>
      <c r="H142" s="8">
        <f>INDEX(Data!B:B,MATCH(MAX(Data!$A:$A),Data!$A:$A,0)-$J142)</f>
        <v>148.48649800000001</v>
      </c>
      <c r="I142" s="8">
        <f>INDEX(Data!G:G,MATCH(MAX(Data!$A:$A),Data!$A:$A,0)-$J142)</f>
        <v>157.45900800000001</v>
      </c>
      <c r="J142">
        <v>123</v>
      </c>
    </row>
    <row r="143" spans="7:10" ht="15" x14ac:dyDescent="0.2">
      <c r="G143" s="9">
        <f>INDEX(Data!A:A,MATCH(MAX(Data!$A:$A),Data!$A:$A,0)-$J143)</f>
        <v>45404</v>
      </c>
      <c r="H143" s="8">
        <f>INDEX(Data!B:B,MATCH(MAX(Data!$A:$A),Data!$A:$A,0)-$J143)</f>
        <v>149.21421899999999</v>
      </c>
      <c r="I143" s="8">
        <f>INDEX(Data!G:G,MATCH(MAX(Data!$A:$A),Data!$A:$A,0)-$J143)</f>
        <v>157.982561</v>
      </c>
      <c r="J143">
        <v>122</v>
      </c>
    </row>
    <row r="144" spans="7:10" ht="15" x14ac:dyDescent="0.2">
      <c r="G144" s="9">
        <f>INDEX(Data!A:A,MATCH(MAX(Data!$A:$A),Data!$A:$A,0)-$J144)</f>
        <v>45411</v>
      </c>
      <c r="H144" s="8">
        <f>INDEX(Data!B:B,MATCH(MAX(Data!$A:$A),Data!$A:$A,0)-$J144)</f>
        <v>149.49487899999997</v>
      </c>
      <c r="I144" s="8">
        <f>INDEX(Data!G:G,MATCH(MAX(Data!$A:$A),Data!$A:$A,0)-$J144)</f>
        <v>157.97739300000001</v>
      </c>
      <c r="J144">
        <v>121</v>
      </c>
    </row>
    <row r="145" spans="7:10" ht="15" x14ac:dyDescent="0.2">
      <c r="G145" s="9">
        <f>INDEX(Data!A:A,MATCH(MAX(Data!$A:$A),Data!$A:$A,0)-$J145)</f>
        <v>45418</v>
      </c>
      <c r="H145" s="8">
        <f>INDEX(Data!B:B,MATCH(MAX(Data!$A:$A),Data!$A:$A,0)-$J145)</f>
        <v>149.544085</v>
      </c>
      <c r="I145" s="8">
        <f>INDEX(Data!G:G,MATCH(MAX(Data!$A:$A),Data!$A:$A,0)-$J145)</f>
        <v>157.63794300000001</v>
      </c>
      <c r="J145">
        <v>120</v>
      </c>
    </row>
    <row r="146" spans="7:10" ht="15" x14ac:dyDescent="0.2">
      <c r="G146" s="9">
        <f>INDEX(Data!A:A,MATCH(MAX(Data!$A:$A),Data!$A:$A,0)-$J146)</f>
        <v>45425</v>
      </c>
      <c r="H146" s="8">
        <f>INDEX(Data!B:B,MATCH(MAX(Data!$A:$A),Data!$A:$A,0)-$J146)</f>
        <v>149.23194899999999</v>
      </c>
      <c r="I146" s="8">
        <f>INDEX(Data!G:G,MATCH(MAX(Data!$A:$A),Data!$A:$A,0)-$J146)</f>
        <v>157.08067699999998</v>
      </c>
      <c r="J146">
        <v>119</v>
      </c>
    </row>
    <row r="147" spans="7:10" ht="15" x14ac:dyDescent="0.2">
      <c r="G147" s="9">
        <f>INDEX(Data!A:A,MATCH(MAX(Data!$A:$A),Data!$A:$A,0)-$J147)</f>
        <v>45432</v>
      </c>
      <c r="H147" s="8">
        <f>INDEX(Data!B:B,MATCH(MAX(Data!$A:$A),Data!$A:$A,0)-$J147)</f>
        <v>148.83242899999999</v>
      </c>
      <c r="I147" s="8">
        <f>INDEX(Data!G:G,MATCH(MAX(Data!$A:$A),Data!$A:$A,0)-$J147)</f>
        <v>156.211288</v>
      </c>
      <c r="J147">
        <v>118</v>
      </c>
    </row>
    <row r="148" spans="7:10" ht="15" x14ac:dyDescent="0.2">
      <c r="G148" s="9">
        <f>INDEX(Data!A:A,MATCH(MAX(Data!$A:$A),Data!$A:$A,0)-$J148)</f>
        <v>45439</v>
      </c>
      <c r="H148" s="8">
        <f>INDEX(Data!B:B,MATCH(MAX(Data!$A:$A),Data!$A:$A,0)-$J148)</f>
        <v>147.64592100000002</v>
      </c>
      <c r="I148" s="8">
        <f>INDEX(Data!G:G,MATCH(MAX(Data!$A:$A),Data!$A:$A,0)-$J148)</f>
        <v>154.304439</v>
      </c>
      <c r="J148">
        <v>117</v>
      </c>
    </row>
    <row r="149" spans="7:10" ht="15" x14ac:dyDescent="0.2">
      <c r="G149" s="9">
        <f>INDEX(Data!A:A,MATCH(MAX(Data!$A:$A),Data!$A:$A,0)-$J149)</f>
        <v>45446</v>
      </c>
      <c r="H149" s="8">
        <f>INDEX(Data!B:B,MATCH(MAX(Data!$A:$A),Data!$A:$A,0)-$J149)</f>
        <v>147.26555999999999</v>
      </c>
      <c r="I149" s="8">
        <f>INDEX(Data!G:G,MATCH(MAX(Data!$A:$A),Data!$A:$A,0)-$J149)</f>
        <v>153.26176600000002</v>
      </c>
      <c r="J149">
        <v>116</v>
      </c>
    </row>
    <row r="150" spans="7:10" ht="15" x14ac:dyDescent="0.2">
      <c r="G150" s="9">
        <f>INDEX(Data!A:A,MATCH(MAX(Data!$A:$A),Data!$A:$A,0)-$J150)</f>
        <v>45453</v>
      </c>
      <c r="H150" s="8">
        <f>INDEX(Data!B:B,MATCH(MAX(Data!$A:$A),Data!$A:$A,0)-$J150)</f>
        <v>146.250944</v>
      </c>
      <c r="I150" s="8">
        <f>INDEX(Data!G:G,MATCH(MAX(Data!$A:$A),Data!$A:$A,0)-$J150)</f>
        <v>151.991635</v>
      </c>
      <c r="J150">
        <v>115</v>
      </c>
    </row>
    <row r="151" spans="7:10" ht="15" x14ac:dyDescent="0.2">
      <c r="G151" s="9">
        <f>INDEX(Data!A:A,MATCH(MAX(Data!$A:$A),Data!$A:$A,0)-$J151)</f>
        <v>45460</v>
      </c>
      <c r="H151" s="8">
        <f>INDEX(Data!B:B,MATCH(MAX(Data!$A:$A),Data!$A:$A,0)-$J151)</f>
        <v>145.094052</v>
      </c>
      <c r="I151" s="8">
        <f>INDEX(Data!G:G,MATCH(MAX(Data!$A:$A),Data!$A:$A,0)-$J151)</f>
        <v>150.70382199999997</v>
      </c>
      <c r="J151">
        <v>114</v>
      </c>
    </row>
    <row r="152" spans="7:10" ht="15" x14ac:dyDescent="0.2">
      <c r="G152" s="9">
        <f>INDEX(Data!A:A,MATCH(MAX(Data!$A:$A),Data!$A:$A,0)-$J152)</f>
        <v>45467</v>
      </c>
      <c r="H152" s="8">
        <f>INDEX(Data!B:B,MATCH(MAX(Data!$A:$A),Data!$A:$A,0)-$J152)</f>
        <v>144.43488299999999</v>
      </c>
      <c r="I152" s="8">
        <f>INDEX(Data!G:G,MATCH(MAX(Data!$A:$A),Data!$A:$A,0)-$J152)</f>
        <v>150.11735599999997</v>
      </c>
      <c r="J152">
        <v>113</v>
      </c>
    </row>
    <row r="153" spans="7:10" ht="15" x14ac:dyDescent="0.2">
      <c r="G153" s="9">
        <f>INDEX(Data!A:A,MATCH(MAX(Data!$A:$A),Data!$A:$A,0)-$J153)</f>
        <v>45474</v>
      </c>
      <c r="H153" s="8">
        <f>INDEX(Data!B:B,MATCH(MAX(Data!$A:$A),Data!$A:$A,0)-$J153)</f>
        <v>144.27794700000001</v>
      </c>
      <c r="I153" s="8">
        <f>INDEX(Data!G:G,MATCH(MAX(Data!$A:$A),Data!$A:$A,0)-$J153)</f>
        <v>150.059617</v>
      </c>
      <c r="J153">
        <v>112</v>
      </c>
    </row>
    <row r="154" spans="7:10" ht="15" x14ac:dyDescent="0.2">
      <c r="G154" s="9">
        <f>INDEX(Data!A:A,MATCH(MAX(Data!$A:$A),Data!$A:$A,0)-$J154)</f>
        <v>45481</v>
      </c>
      <c r="H154" s="8">
        <f>INDEX(Data!B:B,MATCH(MAX(Data!$A:$A),Data!$A:$A,0)-$J154)</f>
        <v>144.44523700000002</v>
      </c>
      <c r="I154" s="8">
        <f>INDEX(Data!G:G,MATCH(MAX(Data!$A:$A),Data!$A:$A,0)-$J154)</f>
        <v>150.39364499999999</v>
      </c>
      <c r="J154">
        <v>111</v>
      </c>
    </row>
    <row r="155" spans="7:10" ht="15" x14ac:dyDescent="0.2">
      <c r="G155" s="9">
        <f>INDEX(Data!A:A,MATCH(MAX(Data!$A:$A),Data!$A:$A,0)-$J155)</f>
        <v>45488</v>
      </c>
      <c r="H155" s="8">
        <f>INDEX(Data!B:B,MATCH(MAX(Data!$A:$A),Data!$A:$A,0)-$J155)</f>
        <v>144.59996699999999</v>
      </c>
      <c r="I155" s="8">
        <f>INDEX(Data!G:G,MATCH(MAX(Data!$A:$A),Data!$A:$A,0)-$J155)</f>
        <v>150.56242700000001</v>
      </c>
      <c r="J155">
        <v>110</v>
      </c>
    </row>
    <row r="156" spans="7:10" ht="15" x14ac:dyDescent="0.2">
      <c r="G156" s="9">
        <f>INDEX(Data!A:A,MATCH(MAX(Data!$A:$A),Data!$A:$A,0)-$J156)</f>
        <v>45495</v>
      </c>
      <c r="H156" s="8">
        <f>INDEX(Data!B:B,MATCH(MAX(Data!$A:$A),Data!$A:$A,0)-$J156)</f>
        <v>144.68757200000002</v>
      </c>
      <c r="I156" s="8">
        <f>INDEX(Data!G:G,MATCH(MAX(Data!$A:$A),Data!$A:$A,0)-$J156)</f>
        <v>150.59186200000002</v>
      </c>
      <c r="J156">
        <v>109</v>
      </c>
    </row>
    <row r="157" spans="7:10" ht="15" x14ac:dyDescent="0.2">
      <c r="G157" s="9">
        <f>INDEX(Data!A:A,MATCH(MAX(Data!$A:$A),Data!$A:$A,0)-$J157)</f>
        <v>45502</v>
      </c>
      <c r="H157" s="8">
        <f>INDEX(Data!B:B,MATCH(MAX(Data!$A:$A),Data!$A:$A,0)-$J157)</f>
        <v>144.191057</v>
      </c>
      <c r="I157" s="8">
        <f>INDEX(Data!G:G,MATCH(MAX(Data!$A:$A),Data!$A:$A,0)-$J157)</f>
        <v>150.156567</v>
      </c>
      <c r="J157">
        <v>108</v>
      </c>
    </row>
    <row r="158" spans="7:10" ht="15" x14ac:dyDescent="0.2">
      <c r="G158" s="9">
        <f>INDEX(Data!A:A,MATCH(MAX(Data!$A:$A),Data!$A:$A,0)-$J158)</f>
        <v>45509</v>
      </c>
      <c r="H158" s="8">
        <f>INDEX(Data!B:B,MATCH(MAX(Data!$A:$A),Data!$A:$A,0)-$J158)</f>
        <v>143.42443</v>
      </c>
      <c r="I158" s="8">
        <f>INDEX(Data!G:G,MATCH(MAX(Data!$A:$A),Data!$A:$A,0)-$J158)</f>
        <v>149.09860000000003</v>
      </c>
      <c r="J158">
        <v>107</v>
      </c>
    </row>
    <row r="159" spans="7:10" ht="15" x14ac:dyDescent="0.2">
      <c r="G159" s="9">
        <f>INDEX(Data!A:A,MATCH(MAX(Data!$A:$A),Data!$A:$A,0)-$J159)</f>
        <v>45516</v>
      </c>
      <c r="H159" s="8">
        <f>INDEX(Data!B:B,MATCH(MAX(Data!$A:$A),Data!$A:$A,0)-$J159)</f>
        <v>142.91306100000003</v>
      </c>
      <c r="I159" s="8">
        <f>INDEX(Data!G:G,MATCH(MAX(Data!$A:$A),Data!$A:$A,0)-$J159)</f>
        <v>148.47881599999999</v>
      </c>
      <c r="J159">
        <v>106</v>
      </c>
    </row>
    <row r="160" spans="7:10" ht="15" x14ac:dyDescent="0.2">
      <c r="G160" s="9">
        <f>INDEX(Data!A:A,MATCH(MAX(Data!$A:$A),Data!$A:$A,0)-$J160)</f>
        <v>45523</v>
      </c>
      <c r="H160" s="8">
        <f>INDEX(Data!B:B,MATCH(MAX(Data!$A:$A),Data!$A:$A,0)-$J160)</f>
        <v>141.95977600000001</v>
      </c>
      <c r="I160" s="8">
        <f>INDEX(Data!G:G,MATCH(MAX(Data!$A:$A),Data!$A:$A,0)-$J160)</f>
        <v>147.424058</v>
      </c>
      <c r="J160">
        <v>105</v>
      </c>
    </row>
    <row r="161" spans="7:10" ht="15" x14ac:dyDescent="0.2">
      <c r="G161" s="9">
        <f>INDEX(Data!A:A,MATCH(MAX(Data!$A:$A),Data!$A:$A,0)-$J161)</f>
        <v>45530</v>
      </c>
      <c r="H161" s="8">
        <f>INDEX(Data!B:B,MATCH(MAX(Data!$A:$A),Data!$A:$A,0)-$J161)</f>
        <v>141.00969899999998</v>
      </c>
      <c r="I161" s="8">
        <f>INDEX(Data!G:G,MATCH(MAX(Data!$A:$A),Data!$A:$A,0)-$J161)</f>
        <v>146.14681300000004</v>
      </c>
      <c r="J161">
        <v>104</v>
      </c>
    </row>
    <row r="162" spans="7:10" ht="15" x14ac:dyDescent="0.2">
      <c r="G162" s="9">
        <f>INDEX(Data!A:A,MATCH(MAX(Data!$A:$A),Data!$A:$A,0)-$J162)</f>
        <v>45537</v>
      </c>
      <c r="H162" s="8">
        <f>INDEX(Data!B:B,MATCH(MAX(Data!$A:$A),Data!$A:$A,0)-$J162)</f>
        <v>139.96133</v>
      </c>
      <c r="I162" s="8">
        <f>INDEX(Data!G:G,MATCH(MAX(Data!$A:$A),Data!$A:$A,0)-$J162)</f>
        <v>145.18855400000001</v>
      </c>
      <c r="J162">
        <v>103</v>
      </c>
    </row>
    <row r="163" spans="7:10" ht="15" x14ac:dyDescent="0.2">
      <c r="G163" s="9">
        <f>INDEX(Data!A:A,MATCH(MAX(Data!$A:$A),Data!$A:$A,0)-$J163)</f>
        <v>45544</v>
      </c>
      <c r="H163" s="8">
        <f>INDEX(Data!B:B,MATCH(MAX(Data!$A:$A),Data!$A:$A,0)-$J163)</f>
        <v>138.100517</v>
      </c>
      <c r="I163" s="8">
        <f>INDEX(Data!G:G,MATCH(MAX(Data!$A:$A),Data!$A:$A,0)-$J163)</f>
        <v>143.40070400000002</v>
      </c>
      <c r="J163">
        <v>102</v>
      </c>
    </row>
    <row r="164" spans="7:10" ht="15" x14ac:dyDescent="0.2">
      <c r="G164" s="9">
        <f>INDEX(Data!A:A,MATCH(MAX(Data!$A:$A),Data!$A:$A,0)-$J164)</f>
        <v>45551</v>
      </c>
      <c r="H164" s="8">
        <f>INDEX(Data!B:B,MATCH(MAX(Data!$A:$A),Data!$A:$A,0)-$J164)</f>
        <v>136.485906</v>
      </c>
      <c r="I164" s="8">
        <f>INDEX(Data!G:G,MATCH(MAX(Data!$A:$A),Data!$A:$A,0)-$J164)</f>
        <v>141.60610999999997</v>
      </c>
      <c r="J164">
        <v>101</v>
      </c>
    </row>
    <row r="165" spans="7:10" ht="15" x14ac:dyDescent="0.2">
      <c r="G165" s="9">
        <f>INDEX(Data!A:A,MATCH(MAX(Data!$A:$A),Data!$A:$A,0)-$J165)</f>
        <v>45558</v>
      </c>
      <c r="H165" s="8">
        <f>INDEX(Data!B:B,MATCH(MAX(Data!$A:$A),Data!$A:$A,0)-$J165)</f>
        <v>135.25935200000001</v>
      </c>
      <c r="I165" s="8">
        <f>INDEX(Data!G:G,MATCH(MAX(Data!$A:$A),Data!$A:$A,0)-$J165)</f>
        <v>140.018216</v>
      </c>
      <c r="J165">
        <v>100</v>
      </c>
    </row>
    <row r="166" spans="7:10" ht="15" x14ac:dyDescent="0.2">
      <c r="G166" s="9">
        <f>INDEX(Data!A:A,MATCH(MAX(Data!$A:$A),Data!$A:$A,0)-$J166)</f>
        <v>45565</v>
      </c>
      <c r="H166" s="8">
        <f>INDEX(Data!B:B,MATCH(MAX(Data!$A:$A),Data!$A:$A,0)-$J166)</f>
        <v>134.16621699999999</v>
      </c>
      <c r="I166" s="8">
        <f>INDEX(Data!G:G,MATCH(MAX(Data!$A:$A),Data!$A:$A,0)-$J166)</f>
        <v>138.852994</v>
      </c>
      <c r="J166">
        <v>99</v>
      </c>
    </row>
    <row r="167" spans="7:10" ht="15" x14ac:dyDescent="0.2">
      <c r="G167" s="9">
        <f>INDEX(Data!A:A,MATCH(MAX(Data!$A:$A),Data!$A:$A,0)-$J167)</f>
        <v>45572</v>
      </c>
      <c r="H167" s="8">
        <f>INDEX(Data!B:B,MATCH(MAX(Data!$A:$A),Data!$A:$A,0)-$J167)</f>
        <v>133.58621600000001</v>
      </c>
      <c r="I167" s="8">
        <f>INDEX(Data!G:G,MATCH(MAX(Data!$A:$A),Data!$A:$A,0)-$J167)</f>
        <v>138.46336599999998</v>
      </c>
      <c r="J167">
        <v>98</v>
      </c>
    </row>
    <row r="168" spans="7:10" ht="15" x14ac:dyDescent="0.2">
      <c r="G168" s="9">
        <f>INDEX(Data!A:A,MATCH(MAX(Data!$A:$A),Data!$A:$A,0)-$J168)</f>
        <v>45579</v>
      </c>
      <c r="H168" s="8">
        <f>INDEX(Data!B:B,MATCH(MAX(Data!$A:$A),Data!$A:$A,0)-$J168)</f>
        <v>133.86126099999998</v>
      </c>
      <c r="I168" s="8">
        <f>INDEX(Data!G:G,MATCH(MAX(Data!$A:$A),Data!$A:$A,0)-$J168)</f>
        <v>139.07519400000001</v>
      </c>
      <c r="J168">
        <v>97</v>
      </c>
    </row>
    <row r="169" spans="7:10" ht="15" x14ac:dyDescent="0.2">
      <c r="G169" s="9">
        <f>INDEX(Data!A:A,MATCH(MAX(Data!$A:$A),Data!$A:$A,0)-$J169)</f>
        <v>45586</v>
      </c>
      <c r="H169" s="8">
        <f>INDEX(Data!B:B,MATCH(MAX(Data!$A:$A),Data!$A:$A,0)-$J169)</f>
        <v>133.98826600000001</v>
      </c>
      <c r="I169" s="8">
        <f>INDEX(Data!G:G,MATCH(MAX(Data!$A:$A),Data!$A:$A,0)-$J169)</f>
        <v>139.26096699999999</v>
      </c>
      <c r="J169">
        <v>96</v>
      </c>
    </row>
    <row r="170" spans="7:10" ht="15" x14ac:dyDescent="0.2">
      <c r="G170" s="9">
        <f>INDEX(Data!A:A,MATCH(MAX(Data!$A:$A),Data!$A:$A,0)-$J170)</f>
        <v>45593</v>
      </c>
      <c r="H170" s="8">
        <f>INDEX(Data!B:B,MATCH(MAX(Data!$A:$A),Data!$A:$A,0)-$J170)</f>
        <v>134.413331</v>
      </c>
      <c r="I170" s="8">
        <f>INDEX(Data!G:G,MATCH(MAX(Data!$A:$A),Data!$A:$A,0)-$J170)</f>
        <v>139.709745</v>
      </c>
      <c r="J170">
        <v>95</v>
      </c>
    </row>
    <row r="171" spans="7:10" ht="15" x14ac:dyDescent="0.2">
      <c r="G171" s="9">
        <f>INDEX(Data!A:A,MATCH(MAX(Data!$A:$A),Data!$A:$A,0)-$J171)</f>
        <v>45600</v>
      </c>
      <c r="H171" s="8">
        <f>INDEX(Data!B:B,MATCH(MAX(Data!$A:$A),Data!$A:$A,0)-$J171)</f>
        <v>134.410302</v>
      </c>
      <c r="I171" s="8">
        <f>INDEX(Data!G:G,MATCH(MAX(Data!$A:$A),Data!$A:$A,0)-$J171)</f>
        <v>139.84395799999999</v>
      </c>
      <c r="J171">
        <v>94</v>
      </c>
    </row>
    <row r="172" spans="7:10" ht="15" x14ac:dyDescent="0.2">
      <c r="G172" s="9">
        <f>INDEX(Data!A:A,MATCH(MAX(Data!$A:$A),Data!$A:$A,0)-$J172)</f>
        <v>45607</v>
      </c>
      <c r="H172" s="8">
        <f>INDEX(Data!B:B,MATCH(MAX(Data!$A:$A),Data!$A:$A,0)-$J172)</f>
        <v>134.59466</v>
      </c>
      <c r="I172" s="8">
        <f>INDEX(Data!G:G,MATCH(MAX(Data!$A:$A),Data!$A:$A,0)-$J172)</f>
        <v>140.13422300000002</v>
      </c>
      <c r="J172">
        <v>93</v>
      </c>
    </row>
    <row r="173" spans="7:10" ht="15" x14ac:dyDescent="0.2">
      <c r="G173" s="9">
        <f>INDEX(Data!A:A,MATCH(MAX(Data!$A:$A),Data!$A:$A,0)-$J173)</f>
        <v>45614</v>
      </c>
      <c r="H173" s="8">
        <f>INDEX(Data!B:B,MATCH(MAX(Data!$A:$A),Data!$A:$A,0)-$J173)</f>
        <v>134.848432</v>
      </c>
      <c r="I173" s="8">
        <f>INDEX(Data!G:G,MATCH(MAX(Data!$A:$A),Data!$A:$A,0)-$J173)</f>
        <v>140.48737899999998</v>
      </c>
      <c r="J173">
        <v>92</v>
      </c>
    </row>
    <row r="174" spans="7:10" ht="15" x14ac:dyDescent="0.2">
      <c r="G174" s="9">
        <f>INDEX(Data!A:A,MATCH(MAX(Data!$A:$A),Data!$A:$A,0)-$J174)</f>
        <v>45621</v>
      </c>
      <c r="H174" s="8">
        <f>INDEX(Data!B:B,MATCH(MAX(Data!$A:$A),Data!$A:$A,0)-$J174)</f>
        <v>135.36596</v>
      </c>
      <c r="I174" s="8">
        <f>INDEX(Data!G:G,MATCH(MAX(Data!$A:$A),Data!$A:$A,0)-$J174)</f>
        <v>141.40484000000001</v>
      </c>
      <c r="J174">
        <v>91</v>
      </c>
    </row>
    <row r="175" spans="7:10" ht="15" x14ac:dyDescent="0.2">
      <c r="G175" s="9">
        <f>INDEX(Data!A:A,MATCH(MAX(Data!$A:$A),Data!$A:$A,0)-$J175)</f>
        <v>45628</v>
      </c>
      <c r="H175" s="8">
        <f>INDEX(Data!B:B,MATCH(MAX(Data!$A:$A),Data!$A:$A,0)-$J175)</f>
        <v>135.92584099999999</v>
      </c>
      <c r="I175" s="8">
        <f>INDEX(Data!G:G,MATCH(MAX(Data!$A:$A),Data!$A:$A,0)-$J175)</f>
        <v>142.04014499999997</v>
      </c>
      <c r="J175">
        <v>90</v>
      </c>
    </row>
    <row r="176" spans="7:10" ht="15" x14ac:dyDescent="0.2">
      <c r="G176" s="9">
        <f>INDEX(Data!A:A,MATCH(MAX(Data!$A:$A),Data!$A:$A,0)-$J176)</f>
        <v>45635</v>
      </c>
      <c r="H176" s="8">
        <f>INDEX(Data!B:B,MATCH(MAX(Data!$A:$A),Data!$A:$A,0)-$J176)</f>
        <v>136.22645</v>
      </c>
      <c r="I176" s="8">
        <f>INDEX(Data!G:G,MATCH(MAX(Data!$A:$A),Data!$A:$A,0)-$J176)</f>
        <v>142.48728700000001</v>
      </c>
      <c r="J176">
        <v>89</v>
      </c>
    </row>
    <row r="177" spans="7:10" ht="15" x14ac:dyDescent="0.2">
      <c r="G177" s="9">
        <f>INDEX(Data!A:A,MATCH(MAX(Data!$A:$A),Data!$A:$A,0)-$J177)</f>
        <v>45642</v>
      </c>
      <c r="H177" s="8">
        <f>INDEX(Data!B:B,MATCH(MAX(Data!$A:$A),Data!$A:$A,0)-$J177)</f>
        <v>136.39128099999999</v>
      </c>
      <c r="I177" s="8">
        <f>INDEX(Data!G:G,MATCH(MAX(Data!$A:$A),Data!$A:$A,0)-$J177)</f>
        <v>142.70911500000003</v>
      </c>
      <c r="J177">
        <v>88</v>
      </c>
    </row>
    <row r="178" spans="7:10" ht="15" x14ac:dyDescent="0.2">
      <c r="G178" s="9">
        <f>INDEX(Data!A:A,MATCH(MAX(Data!$A:$A),Data!$A:$A,0)-$J178)</f>
        <v>45649</v>
      </c>
      <c r="H178" s="8">
        <f>INDEX(Data!B:B,MATCH(MAX(Data!$A:$A),Data!$A:$A,0)-$J178)</f>
        <v>136.385029</v>
      </c>
      <c r="I178" s="8">
        <f>INDEX(Data!G:G,MATCH(MAX(Data!$A:$A),Data!$A:$A,0)-$J178)</f>
        <v>142.848073</v>
      </c>
      <c r="J178">
        <v>87</v>
      </c>
    </row>
    <row r="179" spans="7:10" ht="15" x14ac:dyDescent="0.2">
      <c r="G179" s="9">
        <f>INDEX(Data!A:A,MATCH(MAX(Data!$A:$A),Data!$A:$A,0)-$J179)</f>
        <v>45656</v>
      </c>
      <c r="H179" s="8">
        <f>INDEX(Data!B:B,MATCH(MAX(Data!$A:$A),Data!$A:$A,0)-$J179)</f>
        <v>136.491308</v>
      </c>
      <c r="I179" s="8">
        <f>INDEX(Data!G:G,MATCH(MAX(Data!$A:$A),Data!$A:$A,0)-$J179)</f>
        <v>142.98101699999998</v>
      </c>
      <c r="J179">
        <v>86</v>
      </c>
    </row>
    <row r="180" spans="7:10" ht="15" x14ac:dyDescent="0.2">
      <c r="G180" s="9">
        <f>INDEX(Data!A:A,MATCH(MAX(Data!$A:$A),Data!$A:$A,0)-$J180)</f>
        <v>45663</v>
      </c>
      <c r="H180" s="8">
        <f>INDEX(Data!B:B,MATCH(MAX(Data!$A:$A),Data!$A:$A,0)-$J180)</f>
        <v>136.60324699999998</v>
      </c>
      <c r="I180" s="8">
        <f>INDEX(Data!G:G,MATCH(MAX(Data!$A:$A),Data!$A:$A,0)-$J180)</f>
        <v>143.295242</v>
      </c>
      <c r="J180">
        <v>85</v>
      </c>
    </row>
    <row r="181" spans="7:10" ht="15" x14ac:dyDescent="0.2">
      <c r="G181" s="9">
        <f>INDEX(Data!A:A,MATCH(MAX(Data!$A:$A),Data!$A:$A,0)-$J181)</f>
        <v>45670</v>
      </c>
      <c r="H181" s="8">
        <f>INDEX(Data!B:B,MATCH(MAX(Data!$A:$A),Data!$A:$A,0)-$J181)</f>
        <v>136.509985</v>
      </c>
      <c r="I181" s="8">
        <f>INDEX(Data!G:G,MATCH(MAX(Data!$A:$A),Data!$A:$A,0)-$J181)</f>
        <v>143.32843099999999</v>
      </c>
      <c r="J181">
        <v>84</v>
      </c>
    </row>
    <row r="182" spans="7:10" ht="15" x14ac:dyDescent="0.2">
      <c r="G182" s="9">
        <f>INDEX(Data!A:A,MATCH(MAX(Data!$A:$A),Data!$A:$A,0)-$J182)</f>
        <v>45677</v>
      </c>
      <c r="H182" s="8">
        <f>INDEX(Data!B:B,MATCH(MAX(Data!$A:$A),Data!$A:$A,0)-$J182)</f>
        <v>136.96904999999998</v>
      </c>
      <c r="I182" s="8">
        <f>INDEX(Data!G:G,MATCH(MAX(Data!$A:$A),Data!$A:$A,0)-$J182)</f>
        <v>144.26750099999998</v>
      </c>
      <c r="J182">
        <v>83</v>
      </c>
    </row>
    <row r="183" spans="7:10" ht="15" x14ac:dyDescent="0.2">
      <c r="G183" s="9">
        <f>INDEX(Data!A:A,MATCH(MAX(Data!$A:$A),Data!$A:$A,0)-$J183)</f>
        <v>45684</v>
      </c>
      <c r="H183" s="8">
        <f>INDEX(Data!B:B,MATCH(MAX(Data!$A:$A),Data!$A:$A,0)-$J183)</f>
        <v>138.36296499999997</v>
      </c>
      <c r="I183" s="8">
        <f>INDEX(Data!G:G,MATCH(MAX(Data!$A:$A),Data!$A:$A,0)-$J183)</f>
        <v>145.574793</v>
      </c>
      <c r="J183">
        <v>82</v>
      </c>
    </row>
    <row r="184" spans="7:10" ht="15" x14ac:dyDescent="0.2">
      <c r="G184" s="9">
        <f>INDEX(Data!A:A,MATCH(MAX(Data!$A:$A),Data!$A:$A,0)-$J184)</f>
        <v>45691</v>
      </c>
      <c r="H184" s="8">
        <f>INDEX(Data!B:B,MATCH(MAX(Data!$A:$A),Data!$A:$A,0)-$J184)</f>
        <v>138.741411</v>
      </c>
      <c r="I184" s="8">
        <f>INDEX(Data!G:G,MATCH(MAX(Data!$A:$A),Data!$A:$A,0)-$J184)</f>
        <v>146.13087400000001</v>
      </c>
      <c r="J184">
        <v>81</v>
      </c>
    </row>
    <row r="185" spans="7:10" ht="15" x14ac:dyDescent="0.2">
      <c r="G185" s="9">
        <f>INDEX(Data!A:A,MATCH(MAX(Data!$A:$A),Data!$A:$A,0)-$J185)</f>
        <v>45698</v>
      </c>
      <c r="H185" s="8">
        <f>INDEX(Data!B:B,MATCH(MAX(Data!$A:$A),Data!$A:$A,0)-$J185)</f>
        <v>139.021659</v>
      </c>
      <c r="I185" s="8">
        <f>INDEX(Data!G:G,MATCH(MAX(Data!$A:$A),Data!$A:$A,0)-$J185)</f>
        <v>146.29333200000002</v>
      </c>
      <c r="J185">
        <v>80</v>
      </c>
    </row>
    <row r="186" spans="7:10" ht="15" x14ac:dyDescent="0.2">
      <c r="G186" s="9">
        <f>INDEX(Data!A:A,MATCH(MAX(Data!$A:$A),Data!$A:$A,0)-$J186)</f>
        <v>45705</v>
      </c>
      <c r="H186" s="8">
        <f>INDEX(Data!B:B,MATCH(MAX(Data!$A:$A),Data!$A:$A,0)-$J186)</f>
        <v>139.217579</v>
      </c>
      <c r="I186" s="8">
        <f>INDEX(Data!G:G,MATCH(MAX(Data!$A:$A),Data!$A:$A,0)-$J186)</f>
        <v>146.44771800000001</v>
      </c>
      <c r="J186">
        <v>79</v>
      </c>
    </row>
    <row r="187" spans="7:10" ht="15" x14ac:dyDescent="0.2">
      <c r="G187" s="9">
        <f>INDEX(Data!A:A,MATCH(MAX(Data!$A:$A),Data!$A:$A,0)-$J187)</f>
        <v>45712</v>
      </c>
      <c r="H187" s="8">
        <f>INDEX(Data!B:B,MATCH(MAX(Data!$A:$A),Data!$A:$A,0)-$J187)</f>
        <v>139.62223799999998</v>
      </c>
      <c r="I187" s="8">
        <f>INDEX(Data!G:G,MATCH(MAX(Data!$A:$A),Data!$A:$A,0)-$J187)</f>
        <v>146.82192700000002</v>
      </c>
      <c r="J187">
        <v>78</v>
      </c>
    </row>
    <row r="188" spans="7:10" ht="15" x14ac:dyDescent="0.2">
      <c r="G188" s="9">
        <f>INDEX(Data!A:A,MATCH(MAX(Data!$A:$A),Data!$A:$A,0)-$J188)</f>
        <v>45719</v>
      </c>
      <c r="H188" s="8">
        <f>INDEX(Data!B:B,MATCH(MAX(Data!$A:$A),Data!$A:$A,0)-$J188)</f>
        <v>139.612483</v>
      </c>
      <c r="I188" s="8">
        <f>INDEX(Data!G:G,MATCH(MAX(Data!$A:$A),Data!$A:$A,0)-$J188)</f>
        <v>146.884027</v>
      </c>
      <c r="J188">
        <v>77</v>
      </c>
    </row>
    <row r="189" spans="7:10" ht="15" x14ac:dyDescent="0.2">
      <c r="G189" s="9">
        <f>INDEX(Data!A:A,MATCH(MAX(Data!$A:$A),Data!$A:$A,0)-$J189)</f>
        <v>45726</v>
      </c>
      <c r="H189" s="8">
        <f>INDEX(Data!B:B,MATCH(MAX(Data!$A:$A),Data!$A:$A,0)-$J189)</f>
        <v>139.41696999999999</v>
      </c>
      <c r="I189" s="8">
        <f>INDEX(Data!G:G,MATCH(MAX(Data!$A:$A),Data!$A:$A,0)-$J189)</f>
        <v>146.57529</v>
      </c>
      <c r="J189">
        <v>76</v>
      </c>
    </row>
    <row r="190" spans="7:10" ht="15" x14ac:dyDescent="0.2">
      <c r="G190" s="9">
        <f>INDEX(Data!A:A,MATCH(MAX(Data!$A:$A),Data!$A:$A,0)-$J190)</f>
        <v>45733</v>
      </c>
      <c r="H190" s="8">
        <f>INDEX(Data!B:B,MATCH(MAX(Data!$A:$A),Data!$A:$A,0)-$J190)</f>
        <v>137.971654</v>
      </c>
      <c r="I190" s="8">
        <f>INDEX(Data!G:G,MATCH(MAX(Data!$A:$A),Data!$A:$A,0)-$J190)</f>
        <v>145.38482700000003</v>
      </c>
      <c r="J190">
        <v>75</v>
      </c>
    </row>
    <row r="191" spans="7:10" ht="15" x14ac:dyDescent="0.2">
      <c r="G191" s="9">
        <f>INDEX(Data!A:A,MATCH(MAX(Data!$A:$A),Data!$A:$A,0)-$J191)</f>
        <v>45740</v>
      </c>
      <c r="H191" s="8">
        <f>INDEX(Data!B:B,MATCH(MAX(Data!$A:$A),Data!$A:$A,0)-$J191)</f>
        <v>135.607957</v>
      </c>
      <c r="I191" s="8">
        <f>INDEX(Data!G:G,MATCH(MAX(Data!$A:$A),Data!$A:$A,0)-$J191)</f>
        <v>143.07308</v>
      </c>
      <c r="J191">
        <v>74</v>
      </c>
    </row>
    <row r="192" spans="7:10" ht="15" x14ac:dyDescent="0.2">
      <c r="G192" s="9">
        <f>INDEX(Data!A:A,MATCH(MAX(Data!$A:$A),Data!$A:$A,0)-$J192)</f>
        <v>45747</v>
      </c>
      <c r="H192" s="8">
        <f>INDEX(Data!B:B,MATCH(MAX(Data!$A:$A),Data!$A:$A,0)-$J192)</f>
        <v>134.907432</v>
      </c>
      <c r="I192" s="8">
        <f>INDEX(Data!G:G,MATCH(MAX(Data!$A:$A),Data!$A:$A,0)-$J192)</f>
        <v>142.255009</v>
      </c>
      <c r="J192">
        <v>73</v>
      </c>
    </row>
    <row r="193" spans="7:10" ht="15" x14ac:dyDescent="0.2">
      <c r="G193" s="9">
        <f>INDEX(Data!A:A,MATCH(MAX(Data!$A:$A),Data!$A:$A,0)-$J193)</f>
        <v>45754</v>
      </c>
      <c r="H193" s="8">
        <f>INDEX(Data!B:B,MATCH(MAX(Data!$A:$A),Data!$A:$A,0)-$J193)</f>
        <v>135.24951899999999</v>
      </c>
      <c r="I193" s="8">
        <f>INDEX(Data!G:G,MATCH(MAX(Data!$A:$A),Data!$A:$A,0)-$J193)</f>
        <v>142.54169199999998</v>
      </c>
      <c r="J193">
        <v>72</v>
      </c>
    </row>
    <row r="194" spans="7:10" ht="15" x14ac:dyDescent="0.2">
      <c r="G194" s="9">
        <f>INDEX(Data!A:A,MATCH(MAX(Data!$A:$A),Data!$A:$A,0)-$J194)</f>
        <v>45761</v>
      </c>
      <c r="H194" s="8">
        <f>INDEX(Data!B:B,MATCH(MAX(Data!$A:$A),Data!$A:$A,0)-$J194)</f>
        <v>134.847714</v>
      </c>
      <c r="I194" s="8">
        <f>INDEX(Data!G:G,MATCH(MAX(Data!$A:$A),Data!$A:$A,0)-$J194)</f>
        <v>141.97461799999999</v>
      </c>
      <c r="J194">
        <v>71</v>
      </c>
    </row>
    <row r="195" spans="7:10" ht="15" x14ac:dyDescent="0.2">
      <c r="G195" s="9">
        <f>INDEX(Data!A:A,MATCH(MAX(Data!$A:$A),Data!$A:$A,0)-$J195)</f>
        <v>45768</v>
      </c>
      <c r="H195" s="8">
        <f>INDEX(Data!B:B,MATCH(MAX(Data!$A:$A),Data!$A:$A,0)-$J195)</f>
        <v>134.26116099999999</v>
      </c>
      <c r="I195" s="8">
        <f>INDEX(Data!G:G,MATCH(MAX(Data!$A:$A),Data!$A:$A,0)-$J195)</f>
        <v>141.44217399999999</v>
      </c>
      <c r="J195">
        <v>70</v>
      </c>
    </row>
    <row r="196" spans="7:10" ht="15" x14ac:dyDescent="0.2">
      <c r="G196" s="9">
        <f>INDEX(Data!A:A,MATCH(MAX(Data!$A:$A),Data!$A:$A,0)-$J196)</f>
        <v>45775</v>
      </c>
      <c r="H196" s="8">
        <f>INDEX(Data!B:B,MATCH(MAX(Data!$A:$A),Data!$A:$A,0)-$J196)</f>
        <v>133.8357</v>
      </c>
      <c r="I196" s="8">
        <f>INDEX(Data!G:G,MATCH(MAX(Data!$A:$A),Data!$A:$A,0)-$J196)</f>
        <v>140.81097600000001</v>
      </c>
      <c r="J196">
        <v>69</v>
      </c>
    </row>
    <row r="197" spans="7:10" ht="15" x14ac:dyDescent="0.2">
      <c r="G197" s="9">
        <f>INDEX(Data!A:A,MATCH(MAX(Data!$A:$A),Data!$A:$A,0)-$J197)</f>
        <v>45782</v>
      </c>
      <c r="H197" s="8">
        <f>INDEX(Data!B:B,MATCH(MAX(Data!$A:$A),Data!$A:$A,0)-$J197)</f>
        <v>133.18171299999997</v>
      </c>
      <c r="I197" s="8">
        <f>INDEX(Data!G:G,MATCH(MAX(Data!$A:$A),Data!$A:$A,0)-$J197)</f>
        <v>140.05547999999999</v>
      </c>
      <c r="J197">
        <v>68</v>
      </c>
    </row>
    <row r="198" spans="7:10" ht="15" x14ac:dyDescent="0.2">
      <c r="G198" s="9">
        <f>INDEX(Data!A:A,MATCH(MAX(Data!$A:$A),Data!$A:$A,0)-$J198)</f>
        <v>45789</v>
      </c>
      <c r="H198" s="8">
        <f>INDEX(Data!B:B,MATCH(MAX(Data!$A:$A),Data!$A:$A,0)-$J198)</f>
        <v>132.31878399999999</v>
      </c>
      <c r="I198" s="8">
        <f>INDEX(Data!G:G,MATCH(MAX(Data!$A:$A),Data!$A:$A,0)-$J198)</f>
        <v>139.19787699999998</v>
      </c>
      <c r="J198">
        <v>67</v>
      </c>
    </row>
    <row r="199" spans="7:10" ht="15" x14ac:dyDescent="0.2">
      <c r="G199" s="9">
        <f>INDEX(Data!A:A,MATCH(MAX(Data!$A:$A),Data!$A:$A,0)-$J199)</f>
        <v>45796</v>
      </c>
      <c r="H199" s="8">
        <f>INDEX(Data!B:B,MATCH(MAX(Data!$A:$A),Data!$A:$A,0)-$J199)</f>
        <v>132.074648</v>
      </c>
      <c r="I199" s="8">
        <f>INDEX(Data!G:G,MATCH(MAX(Data!$A:$A),Data!$A:$A,0)-$J199)</f>
        <v>138.57350100000002</v>
      </c>
      <c r="J199">
        <v>66</v>
      </c>
    </row>
    <row r="200" spans="7:10" ht="15" x14ac:dyDescent="0.2">
      <c r="G200" s="9">
        <f>INDEX(Data!A:A,MATCH(MAX(Data!$A:$A),Data!$A:$A,0)-$J200)</f>
        <v>45803</v>
      </c>
      <c r="H200" s="8">
        <f>INDEX(Data!B:B,MATCH(MAX(Data!$A:$A),Data!$A:$A,0)-$J200)</f>
        <v>131.98617000000002</v>
      </c>
      <c r="I200" s="8">
        <f>INDEX(Data!G:G,MATCH(MAX(Data!$A:$A),Data!$A:$A,0)-$J200)</f>
        <v>138.367391</v>
      </c>
      <c r="J200">
        <v>65</v>
      </c>
    </row>
    <row r="201" spans="7:10" ht="15" x14ac:dyDescent="0.2">
      <c r="G201" s="9">
        <f>INDEX(Data!A:A,MATCH(MAX(Data!$A:$A),Data!$A:$A,0)-$J201)</f>
        <v>45810</v>
      </c>
      <c r="H201" s="8">
        <f>INDEX(Data!B:B,MATCH(MAX(Data!$A:$A),Data!$A:$A,0)-$J201)</f>
        <v>131.45446399999997</v>
      </c>
      <c r="I201" s="8">
        <f>INDEX(Data!G:G,MATCH(MAX(Data!$A:$A),Data!$A:$A,0)-$J201)</f>
        <v>138.08744300000001</v>
      </c>
      <c r="J201">
        <v>64</v>
      </c>
    </row>
    <row r="202" spans="7:10" ht="15" x14ac:dyDescent="0.2">
      <c r="G202" s="9">
        <f>INDEX(Data!A:A,MATCH(MAX(Data!$A:$A),Data!$A:$A,0)-$J202)</f>
        <v>45817</v>
      </c>
      <c r="H202" s="8">
        <f>INDEX(Data!B:B,MATCH(MAX(Data!$A:$A),Data!$A:$A,0)-$J202)</f>
        <v>131.347556</v>
      </c>
      <c r="I202" s="8">
        <f>INDEX(Data!G:G,MATCH(MAX(Data!$A:$A),Data!$A:$A,0)-$J202)</f>
        <v>137.53903200000002</v>
      </c>
      <c r="J202">
        <v>63</v>
      </c>
    </row>
    <row r="203" spans="7:10" ht="15" x14ac:dyDescent="0.2">
      <c r="G203" s="9">
        <f>INDEX(Data!A:A,MATCH(MAX(Data!$A:$A),Data!$A:$A,0)-$J203)</f>
        <v>45824</v>
      </c>
      <c r="H203" s="8">
        <f>INDEX(Data!B:B,MATCH(MAX(Data!$A:$A),Data!$A:$A,0)-$J203)</f>
        <v>131.39140800000001</v>
      </c>
      <c r="I203" s="8">
        <f>INDEX(Data!G:G,MATCH(MAX(Data!$A:$A),Data!$A:$A,0)-$J203)</f>
        <v>137.542314</v>
      </c>
      <c r="J203">
        <v>62</v>
      </c>
    </row>
    <row r="204" spans="7:10" ht="15" x14ac:dyDescent="0.2">
      <c r="G204" s="9">
        <f>INDEX(Data!A:A,MATCH(MAX(Data!$A:$A),Data!$A:$A,0)-$J204)</f>
        <v>45831</v>
      </c>
      <c r="H204" s="8">
        <f>INDEX(Data!B:B,MATCH(MAX(Data!$A:$A),Data!$A:$A,0)-$J204)</f>
        <v>132.329373</v>
      </c>
      <c r="I204" s="8">
        <f>INDEX(Data!G:G,MATCH(MAX(Data!$A:$A),Data!$A:$A,0)-$J204)</f>
        <v>139.02959200000001</v>
      </c>
      <c r="J204">
        <v>61</v>
      </c>
    </row>
    <row r="205" spans="7:10" ht="15" x14ac:dyDescent="0.2">
      <c r="G205" s="9">
        <f>INDEX(Data!A:A,MATCH(MAX(Data!$A:$A),Data!$A:$A,0)-$J205)</f>
        <v>45838</v>
      </c>
      <c r="H205" s="8">
        <f>INDEX(Data!B:B,MATCH(MAX(Data!$A:$A),Data!$A:$A,0)-$J205)</f>
        <v>132.95441300000002</v>
      </c>
      <c r="I205" s="8">
        <f>INDEX(Data!G:G,MATCH(MAX(Data!$A:$A),Data!$A:$A,0)-$J205)</f>
        <v>140.26409099999998</v>
      </c>
      <c r="J205">
        <v>60</v>
      </c>
    </row>
    <row r="206" spans="7:10" ht="15" x14ac:dyDescent="0.2">
      <c r="G206" s="9">
        <f>INDEX(Data!A:A,MATCH(MAX(Data!$A:$A),Data!$A:$A,0)-$J206)</f>
        <v>45845</v>
      </c>
      <c r="H206" s="8">
        <f>INDEX(Data!B:B,MATCH(MAX(Data!$A:$A),Data!$A:$A,0)-$J206)</f>
        <v>133.18821600000001</v>
      </c>
      <c r="I206" s="8">
        <f>INDEX(Data!G:G,MATCH(MAX(Data!$A:$A),Data!$A:$A,0)-$J206)</f>
        <v>140.57684799999998</v>
      </c>
      <c r="J206">
        <v>59</v>
      </c>
    </row>
    <row r="207" spans="7:10" ht="15" x14ac:dyDescent="0.2">
      <c r="G207" s="9">
        <f>INDEX(Data!A:A,MATCH(MAX(Data!$A:$A),Data!$A:$A,0)-$J207)</f>
        <v>45852</v>
      </c>
      <c r="H207" s="8">
        <f>INDEX(Data!B:B,MATCH(MAX(Data!$A:$A),Data!$A:$A,0)-$J207)</f>
        <v>133.945447</v>
      </c>
      <c r="I207" s="8">
        <f>INDEX(Data!G:G,MATCH(MAX(Data!$A:$A),Data!$A:$A,0)-$J207)</f>
        <v>141.10385300000002</v>
      </c>
      <c r="J207">
        <v>58</v>
      </c>
    </row>
    <row r="208" spans="7:10" ht="15" x14ac:dyDescent="0.2">
      <c r="G208" s="9">
        <f>INDEX(Data!A:A,MATCH(MAX(Data!$A:$A),Data!$A:$A,0)-$J208)</f>
        <v>45859</v>
      </c>
      <c r="H208" s="8">
        <f>INDEX(Data!B:B,MATCH(MAX(Data!$A:$A),Data!$A:$A,0)-$J208)</f>
        <v>134.09445300000002</v>
      </c>
      <c r="I208" s="8">
        <f>INDEX(Data!G:G,MATCH(MAX(Data!$A:$A),Data!$A:$A,0)-$J208)</f>
        <v>141.850977</v>
      </c>
      <c r="J208">
        <v>57</v>
      </c>
    </row>
    <row r="209" spans="7:12" ht="15" x14ac:dyDescent="0.2">
      <c r="G209" s="9">
        <f>INDEX(Data!A:A,MATCH(MAX(Data!$A:$A),Data!$A:$A,0)-$J209)</f>
        <v>45866</v>
      </c>
      <c r="H209" s="8">
        <f>INDEX(Data!B:B,MATCH(MAX(Data!$A:$A),Data!$A:$A,0)-$J209)</f>
        <v>134.243922</v>
      </c>
      <c r="I209" s="8">
        <f>INDEX(Data!G:G,MATCH(MAX(Data!$A:$A),Data!$A:$A,0)-$J209)</f>
        <v>142.00014199999998</v>
      </c>
      <c r="J209">
        <v>56</v>
      </c>
    </row>
    <row r="210" spans="7:12" ht="15" x14ac:dyDescent="0.2">
      <c r="G210" s="9">
        <f>INDEX(Data!A:A,MATCH(MAX(Data!$A:$A),Data!$A:$A,0)-$J210)</f>
        <v>45873</v>
      </c>
      <c r="H210" s="8">
        <f>INDEX(Data!B:B,MATCH(MAX(Data!$A:$A),Data!$A:$A,0)-$J210)</f>
        <v>134.29653199999998</v>
      </c>
      <c r="I210" s="8">
        <f>INDEX(Data!G:G,MATCH(MAX(Data!$A:$A),Data!$A:$A,0)-$J210)</f>
        <v>142.130449</v>
      </c>
      <c r="J210">
        <v>55</v>
      </c>
    </row>
    <row r="211" spans="7:12" ht="15" x14ac:dyDescent="0.2">
      <c r="G211" s="9">
        <f>INDEX(Data!A:A,MATCH(MAX(Data!$A:$A),Data!$A:$A,0)-$J211)</f>
        <v>45880</v>
      </c>
      <c r="H211" s="8">
        <f>INDEX(Data!B:B,MATCH(MAX(Data!$A:$A),Data!$A:$A,0)-$J211)</f>
        <v>134.38629299999999</v>
      </c>
      <c r="I211" s="8">
        <f>INDEX(Data!G:G,MATCH(MAX(Data!$A:$A),Data!$A:$A,0)-$J211)</f>
        <v>142.48968600000001</v>
      </c>
      <c r="J211">
        <v>54</v>
      </c>
    </row>
    <row r="212" spans="7:12" ht="15" x14ac:dyDescent="0.2">
      <c r="G212" s="9">
        <f>INDEX(Data!A:A,MATCH(MAX(Data!$A:$A),Data!$A:$A,0)-$J212)</f>
        <v>45887</v>
      </c>
      <c r="H212" s="8">
        <f>INDEX(Data!B:B,MATCH(MAX(Data!$A:$A),Data!$A:$A,0)-$J212)</f>
        <v>134.30053199999998</v>
      </c>
      <c r="I212" s="8">
        <f>INDEX(Data!G:G,MATCH(MAX(Data!$A:$A),Data!$A:$A,0)-$J212)</f>
        <v>142.16559099999998</v>
      </c>
      <c r="J212">
        <v>53</v>
      </c>
    </row>
    <row r="213" spans="7:12" ht="15" x14ac:dyDescent="0.2">
      <c r="G213" s="9">
        <f>INDEX(Data!A:A,MATCH(MAX(Data!$A:$A),Data!$A:$A,0)-$J213)</f>
        <v>45894</v>
      </c>
      <c r="H213" s="8">
        <f>INDEX(Data!B:B,MATCH(MAX(Data!$A:$A),Data!$A:$A,0)-$J213)</f>
        <v>133.91452700000002</v>
      </c>
      <c r="I213" s="8">
        <f>INDEX(Data!G:G,MATCH(MAX(Data!$A:$A),Data!$A:$A,0)-$J213)</f>
        <v>141.917306</v>
      </c>
      <c r="J213">
        <v>52</v>
      </c>
    </row>
    <row r="214" spans="7:12" ht="15" x14ac:dyDescent="0.2">
      <c r="G214" s="9">
        <f>INDEX(Data!A:A,MATCH(MAX(Data!$A:$A),Data!$A:$A,0)-$J214)</f>
        <v>45901</v>
      </c>
      <c r="H214" s="8">
        <f>INDEX(Data!B:B,MATCH(MAX(Data!$A:$A),Data!$A:$A,0)-$J214)</f>
        <v>133.860963</v>
      </c>
      <c r="I214" s="8">
        <f>INDEX(Data!G:G,MATCH(MAX(Data!$A:$A),Data!$A:$A,0)-$J214)</f>
        <v>141.65410799999998</v>
      </c>
      <c r="J214">
        <v>51</v>
      </c>
    </row>
    <row r="215" spans="7:12" ht="15" x14ac:dyDescent="0.2">
      <c r="G215" s="9">
        <f>INDEX(Data!A:A,MATCH(MAX(Data!$A:$A),Data!$A:$A,0)-$J215)</f>
        <v>45908</v>
      </c>
      <c r="H215" s="8">
        <f>INDEX(Data!B:B,MATCH(MAX(Data!$A:$A),Data!$A:$A,0)-$J215)</f>
        <v>133.724233</v>
      </c>
      <c r="I215" s="8">
        <f>INDEX(Data!G:G,MATCH(MAX(Data!$A:$A),Data!$A:$A,0)-$J215)</f>
        <v>141.58071000000001</v>
      </c>
      <c r="J215">
        <v>50</v>
      </c>
      <c r="L215">
        <f>52*5</f>
        <v>260</v>
      </c>
    </row>
    <row r="216" spans="7:12" ht="15" x14ac:dyDescent="0.2">
      <c r="G216" s="9">
        <f>INDEX(Data!A:A,MATCH(MAX(Data!$A:$A),Data!$A:$A,0)-$J216)</f>
        <v>45915</v>
      </c>
      <c r="H216" s="8">
        <f>INDEX(Data!B:B,MATCH(MAX(Data!$A:$A),Data!$A:$A,0)-$J216)</f>
        <v>133.812353</v>
      </c>
      <c r="I216" s="8">
        <f>INDEX(Data!G:G,MATCH(MAX(Data!$A:$A),Data!$A:$A,0)-$J216)</f>
        <v>141.68569500000001</v>
      </c>
      <c r="J216">
        <v>49</v>
      </c>
    </row>
    <row r="217" spans="7:12" ht="15" x14ac:dyDescent="0.2">
      <c r="G217" s="9">
        <f>INDEX(Data!A:A,MATCH(MAX(Data!$A:$A),Data!$A:$A,0)-$J217)</f>
        <v>45922</v>
      </c>
      <c r="H217" s="8">
        <f>INDEX(Data!B:B,MATCH(MAX(Data!$A:$A),Data!$A:$A,0)-$J217)</f>
        <v>134.14521299999998</v>
      </c>
      <c r="I217" s="8">
        <f>INDEX(Data!G:G,MATCH(MAX(Data!$A:$A),Data!$A:$A,0)-$J217)</f>
        <v>142.024261</v>
      </c>
      <c r="J217">
        <v>48</v>
      </c>
    </row>
    <row r="218" spans="7:12" ht="15" x14ac:dyDescent="0.2">
      <c r="G218" s="9">
        <f>INDEX(Data!A:A,MATCH(MAX(Data!$A:$A),Data!$A:$A,0)-$J218)</f>
        <v>45929</v>
      </c>
      <c r="H218" s="8">
        <f>INDEX(Data!B:B,MATCH(MAX(Data!$A:$A),Data!$A:$A,0)-$J218)</f>
        <v>134.36203600000002</v>
      </c>
      <c r="I218" s="8">
        <f>INDEX(Data!G:G,MATCH(MAX(Data!$A:$A),Data!$A:$A,0)-$J218)</f>
        <v>142.23597000000001</v>
      </c>
      <c r="J218">
        <v>47</v>
      </c>
    </row>
    <row r="219" spans="7:12" ht="15" x14ac:dyDescent="0.2">
      <c r="G219" s="9">
        <f>INDEX(Data!A:A,MATCH(MAX(Data!$A:$A),Data!$A:$A,0)-$J219)</f>
        <v>45936</v>
      </c>
      <c r="H219" s="8">
        <f>INDEX(Data!B:B,MATCH(MAX(Data!$A:$A),Data!$A:$A,0)-$J219)</f>
        <v>134.76431600000001</v>
      </c>
      <c r="I219" s="8">
        <f>INDEX(Data!G:G,MATCH(MAX(Data!$A:$A),Data!$A:$A,0)-$J219)</f>
        <v>142.917157</v>
      </c>
      <c r="J219">
        <v>46</v>
      </c>
    </row>
    <row r="220" spans="7:12" ht="15" x14ac:dyDescent="0.2">
      <c r="G220" s="9">
        <f>INDEX(Data!A:A,MATCH(MAX(Data!$A:$A),Data!$A:$A,0)-$J220)</f>
        <v>45943</v>
      </c>
      <c r="H220" s="8">
        <f>INDEX(Data!B:B,MATCH(MAX(Data!$A:$A),Data!$A:$A,0)-$J220)</f>
        <v>134.81126799999998</v>
      </c>
      <c r="I220" s="8">
        <f>INDEX(Data!G:G,MATCH(MAX(Data!$A:$A),Data!$A:$A,0)-$J220)</f>
        <v>142.98682199999999</v>
      </c>
      <c r="J220">
        <v>45</v>
      </c>
    </row>
    <row r="221" spans="7:12" ht="15" x14ac:dyDescent="0.2">
      <c r="G221" s="9">
        <f>INDEX(Data!A:A,MATCH(MAX(Data!$A:$A),Data!$A:$A,0)-$J221)</f>
        <v>45950</v>
      </c>
      <c r="H221" s="8">
        <f>INDEX(Data!B:B,MATCH(MAX(Data!$A:$A),Data!$A:$A,0)-$J221)</f>
        <v>134.69223</v>
      </c>
      <c r="I221" s="8">
        <f>INDEX(Data!G:G,MATCH(MAX(Data!$A:$A),Data!$A:$A,0)-$J221)</f>
        <v>142.81489199999999</v>
      </c>
      <c r="J221">
        <v>44</v>
      </c>
    </row>
    <row r="222" spans="7:12" ht="15" x14ac:dyDescent="0.2">
      <c r="G222" s="9">
        <f>INDEX(Data!A:A,MATCH(MAX(Data!$A:$A),Data!$A:$A,0)-$J222)</f>
        <v>45957</v>
      </c>
      <c r="H222" s="8">
        <f>INDEX(Data!B:B,MATCH(MAX(Data!$A:$A),Data!$A:$A,0)-$J222)</f>
        <v>134.40487300000001</v>
      </c>
      <c r="I222" s="8">
        <f>INDEX(Data!G:G,MATCH(MAX(Data!$A:$A),Data!$A:$A,0)-$J222)</f>
        <v>142.37860900000001</v>
      </c>
      <c r="J222">
        <v>43</v>
      </c>
    </row>
    <row r="223" spans="7:12" ht="15" x14ac:dyDescent="0.2">
      <c r="G223" s="9">
        <f>INDEX(Data!A:A,MATCH(MAX(Data!$A:$A),Data!$A:$A,0)-$J223)</f>
        <v>45964</v>
      </c>
      <c r="H223" s="8">
        <f>INDEX(Data!B:B,MATCH(MAX(Data!$A:$A),Data!$A:$A,0)-$J223)</f>
        <v>134.38128799999998</v>
      </c>
      <c r="I223" s="8">
        <f>INDEX(Data!G:G,MATCH(MAX(Data!$A:$A),Data!$A:$A,0)-$J223)</f>
        <v>142.60810999999998</v>
      </c>
      <c r="J223">
        <v>42</v>
      </c>
    </row>
    <row r="224" spans="7:12" ht="15" x14ac:dyDescent="0.2">
      <c r="G224" s="9">
        <f>INDEX(Data!A:A,MATCH(MAX(Data!$A:$A),Data!$A:$A,0)-$J224)</f>
        <v>45971</v>
      </c>
      <c r="H224" s="8">
        <f>INDEX(Data!B:B,MATCH(MAX(Data!$A:$A),Data!$A:$A,0)-$J224)</f>
        <v>134.64813899999999</v>
      </c>
      <c r="I224" s="8">
        <f>INDEX(Data!G:G,MATCH(MAX(Data!$A:$A),Data!$A:$A,0)-$J224)</f>
        <v>143.30982399999999</v>
      </c>
      <c r="J224">
        <v>41</v>
      </c>
    </row>
    <row r="225" spans="7:10" ht="15" x14ac:dyDescent="0.2">
      <c r="G225" s="9">
        <f>INDEX(Data!A:A,MATCH(MAX(Data!$A:$A),Data!$A:$A,0)-$J225)</f>
        <v>45978</v>
      </c>
      <c r="H225" s="8">
        <f>INDEX(Data!B:B,MATCH(MAX(Data!$A:$A),Data!$A:$A,0)-$J225)</f>
        <v>135.07288800000001</v>
      </c>
      <c r="I225" s="8">
        <f>INDEX(Data!G:G,MATCH(MAX(Data!$A:$A),Data!$A:$A,0)-$J225)</f>
        <v>143.97318100000001</v>
      </c>
      <c r="J225">
        <v>40</v>
      </c>
    </row>
    <row r="226" spans="7:10" ht="15" x14ac:dyDescent="0.2">
      <c r="G226" s="9">
        <f>INDEX(Data!A:A,MATCH(MAX(Data!$A:$A),Data!$A:$A,0)-$J226)</f>
        <v>45985</v>
      </c>
      <c r="H226" s="8">
        <f>INDEX(Data!B:B,MATCH(MAX(Data!$A:$A),Data!$A:$A,0)-$J226)</f>
        <v>136.07401099999998</v>
      </c>
      <c r="I226" s="8">
        <f>INDEX(Data!G:G,MATCH(MAX(Data!$A:$A),Data!$A:$A,0)-$J226)</f>
        <v>145.39935000000003</v>
      </c>
      <c r="J226">
        <v>39</v>
      </c>
    </row>
    <row r="227" spans="7:10" ht="15" x14ac:dyDescent="0.2">
      <c r="G227" s="9">
        <f>INDEX(Data!A:A,MATCH(MAX(Data!$A:$A),Data!$A:$A,0)-$J227)</f>
        <v>45992</v>
      </c>
      <c r="H227" s="8">
        <f>INDEX(Data!B:B,MATCH(MAX(Data!$A:$A),Data!$A:$A,0)-$J227)</f>
        <v>136.61131399999999</v>
      </c>
      <c r="I227" s="8">
        <f>INDEX(Data!G:G,MATCH(MAX(Data!$A:$A),Data!$A:$A,0)-$J227)</f>
        <v>146.19905800000001</v>
      </c>
      <c r="J227">
        <v>38</v>
      </c>
    </row>
    <row r="228" spans="7:10" ht="15" x14ac:dyDescent="0.2">
      <c r="G228" s="9">
        <f>INDEX(Data!A:A,MATCH(MAX(Data!$A:$A),Data!$A:$A,0)-$J228)</f>
        <v>45999</v>
      </c>
      <c r="H228" s="8">
        <f>INDEX(Data!B:B,MATCH(MAX(Data!$A:$A),Data!$A:$A,0)-$J228)</f>
        <v>136.67733200000001</v>
      </c>
      <c r="I228" s="8">
        <f>INDEX(Data!G:G,MATCH(MAX(Data!$A:$A),Data!$A:$A,0)-$J228)</f>
        <v>146.23381900000001</v>
      </c>
      <c r="J228">
        <v>37</v>
      </c>
    </row>
    <row r="229" spans="7:10" ht="15" x14ac:dyDescent="0.2">
      <c r="G229" s="9">
        <f>INDEX(Data!A:A,MATCH(MAX(Data!$A:$A),Data!$A:$A,0)-$J229)</f>
        <v>46006</v>
      </c>
      <c r="H229" s="8">
        <f>INDEX(Data!B:B,MATCH(MAX(Data!$A:$A),Data!$A:$A,0)-$J229)</f>
        <v>136.83113299999999</v>
      </c>
      <c r="I229" s="8">
        <f>INDEX(Data!G:G,MATCH(MAX(Data!$A:$A),Data!$A:$A,0)-$J229)</f>
        <v>146.14285699999999</v>
      </c>
      <c r="J229">
        <v>36</v>
      </c>
    </row>
    <row r="230" spans="7:10" ht="15" x14ac:dyDescent="0.2">
      <c r="G230" s="9">
        <f>INDEX(Data!A:A,MATCH(MAX(Data!$A:$A),Data!$A:$A,0)-$J230)</f>
        <v>46013</v>
      </c>
      <c r="H230" s="8">
        <f>INDEX(Data!B:B,MATCH(MAX(Data!$A:$A),Data!$A:$A,0)-$J230)</f>
        <v>136.22822000000002</v>
      </c>
      <c r="I230" s="8">
        <f>INDEX(Data!G:G,MATCH(MAX(Data!$A:$A),Data!$A:$A,0)-$J230)</f>
        <v>145.44801899999999</v>
      </c>
      <c r="J230">
        <v>35</v>
      </c>
    </row>
    <row r="231" spans="7:10" ht="15" x14ac:dyDescent="0.2">
      <c r="G231" s="9">
        <f>INDEX(Data!A:A,MATCH(MAX(Data!$A:$A),Data!$A:$A,0)-$J231)</f>
        <v>46020</v>
      </c>
      <c r="H231" s="8">
        <f>INDEX(Data!B:B,MATCH(MAX(Data!$A:$A),Data!$A:$A,0)-$J231)</f>
        <v>135.338199</v>
      </c>
      <c r="I231" s="8">
        <f>INDEX(Data!G:G,MATCH(MAX(Data!$A:$A),Data!$A:$A,0)-$J231)</f>
        <v>144.58739800000001</v>
      </c>
      <c r="J231">
        <v>34</v>
      </c>
    </row>
    <row r="232" spans="7:10" ht="15" x14ac:dyDescent="0.2">
      <c r="G232" s="9">
        <f>INDEX(Data!A:A,MATCH(MAX(Data!$A:$A),Data!$A:$A,0)-$J232)</f>
        <v>46027</v>
      </c>
      <c r="H232" s="8">
        <f>INDEX(Data!B:B,MATCH(MAX(Data!$A:$A),Data!$A:$A,0)-$J232)</f>
        <v>134.89606800000001</v>
      </c>
      <c r="I232" s="8">
        <f>INDEX(Data!G:G,MATCH(MAX(Data!$A:$A),Data!$A:$A,0)-$J232)</f>
        <v>144.18756299999998</v>
      </c>
      <c r="J232">
        <v>33</v>
      </c>
    </row>
    <row r="233" spans="7:10" ht="15" x14ac:dyDescent="0.2">
      <c r="G233" s="9">
        <f>INDEX(Data!A:A,MATCH(MAX(Data!$A:$A),Data!$A:$A,0)-$J233)</f>
        <v>46034</v>
      </c>
      <c r="H233" s="8">
        <f>INDEX(Data!B:B,MATCH(MAX(Data!$A:$A),Data!$A:$A,0)-$J233)</f>
        <v>133.43266399999999</v>
      </c>
      <c r="I233" s="8">
        <f>INDEX(Data!G:G,MATCH(MAX(Data!$A:$A),Data!$A:$A,0)-$J233)</f>
        <v>142.62878900000001</v>
      </c>
      <c r="J233">
        <v>32</v>
      </c>
    </row>
    <row r="234" spans="7:10" ht="15" x14ac:dyDescent="0.2">
      <c r="G234" s="9">
        <f>INDEX(Data!A:A,MATCH(MAX(Data!$A:$A),Data!$A:$A,0)-$J234)</f>
        <v>46041</v>
      </c>
      <c r="H234" s="8">
        <f>INDEX(Data!B:B,MATCH(MAX(Data!$A:$A),Data!$A:$A,0)-$J234)</f>
        <v>132.639636</v>
      </c>
      <c r="I234" s="8">
        <f>INDEX(Data!G:G,MATCH(MAX(Data!$A:$A),Data!$A:$A,0)-$J234)</f>
        <v>141.81531200000001</v>
      </c>
      <c r="J234">
        <v>31</v>
      </c>
    </row>
    <row r="235" spans="7:10" ht="15" x14ac:dyDescent="0.2">
      <c r="G235" s="9">
        <f>INDEX(Data!A:A,MATCH(MAX(Data!$A:$A),Data!$A:$A,0)-$J235)</f>
        <v>46048</v>
      </c>
      <c r="H235" s="8">
        <f>INDEX(Data!B:B,MATCH(MAX(Data!$A:$A),Data!$A:$A,0)-$J235)</f>
        <v>131.99566799999999</v>
      </c>
      <c r="I235" s="8">
        <f>INDEX(Data!G:G,MATCH(MAX(Data!$A:$A),Data!$A:$A,0)-$J235)</f>
        <v>141.25736000000001</v>
      </c>
      <c r="J235">
        <v>30</v>
      </c>
    </row>
    <row r="236" spans="7:10" ht="15" x14ac:dyDescent="0.2">
      <c r="G236" s="9">
        <f>INDEX(Data!A:A,MATCH(MAX(Data!$A:$A),Data!$A:$A,0)-$J236)</f>
        <v>46055</v>
      </c>
      <c r="H236" s="8">
        <f>INDEX(Data!B:B,MATCH(MAX(Data!$A:$A),Data!$A:$A,0)-$J236)</f>
        <v>131.62345400000001</v>
      </c>
      <c r="I236" s="8">
        <f>INDEX(Data!G:G,MATCH(MAX(Data!$A:$A),Data!$A:$A,0)-$J236)</f>
        <v>140.81647099999998</v>
      </c>
      <c r="J236">
        <v>29</v>
      </c>
    </row>
    <row r="237" spans="7:10" ht="15" x14ac:dyDescent="0.2">
      <c r="G237" s="9">
        <f>INDEX(Data!A:A,MATCH(MAX(Data!$A:$A),Data!$A:$A,0)-$J237)</f>
        <v>46062</v>
      </c>
      <c r="H237" s="8">
        <f>INDEX(Data!B:B,MATCH(MAX(Data!$A:$A),Data!$A:$A,0)-$J237)</f>
        <v>131.46178999999998</v>
      </c>
      <c r="I237" s="8">
        <f>INDEX(Data!G:G,MATCH(MAX(Data!$A:$A),Data!$A:$A,0)-$J237)</f>
        <v>140.72389400000003</v>
      </c>
      <c r="J237">
        <v>28</v>
      </c>
    </row>
    <row r="238" spans="7:10" ht="15" x14ac:dyDescent="0.2">
      <c r="G238" s="9">
        <f>INDEX(Data!A:A,MATCH(MAX(Data!$A:$A),Data!$A:$A,0)-$J238)</f>
        <v>46069</v>
      </c>
      <c r="H238" s="8">
        <f>INDEX(Data!B:B,MATCH(MAX(Data!$A:$A),Data!$A:$A,0)-$J238)</f>
        <v>131.597407</v>
      </c>
      <c r="I238" s="8">
        <f>INDEX(Data!G:G,MATCH(MAX(Data!$A:$A),Data!$A:$A,0)-$J238)</f>
        <v>141.45736099999999</v>
      </c>
      <c r="J238">
        <v>27</v>
      </c>
    </row>
    <row r="239" spans="7:10" ht="15" x14ac:dyDescent="0.2">
      <c r="G239" s="9">
        <f>INDEX(Data!A:A,MATCH(MAX(Data!$A:$A),Data!$A:$A,0)-$J239)</f>
        <v>46076</v>
      </c>
      <c r="H239" s="8">
        <f>INDEX(Data!B:B,MATCH(MAX(Data!$A:$A),Data!$A:$A,0)-$J239)</f>
        <v>131.70702400000002</v>
      </c>
      <c r="I239" s="8">
        <f>INDEX(Data!G:G,MATCH(MAX(Data!$A:$A),Data!$A:$A,0)-$J239)</f>
        <v>141.455443</v>
      </c>
      <c r="J239">
        <v>26</v>
      </c>
    </row>
    <row r="240" spans="7:10" ht="15" x14ac:dyDescent="0.2">
      <c r="G240" s="9">
        <f>INDEX(Data!A:A,MATCH(MAX(Data!$A:$A),Data!$A:$A,0)-$J240)</f>
        <v>46083</v>
      </c>
      <c r="H240" s="8">
        <f>INDEX(Data!B:B,MATCH(MAX(Data!$A:$A),Data!$A:$A,0)-$J240)</f>
        <v>132.13817599999999</v>
      </c>
      <c r="I240" s="8">
        <f>INDEX(Data!G:G,MATCH(MAX(Data!$A:$A),Data!$A:$A,0)-$J240)</f>
        <v>142.14869900000002</v>
      </c>
      <c r="J240">
        <v>25</v>
      </c>
    </row>
    <row r="241" spans="7:10" ht="15" x14ac:dyDescent="0.2">
      <c r="G241" s="9">
        <f>INDEX(Data!A:A,MATCH(MAX(Data!$A:$A),Data!$A:$A,0)-$J241)</f>
        <v>46090</v>
      </c>
      <c r="H241" s="8">
        <f>INDEX(Data!B:B,MATCH(MAX(Data!$A:$A),Data!$A:$A,0)-$J241)</f>
        <v>135.667125</v>
      </c>
      <c r="I241" s="8">
        <f>INDEX(Data!G:G,MATCH(MAX(Data!$A:$A),Data!$A:$A,0)-$J241)</f>
        <v>149.01496200000003</v>
      </c>
      <c r="J241">
        <v>24</v>
      </c>
    </row>
    <row r="242" spans="7:10" ht="15" x14ac:dyDescent="0.2">
      <c r="G242" s="9">
        <f>INDEX(Data!A:A,MATCH(MAX(Data!$A:$A),Data!$A:$A,0)-$J242)</f>
        <v>46097</v>
      </c>
      <c r="H242" s="8">
        <f>INDEX(Data!B:B,MATCH(MAX(Data!$A:$A),Data!$A:$A,0)-$J242)</f>
        <v>140.275083</v>
      </c>
      <c r="I242" s="8">
        <f>INDEX(Data!G:G,MATCH(MAX(Data!$A:$A),Data!$A:$A,0)-$J242)</f>
        <v>158.78076900000002</v>
      </c>
      <c r="J242">
        <v>23</v>
      </c>
    </row>
    <row r="243" spans="7:10" ht="15" x14ac:dyDescent="0.2">
      <c r="G243" s="9">
        <f>INDEX(Data!A:A,MATCH(MAX(Data!$A:$A),Data!$A:$A,0)-$J243)</f>
        <v>46104</v>
      </c>
      <c r="H243" s="8">
        <f>INDEX(Data!B:B,MATCH(MAX(Data!$A:$A),Data!$A:$A,0)-$J243)</f>
        <v>144.16244899999998</v>
      </c>
      <c r="I243" s="8">
        <f>INDEX(Data!G:G,MATCH(MAX(Data!$A:$A),Data!$A:$A,0)-$J243)</f>
        <v>166.877734</v>
      </c>
      <c r="J243">
        <v>22</v>
      </c>
    </row>
    <row r="244" spans="7:10" ht="15" x14ac:dyDescent="0.2">
      <c r="G244" s="9">
        <f>INDEX(Data!A:A,MATCH(MAX(Data!$A:$A),Data!$A:$A,0)-$J244)</f>
        <v>46111</v>
      </c>
      <c r="H244" s="8">
        <f>INDEX(Data!B:B,MATCH(MAX(Data!$A:$A),Data!$A:$A,0)-$J244)</f>
        <v>148.781409</v>
      </c>
      <c r="I244" s="8">
        <f>INDEX(Data!G:G,MATCH(MAX(Data!$A:$A),Data!$A:$A,0)-$J244)</f>
        <v>176.52186600000002</v>
      </c>
      <c r="J244">
        <v>21</v>
      </c>
    </row>
    <row r="245" spans="7:10" ht="15" x14ac:dyDescent="0.2">
      <c r="G245" s="9">
        <f>INDEX(Data!A:A,MATCH(MAX(Data!$A:$A),Data!$A:$A,0)-$J245)</f>
        <v>46118</v>
      </c>
      <c r="H245" s="8">
        <f>INDEX(Data!B:B,MATCH(MAX(Data!$A:$A),Data!$A:$A,0)-$J245)</f>
        <v>154.65179699999999</v>
      </c>
      <c r="I245" s="8">
        <f>INDEX(Data!G:G,MATCH(MAX(Data!$A:$A),Data!$A:$A,0)-$J245)</f>
        <v>186.74589200000003</v>
      </c>
      <c r="J245">
        <v>20</v>
      </c>
    </row>
    <row r="246" spans="7:10" ht="15" x14ac:dyDescent="0.2">
      <c r="G246" s="9">
        <f>INDEX(Data!A:A,MATCH(MAX(Data!$A:$A),Data!$A:$A,0)-$J246)</f>
        <v>46125</v>
      </c>
      <c r="H246" s="8">
        <f>INDEX(Data!B:B,MATCH(MAX(Data!$A:$A),Data!$A:$A,0)-$J246)</f>
        <v>158.17279600000001</v>
      </c>
      <c r="I246" s="8">
        <f>INDEX(Data!G:G,MATCH(MAX(Data!$A:$A),Data!$A:$A,0)-$J246)</f>
        <v>192.13534799999999</v>
      </c>
      <c r="J246">
        <v>19</v>
      </c>
    </row>
    <row r="247" spans="7:10" ht="15" x14ac:dyDescent="0.2">
      <c r="G247" s="9">
        <f>INDEX(Data!A:A,MATCH(MAX(Data!$A:$A),Data!$A:$A,0)-$J247)</f>
        <v>46132</v>
      </c>
      <c r="H247" s="8">
        <f>INDEX(Data!B:B,MATCH(MAX(Data!$A:$A),Data!$A:$A,0)-$J247)</f>
        <v>157.624481</v>
      </c>
      <c r="I247" s="8">
        <f>INDEX(Data!G:G,MATCH(MAX(Data!$A:$A),Data!$A:$A,0)-$J247)</f>
        <v>191.237031</v>
      </c>
      <c r="J247">
        <v>18</v>
      </c>
    </row>
    <row r="248" spans="7:10" ht="15" x14ac:dyDescent="0.2">
      <c r="G248" s="9">
        <f>INDEX(Data!A:A,MATCH(MAX(Data!$A:$A),Data!$A:$A,0)-$J248)</f>
        <v>46139</v>
      </c>
      <c r="H248" s="8">
        <f>INDEX(Data!B:B,MATCH(MAX(Data!$A:$A),Data!$A:$A,0)-$J248)</f>
        <v>156.99114800000004</v>
      </c>
      <c r="I248" s="8">
        <f>INDEX(Data!G:G,MATCH(MAX(Data!$A:$A),Data!$A:$A,0)-$J248)</f>
        <v>189.81097900000003</v>
      </c>
      <c r="J248">
        <v>17</v>
      </c>
    </row>
    <row r="249" spans="7:10" ht="15" x14ac:dyDescent="0.2">
      <c r="G249" s="9">
        <f>INDEX(Data!A:A,MATCH(MAX(Data!$A:$A),Data!$A:$A,0)-$J249)</f>
        <v>46146</v>
      </c>
      <c r="H249" s="8">
        <f>INDEX(Data!B:B,MATCH(MAX(Data!$A:$A),Data!$A:$A,0)-$J249)</f>
        <v>156.81544799999998</v>
      </c>
      <c r="I249" s="8">
        <f>INDEX(Data!G:G,MATCH(MAX(Data!$A:$A),Data!$A:$A,0)-$J249)</f>
        <v>188.79284200000001</v>
      </c>
      <c r="J249">
        <v>16</v>
      </c>
    </row>
    <row r="250" spans="7:10" ht="15" x14ac:dyDescent="0.2">
      <c r="G250" s="9">
        <f>INDEX(Data!A:A,MATCH(MAX(Data!$A:$A),Data!$A:$A,0)-$J250)</f>
        <v>46153</v>
      </c>
      <c r="H250" s="8">
        <f>INDEX(Data!B:B,MATCH(MAX(Data!$A:$A),Data!$A:$A,0)-$J250)</f>
        <v>156.80991900000001</v>
      </c>
      <c r="I250" s="8">
        <f>INDEX(Data!G:G,MATCH(MAX(Data!$A:$A),Data!$A:$A,0)-$J250)</f>
        <v>188.141614</v>
      </c>
      <c r="J250">
        <v>15</v>
      </c>
    </row>
    <row r="251" spans="7:10" ht="15" x14ac:dyDescent="0.2">
      <c r="G251" s="9">
        <f>INDEX(Data!A:A,MATCH(MAX(Data!$A:$A),Data!$A:$A,0)-$J251)</f>
        <v>46160</v>
      </c>
      <c r="H251" s="8">
        <f>INDEX(Data!B:B,MATCH(MAX(Data!$A:$A),Data!$A:$A,0)-$J251)</f>
        <v>157.39308400000002</v>
      </c>
      <c r="I251" s="8">
        <f>INDEX(Data!G:G,MATCH(MAX(Data!$A:$A),Data!$A:$A,0)-$J251)</f>
        <v>186.56378000000001</v>
      </c>
      <c r="J251">
        <v>14</v>
      </c>
    </row>
    <row r="252" spans="7:10" ht="15" x14ac:dyDescent="0.2">
      <c r="G252" s="9">
        <f>INDEX(Data!A:A,MATCH(MAX(Data!$A:$A),Data!$A:$A,0)-$J252)</f>
        <v>46167</v>
      </c>
      <c r="H252" s="8">
        <f>INDEX(Data!B:B,MATCH(MAX(Data!$A:$A),Data!$A:$A,0)-$J252)</f>
        <v>158.780822</v>
      </c>
      <c r="I252" s="8">
        <f>INDEX(Data!G:G,MATCH(MAX(Data!$A:$A),Data!$A:$A,0)-$J252)</f>
        <v>185.06502800000001</v>
      </c>
      <c r="J252">
        <v>13</v>
      </c>
    </row>
    <row r="253" spans="7:10" ht="15" x14ac:dyDescent="0.2">
      <c r="G253" s="9">
        <f>INDEX(Data!A:A,MATCH(MAX(Data!$A:$A),Data!$A:$A,0)-$J253)</f>
        <v>46174</v>
      </c>
      <c r="H253" s="8">
        <f>INDEX(Data!B:B,MATCH(MAX(Data!$A:$A),Data!$A:$A,0)-$J253)</f>
        <v>158.735591</v>
      </c>
      <c r="I253" s="8">
        <f>INDEX(Data!G:G,MATCH(MAX(Data!$A:$A),Data!$A:$A,0)-$J253)</f>
        <v>184.10922200000002</v>
      </c>
      <c r="J253">
        <v>12</v>
      </c>
    </row>
    <row r="254" spans="7:10" ht="15" x14ac:dyDescent="0.2">
      <c r="G254" s="9">
        <f>INDEX(Data!A:A,MATCH(MAX(Data!$A:$A),Data!$A:$A,0)-$J254)</f>
        <v>46181</v>
      </c>
      <c r="H254" s="8">
        <f>INDEX(Data!B:B,MATCH(MAX(Data!$A:$A),Data!$A:$A,0)-$J254)</f>
        <v>157.950931</v>
      </c>
      <c r="I254" s="8">
        <f>INDEX(Data!G:G,MATCH(MAX(Data!$A:$A),Data!$A:$A,0)-$J254)</f>
        <v>181.78607500000001</v>
      </c>
      <c r="J254">
        <v>11</v>
      </c>
    </row>
    <row r="255" spans="7:10" ht="15" x14ac:dyDescent="0.2">
      <c r="G255" s="9">
        <f>INDEX(Data!A:A,MATCH(MAX(Data!$A:$A),Data!$A:$A,0)-$J255)</f>
        <v>46188</v>
      </c>
      <c r="H255" s="8">
        <f>INDEX(Data!B:B,MATCH(MAX(Data!$A:$A),Data!$A:$A,0)-$J255)</f>
        <v>155.53671700000001</v>
      </c>
      <c r="I255" s="8">
        <f>INDEX(Data!G:G,MATCH(MAX(Data!$A:$A),Data!$A:$A,0)-$J255)</f>
        <v>176.71444</v>
      </c>
      <c r="J255">
        <v>10</v>
      </c>
    </row>
    <row r="256" spans="7:10" ht="15" x14ac:dyDescent="0.2">
      <c r="G256" s="9">
        <f>INDEX(Data!A:A,MATCH(MAX(Data!$A:$A),Data!$A:$A,0)-$J256)</f>
        <v>46195</v>
      </c>
      <c r="H256" s="8">
        <f>INDEX(Data!B:B,MATCH(MAX(Data!$A:$A),Data!$A:$A,0)-$J256)</f>
        <v>153.26066599999999</v>
      </c>
      <c r="I256" s="8">
        <f>INDEX(Data!G:G,MATCH(MAX(Data!$A:$A),Data!$A:$A,0)-$J256)</f>
        <v>172.46530100000001</v>
      </c>
      <c r="J256">
        <v>9</v>
      </c>
    </row>
    <row r="257" spans="7:10" ht="15" x14ac:dyDescent="0.2">
      <c r="G257" s="9">
        <f>INDEX(Data!A:A,MATCH(MAX(Data!$A:$A),Data!$A:$A,0)-$J257)</f>
        <v>46202</v>
      </c>
      <c r="H257" s="8">
        <f>INDEX(Data!B:B,MATCH(MAX(Data!$A:$A),Data!$A:$A,0)-$J257)</f>
        <v>151.01665299999999</v>
      </c>
      <c r="I257" s="8">
        <f>INDEX(Data!G:G,MATCH(MAX(Data!$A:$A),Data!$A:$A,0)-$J257)</f>
        <v>167.121861</v>
      </c>
      <c r="J257">
        <v>8</v>
      </c>
    </row>
    <row r="258" spans="7:10" ht="15" x14ac:dyDescent="0.2">
      <c r="G258" s="9">
        <f>INDEX(Data!A:A,MATCH(MAX(Data!$A:$A),Data!$A:$A,0)-$J258)</f>
        <v>46209</v>
      </c>
      <c r="H258" s="8">
        <f>INDEX(Data!B:B,MATCH(MAX(Data!$A:$A),Data!$A:$A,0)-$J258)</f>
        <v>149.79589500000003</v>
      </c>
      <c r="I258" s="8">
        <f>INDEX(Data!G:G,MATCH(MAX(Data!$A:$A),Data!$A:$A,0)-$J258)</f>
        <v>164.774722</v>
      </c>
      <c r="J258">
        <v>7</v>
      </c>
    </row>
    <row r="259" spans="7:10" ht="15" x14ac:dyDescent="0.2">
      <c r="G259" s="9">
        <f>INDEX(Data!A:A,MATCH(MAX(Data!$A:$A),Data!$A:$A,0)-$J259)</f>
        <v>46216</v>
      </c>
      <c r="H259" s="8">
        <f>INDEX(Data!B:B,MATCH(MAX(Data!$A:$A),Data!$A:$A,0)-$J259)</f>
        <v>150.529146</v>
      </c>
      <c r="I259" s="8">
        <f>INDEX(Data!G:G,MATCH(MAX(Data!$A:$A),Data!$A:$A,0)-$J259)</f>
        <v>164.51511599999998</v>
      </c>
      <c r="J259">
        <v>6</v>
      </c>
    </row>
    <row r="260" spans="7:10" ht="15" x14ac:dyDescent="0.2">
      <c r="G260" s="9">
        <f>INDEX(Data!A:A,MATCH(MAX(Data!$A:$A),Data!$A:$A,0)-$J260)</f>
        <v>46223</v>
      </c>
      <c r="H260" s="8">
        <f>INDEX(Data!B:B,MATCH(MAX(Data!$A:$A),Data!$A:$A,0)-$J260)</f>
        <v>152.29188300000001</v>
      </c>
      <c r="I260" s="8">
        <f>INDEX(Data!G:G,MATCH(MAX(Data!$A:$A),Data!$A:$A,0)-$J260)</f>
        <v>167.08453599999999</v>
      </c>
      <c r="J260">
        <v>5</v>
      </c>
    </row>
    <row r="261" spans="7:10" ht="15" x14ac:dyDescent="0.2">
      <c r="G261" s="9">
        <f>INDEX(Data!A:A,MATCH(MAX(Data!$A:$A),Data!$A:$A,0)-$J261)</f>
        <v>46230</v>
      </c>
      <c r="H261" s="8">
        <f>INDEX(Data!B:B,MATCH(MAX(Data!$A:$A),Data!$A:$A,0)-$J261)</f>
        <v>156.13248000000002</v>
      </c>
      <c r="I261" s="8">
        <f>INDEX(Data!G:G,MATCH(MAX(Data!$A:$A),Data!$A:$A,0)-$J261)</f>
        <v>173.96566300000001</v>
      </c>
      <c r="J261">
        <v>4</v>
      </c>
    </row>
    <row r="262" spans="7:10" ht="15" x14ac:dyDescent="0.2">
      <c r="G262" s="9">
        <f>INDEX(Data!A:A,MATCH(MAX(Data!$A:$A),Data!$A:$A,0)-$J262)</f>
        <v>46237</v>
      </c>
      <c r="H262" s="8">
        <f>INDEX(Data!B:B,MATCH(MAX(Data!$A:$A),Data!$A:$A,0)-$J262)</f>
        <v>159.889082</v>
      </c>
      <c r="I262" s="8">
        <f>INDEX(Data!G:G,MATCH(MAX(Data!$A:$A),Data!$A:$A,0)-$J262)</f>
        <v>179.186646</v>
      </c>
      <c r="J262">
        <v>3</v>
      </c>
    </row>
    <row r="263" spans="7:10" ht="15" x14ac:dyDescent="0.2">
      <c r="G263" s="9">
        <f>INDEX(Data!A:A,MATCH(MAX(Data!$A:$A),Data!$A:$A,0)-$J263)</f>
        <v>46244</v>
      </c>
      <c r="H263" s="8">
        <f>INDEX(Data!B:B,MATCH(MAX(Data!$A:$A),Data!$A:$A,0)-$J263)</f>
        <v>162.14530099999999</v>
      </c>
      <c r="I263" s="8">
        <f>INDEX(Data!G:G,MATCH(MAX(Data!$A:$A),Data!$A:$A,0)-$J263)</f>
        <v>181.97299099999998</v>
      </c>
      <c r="J263">
        <v>2</v>
      </c>
    </row>
    <row r="264" spans="7:10" ht="15" x14ac:dyDescent="0.2">
      <c r="G264" s="9">
        <f>INDEX(Data!A:A,MATCH(MAX(Data!$A:$A),Data!$A:$A,0)-$J264)</f>
        <v>46251</v>
      </c>
      <c r="H264" s="8">
        <f>INDEX(Data!B:B,MATCH(MAX(Data!$A:$A),Data!$A:$A,0)-$J264)</f>
        <v>161.802539</v>
      </c>
      <c r="I264" s="8">
        <f>INDEX(Data!G:G,MATCH(MAX(Data!$A:$A),Data!$A:$A,0)-$J264)</f>
        <v>182.45175599999999</v>
      </c>
      <c r="J264">
        <v>1</v>
      </c>
    </row>
    <row r="265" spans="7:10" ht="15" x14ac:dyDescent="0.2">
      <c r="G265" s="9">
        <f>INDEX(Data!A:A,MATCH(MAX(Data!$A:$A),Data!$A:$A,0)-$J265)</f>
        <v>46258</v>
      </c>
      <c r="H265" s="8">
        <f>INDEX(Data!B:B,MATCH(MAX(Data!$A:$A),Data!$A:$A,0)-$J265)</f>
        <v>161.627835</v>
      </c>
      <c r="I265" s="8">
        <f>INDEX(Data!G:G,MATCH(MAX(Data!$A:$A),Data!$A:$A,0)-$J265)</f>
        <v>182.81792899999999</v>
      </c>
      <c r="J265">
        <v>0</v>
      </c>
    </row>
    <row r="266" spans="7:10" ht="15" x14ac:dyDescent="0.2">
      <c r="G266" s="9"/>
      <c r="H266" s="8"/>
      <c r="I266" s="8"/>
      <c r="J266" s="8"/>
    </row>
    <row r="267" spans="7:10" ht="15" x14ac:dyDescent="0.2">
      <c r="G267" s="9"/>
      <c r="H267" s="8"/>
      <c r="I267" s="8"/>
    </row>
    <row r="268" spans="7:10" ht="15" x14ac:dyDescent="0.2">
      <c r="G268" s="9"/>
      <c r="H268" s="8"/>
      <c r="I268" s="8"/>
    </row>
    <row r="269" spans="7:10" ht="15" x14ac:dyDescent="0.2">
      <c r="G269" s="9"/>
      <c r="H269" s="8"/>
      <c r="I269" s="8"/>
    </row>
    <row r="270" spans="7:10" ht="15" x14ac:dyDescent="0.2">
      <c r="G270" s="9"/>
      <c r="H270" s="8"/>
      <c r="I270" s="8"/>
    </row>
    <row r="271" spans="7:10" ht="15" x14ac:dyDescent="0.2">
      <c r="G271" s="9"/>
      <c r="H271" s="8"/>
      <c r="I271" s="8"/>
    </row>
    <row r="272" spans="7:10" ht="15" x14ac:dyDescent="0.2">
      <c r="G272" s="9"/>
      <c r="H272" s="8"/>
      <c r="I272" s="8"/>
    </row>
    <row r="273" spans="7:9" ht="15" x14ac:dyDescent="0.2">
      <c r="G273" s="9"/>
      <c r="H273" s="8"/>
      <c r="I273" s="8"/>
    </row>
    <row r="274" spans="7:9" ht="15" x14ac:dyDescent="0.2">
      <c r="G274" s="9"/>
      <c r="H274" s="8"/>
      <c r="I274" s="8"/>
    </row>
    <row r="275" spans="7:9" ht="15" x14ac:dyDescent="0.2">
      <c r="G275" s="9"/>
      <c r="H275" s="8"/>
      <c r="I275" s="8"/>
    </row>
    <row r="276" spans="7:9" ht="15" x14ac:dyDescent="0.2">
      <c r="G276" s="9"/>
      <c r="H276" s="8"/>
      <c r="I276" s="8"/>
    </row>
    <row r="277" spans="7:9" ht="15" x14ac:dyDescent="0.2">
      <c r="G277" s="9"/>
      <c r="H277" s="8"/>
      <c r="I277" s="8"/>
    </row>
    <row r="278" spans="7:9" ht="15" x14ac:dyDescent="0.2">
      <c r="G278" s="9"/>
      <c r="H278" s="8"/>
      <c r="I278" s="8"/>
    </row>
    <row r="279" spans="7:9" ht="15" x14ac:dyDescent="0.2">
      <c r="G279" s="9"/>
      <c r="H279" s="8"/>
      <c r="I279" s="8"/>
    </row>
    <row r="280" spans="7:9" ht="15" x14ac:dyDescent="0.2">
      <c r="G280" s="9"/>
      <c r="H280" s="8"/>
      <c r="I280" s="8"/>
    </row>
    <row r="281" spans="7:9" ht="15" x14ac:dyDescent="0.2">
      <c r="G281" s="9"/>
      <c r="H281" s="8"/>
      <c r="I281" s="8"/>
    </row>
    <row r="282" spans="7:9" ht="15" x14ac:dyDescent="0.2">
      <c r="G282" s="9"/>
      <c r="H282" s="8"/>
      <c r="I282" s="8"/>
    </row>
    <row r="283" spans="7:9" ht="15" x14ac:dyDescent="0.2">
      <c r="G283" s="9"/>
      <c r="H283" s="8"/>
      <c r="I283" s="8"/>
    </row>
    <row r="284" spans="7:9" ht="15" x14ac:dyDescent="0.2">
      <c r="G284" s="9"/>
      <c r="H284" s="8"/>
      <c r="I284" s="8"/>
    </row>
    <row r="285" spans="7:9" ht="15" x14ac:dyDescent="0.2">
      <c r="G285" s="9"/>
      <c r="H285" s="8"/>
      <c r="I285" s="8"/>
    </row>
    <row r="286" spans="7:9" ht="15" x14ac:dyDescent="0.2">
      <c r="G286" s="9"/>
      <c r="H286" s="8"/>
      <c r="I286" s="8"/>
    </row>
    <row r="287" spans="7:9" ht="15" x14ac:dyDescent="0.2">
      <c r="G287" s="9"/>
      <c r="H287" s="8"/>
      <c r="I287" s="8"/>
    </row>
    <row r="288" spans="7:9" ht="15" x14ac:dyDescent="0.2">
      <c r="G288" s="9"/>
      <c r="H288" s="8"/>
      <c r="I288" s="8"/>
    </row>
    <row r="289" spans="7:9" ht="15" x14ac:dyDescent="0.2">
      <c r="G289" s="9"/>
      <c r="H289" s="8"/>
      <c r="I289" s="8"/>
    </row>
    <row r="290" spans="7:9" ht="15" x14ac:dyDescent="0.2">
      <c r="G290" s="9"/>
      <c r="H290" s="8"/>
      <c r="I290" s="8"/>
    </row>
    <row r="291" spans="7:9" ht="15" x14ac:dyDescent="0.2">
      <c r="G291" s="9"/>
      <c r="H291" s="8"/>
      <c r="I291" s="8"/>
    </row>
    <row r="292" spans="7:9" ht="15" x14ac:dyDescent="0.2">
      <c r="G292" s="9"/>
      <c r="H292" s="8"/>
      <c r="I292" s="8"/>
    </row>
    <row r="293" spans="7:9" ht="15" x14ac:dyDescent="0.2">
      <c r="G293" s="9"/>
      <c r="H293" s="8"/>
      <c r="I293" s="8"/>
    </row>
    <row r="294" spans="7:9" ht="15" x14ac:dyDescent="0.2">
      <c r="G294" s="9"/>
      <c r="H294" s="8"/>
      <c r="I294" s="8"/>
    </row>
    <row r="295" spans="7:9" ht="15" x14ac:dyDescent="0.2">
      <c r="G295" s="9"/>
      <c r="H295" s="8"/>
      <c r="I295" s="8"/>
    </row>
    <row r="296" spans="7:9" ht="15" x14ac:dyDescent="0.2">
      <c r="G296" s="9"/>
      <c r="H296" s="8"/>
      <c r="I296" s="8"/>
    </row>
    <row r="297" spans="7:9" ht="15" x14ac:dyDescent="0.2">
      <c r="G297" s="9"/>
      <c r="H297" s="8"/>
      <c r="I297" s="8"/>
    </row>
    <row r="298" spans="7:9" ht="15" x14ac:dyDescent="0.2">
      <c r="G298" s="9"/>
      <c r="H298" s="8"/>
      <c r="I298" s="8"/>
    </row>
    <row r="299" spans="7:9" ht="15" x14ac:dyDescent="0.2">
      <c r="G299" s="9"/>
      <c r="H299" s="8"/>
      <c r="I299" s="8"/>
    </row>
    <row r="300" spans="7:9" ht="15" x14ac:dyDescent="0.2">
      <c r="G300" s="9"/>
      <c r="H300" s="8"/>
      <c r="I300" s="8"/>
    </row>
    <row r="301" spans="7:9" ht="15" x14ac:dyDescent="0.2">
      <c r="G301" s="9"/>
      <c r="H301" s="8"/>
      <c r="I301" s="8"/>
    </row>
    <row r="302" spans="7:9" ht="15" x14ac:dyDescent="0.2">
      <c r="G302" s="9"/>
      <c r="H302" s="8"/>
      <c r="I302" s="8"/>
    </row>
    <row r="303" spans="7:9" ht="15" x14ac:dyDescent="0.2">
      <c r="G303" s="9"/>
      <c r="H303" s="8"/>
      <c r="I303" s="8"/>
    </row>
    <row r="304" spans="7:9" ht="15" x14ac:dyDescent="0.2">
      <c r="G304" s="9"/>
      <c r="H304" s="8"/>
      <c r="I304" s="8"/>
    </row>
    <row r="305" spans="7:9" ht="15" x14ac:dyDescent="0.2">
      <c r="G305" s="9"/>
      <c r="H305" s="8"/>
      <c r="I305" s="8"/>
    </row>
    <row r="306" spans="7:9" ht="15" x14ac:dyDescent="0.2">
      <c r="G306" s="9"/>
      <c r="H306" s="8"/>
      <c r="I306" s="8"/>
    </row>
    <row r="307" spans="7:9" ht="15" x14ac:dyDescent="0.2">
      <c r="G307" s="9"/>
      <c r="H307" s="8"/>
      <c r="I307" s="8"/>
    </row>
    <row r="308" spans="7:9" ht="15" x14ac:dyDescent="0.2">
      <c r="G308" s="9"/>
      <c r="H308" s="8"/>
      <c r="I308" s="8"/>
    </row>
    <row r="309" spans="7:9" ht="15" x14ac:dyDescent="0.2">
      <c r="G309" s="9"/>
      <c r="H309" s="8"/>
      <c r="I309" s="8"/>
    </row>
    <row r="310" spans="7:9" ht="15" x14ac:dyDescent="0.2">
      <c r="G310" s="9"/>
      <c r="H310" s="8"/>
      <c r="I310" s="8"/>
    </row>
    <row r="311" spans="7:9" ht="15" x14ac:dyDescent="0.2">
      <c r="G311" s="9"/>
      <c r="H311" s="8"/>
      <c r="I311" s="8"/>
    </row>
    <row r="312" spans="7:9" ht="15" x14ac:dyDescent="0.2">
      <c r="G312" s="9"/>
      <c r="H312" s="8"/>
      <c r="I312" s="8"/>
    </row>
    <row r="313" spans="7:9" ht="15" x14ac:dyDescent="0.2">
      <c r="G313" s="9"/>
      <c r="H313" s="8"/>
      <c r="I313" s="8"/>
    </row>
    <row r="314" spans="7:9" ht="15" x14ac:dyDescent="0.2">
      <c r="G314" s="9"/>
      <c r="H314" s="8"/>
      <c r="I314" s="8"/>
    </row>
    <row r="315" spans="7:9" ht="15" x14ac:dyDescent="0.2">
      <c r="G315" s="9"/>
      <c r="H315" s="8"/>
      <c r="I315" s="8"/>
    </row>
    <row r="316" spans="7:9" ht="15" x14ac:dyDescent="0.2">
      <c r="G316" s="9"/>
      <c r="H316" s="8"/>
      <c r="I316" s="8"/>
    </row>
    <row r="317" spans="7:9" ht="15" x14ac:dyDescent="0.2">
      <c r="G317" s="9"/>
      <c r="H317" s="8"/>
      <c r="I317" s="8"/>
    </row>
    <row r="318" spans="7:9" ht="15" x14ac:dyDescent="0.2">
      <c r="G318" s="9"/>
      <c r="H318" s="8"/>
      <c r="I318" s="8"/>
    </row>
    <row r="319" spans="7:9" ht="15" x14ac:dyDescent="0.2">
      <c r="G319" s="9"/>
      <c r="H319" s="8"/>
      <c r="I319" s="8"/>
    </row>
    <row r="320" spans="7:9" ht="15" x14ac:dyDescent="0.2">
      <c r="G320" s="9"/>
      <c r="H320" s="8"/>
      <c r="I320" s="8"/>
    </row>
    <row r="321" spans="7:9" ht="15" x14ac:dyDescent="0.2">
      <c r="G321" s="9"/>
      <c r="H321" s="8"/>
      <c r="I321" s="8"/>
    </row>
    <row r="322" spans="7:9" ht="15" x14ac:dyDescent="0.2">
      <c r="G322" s="9"/>
      <c r="H322" s="8"/>
      <c r="I322" s="8"/>
    </row>
    <row r="323" spans="7:9" ht="15" x14ac:dyDescent="0.2">
      <c r="G323" s="9"/>
      <c r="H323" s="8"/>
      <c r="I323" s="8"/>
    </row>
    <row r="324" spans="7:9" ht="15" x14ac:dyDescent="0.2">
      <c r="G324" s="9"/>
      <c r="H324" s="8"/>
      <c r="I324" s="8"/>
    </row>
    <row r="325" spans="7:9" ht="15" x14ac:dyDescent="0.2">
      <c r="G325" s="9"/>
      <c r="H325" s="8"/>
      <c r="I325" s="8"/>
    </row>
    <row r="326" spans="7:9" ht="15" x14ac:dyDescent="0.2">
      <c r="G326" s="9"/>
      <c r="H326" s="8"/>
      <c r="I326" s="8"/>
    </row>
    <row r="327" spans="7:9" ht="15" x14ac:dyDescent="0.2">
      <c r="G327" s="9"/>
      <c r="H327" s="8"/>
      <c r="I327" s="8"/>
    </row>
    <row r="328" spans="7:9" ht="15" x14ac:dyDescent="0.2">
      <c r="G328" s="9"/>
      <c r="H328" s="8"/>
      <c r="I328" s="8"/>
    </row>
    <row r="329" spans="7:9" ht="15" x14ac:dyDescent="0.2">
      <c r="G329" s="9"/>
      <c r="H329" s="8"/>
      <c r="I329" s="8"/>
    </row>
    <row r="330" spans="7:9" ht="15" x14ac:dyDescent="0.2">
      <c r="G330" s="9"/>
      <c r="H330" s="8"/>
      <c r="I330" s="8"/>
    </row>
    <row r="331" spans="7:9" ht="15" x14ac:dyDescent="0.2">
      <c r="G331" s="9"/>
      <c r="H331" s="8"/>
      <c r="I331" s="8"/>
    </row>
    <row r="332" spans="7:9" ht="15" x14ac:dyDescent="0.2">
      <c r="G332" s="9"/>
      <c r="H332" s="8"/>
      <c r="I332" s="8"/>
    </row>
    <row r="333" spans="7:9" ht="15" x14ac:dyDescent="0.2">
      <c r="G333" s="9"/>
      <c r="H333" s="8"/>
      <c r="I333" s="8"/>
    </row>
    <row r="334" spans="7:9" ht="15" x14ac:dyDescent="0.2">
      <c r="G334" s="9"/>
      <c r="H334" s="8"/>
      <c r="I334" s="8"/>
    </row>
    <row r="335" spans="7:9" ht="15" x14ac:dyDescent="0.2">
      <c r="G335" s="9"/>
      <c r="H335" s="8"/>
      <c r="I335" s="8"/>
    </row>
    <row r="336" spans="7:9" ht="15" x14ac:dyDescent="0.2">
      <c r="G336" s="9"/>
      <c r="H336" s="8"/>
      <c r="I336" s="8"/>
    </row>
    <row r="337" spans="7:9" ht="15" x14ac:dyDescent="0.2">
      <c r="G337" s="9"/>
      <c r="H337" s="8"/>
      <c r="I337" s="8"/>
    </row>
    <row r="338" spans="7:9" ht="15" x14ac:dyDescent="0.2">
      <c r="G338" s="9"/>
      <c r="H338" s="8"/>
      <c r="I338" s="8"/>
    </row>
    <row r="339" spans="7:9" ht="15" x14ac:dyDescent="0.2">
      <c r="G339" s="9"/>
      <c r="H339" s="8"/>
      <c r="I339" s="8"/>
    </row>
    <row r="340" spans="7:9" ht="15" x14ac:dyDescent="0.2">
      <c r="G340" s="9"/>
      <c r="H340" s="8"/>
      <c r="I340" s="8"/>
    </row>
    <row r="341" spans="7:9" ht="15" x14ac:dyDescent="0.2">
      <c r="G341" s="9"/>
      <c r="H341" s="8"/>
      <c r="I341" s="8"/>
    </row>
    <row r="342" spans="7:9" ht="15" x14ac:dyDescent="0.2">
      <c r="G342" s="9"/>
      <c r="H342" s="8"/>
      <c r="I342" s="8"/>
    </row>
    <row r="343" spans="7:9" ht="15" x14ac:dyDescent="0.2">
      <c r="G343" s="9"/>
      <c r="H343" s="8"/>
      <c r="I343" s="8"/>
    </row>
    <row r="344" spans="7:9" ht="15" x14ac:dyDescent="0.2">
      <c r="G344" s="9"/>
      <c r="H344" s="8"/>
      <c r="I344" s="8"/>
    </row>
    <row r="345" spans="7:9" ht="15" x14ac:dyDescent="0.2">
      <c r="G345" s="9"/>
      <c r="H345" s="8"/>
      <c r="I345" s="8"/>
    </row>
    <row r="346" spans="7:9" ht="15" x14ac:dyDescent="0.2">
      <c r="G346" s="9"/>
      <c r="H346" s="8"/>
      <c r="I346" s="8"/>
    </row>
    <row r="347" spans="7:9" ht="15" x14ac:dyDescent="0.2">
      <c r="G347" s="9"/>
      <c r="H347" s="8"/>
      <c r="I347" s="8"/>
    </row>
    <row r="348" spans="7:9" ht="15" x14ac:dyDescent="0.2">
      <c r="G348" s="9"/>
      <c r="H348" s="8"/>
      <c r="I348" s="8"/>
    </row>
    <row r="349" spans="7:9" ht="15" x14ac:dyDescent="0.2">
      <c r="G349" s="9"/>
      <c r="H349" s="8"/>
      <c r="I349" s="8"/>
    </row>
    <row r="350" spans="7:9" ht="15" x14ac:dyDescent="0.2">
      <c r="G350" s="9"/>
      <c r="H350" s="8"/>
      <c r="I350" s="8"/>
    </row>
    <row r="351" spans="7:9" ht="15" x14ac:dyDescent="0.2">
      <c r="G351" s="9"/>
      <c r="H351" s="8"/>
      <c r="I351" s="8"/>
    </row>
    <row r="352" spans="7:9" ht="15" x14ac:dyDescent="0.2">
      <c r="G352" s="9"/>
      <c r="H352" s="8"/>
      <c r="I352" s="8"/>
    </row>
    <row r="353" spans="7:9" ht="15" x14ac:dyDescent="0.2">
      <c r="G353" s="9"/>
      <c r="H353" s="8"/>
      <c r="I353" s="8"/>
    </row>
    <row r="354" spans="7:9" ht="15" x14ac:dyDescent="0.2">
      <c r="G354" s="9"/>
      <c r="H354" s="8"/>
      <c r="I354" s="8"/>
    </row>
    <row r="355" spans="7:9" ht="15" x14ac:dyDescent="0.2">
      <c r="G355" s="9"/>
      <c r="H355" s="8"/>
      <c r="I355" s="8"/>
    </row>
    <row r="356" spans="7:9" ht="15" x14ac:dyDescent="0.2">
      <c r="G356" s="9"/>
      <c r="H356" s="8"/>
      <c r="I356" s="8"/>
    </row>
    <row r="357" spans="7:9" ht="15" x14ac:dyDescent="0.2">
      <c r="G357" s="9"/>
      <c r="H357" s="8"/>
      <c r="I357" s="8"/>
    </row>
    <row r="358" spans="7:9" ht="15" x14ac:dyDescent="0.2">
      <c r="G358" s="9"/>
      <c r="H358" s="8"/>
      <c r="I358" s="8"/>
    </row>
    <row r="359" spans="7:9" ht="15" x14ac:dyDescent="0.2">
      <c r="G359" s="9"/>
      <c r="H359" s="8"/>
      <c r="I359" s="8"/>
    </row>
    <row r="360" spans="7:9" ht="15" x14ac:dyDescent="0.2">
      <c r="G360" s="9"/>
      <c r="H360" s="8"/>
      <c r="I360" s="8"/>
    </row>
    <row r="361" spans="7:9" ht="15" x14ac:dyDescent="0.2">
      <c r="G361" s="9"/>
      <c r="H361" s="8"/>
      <c r="I361" s="8"/>
    </row>
    <row r="362" spans="7:9" ht="15" x14ac:dyDescent="0.2">
      <c r="G362" s="9"/>
      <c r="H362" s="8"/>
      <c r="I362" s="8"/>
    </row>
    <row r="363" spans="7:9" ht="15" x14ac:dyDescent="0.2">
      <c r="G363" s="9"/>
      <c r="H363" s="8"/>
      <c r="I363" s="8"/>
    </row>
    <row r="364" spans="7:9" ht="15" x14ac:dyDescent="0.2">
      <c r="G364" s="9"/>
      <c r="H364" s="8"/>
      <c r="I364" s="8"/>
    </row>
    <row r="365" spans="7:9" ht="15" x14ac:dyDescent="0.2">
      <c r="G365" s="9"/>
      <c r="H365" s="8"/>
      <c r="I365" s="8"/>
    </row>
    <row r="366" spans="7:9" ht="15" x14ac:dyDescent="0.2">
      <c r="G366" s="9"/>
      <c r="H366" s="8"/>
      <c r="I366" s="8"/>
    </row>
    <row r="367" spans="7:9" ht="15" x14ac:dyDescent="0.2">
      <c r="G367" s="9"/>
      <c r="H367" s="8"/>
      <c r="I367" s="8"/>
    </row>
    <row r="368" spans="7:9" ht="15" x14ac:dyDescent="0.2">
      <c r="G368" s="9"/>
      <c r="H368" s="8"/>
      <c r="I368" s="8"/>
    </row>
    <row r="369" spans="7:9" ht="15" x14ac:dyDescent="0.2">
      <c r="G369" s="9"/>
      <c r="H369" s="8"/>
      <c r="I369" s="8"/>
    </row>
    <row r="370" spans="7:9" ht="15" x14ac:dyDescent="0.2">
      <c r="G370" s="9"/>
      <c r="H370" s="8"/>
      <c r="I370" s="8"/>
    </row>
    <row r="371" spans="7:9" ht="15" x14ac:dyDescent="0.2">
      <c r="G371" s="9"/>
      <c r="H371" s="8"/>
      <c r="I371" s="8"/>
    </row>
    <row r="372" spans="7:9" ht="15" x14ac:dyDescent="0.2">
      <c r="G372" s="9"/>
      <c r="H372" s="8"/>
      <c r="I372" s="8"/>
    </row>
    <row r="373" spans="7:9" ht="15" x14ac:dyDescent="0.2">
      <c r="G373" s="9"/>
      <c r="H373" s="8"/>
      <c r="I373" s="8"/>
    </row>
    <row r="374" spans="7:9" ht="15" x14ac:dyDescent="0.2">
      <c r="G374" s="9"/>
      <c r="H374" s="8"/>
      <c r="I374" s="8"/>
    </row>
    <row r="375" spans="7:9" ht="15" x14ac:dyDescent="0.2">
      <c r="G375" s="9"/>
      <c r="H375" s="8"/>
      <c r="I375" s="8"/>
    </row>
    <row r="376" spans="7:9" ht="15" x14ac:dyDescent="0.2">
      <c r="G376" s="9"/>
      <c r="H376" s="8"/>
      <c r="I376" s="8"/>
    </row>
    <row r="377" spans="7:9" ht="15" x14ac:dyDescent="0.2">
      <c r="G377" s="9"/>
      <c r="H377" s="8"/>
      <c r="I377" s="8"/>
    </row>
    <row r="378" spans="7:9" ht="15" x14ac:dyDescent="0.2">
      <c r="G378" s="9"/>
      <c r="H378" s="8"/>
      <c r="I378" s="8"/>
    </row>
    <row r="379" spans="7:9" ht="15" x14ac:dyDescent="0.2">
      <c r="G379" s="9"/>
      <c r="H379" s="8"/>
      <c r="I379" s="8"/>
    </row>
    <row r="380" spans="7:9" ht="15" x14ac:dyDescent="0.2">
      <c r="G380" s="9"/>
      <c r="H380" s="8"/>
      <c r="I380" s="8"/>
    </row>
    <row r="381" spans="7:9" ht="15" x14ac:dyDescent="0.2">
      <c r="G381" s="9"/>
      <c r="H381" s="8"/>
      <c r="I381" s="8"/>
    </row>
    <row r="382" spans="7:9" ht="15" x14ac:dyDescent="0.2">
      <c r="G382" s="9"/>
      <c r="H382" s="8"/>
      <c r="I382" s="8"/>
    </row>
    <row r="383" spans="7:9" ht="15" x14ac:dyDescent="0.2">
      <c r="G383" s="9"/>
      <c r="H383" s="8"/>
      <c r="I383" s="8"/>
    </row>
    <row r="384" spans="7:9" ht="15" x14ac:dyDescent="0.2">
      <c r="G384" s="9"/>
      <c r="H384" s="8"/>
      <c r="I384" s="8"/>
    </row>
    <row r="385" spans="7:9" ht="15" x14ac:dyDescent="0.2">
      <c r="G385" s="9"/>
      <c r="H385" s="8"/>
      <c r="I385" s="8"/>
    </row>
    <row r="386" spans="7:9" ht="15" x14ac:dyDescent="0.2">
      <c r="G386" s="9"/>
      <c r="H386" s="8"/>
      <c r="I386" s="8"/>
    </row>
    <row r="387" spans="7:9" ht="15" x14ac:dyDescent="0.2">
      <c r="G387" s="9"/>
      <c r="H387" s="8"/>
      <c r="I387" s="8"/>
    </row>
    <row r="388" spans="7:9" ht="15" x14ac:dyDescent="0.2">
      <c r="G388" s="9"/>
      <c r="H388" s="8"/>
      <c r="I388" s="8"/>
    </row>
    <row r="389" spans="7:9" ht="15" x14ac:dyDescent="0.2">
      <c r="G389" s="9"/>
      <c r="H389" s="8"/>
      <c r="I389" s="8"/>
    </row>
    <row r="390" spans="7:9" ht="15" x14ac:dyDescent="0.2">
      <c r="G390" s="9"/>
      <c r="H390" s="8"/>
      <c r="I390" s="8"/>
    </row>
    <row r="391" spans="7:9" ht="15" x14ac:dyDescent="0.2">
      <c r="G391" s="9"/>
      <c r="H391" s="8"/>
      <c r="I391" s="8"/>
    </row>
    <row r="392" spans="7:9" ht="15" x14ac:dyDescent="0.2">
      <c r="G392" s="9"/>
      <c r="H392" s="8"/>
      <c r="I392" s="8"/>
    </row>
    <row r="393" spans="7:9" ht="15" x14ac:dyDescent="0.2">
      <c r="G393" s="9"/>
      <c r="H393" s="8"/>
      <c r="I393" s="8"/>
    </row>
    <row r="394" spans="7:9" ht="15" x14ac:dyDescent="0.2">
      <c r="G394" s="9"/>
      <c r="H394" s="8"/>
      <c r="I394" s="8"/>
    </row>
    <row r="395" spans="7:9" ht="15" x14ac:dyDescent="0.2">
      <c r="G395" s="9"/>
      <c r="H395" s="8"/>
      <c r="I395" s="8"/>
    </row>
    <row r="396" spans="7:9" ht="15" x14ac:dyDescent="0.2">
      <c r="G396" s="9"/>
      <c r="H396" s="8"/>
      <c r="I396" s="8"/>
    </row>
    <row r="397" spans="7:9" ht="15" x14ac:dyDescent="0.2">
      <c r="G397" s="9"/>
      <c r="H397" s="8"/>
      <c r="I397" s="8"/>
    </row>
    <row r="398" spans="7:9" ht="15" x14ac:dyDescent="0.2">
      <c r="G398" s="9"/>
      <c r="H398" s="8"/>
      <c r="I398" s="8"/>
    </row>
    <row r="399" spans="7:9" ht="15" x14ac:dyDescent="0.2">
      <c r="G399" s="9"/>
      <c r="H399" s="8"/>
      <c r="I399" s="8"/>
    </row>
    <row r="400" spans="7:9" ht="15" x14ac:dyDescent="0.2">
      <c r="G400" s="9"/>
      <c r="H400" s="8"/>
      <c r="I400" s="8"/>
    </row>
    <row r="401" spans="7:9" ht="15" x14ac:dyDescent="0.2">
      <c r="G401" s="9"/>
      <c r="H401" s="8"/>
      <c r="I401" s="8"/>
    </row>
    <row r="402" spans="7:9" ht="15" x14ac:dyDescent="0.2">
      <c r="G402" s="9"/>
      <c r="H402" s="8"/>
      <c r="I402" s="8"/>
    </row>
    <row r="403" spans="7:9" ht="15" x14ac:dyDescent="0.2">
      <c r="G403" s="9"/>
      <c r="H403" s="8"/>
      <c r="I403" s="8"/>
    </row>
    <row r="404" spans="7:9" ht="15" x14ac:dyDescent="0.2">
      <c r="G404" s="9"/>
      <c r="H404" s="8"/>
      <c r="I404" s="8"/>
    </row>
    <row r="405" spans="7:9" ht="15" x14ac:dyDescent="0.2">
      <c r="G405" s="9"/>
      <c r="H405" s="8"/>
      <c r="I405" s="8"/>
    </row>
    <row r="406" spans="7:9" ht="15" x14ac:dyDescent="0.2">
      <c r="G406" s="9"/>
      <c r="H406" s="8"/>
      <c r="I406" s="8"/>
    </row>
    <row r="407" spans="7:9" ht="15" x14ac:dyDescent="0.2">
      <c r="G407" s="9"/>
      <c r="H407" s="8"/>
      <c r="I407" s="8"/>
    </row>
    <row r="408" spans="7:9" ht="15" x14ac:dyDescent="0.2">
      <c r="G408" s="9"/>
      <c r="H408" s="8"/>
      <c r="I408" s="8"/>
    </row>
    <row r="409" spans="7:9" ht="15" x14ac:dyDescent="0.2">
      <c r="G409" s="9"/>
      <c r="H409" s="8"/>
      <c r="I409" s="8"/>
    </row>
    <row r="410" spans="7:9" ht="15" x14ac:dyDescent="0.2">
      <c r="G410" s="9"/>
      <c r="H410" s="8"/>
      <c r="I410" s="8"/>
    </row>
    <row r="411" spans="7:9" ht="15" x14ac:dyDescent="0.2">
      <c r="G411" s="9"/>
      <c r="H411" s="8"/>
      <c r="I411" s="8"/>
    </row>
    <row r="412" spans="7:9" ht="15" x14ac:dyDescent="0.2">
      <c r="G412" s="9"/>
      <c r="H412" s="8"/>
      <c r="I412" s="8"/>
    </row>
    <row r="413" spans="7:9" ht="15" x14ac:dyDescent="0.2">
      <c r="G413" s="9"/>
      <c r="H413" s="8"/>
      <c r="I413" s="8"/>
    </row>
    <row r="414" spans="7:9" ht="15" x14ac:dyDescent="0.2">
      <c r="G414" s="9"/>
      <c r="H414" s="8"/>
      <c r="I414" s="8"/>
    </row>
    <row r="415" spans="7:9" ht="15" x14ac:dyDescent="0.2">
      <c r="G415" s="9"/>
      <c r="H415" s="8"/>
      <c r="I415" s="8"/>
    </row>
    <row r="416" spans="7:9" ht="15" x14ac:dyDescent="0.2">
      <c r="G416" s="9"/>
      <c r="H416" s="8"/>
      <c r="I416" s="8"/>
    </row>
    <row r="417" spans="7:9" ht="15" x14ac:dyDescent="0.2">
      <c r="G417" s="9"/>
      <c r="H417" s="8"/>
      <c r="I417" s="8"/>
    </row>
    <row r="418" spans="7:9" ht="15" x14ac:dyDescent="0.2">
      <c r="G418" s="9"/>
      <c r="H418" s="8"/>
      <c r="I418" s="8"/>
    </row>
    <row r="419" spans="7:9" ht="15" x14ac:dyDescent="0.2">
      <c r="G419" s="9"/>
      <c r="H419" s="8"/>
      <c r="I419" s="8"/>
    </row>
    <row r="420" spans="7:9" ht="15" x14ac:dyDescent="0.2">
      <c r="G420" s="9"/>
      <c r="H420" s="8"/>
      <c r="I420" s="8"/>
    </row>
    <row r="421" spans="7:9" ht="15" x14ac:dyDescent="0.2">
      <c r="G421" s="9"/>
      <c r="H421" s="8"/>
      <c r="I421" s="8"/>
    </row>
    <row r="422" spans="7:9" ht="15" x14ac:dyDescent="0.2">
      <c r="G422" s="9"/>
      <c r="H422" s="8"/>
      <c r="I422" s="8"/>
    </row>
    <row r="423" spans="7:9" ht="15" x14ac:dyDescent="0.2">
      <c r="G423" s="9"/>
      <c r="H423" s="8"/>
      <c r="I423" s="8"/>
    </row>
    <row r="424" spans="7:9" ht="15" x14ac:dyDescent="0.2">
      <c r="G424" s="9"/>
      <c r="H424" s="8"/>
      <c r="I424" s="8"/>
    </row>
    <row r="425" spans="7:9" ht="15" x14ac:dyDescent="0.2">
      <c r="G425" s="9"/>
      <c r="H425" s="8"/>
      <c r="I425" s="8"/>
    </row>
    <row r="426" spans="7:9" ht="15" x14ac:dyDescent="0.2">
      <c r="G426" s="9"/>
      <c r="H426" s="8"/>
      <c r="I426" s="8"/>
    </row>
    <row r="427" spans="7:9" ht="15" x14ac:dyDescent="0.2">
      <c r="G427" s="9"/>
      <c r="H427" s="8"/>
      <c r="I427" s="8"/>
    </row>
    <row r="428" spans="7:9" ht="15" x14ac:dyDescent="0.2">
      <c r="G428" s="9"/>
      <c r="H428" s="8"/>
      <c r="I428" s="8"/>
    </row>
    <row r="429" spans="7:9" ht="15" x14ac:dyDescent="0.2">
      <c r="G429" s="9"/>
      <c r="H429" s="8"/>
      <c r="I429" s="8"/>
    </row>
    <row r="430" spans="7:9" ht="15" x14ac:dyDescent="0.2">
      <c r="G430" s="9"/>
      <c r="H430" s="8"/>
      <c r="I430" s="8"/>
    </row>
    <row r="431" spans="7:9" ht="15" x14ac:dyDescent="0.2">
      <c r="G431" s="9"/>
      <c r="H431" s="8"/>
      <c r="I431" s="8"/>
    </row>
    <row r="432" spans="7:9" ht="15" x14ac:dyDescent="0.2">
      <c r="G432" s="9"/>
      <c r="H432" s="8"/>
      <c r="I432" s="8"/>
    </row>
    <row r="433" spans="7:9" ht="15" x14ac:dyDescent="0.2">
      <c r="G433" s="9"/>
      <c r="H433" s="8"/>
      <c r="I433" s="8"/>
    </row>
    <row r="434" spans="7:9" ht="15" x14ac:dyDescent="0.2">
      <c r="G434" s="9"/>
      <c r="H434" s="8"/>
      <c r="I434" s="8"/>
    </row>
    <row r="435" spans="7:9" ht="15" x14ac:dyDescent="0.2">
      <c r="G435" s="9"/>
      <c r="H435" s="8"/>
      <c r="I435" s="8"/>
    </row>
    <row r="436" spans="7:9" ht="15" x14ac:dyDescent="0.2">
      <c r="G436" s="9"/>
      <c r="H436" s="8"/>
      <c r="I436" s="8"/>
    </row>
    <row r="437" spans="7:9" ht="15" x14ac:dyDescent="0.2">
      <c r="G437" s="9"/>
      <c r="H437" s="8"/>
      <c r="I437" s="8"/>
    </row>
    <row r="438" spans="7:9" ht="15" x14ac:dyDescent="0.2">
      <c r="G438" s="9"/>
      <c r="H438" s="8"/>
      <c r="I438" s="8"/>
    </row>
    <row r="439" spans="7:9" ht="15" x14ac:dyDescent="0.2">
      <c r="G439" s="9"/>
      <c r="H439" s="8"/>
      <c r="I439" s="8"/>
    </row>
    <row r="440" spans="7:9" ht="15" x14ac:dyDescent="0.2">
      <c r="G440" s="9"/>
      <c r="H440" s="8"/>
      <c r="I440" s="8"/>
    </row>
    <row r="441" spans="7:9" ht="15" x14ac:dyDescent="0.2">
      <c r="G441" s="9"/>
      <c r="H441" s="8"/>
      <c r="I441" s="8"/>
    </row>
    <row r="442" spans="7:9" ht="15" x14ac:dyDescent="0.2">
      <c r="G442" s="9"/>
      <c r="H442" s="8"/>
      <c r="I442" s="8"/>
    </row>
    <row r="443" spans="7:9" ht="15" x14ac:dyDescent="0.2">
      <c r="G443" s="9"/>
      <c r="H443" s="8"/>
      <c r="I443" s="8"/>
    </row>
    <row r="444" spans="7:9" ht="15" x14ac:dyDescent="0.2">
      <c r="G444" s="9"/>
      <c r="H444" s="8"/>
      <c r="I444" s="8"/>
    </row>
    <row r="445" spans="7:9" ht="15" x14ac:dyDescent="0.2">
      <c r="G445" s="9"/>
      <c r="H445" s="8"/>
      <c r="I445" s="8"/>
    </row>
    <row r="446" spans="7:9" ht="15" x14ac:dyDescent="0.2">
      <c r="G446" s="9"/>
      <c r="H446" s="8"/>
      <c r="I446" s="8"/>
    </row>
    <row r="447" spans="7:9" ht="15" x14ac:dyDescent="0.2">
      <c r="G447" s="9"/>
      <c r="H447" s="8"/>
      <c r="I447" s="8"/>
    </row>
    <row r="448" spans="7:9" ht="15" x14ac:dyDescent="0.2">
      <c r="G448" s="9"/>
      <c r="H448" s="8"/>
      <c r="I448" s="8"/>
    </row>
    <row r="449" spans="7:9" ht="15" x14ac:dyDescent="0.2">
      <c r="G449" s="9"/>
      <c r="H449" s="8"/>
      <c r="I449" s="8"/>
    </row>
    <row r="450" spans="7:9" ht="15" x14ac:dyDescent="0.2">
      <c r="G450" s="9"/>
      <c r="H450" s="8"/>
      <c r="I450" s="8"/>
    </row>
    <row r="451" spans="7:9" ht="15" x14ac:dyDescent="0.2">
      <c r="G451" s="9"/>
      <c r="H451" s="8"/>
      <c r="I451" s="8"/>
    </row>
    <row r="452" spans="7:9" ht="15" x14ac:dyDescent="0.2">
      <c r="G452" s="9"/>
      <c r="H452" s="8"/>
      <c r="I452" s="8"/>
    </row>
    <row r="453" spans="7:9" ht="15" x14ac:dyDescent="0.2">
      <c r="G453" s="9"/>
      <c r="H453" s="8"/>
      <c r="I453" s="8"/>
    </row>
    <row r="454" spans="7:9" ht="15" x14ac:dyDescent="0.2">
      <c r="G454" s="9"/>
      <c r="H454" s="8"/>
      <c r="I454" s="8"/>
    </row>
    <row r="455" spans="7:9" ht="15" x14ac:dyDescent="0.2">
      <c r="G455" s="9"/>
      <c r="H455" s="8"/>
      <c r="I455" s="8"/>
    </row>
    <row r="456" spans="7:9" ht="15" x14ac:dyDescent="0.2">
      <c r="G456" s="9"/>
      <c r="H456" s="8"/>
      <c r="I456" s="8"/>
    </row>
    <row r="457" spans="7:9" ht="15" x14ac:dyDescent="0.2">
      <c r="G457" s="9"/>
      <c r="H457" s="8"/>
      <c r="I457" s="8"/>
    </row>
    <row r="458" spans="7:9" ht="15" x14ac:dyDescent="0.2">
      <c r="G458" s="9"/>
      <c r="H458" s="8"/>
      <c r="I458" s="8"/>
    </row>
    <row r="459" spans="7:9" ht="15" x14ac:dyDescent="0.2">
      <c r="G459" s="9"/>
      <c r="H459" s="8"/>
      <c r="I459" s="8"/>
    </row>
    <row r="460" spans="7:9" ht="15" x14ac:dyDescent="0.2">
      <c r="G460" s="9"/>
      <c r="H460" s="8"/>
      <c r="I460" s="8"/>
    </row>
    <row r="461" spans="7:9" ht="15" x14ac:dyDescent="0.2">
      <c r="G461" s="9"/>
      <c r="H461" s="8"/>
      <c r="I461" s="8"/>
    </row>
    <row r="462" spans="7:9" ht="15" x14ac:dyDescent="0.2">
      <c r="G462" s="9"/>
      <c r="H462" s="8"/>
      <c r="I462" s="8"/>
    </row>
    <row r="463" spans="7:9" ht="15" x14ac:dyDescent="0.2">
      <c r="G463" s="9"/>
      <c r="H463" s="8"/>
      <c r="I463" s="8"/>
    </row>
    <row r="464" spans="7:9" ht="15" x14ac:dyDescent="0.2">
      <c r="G464" s="9"/>
      <c r="H464" s="8"/>
      <c r="I464" s="8"/>
    </row>
    <row r="465" spans="7:9" ht="15" x14ac:dyDescent="0.2">
      <c r="G465" s="9"/>
      <c r="H465" s="8"/>
      <c r="I465" s="8"/>
    </row>
    <row r="466" spans="7:9" ht="15" x14ac:dyDescent="0.2">
      <c r="G466" s="9"/>
      <c r="H466" s="8"/>
      <c r="I466" s="8"/>
    </row>
    <row r="467" spans="7:9" ht="15" x14ac:dyDescent="0.2">
      <c r="G467" s="9"/>
      <c r="H467" s="8"/>
      <c r="I467" s="8"/>
    </row>
    <row r="468" spans="7:9" ht="15" x14ac:dyDescent="0.2">
      <c r="G468" s="9"/>
      <c r="H468" s="8"/>
      <c r="I468" s="8"/>
    </row>
    <row r="469" spans="7:9" ht="15" x14ac:dyDescent="0.2">
      <c r="G469" s="9"/>
      <c r="H469" s="8"/>
      <c r="I469" s="8"/>
    </row>
    <row r="470" spans="7:9" ht="15" x14ac:dyDescent="0.2">
      <c r="G470" s="9"/>
      <c r="H470" s="8"/>
      <c r="I470" s="8"/>
    </row>
    <row r="471" spans="7:9" ht="15" x14ac:dyDescent="0.2">
      <c r="G471" s="9"/>
      <c r="H471" s="8"/>
      <c r="I471" s="8"/>
    </row>
    <row r="472" spans="7:9" ht="15" x14ac:dyDescent="0.2">
      <c r="G472" s="9"/>
      <c r="H472" s="8"/>
      <c r="I472" s="8"/>
    </row>
    <row r="473" spans="7:9" ht="15" x14ac:dyDescent="0.2">
      <c r="G473" s="9"/>
      <c r="H473" s="8"/>
      <c r="I473" s="8"/>
    </row>
    <row r="474" spans="7:9" ht="15" x14ac:dyDescent="0.2">
      <c r="G474" s="9"/>
      <c r="H474" s="8"/>
      <c r="I474" s="8"/>
    </row>
    <row r="475" spans="7:9" ht="15" x14ac:dyDescent="0.2">
      <c r="G475" s="9"/>
      <c r="H475" s="8"/>
      <c r="I475" s="8"/>
    </row>
    <row r="476" spans="7:9" ht="15" x14ac:dyDescent="0.2">
      <c r="G476" s="9"/>
      <c r="H476" s="8"/>
      <c r="I476" s="8"/>
    </row>
    <row r="477" spans="7:9" ht="15" x14ac:dyDescent="0.2">
      <c r="G477" s="9"/>
      <c r="H477" s="8"/>
      <c r="I477" s="8"/>
    </row>
    <row r="478" spans="7:9" ht="15" x14ac:dyDescent="0.2">
      <c r="G478" s="9"/>
      <c r="H478" s="8"/>
      <c r="I478" s="8"/>
    </row>
    <row r="479" spans="7:9" ht="15" x14ac:dyDescent="0.2">
      <c r="G479" s="9"/>
      <c r="H479" s="8"/>
      <c r="I479" s="8"/>
    </row>
    <row r="480" spans="7:9" ht="15" x14ac:dyDescent="0.2">
      <c r="G480" s="9"/>
      <c r="H480" s="8"/>
      <c r="I480" s="8"/>
    </row>
    <row r="481" spans="7:9" ht="15" x14ac:dyDescent="0.2">
      <c r="G481" s="9"/>
      <c r="H481" s="8"/>
      <c r="I481" s="8"/>
    </row>
    <row r="482" spans="7:9" ht="15" x14ac:dyDescent="0.2">
      <c r="G482" s="9"/>
      <c r="H482" s="8"/>
      <c r="I482" s="8"/>
    </row>
    <row r="483" spans="7:9" ht="15" x14ac:dyDescent="0.2">
      <c r="G483" s="9"/>
      <c r="H483" s="8"/>
      <c r="I483" s="8"/>
    </row>
    <row r="484" spans="7:9" ht="15" x14ac:dyDescent="0.2">
      <c r="G484" s="9"/>
      <c r="H484" s="8"/>
      <c r="I484" s="8"/>
    </row>
    <row r="485" spans="7:9" ht="15" x14ac:dyDescent="0.2">
      <c r="G485" s="9"/>
      <c r="H485" s="8"/>
      <c r="I485" s="8"/>
    </row>
    <row r="486" spans="7:9" ht="15" x14ac:dyDescent="0.2">
      <c r="G486" s="9"/>
      <c r="H486" s="8"/>
      <c r="I486" s="8"/>
    </row>
    <row r="487" spans="7:9" ht="15" x14ac:dyDescent="0.2">
      <c r="G487" s="9"/>
      <c r="H487" s="8"/>
      <c r="I487" s="8"/>
    </row>
    <row r="488" spans="7:9" ht="15" x14ac:dyDescent="0.2">
      <c r="G488" s="9"/>
      <c r="H488" s="8"/>
      <c r="I488" s="8"/>
    </row>
    <row r="489" spans="7:9" ht="15" x14ac:dyDescent="0.2">
      <c r="G489" s="9"/>
      <c r="H489" s="8"/>
      <c r="I489" s="8"/>
    </row>
    <row r="490" spans="7:9" ht="15" x14ac:dyDescent="0.2">
      <c r="G490" s="9"/>
      <c r="H490" s="8"/>
      <c r="I490" s="8"/>
    </row>
    <row r="491" spans="7:9" ht="15" x14ac:dyDescent="0.2">
      <c r="G491" s="9"/>
      <c r="H491" s="8"/>
      <c r="I491" s="8"/>
    </row>
    <row r="492" spans="7:9" ht="15" x14ac:dyDescent="0.2">
      <c r="G492" s="9"/>
      <c r="H492" s="8"/>
      <c r="I492" s="8"/>
    </row>
    <row r="493" spans="7:9" ht="15" x14ac:dyDescent="0.2">
      <c r="G493" s="9"/>
      <c r="H493" s="8"/>
      <c r="I493" s="8"/>
    </row>
    <row r="494" spans="7:9" ht="15" x14ac:dyDescent="0.2">
      <c r="G494" s="9"/>
      <c r="H494" s="8"/>
      <c r="I494" s="8"/>
    </row>
    <row r="495" spans="7:9" ht="15" x14ac:dyDescent="0.2">
      <c r="G495" s="9"/>
      <c r="H495" s="8"/>
      <c r="I495" s="8"/>
    </row>
    <row r="496" spans="7:9" ht="15" x14ac:dyDescent="0.2">
      <c r="G496" s="9"/>
      <c r="H496" s="8"/>
      <c r="I496" s="8"/>
    </row>
    <row r="497" spans="7:9" ht="15" x14ac:dyDescent="0.2">
      <c r="G497" s="9"/>
      <c r="H497" s="8"/>
      <c r="I497" s="8"/>
    </row>
    <row r="498" spans="7:9" ht="15" x14ac:dyDescent="0.2">
      <c r="G498" s="9"/>
      <c r="H498" s="8"/>
      <c r="I498" s="8"/>
    </row>
    <row r="499" spans="7:9" ht="15" x14ac:dyDescent="0.2">
      <c r="G499" s="9"/>
      <c r="H499" s="8"/>
      <c r="I499" s="8"/>
    </row>
    <row r="500" spans="7:9" ht="15" x14ac:dyDescent="0.2">
      <c r="G500" s="9"/>
      <c r="H500" s="8"/>
      <c r="I500" s="8"/>
    </row>
    <row r="501" spans="7:9" ht="15" x14ac:dyDescent="0.2">
      <c r="G501" s="9"/>
      <c r="H501" s="8"/>
      <c r="I501" s="8"/>
    </row>
    <row r="502" spans="7:9" ht="15" x14ac:dyDescent="0.2">
      <c r="G502" s="9"/>
      <c r="H502" s="8"/>
      <c r="I502" s="8"/>
    </row>
    <row r="503" spans="7:9" ht="15" x14ac:dyDescent="0.2">
      <c r="G503" s="9"/>
      <c r="H503" s="8"/>
      <c r="I503" s="8"/>
    </row>
    <row r="504" spans="7:9" ht="15" x14ac:dyDescent="0.2">
      <c r="G504" s="9"/>
      <c r="H504" s="8"/>
      <c r="I504" s="8"/>
    </row>
    <row r="505" spans="7:9" ht="15" x14ac:dyDescent="0.2">
      <c r="G505" s="9"/>
      <c r="H505" s="8"/>
      <c r="I505" s="8"/>
    </row>
    <row r="506" spans="7:9" ht="15" x14ac:dyDescent="0.2">
      <c r="G506" s="9"/>
      <c r="H506" s="8"/>
      <c r="I506" s="8"/>
    </row>
    <row r="507" spans="7:9" ht="15" x14ac:dyDescent="0.2">
      <c r="G507" s="9"/>
      <c r="H507" s="8"/>
      <c r="I507" s="8"/>
    </row>
    <row r="508" spans="7:9" ht="15" x14ac:dyDescent="0.2">
      <c r="G508" s="9"/>
      <c r="H508" s="8"/>
      <c r="I508" s="8"/>
    </row>
    <row r="509" spans="7:9" ht="15" x14ac:dyDescent="0.2">
      <c r="G509" s="9"/>
      <c r="H509" s="8"/>
      <c r="I509" s="8"/>
    </row>
    <row r="510" spans="7:9" ht="15" x14ac:dyDescent="0.2">
      <c r="G510" s="9"/>
      <c r="H510" s="8"/>
      <c r="I510" s="8"/>
    </row>
    <row r="511" spans="7:9" ht="15" x14ac:dyDescent="0.2">
      <c r="G511" s="9"/>
      <c r="H511" s="8"/>
      <c r="I511" s="8"/>
    </row>
    <row r="512" spans="7:9" ht="15" x14ac:dyDescent="0.2">
      <c r="G512" s="9"/>
      <c r="H512" s="8"/>
      <c r="I512" s="8"/>
    </row>
    <row r="513" spans="7:9" ht="15" x14ac:dyDescent="0.2">
      <c r="G513" s="9"/>
      <c r="H513" s="8"/>
      <c r="I513" s="8"/>
    </row>
    <row r="514" spans="7:9" ht="15" x14ac:dyDescent="0.2">
      <c r="G514" s="9"/>
      <c r="H514" s="8"/>
      <c r="I514" s="8"/>
    </row>
    <row r="515" spans="7:9" ht="15" x14ac:dyDescent="0.2">
      <c r="G515" s="9"/>
      <c r="H515" s="8"/>
      <c r="I515" s="8"/>
    </row>
    <row r="516" spans="7:9" ht="15" x14ac:dyDescent="0.2">
      <c r="G516" s="9"/>
      <c r="H516" s="8"/>
      <c r="I516" s="8"/>
    </row>
    <row r="517" spans="7:9" ht="15" x14ac:dyDescent="0.2">
      <c r="G517" s="9"/>
      <c r="H517" s="8"/>
      <c r="I517" s="8"/>
    </row>
    <row r="518" spans="7:9" ht="15" x14ac:dyDescent="0.2">
      <c r="G518" s="9"/>
      <c r="H518" s="8"/>
      <c r="I518" s="8"/>
    </row>
    <row r="519" spans="7:9" ht="15" x14ac:dyDescent="0.2">
      <c r="G519" s="9"/>
      <c r="H519" s="8"/>
      <c r="I519" s="8"/>
    </row>
    <row r="520" spans="7:9" ht="15" x14ac:dyDescent="0.2">
      <c r="G520" s="9"/>
      <c r="H520" s="8"/>
      <c r="I520" s="8"/>
    </row>
    <row r="521" spans="7:9" ht="15" x14ac:dyDescent="0.2">
      <c r="G521" s="9"/>
      <c r="H521" s="8"/>
      <c r="I521" s="8"/>
    </row>
    <row r="522" spans="7:9" ht="15" x14ac:dyDescent="0.2">
      <c r="G522" s="9"/>
      <c r="H522" s="8"/>
      <c r="I522" s="8"/>
    </row>
    <row r="523" spans="7:9" ht="15" x14ac:dyDescent="0.2">
      <c r="G523" s="9"/>
      <c r="H523" s="8"/>
      <c r="I523" s="8"/>
    </row>
    <row r="524" spans="7:9" ht="15" x14ac:dyDescent="0.2">
      <c r="G524" s="9"/>
      <c r="H524" s="8"/>
      <c r="I524" s="8"/>
    </row>
    <row r="525" spans="7:9" ht="15" x14ac:dyDescent="0.2">
      <c r="G525" s="9"/>
      <c r="H525" s="8"/>
      <c r="I525" s="8"/>
    </row>
    <row r="526" spans="7:9" ht="15" x14ac:dyDescent="0.2">
      <c r="G526" s="9"/>
      <c r="H526" s="8"/>
      <c r="I526" s="8"/>
    </row>
    <row r="527" spans="7:9" ht="15" x14ac:dyDescent="0.2">
      <c r="G527" s="9"/>
      <c r="H527" s="8"/>
      <c r="I527" s="8"/>
    </row>
    <row r="528" spans="7:9" ht="15" x14ac:dyDescent="0.2">
      <c r="G528" s="9"/>
      <c r="H528" s="8"/>
      <c r="I528" s="8"/>
    </row>
    <row r="529" spans="7:9" ht="15" x14ac:dyDescent="0.2">
      <c r="G529" s="9"/>
      <c r="H529" s="8"/>
      <c r="I529" s="8"/>
    </row>
    <row r="530" spans="7:9" ht="15" x14ac:dyDescent="0.2">
      <c r="G530" s="9"/>
      <c r="H530" s="8"/>
      <c r="I530" s="8"/>
    </row>
    <row r="531" spans="7:9" ht="15" x14ac:dyDescent="0.2">
      <c r="G531" s="9"/>
      <c r="H531" s="8"/>
      <c r="I531" s="8"/>
    </row>
    <row r="532" spans="7:9" ht="15" x14ac:dyDescent="0.2">
      <c r="G532" s="9"/>
      <c r="H532" s="8"/>
      <c r="I532" s="8"/>
    </row>
    <row r="533" spans="7:9" ht="15" x14ac:dyDescent="0.2">
      <c r="G533" s="9"/>
      <c r="H533" s="8"/>
      <c r="I533" s="8"/>
    </row>
    <row r="534" spans="7:9" ht="15" x14ac:dyDescent="0.2">
      <c r="G534" s="9"/>
      <c r="H534" s="8"/>
      <c r="I534" s="8"/>
    </row>
    <row r="535" spans="7:9" ht="15" x14ac:dyDescent="0.2">
      <c r="G535" s="9"/>
      <c r="H535" s="8"/>
      <c r="I535" s="8"/>
    </row>
    <row r="536" spans="7:9" ht="15" x14ac:dyDescent="0.2">
      <c r="G536" s="9"/>
      <c r="H536" s="8"/>
      <c r="I536" s="8"/>
    </row>
    <row r="537" spans="7:9" ht="15" x14ac:dyDescent="0.2">
      <c r="G537" s="9"/>
      <c r="H537" s="8"/>
      <c r="I537" s="8"/>
    </row>
    <row r="538" spans="7:9" ht="15" x14ac:dyDescent="0.2">
      <c r="G538" s="9"/>
      <c r="H538" s="8"/>
      <c r="I538" s="8"/>
    </row>
    <row r="539" spans="7:9" ht="15" x14ac:dyDescent="0.2">
      <c r="G539" s="9"/>
      <c r="H539" s="8"/>
      <c r="I539" s="8"/>
    </row>
    <row r="540" spans="7:9" ht="15" x14ac:dyDescent="0.2">
      <c r="G540" s="9"/>
      <c r="H540" s="8"/>
      <c r="I540" s="8"/>
    </row>
    <row r="541" spans="7:9" ht="15" x14ac:dyDescent="0.2">
      <c r="G541" s="9"/>
      <c r="H541" s="8"/>
      <c r="I541" s="8"/>
    </row>
    <row r="542" spans="7:9" ht="15" x14ac:dyDescent="0.2">
      <c r="G542" s="9"/>
      <c r="H542" s="8"/>
      <c r="I542" s="8"/>
    </row>
    <row r="543" spans="7:9" ht="15" x14ac:dyDescent="0.2">
      <c r="G543" s="9"/>
      <c r="H543" s="8"/>
      <c r="I543" s="8"/>
    </row>
    <row r="544" spans="7:9" ht="15" x14ac:dyDescent="0.2">
      <c r="G544" s="9"/>
      <c r="H544" s="8"/>
      <c r="I544" s="8"/>
    </row>
    <row r="545" spans="7:9" ht="15" x14ac:dyDescent="0.2">
      <c r="G545" s="9"/>
      <c r="H545" s="8"/>
      <c r="I545" s="8"/>
    </row>
    <row r="546" spans="7:9" ht="15" x14ac:dyDescent="0.2">
      <c r="G546" s="9"/>
      <c r="H546" s="8"/>
      <c r="I546" s="8"/>
    </row>
    <row r="547" spans="7:9" ht="15" x14ac:dyDescent="0.2">
      <c r="G547" s="9"/>
      <c r="H547" s="8"/>
      <c r="I547" s="8"/>
    </row>
    <row r="548" spans="7:9" ht="15" x14ac:dyDescent="0.2">
      <c r="G548" s="9"/>
      <c r="H548" s="8"/>
      <c r="I548" s="8"/>
    </row>
    <row r="549" spans="7:9" ht="15" x14ac:dyDescent="0.2">
      <c r="G549" s="9"/>
      <c r="H549" s="8"/>
      <c r="I549" s="8"/>
    </row>
    <row r="550" spans="7:9" ht="15" x14ac:dyDescent="0.2">
      <c r="G550" s="9"/>
      <c r="H550" s="8"/>
      <c r="I550" s="8"/>
    </row>
    <row r="551" spans="7:9" ht="15" x14ac:dyDescent="0.2">
      <c r="G551" s="9"/>
      <c r="H551" s="8"/>
      <c r="I551" s="8"/>
    </row>
    <row r="552" spans="7:9" ht="15" x14ac:dyDescent="0.2">
      <c r="G552" s="9"/>
      <c r="H552" s="8"/>
      <c r="I552" s="8"/>
    </row>
    <row r="553" spans="7:9" ht="15" x14ac:dyDescent="0.2">
      <c r="G553" s="9"/>
      <c r="H553" s="8"/>
      <c r="I553" s="8"/>
    </row>
    <row r="554" spans="7:9" ht="15" x14ac:dyDescent="0.2">
      <c r="G554" s="9"/>
      <c r="H554" s="8"/>
      <c r="I554" s="8"/>
    </row>
    <row r="555" spans="7:9" ht="15" x14ac:dyDescent="0.2">
      <c r="G555" s="9"/>
      <c r="H555" s="8"/>
      <c r="I555" s="8"/>
    </row>
    <row r="556" spans="7:9" ht="15" x14ac:dyDescent="0.2">
      <c r="G556" s="9"/>
      <c r="H556" s="8"/>
      <c r="I556" s="8"/>
    </row>
    <row r="557" spans="7:9" ht="15" x14ac:dyDescent="0.2">
      <c r="G557" s="9"/>
      <c r="H557" s="8"/>
      <c r="I557" s="8"/>
    </row>
    <row r="558" spans="7:9" ht="15" x14ac:dyDescent="0.2">
      <c r="G558" s="9"/>
      <c r="H558" s="8"/>
      <c r="I558" s="8"/>
    </row>
    <row r="559" spans="7:9" ht="15" x14ac:dyDescent="0.2">
      <c r="G559" s="9"/>
      <c r="H559" s="8"/>
      <c r="I559" s="8"/>
    </row>
    <row r="560" spans="7:9" ht="15" x14ac:dyDescent="0.2">
      <c r="G560" s="9"/>
      <c r="H560" s="8"/>
      <c r="I560" s="8"/>
    </row>
    <row r="561" spans="7:9" ht="15" x14ac:dyDescent="0.2">
      <c r="G561" s="9"/>
      <c r="H561" s="8"/>
      <c r="I561" s="8"/>
    </row>
    <row r="562" spans="7:9" ht="15" x14ac:dyDescent="0.2">
      <c r="G562" s="9"/>
      <c r="H562" s="8"/>
      <c r="I562" s="8"/>
    </row>
    <row r="563" spans="7:9" ht="15" x14ac:dyDescent="0.2">
      <c r="G563" s="9"/>
      <c r="H563" s="8"/>
      <c r="I563" s="8"/>
    </row>
    <row r="564" spans="7:9" ht="15" x14ac:dyDescent="0.2">
      <c r="G564" s="9"/>
      <c r="H564" s="8"/>
      <c r="I564" s="8"/>
    </row>
    <row r="565" spans="7:9" ht="15" x14ac:dyDescent="0.2">
      <c r="G565" s="9"/>
      <c r="H565" s="8"/>
      <c r="I565" s="8"/>
    </row>
    <row r="566" spans="7:9" ht="15" x14ac:dyDescent="0.2">
      <c r="G566" s="9"/>
      <c r="H566" s="8"/>
      <c r="I566" s="8"/>
    </row>
    <row r="567" spans="7:9" ht="15" x14ac:dyDescent="0.2">
      <c r="G567" s="9"/>
      <c r="H567" s="8"/>
      <c r="I567" s="8"/>
    </row>
    <row r="568" spans="7:9" ht="15" x14ac:dyDescent="0.2">
      <c r="G568" s="9"/>
      <c r="H568" s="8"/>
      <c r="I568" s="8"/>
    </row>
    <row r="569" spans="7:9" ht="15" x14ac:dyDescent="0.2">
      <c r="G569" s="9"/>
      <c r="H569" s="8"/>
      <c r="I569" s="8"/>
    </row>
    <row r="570" spans="7:9" ht="15" x14ac:dyDescent="0.2">
      <c r="G570" s="9"/>
      <c r="H570" s="8"/>
      <c r="I570" s="8"/>
    </row>
    <row r="571" spans="7:9" ht="15" x14ac:dyDescent="0.2">
      <c r="G571" s="9"/>
      <c r="H571" s="8"/>
      <c r="I571" s="8"/>
    </row>
    <row r="572" spans="7:9" ht="15" x14ac:dyDescent="0.2">
      <c r="G572" s="9"/>
      <c r="H572" s="8"/>
      <c r="I572" s="8"/>
    </row>
    <row r="573" spans="7:9" ht="15" x14ac:dyDescent="0.2">
      <c r="G573" s="9"/>
      <c r="H573" s="8"/>
      <c r="I573" s="8"/>
    </row>
    <row r="574" spans="7:9" ht="15" x14ac:dyDescent="0.2">
      <c r="G574" s="9"/>
      <c r="H574" s="8"/>
      <c r="I574" s="8"/>
    </row>
    <row r="575" spans="7:9" ht="15" x14ac:dyDescent="0.2">
      <c r="G575" s="9"/>
      <c r="H575" s="8"/>
      <c r="I575" s="8"/>
    </row>
    <row r="576" spans="7:9" ht="15" x14ac:dyDescent="0.2">
      <c r="G576" s="9"/>
      <c r="H576" s="8"/>
      <c r="I576" s="8"/>
    </row>
    <row r="577" spans="7:9" ht="15" x14ac:dyDescent="0.2">
      <c r="G577" s="9"/>
      <c r="H577" s="8"/>
      <c r="I577" s="8"/>
    </row>
    <row r="578" spans="7:9" ht="15" x14ac:dyDescent="0.2">
      <c r="G578" s="9"/>
      <c r="H578" s="8"/>
      <c r="I578" s="8"/>
    </row>
    <row r="579" spans="7:9" ht="15" x14ac:dyDescent="0.2">
      <c r="G579" s="9"/>
      <c r="H579" s="8"/>
      <c r="I579" s="8"/>
    </row>
    <row r="580" spans="7:9" ht="15" x14ac:dyDescent="0.2">
      <c r="G580" s="9"/>
      <c r="H580" s="8"/>
      <c r="I580" s="8"/>
    </row>
    <row r="581" spans="7:9" ht="15" x14ac:dyDescent="0.2">
      <c r="G581" s="9"/>
      <c r="H581" s="8"/>
      <c r="I581" s="8"/>
    </row>
    <row r="582" spans="7:9" ht="15" x14ac:dyDescent="0.2">
      <c r="G582" s="9"/>
      <c r="H582" s="8"/>
      <c r="I582" s="8"/>
    </row>
    <row r="583" spans="7:9" ht="15" x14ac:dyDescent="0.2">
      <c r="G583" s="9"/>
      <c r="H583" s="8"/>
      <c r="I583" s="8"/>
    </row>
    <row r="584" spans="7:9" ht="15" x14ac:dyDescent="0.2">
      <c r="G584" s="9"/>
      <c r="H584" s="8"/>
      <c r="I584" s="8"/>
    </row>
    <row r="585" spans="7:9" ht="15" x14ac:dyDescent="0.2">
      <c r="G585" s="9"/>
      <c r="H585" s="8"/>
      <c r="I585" s="8"/>
    </row>
    <row r="586" spans="7:9" ht="15" x14ac:dyDescent="0.2">
      <c r="G586" s="9"/>
      <c r="H586" s="8"/>
      <c r="I586" s="8"/>
    </row>
    <row r="587" spans="7:9" ht="15" x14ac:dyDescent="0.2">
      <c r="G587" s="9"/>
      <c r="H587" s="8"/>
      <c r="I587" s="8"/>
    </row>
    <row r="588" spans="7:9" ht="15" x14ac:dyDescent="0.2">
      <c r="G588" s="9"/>
      <c r="H588" s="8"/>
      <c r="I588" s="8"/>
    </row>
    <row r="589" spans="7:9" ht="15" x14ac:dyDescent="0.2">
      <c r="G589" s="9"/>
      <c r="H589" s="8"/>
      <c r="I589" s="8"/>
    </row>
    <row r="590" spans="7:9" ht="15" x14ac:dyDescent="0.2">
      <c r="G590" s="9"/>
      <c r="H590" s="8"/>
      <c r="I590" s="8"/>
    </row>
    <row r="591" spans="7:9" ht="15" x14ac:dyDescent="0.2">
      <c r="G591" s="9"/>
      <c r="H591" s="8"/>
      <c r="I591" s="8"/>
    </row>
    <row r="592" spans="7:9" ht="15" x14ac:dyDescent="0.2">
      <c r="G592" s="9"/>
      <c r="H592" s="8"/>
      <c r="I592" s="8"/>
    </row>
    <row r="593" spans="7:9" ht="15" x14ac:dyDescent="0.2">
      <c r="G593" s="9"/>
      <c r="H593" s="8"/>
      <c r="I593" s="8"/>
    </row>
    <row r="594" spans="7:9" ht="15" x14ac:dyDescent="0.2">
      <c r="G594" s="9"/>
      <c r="H594" s="8"/>
      <c r="I594" s="8"/>
    </row>
    <row r="595" spans="7:9" ht="15" x14ac:dyDescent="0.2">
      <c r="G595" s="9"/>
      <c r="H595" s="8"/>
      <c r="I595" s="8"/>
    </row>
    <row r="596" spans="7:9" ht="15" x14ac:dyDescent="0.2">
      <c r="G596" s="9"/>
      <c r="H596" s="8"/>
      <c r="I596" s="8"/>
    </row>
    <row r="597" spans="7:9" ht="15" x14ac:dyDescent="0.2">
      <c r="G597" s="9"/>
      <c r="H597" s="8"/>
      <c r="I597" s="8"/>
    </row>
    <row r="598" spans="7:9" ht="15" x14ac:dyDescent="0.2">
      <c r="G598" s="9"/>
      <c r="H598" s="8"/>
      <c r="I598" s="8"/>
    </row>
    <row r="599" spans="7:9" ht="15" x14ac:dyDescent="0.2">
      <c r="G599" s="9"/>
      <c r="H599" s="8"/>
      <c r="I599" s="8"/>
    </row>
    <row r="600" spans="7:9" ht="15" x14ac:dyDescent="0.2">
      <c r="G600" s="9"/>
      <c r="H600" s="8"/>
      <c r="I600" s="8"/>
    </row>
    <row r="601" spans="7:9" ht="15" x14ac:dyDescent="0.2">
      <c r="G601" s="9"/>
      <c r="H601" s="8"/>
      <c r="I601" s="8"/>
    </row>
    <row r="602" spans="7:9" ht="15" x14ac:dyDescent="0.2">
      <c r="G602" s="9"/>
      <c r="H602" s="8"/>
      <c r="I602" s="8"/>
    </row>
    <row r="603" spans="7:9" ht="15" x14ac:dyDescent="0.2">
      <c r="G603" s="9"/>
      <c r="H603" s="8"/>
      <c r="I603" s="8"/>
    </row>
    <row r="604" spans="7:9" ht="15" x14ac:dyDescent="0.2">
      <c r="G604" s="9"/>
      <c r="H604" s="8"/>
      <c r="I604" s="8"/>
    </row>
    <row r="605" spans="7:9" ht="15" x14ac:dyDescent="0.2">
      <c r="G605" s="9"/>
      <c r="H605" s="8"/>
      <c r="I605" s="8"/>
    </row>
    <row r="606" spans="7:9" ht="15" x14ac:dyDescent="0.2">
      <c r="G606" s="9"/>
      <c r="H606" s="8"/>
      <c r="I606" s="8"/>
    </row>
    <row r="607" spans="7:9" ht="15" x14ac:dyDescent="0.2">
      <c r="G607" s="9"/>
      <c r="H607" s="8"/>
      <c r="I607" s="8"/>
    </row>
    <row r="608" spans="7:9" ht="15" x14ac:dyDescent="0.2">
      <c r="G608" s="9"/>
      <c r="H608" s="8"/>
      <c r="I608" s="8"/>
    </row>
    <row r="609" spans="7:9" ht="15" x14ac:dyDescent="0.2">
      <c r="G609" s="9"/>
      <c r="H609" s="8"/>
      <c r="I609" s="8"/>
    </row>
    <row r="610" spans="7:9" ht="15" x14ac:dyDescent="0.2">
      <c r="G610" s="9"/>
      <c r="H610" s="8"/>
      <c r="I610" s="8"/>
    </row>
    <row r="611" spans="7:9" ht="15" x14ac:dyDescent="0.2">
      <c r="G611" s="9"/>
      <c r="H611" s="8"/>
      <c r="I611" s="8"/>
    </row>
    <row r="612" spans="7:9" ht="15" x14ac:dyDescent="0.2">
      <c r="G612" s="9"/>
      <c r="H612" s="8"/>
      <c r="I612" s="8"/>
    </row>
    <row r="613" spans="7:9" ht="15" x14ac:dyDescent="0.2">
      <c r="G613" s="9"/>
      <c r="H613" s="8"/>
      <c r="I613" s="8"/>
    </row>
    <row r="614" spans="7:9" ht="15" x14ac:dyDescent="0.2">
      <c r="G614" s="9"/>
      <c r="H614" s="8"/>
      <c r="I614" s="8"/>
    </row>
    <row r="615" spans="7:9" ht="15" x14ac:dyDescent="0.2">
      <c r="G615" s="9"/>
      <c r="H615" s="8"/>
      <c r="I615" s="8"/>
    </row>
    <row r="616" spans="7:9" ht="15" x14ac:dyDescent="0.2">
      <c r="G616" s="9"/>
      <c r="H616" s="8"/>
      <c r="I616" s="8"/>
    </row>
    <row r="617" spans="7:9" ht="15" x14ac:dyDescent="0.2">
      <c r="G617" s="9"/>
      <c r="H617" s="8"/>
      <c r="I617" s="8"/>
    </row>
    <row r="618" spans="7:9" ht="15" x14ac:dyDescent="0.2">
      <c r="G618" s="9"/>
      <c r="H618" s="8"/>
      <c r="I618" s="8"/>
    </row>
    <row r="619" spans="7:9" ht="15" x14ac:dyDescent="0.2">
      <c r="G619" s="9"/>
      <c r="H619" s="8"/>
      <c r="I619" s="8"/>
    </row>
    <row r="620" spans="7:9" ht="15" x14ac:dyDescent="0.2">
      <c r="G620" s="9"/>
      <c r="H620" s="8"/>
      <c r="I620" s="8"/>
    </row>
    <row r="621" spans="7:9" ht="15" x14ac:dyDescent="0.2">
      <c r="G621" s="9"/>
      <c r="H621" s="8"/>
      <c r="I621" s="8"/>
    </row>
    <row r="622" spans="7:9" ht="15" x14ac:dyDescent="0.2">
      <c r="G622" s="9"/>
      <c r="H622" s="8"/>
      <c r="I622" s="8"/>
    </row>
    <row r="623" spans="7:9" ht="15" x14ac:dyDescent="0.2">
      <c r="G623" s="9"/>
      <c r="H623" s="8"/>
      <c r="I623" s="8"/>
    </row>
    <row r="624" spans="7:9" ht="15" x14ac:dyDescent="0.2">
      <c r="G624" s="9"/>
      <c r="H624" s="8"/>
      <c r="I624" s="8"/>
    </row>
    <row r="625" spans="7:9" ht="15" x14ac:dyDescent="0.2">
      <c r="G625" s="9"/>
      <c r="H625" s="8"/>
      <c r="I625" s="8"/>
    </row>
    <row r="626" spans="7:9" ht="15" x14ac:dyDescent="0.2">
      <c r="G626" s="9"/>
      <c r="H626" s="8"/>
      <c r="I626" s="8"/>
    </row>
    <row r="627" spans="7:9" ht="15" x14ac:dyDescent="0.2">
      <c r="G627" s="9"/>
      <c r="H627" s="8"/>
      <c r="I627" s="8"/>
    </row>
    <row r="628" spans="7:9" ht="15" x14ac:dyDescent="0.2">
      <c r="G628" s="9"/>
      <c r="H628" s="8"/>
      <c r="I628" s="8"/>
    </row>
    <row r="629" spans="7:9" ht="15" x14ac:dyDescent="0.2">
      <c r="G629" s="9"/>
      <c r="H629" s="8"/>
      <c r="I629" s="8"/>
    </row>
    <row r="630" spans="7:9" ht="15" x14ac:dyDescent="0.2">
      <c r="G630" s="9"/>
      <c r="H630" s="8"/>
      <c r="I630" s="8"/>
    </row>
    <row r="631" spans="7:9" ht="15" x14ac:dyDescent="0.2">
      <c r="G631" s="9"/>
      <c r="H631" s="8"/>
      <c r="I631" s="8"/>
    </row>
    <row r="632" spans="7:9" ht="15" x14ac:dyDescent="0.2">
      <c r="G632" s="9"/>
      <c r="H632" s="8"/>
      <c r="I632" s="8"/>
    </row>
    <row r="633" spans="7:9" ht="15" x14ac:dyDescent="0.2">
      <c r="G633" s="9"/>
      <c r="H633" s="8"/>
      <c r="I633" s="8"/>
    </row>
    <row r="634" spans="7:9" ht="15" x14ac:dyDescent="0.2">
      <c r="G634" s="9"/>
      <c r="H634" s="8"/>
      <c r="I634" s="8"/>
    </row>
    <row r="635" spans="7:9" ht="15" x14ac:dyDescent="0.2">
      <c r="G635" s="9"/>
      <c r="H635" s="8"/>
      <c r="I635" s="8"/>
    </row>
    <row r="636" spans="7:9" ht="15" x14ac:dyDescent="0.2">
      <c r="G636" s="9"/>
      <c r="H636" s="8"/>
      <c r="I636" s="8"/>
    </row>
    <row r="637" spans="7:9" ht="15" x14ac:dyDescent="0.2">
      <c r="G637" s="9"/>
      <c r="H637" s="8"/>
      <c r="I637" s="8"/>
    </row>
    <row r="638" spans="7:9" ht="15" x14ac:dyDescent="0.2">
      <c r="G638" s="9"/>
      <c r="H638" s="8"/>
      <c r="I638" s="8"/>
    </row>
    <row r="639" spans="7:9" ht="15" x14ac:dyDescent="0.2">
      <c r="G639" s="9"/>
      <c r="H639" s="8"/>
      <c r="I639" s="8"/>
    </row>
    <row r="640" spans="7:9" ht="15" x14ac:dyDescent="0.2">
      <c r="G640" s="9"/>
      <c r="H640" s="8"/>
      <c r="I640" s="8"/>
    </row>
    <row r="641" spans="7:9" ht="15" x14ac:dyDescent="0.2">
      <c r="G641" s="9"/>
      <c r="H641" s="8"/>
      <c r="I641" s="8"/>
    </row>
    <row r="642" spans="7:9" ht="15" x14ac:dyDescent="0.2">
      <c r="G642" s="9"/>
      <c r="H642" s="8"/>
      <c r="I642" s="8"/>
    </row>
    <row r="643" spans="7:9" ht="15" x14ac:dyDescent="0.2">
      <c r="G643" s="9"/>
      <c r="H643" s="8"/>
      <c r="I643" s="8"/>
    </row>
    <row r="644" spans="7:9" ht="15" x14ac:dyDescent="0.2">
      <c r="G644" s="9"/>
      <c r="H644" s="8"/>
      <c r="I644" s="8"/>
    </row>
    <row r="645" spans="7:9" ht="15" x14ac:dyDescent="0.2">
      <c r="G645" s="9"/>
      <c r="H645" s="8"/>
      <c r="I645" s="8"/>
    </row>
    <row r="646" spans="7:9" ht="15" x14ac:dyDescent="0.2">
      <c r="G646" s="9"/>
      <c r="H646" s="8"/>
      <c r="I646" s="8"/>
    </row>
    <row r="647" spans="7:9" ht="15" x14ac:dyDescent="0.2">
      <c r="G647" s="9"/>
      <c r="H647" s="8"/>
      <c r="I647" s="8"/>
    </row>
    <row r="648" spans="7:9" ht="15" x14ac:dyDescent="0.2">
      <c r="G648" s="9"/>
      <c r="H648" s="8"/>
      <c r="I648" s="8"/>
    </row>
    <row r="649" spans="7:9" ht="15" x14ac:dyDescent="0.2">
      <c r="G649" s="9"/>
      <c r="H649" s="8"/>
      <c r="I649" s="8"/>
    </row>
    <row r="650" spans="7:9" ht="15" x14ac:dyDescent="0.2">
      <c r="G650" s="9"/>
      <c r="H650" s="8"/>
      <c r="I650" s="8"/>
    </row>
    <row r="651" spans="7:9" ht="15" x14ac:dyDescent="0.2">
      <c r="G651" s="9"/>
      <c r="H651" s="8"/>
      <c r="I651" s="8"/>
    </row>
    <row r="652" spans="7:9" ht="15" x14ac:dyDescent="0.2">
      <c r="G652" s="9"/>
      <c r="H652" s="8"/>
      <c r="I652" s="8"/>
    </row>
    <row r="653" spans="7:9" ht="15" x14ac:dyDescent="0.2">
      <c r="G653" s="9"/>
      <c r="H653" s="8"/>
      <c r="I653" s="8"/>
    </row>
    <row r="654" spans="7:9" ht="15" x14ac:dyDescent="0.2">
      <c r="G654" s="9"/>
      <c r="H654" s="8"/>
      <c r="I654" s="8"/>
    </row>
    <row r="655" spans="7:9" ht="15" x14ac:dyDescent="0.2">
      <c r="G655" s="9"/>
      <c r="H655" s="8"/>
      <c r="I655" s="8"/>
    </row>
    <row r="656" spans="7:9" ht="15" x14ac:dyDescent="0.2">
      <c r="G656" s="9"/>
      <c r="H656" s="8"/>
      <c r="I656" s="8"/>
    </row>
    <row r="657" spans="7:9" ht="15" x14ac:dyDescent="0.2">
      <c r="G657" s="9"/>
      <c r="H657" s="8"/>
      <c r="I657" s="8"/>
    </row>
    <row r="658" spans="7:9" ht="15" x14ac:dyDescent="0.2">
      <c r="G658" s="9"/>
      <c r="H658" s="8"/>
      <c r="I658" s="8"/>
    </row>
    <row r="659" spans="7:9" ht="15" x14ac:dyDescent="0.2">
      <c r="G659" s="9"/>
      <c r="H659" s="8"/>
      <c r="I659" s="8"/>
    </row>
    <row r="660" spans="7:9" ht="15" x14ac:dyDescent="0.2">
      <c r="G660" s="9"/>
      <c r="H660" s="8"/>
      <c r="I660" s="8"/>
    </row>
    <row r="661" spans="7:9" ht="15" x14ac:dyDescent="0.2">
      <c r="G661" s="9"/>
      <c r="H661" s="8"/>
      <c r="I661" s="8"/>
    </row>
    <row r="662" spans="7:9" ht="15" x14ac:dyDescent="0.2">
      <c r="G662" s="9"/>
      <c r="H662" s="8"/>
      <c r="I662" s="8"/>
    </row>
    <row r="663" spans="7:9" ht="15" x14ac:dyDescent="0.2">
      <c r="G663" s="9"/>
      <c r="H663" s="8"/>
      <c r="I663" s="8"/>
    </row>
    <row r="664" spans="7:9" ht="15" x14ac:dyDescent="0.2">
      <c r="G664" s="9"/>
      <c r="H664" s="8"/>
      <c r="I664" s="8"/>
    </row>
    <row r="665" spans="7:9" ht="15" x14ac:dyDescent="0.2">
      <c r="G665" s="9"/>
      <c r="H665" s="8"/>
      <c r="I665" s="8"/>
    </row>
    <row r="666" spans="7:9" ht="15" x14ac:dyDescent="0.2">
      <c r="G666" s="9"/>
      <c r="H666" s="8"/>
      <c r="I666" s="8"/>
    </row>
    <row r="667" spans="7:9" ht="15" x14ac:dyDescent="0.2">
      <c r="G667" s="9"/>
      <c r="H667" s="8"/>
      <c r="I667" s="8"/>
    </row>
    <row r="668" spans="7:9" ht="15" x14ac:dyDescent="0.2">
      <c r="G668" s="9"/>
      <c r="H668" s="8"/>
      <c r="I668" s="8"/>
    </row>
    <row r="669" spans="7:9" ht="15" x14ac:dyDescent="0.2">
      <c r="G669" s="9"/>
      <c r="H669" s="8"/>
      <c r="I669" s="8"/>
    </row>
    <row r="670" spans="7:9" ht="15" x14ac:dyDescent="0.2">
      <c r="G670" s="9"/>
      <c r="H670" s="8"/>
      <c r="I670" s="8"/>
    </row>
    <row r="671" spans="7:9" ht="15" x14ac:dyDescent="0.2">
      <c r="G671" s="9"/>
      <c r="H671" s="8"/>
      <c r="I671" s="8"/>
    </row>
    <row r="672" spans="7:9" ht="15" x14ac:dyDescent="0.2">
      <c r="G672" s="9"/>
      <c r="H672" s="8"/>
      <c r="I672" s="8"/>
    </row>
    <row r="673" spans="7:9" ht="15" x14ac:dyDescent="0.2">
      <c r="G673" s="9"/>
      <c r="H673" s="8"/>
      <c r="I673" s="8"/>
    </row>
    <row r="674" spans="7:9" ht="15" x14ac:dyDescent="0.2">
      <c r="G674" s="9"/>
      <c r="H674" s="8"/>
      <c r="I674" s="8"/>
    </row>
    <row r="675" spans="7:9" ht="15" x14ac:dyDescent="0.2">
      <c r="G675" s="9"/>
      <c r="H675" s="8"/>
      <c r="I675" s="8"/>
    </row>
    <row r="676" spans="7:9" ht="15" x14ac:dyDescent="0.2">
      <c r="G676" s="9"/>
      <c r="H676" s="8"/>
      <c r="I676" s="8"/>
    </row>
    <row r="677" spans="7:9" ht="15" x14ac:dyDescent="0.2">
      <c r="G677" s="9"/>
      <c r="H677" s="8"/>
      <c r="I677" s="8"/>
    </row>
    <row r="678" spans="7:9" ht="15" x14ac:dyDescent="0.2">
      <c r="G678" s="9"/>
      <c r="H678" s="8"/>
      <c r="I678" s="8"/>
    </row>
    <row r="679" spans="7:9" ht="15" x14ac:dyDescent="0.2">
      <c r="G679" s="9"/>
      <c r="H679" s="8"/>
      <c r="I679" s="8"/>
    </row>
    <row r="680" spans="7:9" ht="15" x14ac:dyDescent="0.2">
      <c r="G680" s="9"/>
      <c r="H680" s="8"/>
      <c r="I680" s="8"/>
    </row>
    <row r="681" spans="7:9" ht="15" x14ac:dyDescent="0.2">
      <c r="G681" s="9"/>
      <c r="H681" s="8"/>
      <c r="I681" s="8"/>
    </row>
    <row r="682" spans="7:9" ht="15" x14ac:dyDescent="0.2">
      <c r="G682" s="9"/>
      <c r="H682" s="8"/>
      <c r="I682" s="8"/>
    </row>
    <row r="683" spans="7:9" ht="15" x14ac:dyDescent="0.2">
      <c r="G683" s="9"/>
      <c r="H683" s="8"/>
      <c r="I683" s="8"/>
    </row>
    <row r="684" spans="7:9" ht="15" x14ac:dyDescent="0.2">
      <c r="G684" s="9"/>
      <c r="H684" s="8"/>
      <c r="I684" s="8"/>
    </row>
    <row r="685" spans="7:9" ht="15" x14ac:dyDescent="0.2">
      <c r="G685" s="9"/>
      <c r="H685" s="8"/>
      <c r="I685" s="8"/>
    </row>
    <row r="686" spans="7:9" ht="15" x14ac:dyDescent="0.2">
      <c r="G686" s="9"/>
      <c r="H686" s="8"/>
      <c r="I686" s="8"/>
    </row>
    <row r="687" spans="7:9" ht="15" x14ac:dyDescent="0.2">
      <c r="G687" s="9"/>
      <c r="H687" s="8"/>
      <c r="I687" s="8"/>
    </row>
    <row r="688" spans="7:9" ht="15" x14ac:dyDescent="0.2">
      <c r="G688" s="9"/>
      <c r="H688" s="8"/>
      <c r="I688" s="8"/>
    </row>
    <row r="689" spans="7:9" ht="15" x14ac:dyDescent="0.2">
      <c r="G689" s="9"/>
      <c r="H689" s="8"/>
      <c r="I689" s="8"/>
    </row>
    <row r="690" spans="7:9" ht="15" x14ac:dyDescent="0.2">
      <c r="G690" s="9"/>
      <c r="H690" s="8"/>
      <c r="I690" s="8"/>
    </row>
    <row r="691" spans="7:9" ht="15" x14ac:dyDescent="0.2">
      <c r="G691" s="9"/>
      <c r="H691" s="8"/>
      <c r="I691" s="8"/>
    </row>
    <row r="692" spans="7:9" ht="15" x14ac:dyDescent="0.2">
      <c r="G692" s="9"/>
      <c r="H692" s="8"/>
      <c r="I692" s="8"/>
    </row>
    <row r="693" spans="7:9" ht="15" x14ac:dyDescent="0.2">
      <c r="G693" s="9"/>
      <c r="H693" s="8"/>
      <c r="I693" s="8"/>
    </row>
    <row r="694" spans="7:9" ht="15" x14ac:dyDescent="0.2">
      <c r="G694" s="9"/>
      <c r="H694" s="8"/>
      <c r="I694" s="8"/>
    </row>
    <row r="695" spans="7:9" ht="15" x14ac:dyDescent="0.2">
      <c r="G695" s="9"/>
      <c r="H695" s="8"/>
      <c r="I695" s="8"/>
    </row>
    <row r="696" spans="7:9" ht="15" x14ac:dyDescent="0.2">
      <c r="G696" s="9"/>
      <c r="H696" s="8"/>
      <c r="I696" s="8"/>
    </row>
    <row r="697" spans="7:9" ht="15" x14ac:dyDescent="0.2">
      <c r="G697" s="9"/>
      <c r="H697" s="8"/>
      <c r="I697" s="8"/>
    </row>
    <row r="698" spans="7:9" ht="15" x14ac:dyDescent="0.2">
      <c r="G698" s="9"/>
      <c r="H698" s="8"/>
      <c r="I698" s="8"/>
    </row>
    <row r="699" spans="7:9" ht="15" x14ac:dyDescent="0.2">
      <c r="G699" s="9"/>
      <c r="H699" s="8"/>
      <c r="I699" s="8"/>
    </row>
    <row r="700" spans="7:9" ht="15" x14ac:dyDescent="0.2">
      <c r="G700" s="9"/>
      <c r="H700" s="8"/>
      <c r="I700" s="8"/>
    </row>
    <row r="701" spans="7:9" ht="15" x14ac:dyDescent="0.2">
      <c r="G701" s="9"/>
      <c r="H701" s="8"/>
      <c r="I701" s="8"/>
    </row>
    <row r="702" spans="7:9" ht="15" x14ac:dyDescent="0.2">
      <c r="G702" s="9"/>
      <c r="H702" s="8"/>
      <c r="I702" s="8"/>
    </row>
    <row r="703" spans="7:9" ht="15" x14ac:dyDescent="0.2">
      <c r="G703" s="9"/>
      <c r="H703" s="8"/>
      <c r="I703" s="8"/>
    </row>
    <row r="704" spans="7:9" ht="15" x14ac:dyDescent="0.2">
      <c r="G704" s="9"/>
      <c r="H704" s="8"/>
      <c r="I704" s="8"/>
    </row>
    <row r="705" spans="7:9" ht="15" x14ac:dyDescent="0.2">
      <c r="G705" s="9"/>
      <c r="H705" s="8"/>
      <c r="I705" s="8"/>
    </row>
    <row r="706" spans="7:9" ht="15" x14ac:dyDescent="0.2">
      <c r="G706" s="9"/>
      <c r="H706" s="8"/>
      <c r="I706" s="8"/>
    </row>
    <row r="707" spans="7:9" ht="15" x14ac:dyDescent="0.2">
      <c r="G707" s="9"/>
      <c r="H707" s="8"/>
      <c r="I707" s="8"/>
    </row>
    <row r="708" spans="7:9" ht="15" x14ac:dyDescent="0.2">
      <c r="G708" s="9"/>
      <c r="H708" s="8"/>
      <c r="I708" s="8"/>
    </row>
    <row r="709" spans="7:9" ht="15" x14ac:dyDescent="0.2">
      <c r="G709" s="9"/>
      <c r="H709" s="8"/>
      <c r="I709" s="8"/>
    </row>
    <row r="710" spans="7:9" ht="15" x14ac:dyDescent="0.2">
      <c r="G710" s="9"/>
      <c r="H710" s="8"/>
      <c r="I710" s="8"/>
    </row>
    <row r="711" spans="7:9" ht="15" x14ac:dyDescent="0.2">
      <c r="G711" s="9"/>
      <c r="H711" s="8"/>
      <c r="I711" s="8"/>
    </row>
    <row r="712" spans="7:9" ht="15" x14ac:dyDescent="0.2">
      <c r="G712" s="9"/>
      <c r="H712" s="8"/>
      <c r="I712" s="8"/>
    </row>
    <row r="713" spans="7:9" ht="15" x14ac:dyDescent="0.2">
      <c r="G713" s="9"/>
      <c r="H713" s="8"/>
      <c r="I713" s="8"/>
    </row>
    <row r="714" spans="7:9" ht="15" x14ac:dyDescent="0.2">
      <c r="G714" s="9"/>
      <c r="H714" s="8"/>
      <c r="I714" s="8"/>
    </row>
    <row r="715" spans="7:9" ht="15" x14ac:dyDescent="0.2">
      <c r="G715" s="9"/>
      <c r="H715" s="8"/>
      <c r="I715" s="8"/>
    </row>
    <row r="716" spans="7:9" ht="15" x14ac:dyDescent="0.2">
      <c r="G716" s="9"/>
      <c r="H716" s="8"/>
      <c r="I716" s="8"/>
    </row>
    <row r="717" spans="7:9" ht="15" x14ac:dyDescent="0.2">
      <c r="G717" s="9"/>
      <c r="H717" s="8"/>
      <c r="I717" s="8"/>
    </row>
    <row r="718" spans="7:9" ht="15" x14ac:dyDescent="0.2">
      <c r="G718" s="9"/>
      <c r="H718" s="8"/>
      <c r="I718" s="8"/>
    </row>
    <row r="719" spans="7:9" ht="15" x14ac:dyDescent="0.2">
      <c r="G719" s="9"/>
      <c r="H719" s="8"/>
      <c r="I719" s="8"/>
    </row>
    <row r="720" spans="7:9" ht="15" x14ac:dyDescent="0.2">
      <c r="G720" s="9"/>
      <c r="H720" s="8"/>
      <c r="I720" s="8"/>
    </row>
    <row r="721" spans="7:9" ht="15" x14ac:dyDescent="0.2">
      <c r="G721" s="9"/>
      <c r="H721" s="8"/>
      <c r="I721" s="8"/>
    </row>
    <row r="722" spans="7:9" ht="15" x14ac:dyDescent="0.2">
      <c r="G722" s="9"/>
      <c r="H722" s="8"/>
      <c r="I722" s="8"/>
    </row>
    <row r="723" spans="7:9" ht="15" x14ac:dyDescent="0.2">
      <c r="G723" s="9"/>
      <c r="H723" s="8"/>
      <c r="I723" s="8"/>
    </row>
    <row r="724" spans="7:9" ht="15" x14ac:dyDescent="0.2">
      <c r="G724" s="9"/>
      <c r="H724" s="8"/>
      <c r="I724" s="8"/>
    </row>
    <row r="725" spans="7:9" ht="15" x14ac:dyDescent="0.2">
      <c r="G725" s="9"/>
      <c r="H725" s="8"/>
      <c r="I725" s="8"/>
    </row>
    <row r="726" spans="7:9" ht="15" x14ac:dyDescent="0.2">
      <c r="G726" s="9"/>
      <c r="H726" s="8"/>
      <c r="I726" s="8"/>
    </row>
    <row r="727" spans="7:9" ht="15" x14ac:dyDescent="0.2">
      <c r="G727" s="9"/>
      <c r="H727" s="8"/>
      <c r="I727" s="8"/>
    </row>
    <row r="728" spans="7:9" ht="15" x14ac:dyDescent="0.2">
      <c r="G728" s="9"/>
      <c r="H728" s="8"/>
      <c r="I728" s="8"/>
    </row>
    <row r="729" spans="7:9" ht="15" x14ac:dyDescent="0.2">
      <c r="G729" s="9"/>
      <c r="H729" s="8"/>
      <c r="I729" s="8"/>
    </row>
    <row r="730" spans="7:9" ht="15" x14ac:dyDescent="0.2">
      <c r="G730" s="9"/>
      <c r="H730" s="8"/>
      <c r="I730" s="8"/>
    </row>
    <row r="731" spans="7:9" ht="15" x14ac:dyDescent="0.2">
      <c r="G731" s="9"/>
      <c r="H731" s="8"/>
      <c r="I731" s="8"/>
    </row>
    <row r="732" spans="7:9" ht="15" x14ac:dyDescent="0.2">
      <c r="G732" s="9"/>
      <c r="H732" s="8"/>
      <c r="I732" s="8"/>
    </row>
    <row r="733" spans="7:9" ht="15" x14ac:dyDescent="0.2">
      <c r="G733" s="9"/>
      <c r="H733" s="8"/>
      <c r="I733" s="8"/>
    </row>
    <row r="734" spans="7:9" ht="15" x14ac:dyDescent="0.2">
      <c r="G734" s="9"/>
      <c r="H734" s="8"/>
      <c r="I734" s="8"/>
    </row>
    <row r="735" spans="7:9" ht="15" x14ac:dyDescent="0.2">
      <c r="G735" s="9"/>
      <c r="H735" s="8"/>
      <c r="I735" s="8"/>
    </row>
    <row r="736" spans="7:9" ht="15" x14ac:dyDescent="0.2">
      <c r="G736" s="9"/>
      <c r="H736" s="8"/>
      <c r="I736" s="8"/>
    </row>
    <row r="737" spans="7:9" ht="15" x14ac:dyDescent="0.2">
      <c r="G737" s="9"/>
      <c r="H737" s="8"/>
      <c r="I737" s="8"/>
    </row>
    <row r="738" spans="7:9" ht="15" x14ac:dyDescent="0.2">
      <c r="G738" s="9"/>
      <c r="H738" s="8"/>
      <c r="I738" s="8"/>
    </row>
    <row r="739" spans="7:9" ht="15" x14ac:dyDescent="0.2">
      <c r="G739" s="9"/>
      <c r="H739" s="8"/>
      <c r="I739" s="8"/>
    </row>
    <row r="740" spans="7:9" ht="15" x14ac:dyDescent="0.2">
      <c r="G740" s="9"/>
      <c r="H740" s="8"/>
      <c r="I740" s="8"/>
    </row>
    <row r="741" spans="7:9" ht="15" x14ac:dyDescent="0.2">
      <c r="G741" s="9"/>
      <c r="H741" s="8"/>
      <c r="I741" s="8"/>
    </row>
    <row r="742" spans="7:9" ht="15" x14ac:dyDescent="0.2">
      <c r="G742" s="9"/>
      <c r="H742" s="8"/>
      <c r="I742" s="8"/>
    </row>
    <row r="743" spans="7:9" ht="15" x14ac:dyDescent="0.2">
      <c r="G743" s="9"/>
      <c r="H743" s="8"/>
      <c r="I743" s="8"/>
    </row>
    <row r="744" spans="7:9" ht="15" x14ac:dyDescent="0.2">
      <c r="G744" s="9"/>
      <c r="H744" s="8"/>
      <c r="I744" s="8"/>
    </row>
    <row r="745" spans="7:9" ht="15" x14ac:dyDescent="0.2">
      <c r="G745" s="9"/>
      <c r="H745" s="8"/>
      <c r="I745" s="8"/>
    </row>
    <row r="746" spans="7:9" ht="15" x14ac:dyDescent="0.2">
      <c r="G746" s="9"/>
      <c r="H746" s="8"/>
      <c r="I746" s="8"/>
    </row>
    <row r="747" spans="7:9" ht="15" x14ac:dyDescent="0.2">
      <c r="G747" s="9"/>
      <c r="H747" s="8"/>
      <c r="I747" s="8"/>
    </row>
    <row r="748" spans="7:9" ht="15" x14ac:dyDescent="0.2">
      <c r="G748" s="9"/>
      <c r="H748" s="8"/>
      <c r="I748" s="8"/>
    </row>
    <row r="749" spans="7:9" ht="15" x14ac:dyDescent="0.2">
      <c r="G749" s="9"/>
      <c r="H749" s="8"/>
      <c r="I749" s="8"/>
    </row>
    <row r="750" spans="7:9" ht="15" x14ac:dyDescent="0.2">
      <c r="G750" s="9"/>
      <c r="H750" s="8"/>
      <c r="I750" s="8"/>
    </row>
    <row r="751" spans="7:9" ht="15" x14ac:dyDescent="0.2">
      <c r="G751" s="9"/>
      <c r="H751" s="8"/>
      <c r="I751" s="8"/>
    </row>
    <row r="752" spans="7:9" ht="15" x14ac:dyDescent="0.2">
      <c r="G752" s="9"/>
      <c r="H752" s="8"/>
      <c r="I752" s="8"/>
    </row>
    <row r="753" spans="7:9" ht="15" x14ac:dyDescent="0.2">
      <c r="G753" s="9"/>
      <c r="H753" s="8"/>
      <c r="I753" s="8"/>
    </row>
    <row r="754" spans="7:9" ht="15" x14ac:dyDescent="0.2">
      <c r="G754" s="9"/>
      <c r="H754" s="8"/>
      <c r="I754" s="8"/>
    </row>
    <row r="755" spans="7:9" ht="15" x14ac:dyDescent="0.2">
      <c r="G755" s="9"/>
      <c r="H755" s="8"/>
      <c r="I755" s="8"/>
    </row>
    <row r="756" spans="7:9" ht="15" x14ac:dyDescent="0.2">
      <c r="G756" s="9"/>
      <c r="H756" s="8"/>
      <c r="I756" s="8"/>
    </row>
    <row r="757" spans="7:9" ht="15" x14ac:dyDescent="0.2">
      <c r="G757" s="9"/>
      <c r="H757" s="8"/>
      <c r="I757" s="8"/>
    </row>
    <row r="758" spans="7:9" ht="15" x14ac:dyDescent="0.2">
      <c r="G758" s="9"/>
      <c r="H758" s="8"/>
      <c r="I758" s="8"/>
    </row>
    <row r="759" spans="7:9" ht="15" x14ac:dyDescent="0.2">
      <c r="G759" s="9"/>
      <c r="H759" s="8"/>
      <c r="I759" s="8"/>
    </row>
    <row r="760" spans="7:9" ht="15" x14ac:dyDescent="0.2">
      <c r="G760" s="9"/>
      <c r="H760" s="8"/>
      <c r="I760" s="8"/>
    </row>
    <row r="761" spans="7:9" ht="15" x14ac:dyDescent="0.2">
      <c r="G761" s="9"/>
      <c r="H761" s="8"/>
      <c r="I761" s="8"/>
    </row>
    <row r="762" spans="7:9" ht="15" x14ac:dyDescent="0.2">
      <c r="G762" s="9"/>
      <c r="H762" s="8"/>
      <c r="I762" s="8"/>
    </row>
    <row r="763" spans="7:9" ht="15" x14ac:dyDescent="0.2">
      <c r="G763" s="9"/>
      <c r="H763" s="8"/>
      <c r="I763" s="8"/>
    </row>
    <row r="764" spans="7:9" ht="15" x14ac:dyDescent="0.2">
      <c r="G764" s="9"/>
      <c r="H764" s="8"/>
      <c r="I764" s="8"/>
    </row>
    <row r="765" spans="7:9" ht="15" x14ac:dyDescent="0.2">
      <c r="G765" s="9"/>
      <c r="H765" s="8"/>
      <c r="I765" s="8"/>
    </row>
    <row r="766" spans="7:9" ht="15" x14ac:dyDescent="0.2">
      <c r="G766" s="9"/>
      <c r="H766" s="8"/>
      <c r="I766" s="8"/>
    </row>
    <row r="767" spans="7:9" ht="15" x14ac:dyDescent="0.2">
      <c r="G767" s="9"/>
      <c r="H767" s="8"/>
      <c r="I767" s="8"/>
    </row>
    <row r="768" spans="7:9" ht="15" x14ac:dyDescent="0.2">
      <c r="G768" s="9"/>
      <c r="H768" s="8"/>
      <c r="I768" s="8"/>
    </row>
    <row r="769" spans="7:9" ht="15" x14ac:dyDescent="0.2">
      <c r="G769" s="9"/>
      <c r="H769" s="8"/>
      <c r="I769" s="8"/>
    </row>
    <row r="770" spans="7:9" ht="15" x14ac:dyDescent="0.2">
      <c r="G770" s="9"/>
      <c r="H770" s="8"/>
      <c r="I770" s="8"/>
    </row>
    <row r="771" spans="7:9" ht="15" x14ac:dyDescent="0.2">
      <c r="G771" s="9"/>
      <c r="H771" s="8"/>
      <c r="I771" s="8"/>
    </row>
    <row r="772" spans="7:9" ht="15" x14ac:dyDescent="0.2">
      <c r="G772" s="9"/>
      <c r="H772" s="8"/>
      <c r="I772" s="8"/>
    </row>
    <row r="773" spans="7:9" ht="15" x14ac:dyDescent="0.2">
      <c r="G773" s="9"/>
      <c r="H773" s="8"/>
      <c r="I773" s="8"/>
    </row>
    <row r="774" spans="7:9" ht="15" x14ac:dyDescent="0.2">
      <c r="G774" s="9"/>
      <c r="H774" s="8"/>
      <c r="I774" s="8"/>
    </row>
    <row r="775" spans="7:9" ht="15" x14ac:dyDescent="0.2">
      <c r="G775" s="9"/>
      <c r="H775" s="8"/>
      <c r="I775" s="8"/>
    </row>
    <row r="776" spans="7:9" ht="15" x14ac:dyDescent="0.2">
      <c r="G776" s="9"/>
      <c r="H776" s="8"/>
      <c r="I776" s="8"/>
    </row>
    <row r="777" spans="7:9" ht="15" x14ac:dyDescent="0.2">
      <c r="G777" s="9"/>
      <c r="H777" s="8"/>
      <c r="I777" s="8"/>
    </row>
    <row r="778" spans="7:9" ht="15" x14ac:dyDescent="0.2">
      <c r="G778" s="9"/>
      <c r="H778" s="8"/>
      <c r="I778" s="8"/>
    </row>
    <row r="779" spans="7:9" ht="15" x14ac:dyDescent="0.2">
      <c r="G779" s="9"/>
      <c r="H779" s="8"/>
      <c r="I779" s="8"/>
    </row>
    <row r="780" spans="7:9" ht="15" x14ac:dyDescent="0.2">
      <c r="G780" s="9"/>
      <c r="H780" s="8"/>
      <c r="I780" s="8"/>
    </row>
    <row r="781" spans="7:9" ht="15" x14ac:dyDescent="0.2">
      <c r="G781" s="9"/>
      <c r="H781" s="8"/>
      <c r="I781" s="8"/>
    </row>
    <row r="782" spans="7:9" ht="15" x14ac:dyDescent="0.2">
      <c r="G782" s="9"/>
      <c r="H782" s="8"/>
      <c r="I782" s="8"/>
    </row>
    <row r="783" spans="7:9" ht="15" x14ac:dyDescent="0.2">
      <c r="G783" s="9"/>
      <c r="H783" s="8"/>
      <c r="I783" s="8"/>
    </row>
    <row r="784" spans="7:9" ht="15" x14ac:dyDescent="0.2">
      <c r="G784" s="9"/>
      <c r="H784" s="8"/>
      <c r="I784" s="8"/>
    </row>
    <row r="785" spans="7:9" ht="15" x14ac:dyDescent="0.2">
      <c r="G785" s="9"/>
      <c r="H785" s="8"/>
      <c r="I785" s="8"/>
    </row>
    <row r="786" spans="7:9" ht="15" x14ac:dyDescent="0.2">
      <c r="G786" s="9"/>
      <c r="H786" s="8"/>
      <c r="I786" s="8"/>
    </row>
    <row r="787" spans="7:9" ht="15" x14ac:dyDescent="0.2">
      <c r="G787" s="9"/>
      <c r="H787" s="8"/>
      <c r="I787" s="8"/>
    </row>
    <row r="788" spans="7:9" ht="15" x14ac:dyDescent="0.2">
      <c r="G788" s="9"/>
      <c r="H788" s="8"/>
      <c r="I788" s="8"/>
    </row>
    <row r="789" spans="7:9" ht="15" x14ac:dyDescent="0.2">
      <c r="G789" s="9"/>
      <c r="H789" s="8"/>
      <c r="I789" s="8"/>
    </row>
    <row r="790" spans="7:9" ht="15" x14ac:dyDescent="0.2">
      <c r="G790" s="9"/>
      <c r="H790" s="8"/>
      <c r="I790" s="8"/>
    </row>
    <row r="791" spans="7:9" ht="15" x14ac:dyDescent="0.2">
      <c r="G791" s="9"/>
      <c r="H791" s="8"/>
      <c r="I791" s="8"/>
    </row>
    <row r="792" spans="7:9" ht="15" x14ac:dyDescent="0.2">
      <c r="G792" s="9"/>
      <c r="H792" s="8"/>
      <c r="I792" s="8"/>
    </row>
    <row r="793" spans="7:9" ht="15" x14ac:dyDescent="0.2">
      <c r="G793" s="9"/>
      <c r="H793" s="8"/>
      <c r="I793" s="8"/>
    </row>
    <row r="794" spans="7:9" ht="15" x14ac:dyDescent="0.2">
      <c r="G794" s="9"/>
      <c r="H794" s="8"/>
      <c r="I794" s="8"/>
    </row>
    <row r="795" spans="7:9" ht="15" x14ac:dyDescent="0.2">
      <c r="G795" s="9"/>
      <c r="H795" s="8"/>
      <c r="I795" s="8"/>
    </row>
    <row r="796" spans="7:9" ht="15" x14ac:dyDescent="0.2">
      <c r="G796" s="9"/>
      <c r="H796" s="8"/>
      <c r="I796" s="8"/>
    </row>
    <row r="797" spans="7:9" ht="15" x14ac:dyDescent="0.2">
      <c r="G797" s="9"/>
      <c r="H797" s="8"/>
      <c r="I797" s="8"/>
    </row>
    <row r="798" spans="7:9" ht="15" x14ac:dyDescent="0.2">
      <c r="G798" s="9"/>
      <c r="H798" s="8"/>
      <c r="I798" s="8"/>
    </row>
    <row r="799" spans="7:9" ht="15" x14ac:dyDescent="0.2">
      <c r="G799" s="9"/>
      <c r="H799" s="8"/>
      <c r="I799" s="8"/>
    </row>
    <row r="800" spans="7:9" ht="15" x14ac:dyDescent="0.2">
      <c r="G800" s="9"/>
      <c r="H800" s="8"/>
      <c r="I800" s="8"/>
    </row>
    <row r="801" spans="7:9" ht="15" x14ac:dyDescent="0.2">
      <c r="G801" s="9"/>
      <c r="H801" s="8"/>
      <c r="I801" s="8"/>
    </row>
    <row r="802" spans="7:9" ht="15" x14ac:dyDescent="0.2">
      <c r="G802" s="9"/>
      <c r="H802" s="8"/>
      <c r="I802" s="8"/>
    </row>
    <row r="803" spans="7:9" ht="15" x14ac:dyDescent="0.2">
      <c r="G803" s="9"/>
      <c r="H803" s="8"/>
      <c r="I803" s="8"/>
    </row>
    <row r="804" spans="7:9" ht="15" x14ac:dyDescent="0.2">
      <c r="G804" s="9"/>
      <c r="H804" s="8"/>
      <c r="I804" s="8"/>
    </row>
    <row r="805" spans="7:9" ht="15" x14ac:dyDescent="0.2">
      <c r="G805" s="9"/>
      <c r="H805" s="8"/>
      <c r="I805" s="8"/>
    </row>
    <row r="806" spans="7:9" ht="15" x14ac:dyDescent="0.2">
      <c r="G806" s="9"/>
      <c r="H806" s="8"/>
      <c r="I806" s="8"/>
    </row>
    <row r="807" spans="7:9" ht="15" x14ac:dyDescent="0.2">
      <c r="G807" s="9"/>
      <c r="H807" s="8"/>
      <c r="I807" s="8"/>
    </row>
    <row r="808" spans="7:9" ht="15" x14ac:dyDescent="0.2">
      <c r="G808" s="9"/>
      <c r="H808" s="8"/>
      <c r="I808" s="8"/>
    </row>
    <row r="809" spans="7:9" ht="15" x14ac:dyDescent="0.2">
      <c r="G809" s="9"/>
      <c r="H809" s="8"/>
      <c r="I809" s="8"/>
    </row>
    <row r="810" spans="7:9" ht="15" x14ac:dyDescent="0.2">
      <c r="G810" s="9"/>
      <c r="H810" s="8"/>
      <c r="I810" s="8"/>
    </row>
    <row r="811" spans="7:9" ht="15" x14ac:dyDescent="0.2">
      <c r="G811" s="9"/>
      <c r="H811" s="8"/>
      <c r="I811" s="8"/>
    </row>
    <row r="812" spans="7:9" ht="15" x14ac:dyDescent="0.2">
      <c r="G812" s="9"/>
      <c r="H812" s="8"/>
      <c r="I812" s="8"/>
    </row>
    <row r="813" spans="7:9" ht="15" x14ac:dyDescent="0.2">
      <c r="G813" s="9"/>
      <c r="H813" s="8"/>
      <c r="I813" s="8"/>
    </row>
    <row r="814" spans="7:9" ht="15" x14ac:dyDescent="0.2">
      <c r="G814" s="9"/>
      <c r="H814" s="8"/>
      <c r="I814" s="8"/>
    </row>
    <row r="815" spans="7:9" ht="15" x14ac:dyDescent="0.2">
      <c r="G815" s="9"/>
      <c r="H815" s="8"/>
      <c r="I815" s="8"/>
    </row>
    <row r="816" spans="7:9" ht="15" x14ac:dyDescent="0.2">
      <c r="G816" s="9"/>
      <c r="H816" s="8"/>
      <c r="I816" s="8"/>
    </row>
    <row r="817" spans="7:9" ht="15" x14ac:dyDescent="0.2">
      <c r="G817" s="9"/>
      <c r="H817" s="8"/>
      <c r="I817" s="8"/>
    </row>
    <row r="818" spans="7:9" ht="15" x14ac:dyDescent="0.2">
      <c r="G818" s="9"/>
      <c r="H818" s="8"/>
      <c r="I818" s="8"/>
    </row>
    <row r="819" spans="7:9" ht="15" x14ac:dyDescent="0.2">
      <c r="G819" s="9"/>
      <c r="H819" s="8"/>
      <c r="I819" s="8"/>
    </row>
    <row r="820" spans="7:9" ht="15" x14ac:dyDescent="0.2">
      <c r="G820" s="9"/>
      <c r="H820" s="8"/>
      <c r="I820" s="8"/>
    </row>
    <row r="821" spans="7:9" ht="15" x14ac:dyDescent="0.2">
      <c r="G821" s="9"/>
      <c r="H821" s="8"/>
      <c r="I821" s="8"/>
    </row>
    <row r="822" spans="7:9" ht="15" x14ac:dyDescent="0.2">
      <c r="G822" s="9"/>
      <c r="H822" s="8"/>
      <c r="I822" s="8"/>
    </row>
    <row r="823" spans="7:9" ht="15" x14ac:dyDescent="0.2">
      <c r="G823" s="9"/>
      <c r="H823" s="8"/>
      <c r="I823" s="8"/>
    </row>
    <row r="824" spans="7:9" ht="15" x14ac:dyDescent="0.2">
      <c r="G824" s="9"/>
      <c r="H824" s="8"/>
      <c r="I824" s="8"/>
    </row>
    <row r="825" spans="7:9" ht="15" x14ac:dyDescent="0.2">
      <c r="G825" s="9"/>
      <c r="H825" s="8"/>
      <c r="I825" s="8"/>
    </row>
    <row r="826" spans="7:9" ht="15" x14ac:dyDescent="0.2">
      <c r="G826" s="9"/>
      <c r="H826" s="8"/>
      <c r="I826" s="8"/>
    </row>
    <row r="827" spans="7:9" ht="15" x14ac:dyDescent="0.2">
      <c r="G827" s="9"/>
      <c r="H827" s="8"/>
      <c r="I827" s="8"/>
    </row>
    <row r="828" spans="7:9" ht="15" x14ac:dyDescent="0.2">
      <c r="G828" s="9"/>
      <c r="H828" s="8"/>
      <c r="I828" s="8"/>
    </row>
    <row r="829" spans="7:9" ht="15" x14ac:dyDescent="0.2">
      <c r="G829" s="9"/>
      <c r="H829" s="8"/>
      <c r="I829" s="8"/>
    </row>
    <row r="830" spans="7:9" ht="15" x14ac:dyDescent="0.2">
      <c r="G830" s="9"/>
      <c r="H830" s="8"/>
      <c r="I830" s="8"/>
    </row>
    <row r="831" spans="7:9" ht="15" x14ac:dyDescent="0.2">
      <c r="G831" s="9"/>
      <c r="H831" s="8"/>
      <c r="I831" s="8"/>
    </row>
    <row r="832" spans="7:9" ht="15" x14ac:dyDescent="0.2">
      <c r="G832" s="9"/>
      <c r="H832" s="8"/>
      <c r="I832" s="8"/>
    </row>
    <row r="833" spans="7:9" ht="15" x14ac:dyDescent="0.2">
      <c r="G833" s="9"/>
      <c r="H833" s="8"/>
      <c r="I833" s="8"/>
    </row>
    <row r="834" spans="7:9" ht="15" x14ac:dyDescent="0.2">
      <c r="G834" s="9"/>
      <c r="H834" s="8"/>
      <c r="I834" s="8"/>
    </row>
    <row r="835" spans="7:9" ht="15" x14ac:dyDescent="0.2">
      <c r="G835" s="9"/>
      <c r="H835" s="8"/>
      <c r="I835" s="8"/>
    </row>
    <row r="836" spans="7:9" ht="15" x14ac:dyDescent="0.2">
      <c r="G836" s="9"/>
      <c r="H836" s="8"/>
      <c r="I836" s="8"/>
    </row>
    <row r="837" spans="7:9" ht="15" x14ac:dyDescent="0.2">
      <c r="G837" s="9"/>
      <c r="H837" s="8"/>
      <c r="I837" s="8"/>
    </row>
    <row r="838" spans="7:9" ht="15" x14ac:dyDescent="0.2">
      <c r="G838" s="9"/>
      <c r="H838" s="8"/>
      <c r="I838" s="8"/>
    </row>
    <row r="839" spans="7:9" ht="15" x14ac:dyDescent="0.2">
      <c r="G839" s="9"/>
      <c r="H839" s="8"/>
      <c r="I839" s="8"/>
    </row>
    <row r="840" spans="7:9" ht="15" x14ac:dyDescent="0.2">
      <c r="G840" s="9"/>
      <c r="H840" s="8"/>
      <c r="I840" s="8"/>
    </row>
    <row r="841" spans="7:9" ht="15" x14ac:dyDescent="0.2">
      <c r="G841" s="9"/>
      <c r="H841" s="8"/>
      <c r="I841" s="8"/>
    </row>
    <row r="842" spans="7:9" ht="15" x14ac:dyDescent="0.2">
      <c r="G842" s="9"/>
      <c r="H842" s="8"/>
      <c r="I842" s="8"/>
    </row>
    <row r="843" spans="7:9" ht="15" x14ac:dyDescent="0.2">
      <c r="G843" s="9"/>
      <c r="H843" s="8"/>
      <c r="I843" s="8"/>
    </row>
    <row r="844" spans="7:9" ht="15" x14ac:dyDescent="0.2">
      <c r="G844" s="9"/>
      <c r="H844" s="8"/>
      <c r="I844" s="8"/>
    </row>
    <row r="845" spans="7:9" ht="15" x14ac:dyDescent="0.2">
      <c r="G845" s="9"/>
      <c r="H845" s="8"/>
      <c r="I845" s="8"/>
    </row>
    <row r="846" spans="7:9" ht="15" x14ac:dyDescent="0.2">
      <c r="G846" s="9"/>
      <c r="H846" s="8"/>
      <c r="I846" s="8"/>
    </row>
    <row r="847" spans="7:9" ht="15" x14ac:dyDescent="0.2">
      <c r="G847" s="9"/>
      <c r="H847" s="8"/>
      <c r="I847" s="8"/>
    </row>
    <row r="848" spans="7:9" ht="15" x14ac:dyDescent="0.2">
      <c r="G848" s="9"/>
      <c r="H848" s="8"/>
      <c r="I848" s="8"/>
    </row>
    <row r="849" spans="7:9" ht="15" x14ac:dyDescent="0.2">
      <c r="G849" s="9"/>
      <c r="H849" s="8"/>
      <c r="I849" s="8"/>
    </row>
    <row r="850" spans="7:9" ht="15" x14ac:dyDescent="0.2">
      <c r="G850" s="9"/>
      <c r="H850" s="8"/>
      <c r="I850" s="8"/>
    </row>
    <row r="851" spans="7:9" ht="15" x14ac:dyDescent="0.2">
      <c r="G851" s="9"/>
      <c r="H851" s="8"/>
      <c r="I851" s="8"/>
    </row>
    <row r="852" spans="7:9" ht="15" x14ac:dyDescent="0.2">
      <c r="G852" s="9"/>
      <c r="H852" s="8"/>
      <c r="I852" s="8"/>
    </row>
    <row r="853" spans="7:9" ht="15" x14ac:dyDescent="0.2">
      <c r="G853" s="9"/>
      <c r="H853" s="8"/>
      <c r="I853" s="8"/>
    </row>
    <row r="854" spans="7:9" ht="15" x14ac:dyDescent="0.2">
      <c r="G854" s="9"/>
      <c r="H854" s="8"/>
      <c r="I854" s="8"/>
    </row>
    <row r="855" spans="7:9" ht="15" x14ac:dyDescent="0.2">
      <c r="G855" s="9"/>
      <c r="H855" s="8"/>
      <c r="I855" s="8"/>
    </row>
    <row r="856" spans="7:9" ht="15" x14ac:dyDescent="0.2">
      <c r="G856" s="9"/>
      <c r="H856" s="8"/>
      <c r="I856" s="8"/>
    </row>
    <row r="857" spans="7:9" ht="15" x14ac:dyDescent="0.2">
      <c r="G857" s="9"/>
      <c r="H857" s="8"/>
      <c r="I857" s="8"/>
    </row>
    <row r="858" spans="7:9" ht="15" x14ac:dyDescent="0.2">
      <c r="G858" s="9"/>
      <c r="H858" s="8"/>
      <c r="I858" s="8"/>
    </row>
    <row r="859" spans="7:9" ht="15" x14ac:dyDescent="0.2">
      <c r="G859" s="9"/>
      <c r="H859" s="8"/>
      <c r="I859" s="8"/>
    </row>
    <row r="860" spans="7:9" ht="15" x14ac:dyDescent="0.2">
      <c r="G860" s="9"/>
      <c r="H860" s="8"/>
      <c r="I860" s="8"/>
    </row>
    <row r="861" spans="7:9" ht="15" x14ac:dyDescent="0.2">
      <c r="G861" s="9"/>
      <c r="H861" s="8"/>
      <c r="I861" s="8"/>
    </row>
    <row r="862" spans="7:9" ht="15" x14ac:dyDescent="0.2">
      <c r="G862" s="9"/>
      <c r="H862" s="8"/>
      <c r="I862" s="8"/>
    </row>
    <row r="863" spans="7:9" ht="15" x14ac:dyDescent="0.2">
      <c r="G863" s="9"/>
      <c r="H863" s="8"/>
      <c r="I863" s="8"/>
    </row>
    <row r="864" spans="7:9" ht="15" x14ac:dyDescent="0.2">
      <c r="G864" s="9"/>
      <c r="H864" s="8"/>
      <c r="I864" s="8"/>
    </row>
    <row r="865" spans="7:9" ht="15" x14ac:dyDescent="0.2">
      <c r="G865" s="9"/>
      <c r="H865" s="8"/>
      <c r="I865" s="8"/>
    </row>
    <row r="866" spans="7:9" ht="15" x14ac:dyDescent="0.2">
      <c r="G866" s="9"/>
      <c r="H866" s="8"/>
      <c r="I866" s="8"/>
    </row>
    <row r="867" spans="7:9" ht="15" x14ac:dyDescent="0.2">
      <c r="G867" s="9"/>
      <c r="H867" s="8"/>
      <c r="I867" s="8"/>
    </row>
    <row r="868" spans="7:9" ht="15" x14ac:dyDescent="0.2">
      <c r="G868" s="9"/>
      <c r="H868" s="8"/>
      <c r="I868" s="8"/>
    </row>
    <row r="869" spans="7:9" ht="15" x14ac:dyDescent="0.2">
      <c r="G869" s="9"/>
      <c r="H869" s="8"/>
      <c r="I869" s="8"/>
    </row>
    <row r="870" spans="7:9" ht="15" x14ac:dyDescent="0.2">
      <c r="G870" s="9"/>
      <c r="H870" s="8"/>
      <c r="I870" s="8"/>
    </row>
    <row r="871" spans="7:9" ht="15" x14ac:dyDescent="0.2">
      <c r="G871" s="9"/>
      <c r="H871" s="8"/>
      <c r="I871" s="8"/>
    </row>
    <row r="872" spans="7:9" ht="15" x14ac:dyDescent="0.2">
      <c r="G872" s="9"/>
      <c r="H872" s="8"/>
      <c r="I872" s="8"/>
    </row>
    <row r="873" spans="7:9" ht="15" x14ac:dyDescent="0.2">
      <c r="G873" s="9"/>
      <c r="H873" s="8"/>
      <c r="I873" s="8"/>
    </row>
    <row r="874" spans="7:9" ht="15" x14ac:dyDescent="0.2">
      <c r="G874" s="9"/>
      <c r="H874" s="8"/>
      <c r="I874" s="8"/>
    </row>
    <row r="875" spans="7:9" ht="15" x14ac:dyDescent="0.2">
      <c r="G875" s="9"/>
      <c r="H875" s="8"/>
      <c r="I875" s="8"/>
    </row>
    <row r="876" spans="7:9" ht="15" x14ac:dyDescent="0.2">
      <c r="G876" s="9"/>
      <c r="H876" s="8"/>
      <c r="I876" s="8"/>
    </row>
    <row r="877" spans="7:9" ht="15" x14ac:dyDescent="0.2">
      <c r="G877" s="9"/>
      <c r="H877" s="8"/>
      <c r="I877" s="8"/>
    </row>
    <row r="878" spans="7:9" ht="15" x14ac:dyDescent="0.2">
      <c r="G878" s="9"/>
      <c r="H878" s="8"/>
      <c r="I878" s="8"/>
    </row>
    <row r="879" spans="7:9" ht="15" x14ac:dyDescent="0.2">
      <c r="G879" s="9"/>
      <c r="H879" s="8"/>
      <c r="I879" s="8"/>
    </row>
    <row r="880" spans="7:9" ht="15" x14ac:dyDescent="0.2">
      <c r="G880" s="9"/>
      <c r="H880" s="8"/>
      <c r="I880" s="8"/>
    </row>
    <row r="881" spans="7:9" ht="15" x14ac:dyDescent="0.2">
      <c r="G881" s="9"/>
      <c r="H881" s="8"/>
      <c r="I881" s="8"/>
    </row>
    <row r="882" spans="7:9" ht="15" x14ac:dyDescent="0.2">
      <c r="G882" s="9"/>
      <c r="H882" s="8"/>
      <c r="I882" s="8"/>
    </row>
    <row r="883" spans="7:9" ht="15" x14ac:dyDescent="0.2">
      <c r="G883" s="9"/>
      <c r="H883" s="8"/>
      <c r="I883" s="8"/>
    </row>
    <row r="884" spans="7:9" ht="15" x14ac:dyDescent="0.2">
      <c r="G884" s="9"/>
      <c r="H884" s="8"/>
      <c r="I884" s="8"/>
    </row>
    <row r="885" spans="7:9" ht="15" x14ac:dyDescent="0.2">
      <c r="G885" s="9"/>
      <c r="H885" s="8"/>
      <c r="I885" s="8"/>
    </row>
    <row r="886" spans="7:9" ht="15" x14ac:dyDescent="0.2">
      <c r="G886" s="9"/>
      <c r="H886" s="8"/>
      <c r="I886" s="8"/>
    </row>
    <row r="887" spans="7:9" ht="15" x14ac:dyDescent="0.2">
      <c r="G887" s="9"/>
      <c r="H887" s="8"/>
      <c r="I887" s="8"/>
    </row>
    <row r="888" spans="7:9" ht="15" x14ac:dyDescent="0.2">
      <c r="G888" s="9"/>
      <c r="H888" s="8"/>
      <c r="I888" s="8"/>
    </row>
    <row r="889" spans="7:9" ht="15" x14ac:dyDescent="0.2">
      <c r="G889" s="9"/>
      <c r="H889" s="8"/>
      <c r="I889" s="8"/>
    </row>
    <row r="890" spans="7:9" ht="15" x14ac:dyDescent="0.2">
      <c r="G890" s="9"/>
      <c r="H890" s="8"/>
      <c r="I890" s="8"/>
    </row>
    <row r="891" spans="7:9" ht="15" x14ac:dyDescent="0.2">
      <c r="G891" s="9"/>
      <c r="H891" s="8"/>
      <c r="I891" s="8"/>
    </row>
    <row r="892" spans="7:9" ht="15" x14ac:dyDescent="0.2">
      <c r="G892" s="9"/>
      <c r="H892" s="8"/>
      <c r="I892" s="8"/>
    </row>
    <row r="893" spans="7:9" ht="15" x14ac:dyDescent="0.2">
      <c r="G893" s="9"/>
      <c r="H893" s="8"/>
      <c r="I893" s="8"/>
    </row>
    <row r="894" spans="7:9" ht="15" x14ac:dyDescent="0.2">
      <c r="G894" s="9"/>
      <c r="H894" s="8"/>
      <c r="I894" s="8"/>
    </row>
    <row r="895" spans="7:9" ht="15" x14ac:dyDescent="0.2">
      <c r="G895" s="9"/>
      <c r="H895" s="8"/>
      <c r="I895" s="8"/>
    </row>
    <row r="896" spans="7:9" ht="15" x14ac:dyDescent="0.2">
      <c r="G896" s="9"/>
      <c r="H896" s="8"/>
      <c r="I896" s="8"/>
    </row>
    <row r="897" spans="7:9" ht="15" x14ac:dyDescent="0.2">
      <c r="G897" s="9"/>
      <c r="H897" s="8"/>
      <c r="I897" s="8"/>
    </row>
    <row r="898" spans="7:9" ht="15" x14ac:dyDescent="0.2">
      <c r="G898" s="9"/>
      <c r="H898" s="8"/>
      <c r="I898" s="8"/>
    </row>
    <row r="899" spans="7:9" ht="15" x14ac:dyDescent="0.2">
      <c r="G899" s="9"/>
      <c r="H899" s="8"/>
      <c r="I899" s="8"/>
    </row>
    <row r="900" spans="7:9" ht="15" x14ac:dyDescent="0.2">
      <c r="G900" s="9"/>
      <c r="H900" s="8"/>
      <c r="I900" s="8"/>
    </row>
    <row r="901" spans="7:9" ht="15" x14ac:dyDescent="0.2">
      <c r="G901" s="9"/>
      <c r="H901" s="8"/>
      <c r="I901" s="8"/>
    </row>
    <row r="902" spans="7:9" ht="15" x14ac:dyDescent="0.2">
      <c r="G902" s="9"/>
      <c r="H902" s="8"/>
      <c r="I902" s="8"/>
    </row>
    <row r="903" spans="7:9" ht="15" x14ac:dyDescent="0.2">
      <c r="G903" s="9"/>
      <c r="H903" s="8"/>
      <c r="I903" s="8"/>
    </row>
    <row r="904" spans="7:9" ht="15" x14ac:dyDescent="0.2">
      <c r="G904" s="9"/>
      <c r="H904" s="8"/>
      <c r="I904" s="8"/>
    </row>
    <row r="905" spans="7:9" ht="15" x14ac:dyDescent="0.2">
      <c r="G905" s="9"/>
      <c r="H905" s="8"/>
      <c r="I905" s="8"/>
    </row>
    <row r="906" spans="7:9" ht="15" x14ac:dyDescent="0.2">
      <c r="G906" s="9"/>
      <c r="H906" s="8"/>
      <c r="I906" s="8"/>
    </row>
    <row r="907" spans="7:9" ht="15" x14ac:dyDescent="0.2">
      <c r="G907" s="9"/>
      <c r="H907" s="8"/>
      <c r="I907" s="8"/>
    </row>
    <row r="908" spans="7:9" ht="15" x14ac:dyDescent="0.2">
      <c r="G908" s="9"/>
      <c r="H908" s="8"/>
      <c r="I908" s="8"/>
    </row>
    <row r="909" spans="7:9" ht="15" x14ac:dyDescent="0.2">
      <c r="G909" s="9"/>
      <c r="H909" s="8"/>
      <c r="I909" s="8"/>
    </row>
    <row r="910" spans="7:9" ht="15" x14ac:dyDescent="0.2">
      <c r="G910" s="9"/>
      <c r="H910" s="8"/>
      <c r="I910" s="8"/>
    </row>
    <row r="911" spans="7:9" ht="15" x14ac:dyDescent="0.2">
      <c r="G911" s="9"/>
      <c r="H911" s="8"/>
      <c r="I911" s="8"/>
    </row>
    <row r="912" spans="7:9" ht="15" x14ac:dyDescent="0.2">
      <c r="G912" s="9"/>
      <c r="H912" s="8"/>
      <c r="I912" s="8"/>
    </row>
    <row r="913" spans="7:9" ht="15" x14ac:dyDescent="0.2">
      <c r="G913" s="9"/>
      <c r="H913" s="8"/>
      <c r="I913" s="8"/>
    </row>
    <row r="914" spans="7:9" ht="15" x14ac:dyDescent="0.2">
      <c r="G914" s="9"/>
      <c r="H914" s="8"/>
      <c r="I914" s="8"/>
    </row>
    <row r="915" spans="7:9" ht="15" x14ac:dyDescent="0.2">
      <c r="G915" s="9"/>
      <c r="H915" s="8"/>
      <c r="I915" s="8"/>
    </row>
    <row r="916" spans="7:9" ht="15" x14ac:dyDescent="0.2">
      <c r="G916" s="9"/>
      <c r="H916" s="8"/>
      <c r="I916" s="8"/>
    </row>
    <row r="917" spans="7:9" ht="15" x14ac:dyDescent="0.2">
      <c r="G917" s="9"/>
      <c r="H917" s="8"/>
      <c r="I917" s="8"/>
    </row>
    <row r="918" spans="7:9" ht="15" x14ac:dyDescent="0.2">
      <c r="G918" s="9"/>
      <c r="H918" s="8"/>
      <c r="I918" s="8"/>
    </row>
    <row r="919" spans="7:9" ht="15" x14ac:dyDescent="0.2">
      <c r="G919" s="9"/>
      <c r="H919" s="8"/>
      <c r="I919" s="8"/>
    </row>
    <row r="920" spans="7:9" ht="15" x14ac:dyDescent="0.2">
      <c r="G920" s="9"/>
      <c r="H920" s="8"/>
      <c r="I920" s="8"/>
    </row>
    <row r="921" spans="7:9" ht="15" x14ac:dyDescent="0.2">
      <c r="G921" s="9"/>
      <c r="H921" s="8"/>
      <c r="I921" s="8"/>
    </row>
    <row r="922" spans="7:9" ht="15" x14ac:dyDescent="0.2">
      <c r="G922" s="9"/>
      <c r="H922" s="8"/>
      <c r="I922" s="8"/>
    </row>
    <row r="923" spans="7:9" ht="15" x14ac:dyDescent="0.2">
      <c r="G923" s="9"/>
      <c r="H923" s="8"/>
      <c r="I923" s="8"/>
    </row>
    <row r="924" spans="7:9" ht="15" x14ac:dyDescent="0.2">
      <c r="G924" s="9"/>
      <c r="H924" s="8"/>
      <c r="I924" s="8"/>
    </row>
    <row r="925" spans="7:9" ht="15" x14ac:dyDescent="0.2">
      <c r="G925" s="9"/>
      <c r="H925" s="8"/>
      <c r="I925" s="8"/>
    </row>
    <row r="926" spans="7:9" ht="15" x14ac:dyDescent="0.2">
      <c r="G926" s="9"/>
      <c r="H926" s="8"/>
      <c r="I926" s="8"/>
    </row>
    <row r="927" spans="7:9" ht="15" x14ac:dyDescent="0.2">
      <c r="G927" s="9"/>
      <c r="H927" s="8"/>
      <c r="I927" s="8"/>
    </row>
    <row r="928" spans="7:9" ht="15" x14ac:dyDescent="0.2">
      <c r="G928" s="9"/>
      <c r="H928" s="8"/>
      <c r="I928" s="8"/>
    </row>
    <row r="929" spans="7:9" ht="15" x14ac:dyDescent="0.2">
      <c r="G929" s="9"/>
      <c r="H929" s="8"/>
      <c r="I929" s="8"/>
    </row>
    <row r="930" spans="7:9" ht="15" x14ac:dyDescent="0.2">
      <c r="G930" s="9"/>
      <c r="H930" s="8"/>
      <c r="I930" s="8"/>
    </row>
    <row r="931" spans="7:9" ht="15" x14ac:dyDescent="0.2">
      <c r="G931" s="9"/>
      <c r="H931" s="8"/>
      <c r="I931" s="8"/>
    </row>
    <row r="932" spans="7:9" ht="15" x14ac:dyDescent="0.2">
      <c r="G932" s="9"/>
      <c r="H932" s="8"/>
      <c r="I932" s="8"/>
    </row>
    <row r="933" spans="7:9" ht="15" x14ac:dyDescent="0.2">
      <c r="G933" s="9"/>
      <c r="H933" s="8"/>
      <c r="I933" s="8"/>
    </row>
    <row r="934" spans="7:9" ht="15" x14ac:dyDescent="0.2">
      <c r="G934" s="9"/>
      <c r="H934" s="8"/>
      <c r="I934" s="8"/>
    </row>
    <row r="935" spans="7:9" ht="15" x14ac:dyDescent="0.2">
      <c r="G935" s="9"/>
      <c r="H935" s="8"/>
      <c r="I935" s="8"/>
    </row>
    <row r="936" spans="7:9" ht="15" x14ac:dyDescent="0.2">
      <c r="G936" s="9"/>
      <c r="H936" s="8"/>
      <c r="I936" s="8"/>
    </row>
    <row r="937" spans="7:9" ht="15" x14ac:dyDescent="0.2">
      <c r="G937" s="9"/>
      <c r="H937" s="8"/>
      <c r="I937" s="8"/>
    </row>
    <row r="938" spans="7:9" ht="15" x14ac:dyDescent="0.2">
      <c r="G938" s="9"/>
      <c r="H938" s="8"/>
      <c r="I938" s="8"/>
    </row>
    <row r="939" spans="7:9" ht="15" x14ac:dyDescent="0.2">
      <c r="G939" s="9"/>
      <c r="H939" s="8"/>
      <c r="I939" s="8"/>
    </row>
    <row r="940" spans="7:9" ht="15" x14ac:dyDescent="0.2">
      <c r="G940" s="9"/>
      <c r="H940" s="8"/>
      <c r="I940" s="8"/>
    </row>
    <row r="941" spans="7:9" ht="15" x14ac:dyDescent="0.2">
      <c r="G941" s="9"/>
      <c r="H941" s="8"/>
      <c r="I941" s="8"/>
    </row>
    <row r="942" spans="7:9" ht="15" x14ac:dyDescent="0.2">
      <c r="G942" s="9"/>
      <c r="H942" s="8"/>
      <c r="I942" s="8"/>
    </row>
    <row r="943" spans="7:9" ht="15" x14ac:dyDescent="0.2">
      <c r="G943" s="9"/>
      <c r="H943" s="8"/>
      <c r="I943" s="8"/>
    </row>
    <row r="944" spans="7:9" ht="15" x14ac:dyDescent="0.2">
      <c r="G944" s="9"/>
      <c r="H944" s="8"/>
      <c r="I944" s="8"/>
    </row>
    <row r="945" spans="7:9" ht="15" x14ac:dyDescent="0.2">
      <c r="G945" s="9"/>
      <c r="H945" s="8"/>
      <c r="I945" s="8"/>
    </row>
    <row r="946" spans="7:9" ht="15" x14ac:dyDescent="0.2">
      <c r="G946" s="9"/>
      <c r="H946" s="8"/>
      <c r="I946" s="8"/>
    </row>
    <row r="947" spans="7:9" ht="15" x14ac:dyDescent="0.2">
      <c r="G947" s="9"/>
      <c r="H947" s="8"/>
      <c r="I947" s="8"/>
    </row>
    <row r="948" spans="7:9" ht="15" x14ac:dyDescent="0.2">
      <c r="G948" s="9"/>
      <c r="H948" s="8"/>
      <c r="I948" s="8"/>
    </row>
    <row r="949" spans="7:9" ht="15" x14ac:dyDescent="0.2">
      <c r="G949" s="9"/>
      <c r="H949" s="8"/>
      <c r="I949" s="8"/>
    </row>
    <row r="950" spans="7:9" ht="15" x14ac:dyDescent="0.2">
      <c r="G950" s="9"/>
      <c r="H950" s="8"/>
      <c r="I950" s="8"/>
    </row>
    <row r="951" spans="7:9" ht="15" x14ac:dyDescent="0.2">
      <c r="G951" s="9"/>
      <c r="H951" s="8"/>
      <c r="I951" s="8"/>
    </row>
    <row r="952" spans="7:9" ht="15" x14ac:dyDescent="0.2">
      <c r="G952" s="9"/>
      <c r="H952" s="8"/>
      <c r="I952" s="8"/>
    </row>
    <row r="953" spans="7:9" ht="15" x14ac:dyDescent="0.2">
      <c r="G953" s="9"/>
      <c r="H953" s="8"/>
      <c r="I953" s="8"/>
    </row>
    <row r="954" spans="7:9" ht="15" x14ac:dyDescent="0.2">
      <c r="G954" s="9"/>
      <c r="H954" s="8"/>
      <c r="I954" s="8"/>
    </row>
    <row r="955" spans="7:9" ht="15" x14ac:dyDescent="0.2">
      <c r="G955" s="9"/>
      <c r="H955" s="8"/>
      <c r="I955" s="8"/>
    </row>
    <row r="956" spans="7:9" ht="15" x14ac:dyDescent="0.2">
      <c r="G956" s="9"/>
      <c r="H956" s="8"/>
      <c r="I956" s="8"/>
    </row>
    <row r="957" spans="7:9" ht="15" x14ac:dyDescent="0.2">
      <c r="G957" s="9"/>
      <c r="H957" s="8"/>
      <c r="I957" s="8"/>
    </row>
    <row r="958" spans="7:9" ht="15" x14ac:dyDescent="0.2">
      <c r="G958" s="9"/>
      <c r="H958" s="8"/>
      <c r="I958" s="8"/>
    </row>
    <row r="959" spans="7:9" ht="15" x14ac:dyDescent="0.2">
      <c r="G959" s="9"/>
      <c r="H959" s="8"/>
      <c r="I959" s="8"/>
    </row>
    <row r="960" spans="7:9" ht="15" x14ac:dyDescent="0.2">
      <c r="G960" s="9"/>
      <c r="H960" s="8"/>
      <c r="I960" s="8"/>
    </row>
    <row r="961" spans="7:9" ht="15" x14ac:dyDescent="0.2">
      <c r="G961" s="9"/>
      <c r="H961" s="8"/>
      <c r="I961" s="8"/>
    </row>
    <row r="962" spans="7:9" ht="15" x14ac:dyDescent="0.2">
      <c r="G962" s="9"/>
      <c r="H962" s="8"/>
      <c r="I962" s="8"/>
    </row>
    <row r="963" spans="7:9" ht="15" x14ac:dyDescent="0.2">
      <c r="G963" s="9"/>
      <c r="H963" s="8"/>
      <c r="I963" s="8"/>
    </row>
    <row r="964" spans="7:9" ht="15" x14ac:dyDescent="0.2">
      <c r="G964" s="9"/>
      <c r="H964" s="8"/>
      <c r="I964" s="8"/>
    </row>
    <row r="965" spans="7:9" ht="15" x14ac:dyDescent="0.2">
      <c r="G965" s="9"/>
      <c r="H965" s="8"/>
      <c r="I965" s="8"/>
    </row>
    <row r="966" spans="7:9" ht="15" x14ac:dyDescent="0.2">
      <c r="G966" s="9"/>
      <c r="H966" s="8"/>
      <c r="I966" s="8"/>
    </row>
    <row r="967" spans="7:9" ht="15" x14ac:dyDescent="0.2">
      <c r="G967" s="9"/>
      <c r="H967" s="8"/>
      <c r="I967" s="8"/>
    </row>
    <row r="968" spans="7:9" ht="15" x14ac:dyDescent="0.2">
      <c r="G968" s="9"/>
      <c r="H968" s="8"/>
      <c r="I968" s="8"/>
    </row>
    <row r="969" spans="7:9" ht="15" x14ac:dyDescent="0.2">
      <c r="G969" s="9"/>
      <c r="H969" s="8"/>
      <c r="I969" s="8"/>
    </row>
    <row r="970" spans="7:9" ht="15" x14ac:dyDescent="0.2">
      <c r="G970" s="9"/>
      <c r="H970" s="8"/>
      <c r="I970" s="8"/>
    </row>
    <row r="971" spans="7:9" ht="15" x14ac:dyDescent="0.2">
      <c r="G971" s="9"/>
      <c r="H971" s="8"/>
      <c r="I971" s="8"/>
    </row>
    <row r="972" spans="7:9" ht="15" x14ac:dyDescent="0.2">
      <c r="G972" s="9"/>
      <c r="H972" s="8"/>
      <c r="I972" s="8"/>
    </row>
    <row r="973" spans="7:9" ht="15" x14ac:dyDescent="0.2">
      <c r="G973" s="9"/>
      <c r="H973" s="8"/>
      <c r="I973" s="8"/>
    </row>
    <row r="974" spans="7:9" ht="15" x14ac:dyDescent="0.2">
      <c r="G974" s="9"/>
      <c r="H974" s="8"/>
      <c r="I974" s="8"/>
    </row>
    <row r="975" spans="7:9" ht="15" x14ac:dyDescent="0.2">
      <c r="G975" s="9"/>
      <c r="H975" s="8"/>
      <c r="I975" s="8"/>
    </row>
    <row r="976" spans="7:9" ht="15" x14ac:dyDescent="0.2">
      <c r="G976" s="9"/>
      <c r="H976" s="8"/>
      <c r="I976" s="8"/>
    </row>
    <row r="977" spans="7:9" ht="15" x14ac:dyDescent="0.2">
      <c r="G977" s="9"/>
      <c r="H977" s="8"/>
      <c r="I977" s="8"/>
    </row>
    <row r="978" spans="7:9" ht="15" x14ac:dyDescent="0.2">
      <c r="G978" s="9"/>
      <c r="H978" s="8"/>
      <c r="I978" s="8"/>
    </row>
    <row r="979" spans="7:9" ht="15" x14ac:dyDescent="0.2">
      <c r="G979" s="9"/>
      <c r="H979" s="8"/>
      <c r="I979" s="8"/>
    </row>
    <row r="980" spans="7:9" ht="15" x14ac:dyDescent="0.2">
      <c r="G980" s="9"/>
      <c r="H980" s="8"/>
      <c r="I980" s="8"/>
    </row>
    <row r="981" spans="7:9" ht="15" x14ac:dyDescent="0.2">
      <c r="G981" s="9"/>
      <c r="H981" s="8"/>
      <c r="I981" s="8"/>
    </row>
    <row r="982" spans="7:9" ht="15" x14ac:dyDescent="0.2">
      <c r="G982" s="9"/>
      <c r="H982" s="8"/>
      <c r="I982" s="8"/>
    </row>
    <row r="983" spans="7:9" ht="15" x14ac:dyDescent="0.2">
      <c r="G983" s="9"/>
      <c r="H983" s="8"/>
      <c r="I983" s="8"/>
    </row>
    <row r="984" spans="7:9" ht="15" x14ac:dyDescent="0.2">
      <c r="G984" s="9"/>
      <c r="H984" s="8"/>
      <c r="I984" s="8"/>
    </row>
    <row r="985" spans="7:9" ht="15" x14ac:dyDescent="0.2">
      <c r="G985" s="9"/>
      <c r="H985" s="8"/>
      <c r="I985" s="8"/>
    </row>
    <row r="986" spans="7:9" ht="15" x14ac:dyDescent="0.2">
      <c r="G986" s="9"/>
      <c r="H986" s="8"/>
      <c r="I986" s="8"/>
    </row>
    <row r="987" spans="7:9" ht="15" x14ac:dyDescent="0.2">
      <c r="G987" s="9"/>
      <c r="H987" s="8"/>
      <c r="I987" s="8"/>
    </row>
    <row r="988" spans="7:9" ht="15" x14ac:dyDescent="0.2">
      <c r="G988" s="9"/>
      <c r="H988" s="8"/>
      <c r="I988" s="8"/>
    </row>
    <row r="989" spans="7:9" ht="15" x14ac:dyDescent="0.2">
      <c r="G989" s="9"/>
      <c r="H989" s="8"/>
      <c r="I989" s="8"/>
    </row>
    <row r="990" spans="7:9" ht="15" x14ac:dyDescent="0.2">
      <c r="G990" s="9"/>
      <c r="H990" s="8"/>
      <c r="I990" s="8"/>
    </row>
    <row r="991" spans="7:9" ht="15" x14ac:dyDescent="0.2">
      <c r="G991" s="9"/>
      <c r="H991" s="8"/>
      <c r="I991" s="8"/>
    </row>
    <row r="992" spans="7:9" ht="15" x14ac:dyDescent="0.2">
      <c r="G992" s="9"/>
      <c r="H992" s="8"/>
      <c r="I992" s="8"/>
    </row>
    <row r="993" spans="7:9" ht="15" x14ac:dyDescent="0.2">
      <c r="G993" s="9"/>
      <c r="H993" s="8"/>
      <c r="I993" s="8"/>
    </row>
    <row r="994" spans="7:9" ht="15" x14ac:dyDescent="0.2">
      <c r="G994" s="9"/>
      <c r="H994" s="8"/>
      <c r="I994" s="8"/>
    </row>
    <row r="995" spans="7:9" ht="15" x14ac:dyDescent="0.2">
      <c r="G995" s="9"/>
      <c r="H995" s="8"/>
      <c r="I995" s="8"/>
    </row>
    <row r="996" spans="7:9" ht="15" x14ac:dyDescent="0.2">
      <c r="G996" s="9"/>
      <c r="H996" s="8"/>
      <c r="I996" s="8"/>
    </row>
    <row r="997" spans="7:9" ht="15" x14ac:dyDescent="0.2">
      <c r="G997" s="9"/>
      <c r="H997" s="8"/>
      <c r="I997" s="8"/>
    </row>
    <row r="998" spans="7:9" ht="15" x14ac:dyDescent="0.2">
      <c r="G998" s="9"/>
      <c r="H998" s="8"/>
      <c r="I998" s="8"/>
    </row>
    <row r="999" spans="7:9" ht="15" x14ac:dyDescent="0.2">
      <c r="G999" s="9"/>
      <c r="H999" s="8"/>
      <c r="I999" s="8"/>
    </row>
    <row r="1000" spans="7:9" ht="15" x14ac:dyDescent="0.2">
      <c r="G1000" s="9"/>
      <c r="H1000" s="8"/>
      <c r="I1000" s="8"/>
    </row>
    <row r="1001" spans="7:9" ht="15" x14ac:dyDescent="0.2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20"/>
  <sheetViews>
    <sheetView showGridLines="0" zoomScaleNormal="100" workbookViewId="0">
      <pane ySplit="8" topLeftCell="A1204" activePane="bottomLeft" state="frozen"/>
      <selection pane="bottomLeft"/>
    </sheetView>
  </sheetViews>
  <sheetFormatPr defaultColWidth="9.28515625" defaultRowHeight="12.75" x14ac:dyDescent="0.2"/>
  <cols>
    <col min="1" max="1" width="12.28515625" customWidth="1"/>
    <col min="2" max="11" width="15.42578125" customWidth="1"/>
  </cols>
  <sheetData>
    <row r="1" spans="1:11" ht="18" customHeight="1" x14ac:dyDescent="0.2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2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2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2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2">
      <c r="A6" s="23" t="s">
        <v>100</v>
      </c>
      <c r="B6" s="55"/>
      <c r="C6" s="55"/>
      <c r="D6" s="55"/>
      <c r="E6" s="56"/>
    </row>
    <row r="7" spans="1:11" ht="18" customHeight="1" x14ac:dyDescent="0.2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25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.25" x14ac:dyDescent="0.2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.25" x14ac:dyDescent="0.2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.25" x14ac:dyDescent="0.2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.25" x14ac:dyDescent="0.2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.25" x14ac:dyDescent="0.2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.25" x14ac:dyDescent="0.2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.25" x14ac:dyDescent="0.2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.25" x14ac:dyDescent="0.2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.25" x14ac:dyDescent="0.2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.25" x14ac:dyDescent="0.2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.25" x14ac:dyDescent="0.2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.25" x14ac:dyDescent="0.2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.25" x14ac:dyDescent="0.2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.25" x14ac:dyDescent="0.2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.25" x14ac:dyDescent="0.2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.25" x14ac:dyDescent="0.2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.25" x14ac:dyDescent="0.2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.25" x14ac:dyDescent="0.2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.25" x14ac:dyDescent="0.2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.25" x14ac:dyDescent="0.2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.25" x14ac:dyDescent="0.2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.25" x14ac:dyDescent="0.2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.25" x14ac:dyDescent="0.2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.25" x14ac:dyDescent="0.2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.25" x14ac:dyDescent="0.2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.25" x14ac:dyDescent="0.2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.25" x14ac:dyDescent="0.2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.25" x14ac:dyDescent="0.2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.25" x14ac:dyDescent="0.2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.25" x14ac:dyDescent="0.2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.25" x14ac:dyDescent="0.2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.25" x14ac:dyDescent="0.2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.25" x14ac:dyDescent="0.2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.25" x14ac:dyDescent="0.2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.25" x14ac:dyDescent="0.2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.25" x14ac:dyDescent="0.2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.25" x14ac:dyDescent="0.2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.25" x14ac:dyDescent="0.2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.25" x14ac:dyDescent="0.2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.25" x14ac:dyDescent="0.2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.25" x14ac:dyDescent="0.2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.25" x14ac:dyDescent="0.2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.25" x14ac:dyDescent="0.2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.25" x14ac:dyDescent="0.2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.25" x14ac:dyDescent="0.2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.25" x14ac:dyDescent="0.2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.25" x14ac:dyDescent="0.2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.25" x14ac:dyDescent="0.2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.25" x14ac:dyDescent="0.2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.25" x14ac:dyDescent="0.2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.25" x14ac:dyDescent="0.2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.25" x14ac:dyDescent="0.2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.25" x14ac:dyDescent="0.2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.25" x14ac:dyDescent="0.2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.25" x14ac:dyDescent="0.2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.25" x14ac:dyDescent="0.2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.25" x14ac:dyDescent="0.2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.25" x14ac:dyDescent="0.2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.25" x14ac:dyDescent="0.2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.25" x14ac:dyDescent="0.2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.25" x14ac:dyDescent="0.2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.25" x14ac:dyDescent="0.2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.25" x14ac:dyDescent="0.2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.25" x14ac:dyDescent="0.2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.25" x14ac:dyDescent="0.2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.25" x14ac:dyDescent="0.2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.25" x14ac:dyDescent="0.2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.25" x14ac:dyDescent="0.2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.25" x14ac:dyDescent="0.2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.25" x14ac:dyDescent="0.2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.25" x14ac:dyDescent="0.2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.25" x14ac:dyDescent="0.2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.25" x14ac:dyDescent="0.2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.25" x14ac:dyDescent="0.2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.25" x14ac:dyDescent="0.2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.25" x14ac:dyDescent="0.2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.25" x14ac:dyDescent="0.2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.25" x14ac:dyDescent="0.2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.25" x14ac:dyDescent="0.2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.25" x14ac:dyDescent="0.2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.25" x14ac:dyDescent="0.2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.25" x14ac:dyDescent="0.2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.25" x14ac:dyDescent="0.2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.25" x14ac:dyDescent="0.2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.25" x14ac:dyDescent="0.2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.25" x14ac:dyDescent="0.2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.25" x14ac:dyDescent="0.2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.25" x14ac:dyDescent="0.2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.25" x14ac:dyDescent="0.2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.25" x14ac:dyDescent="0.2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.25" x14ac:dyDescent="0.2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.25" x14ac:dyDescent="0.2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.25" x14ac:dyDescent="0.2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.25" x14ac:dyDescent="0.2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.25" x14ac:dyDescent="0.2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.25" x14ac:dyDescent="0.2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.25" x14ac:dyDescent="0.2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.25" x14ac:dyDescent="0.2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.25" x14ac:dyDescent="0.2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.25" x14ac:dyDescent="0.2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.25" x14ac:dyDescent="0.2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.25" x14ac:dyDescent="0.2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.25" x14ac:dyDescent="0.2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  <row r="1218" spans="1:11" ht="14.25" x14ac:dyDescent="0.2">
      <c r="A1218" s="66">
        <v>46244</v>
      </c>
      <c r="B1218" s="63">
        <v>162.14530099999999</v>
      </c>
      <c r="C1218" s="64">
        <f>B1218-B1217</f>
        <v>2.2562189999999873</v>
      </c>
      <c r="D1218" s="64">
        <f t="shared" ref="D1218" si="99">B1218-B1166</f>
        <v>27.759007999999994</v>
      </c>
      <c r="E1218" s="63">
        <v>52.95</v>
      </c>
      <c r="F1218" s="63">
        <v>20</v>
      </c>
      <c r="G1218" s="63">
        <v>181.97299099999998</v>
      </c>
      <c r="H1218" s="64">
        <f>G1218-G1217</f>
        <v>2.786344999999983</v>
      </c>
      <c r="I1218" s="64">
        <f t="shared" ref="I1218" si="100">G1218-G1166</f>
        <v>39.483304999999973</v>
      </c>
      <c r="J1218" s="63">
        <v>52.95</v>
      </c>
      <c r="K1218" s="63">
        <v>20</v>
      </c>
    </row>
    <row r="1219" spans="1:11" ht="14.25" x14ac:dyDescent="0.2">
      <c r="A1219" s="66">
        <v>46251</v>
      </c>
      <c r="B1219" s="103">
        <v>161.802539</v>
      </c>
      <c r="C1219" s="64">
        <f>B1219-B1218</f>
        <v>-0.34276199999999335</v>
      </c>
      <c r="D1219" s="64">
        <f>B1219-B1167</f>
        <v>27.50200700000002</v>
      </c>
      <c r="E1219" s="63">
        <v>52.95</v>
      </c>
      <c r="F1219" s="63">
        <v>20</v>
      </c>
      <c r="G1219" s="103">
        <v>182.45175599999999</v>
      </c>
      <c r="H1219" s="64">
        <f>G1219-G1218</f>
        <v>0.47876500000000988</v>
      </c>
      <c r="I1219" s="64">
        <f t="shared" ref="I1219:I1220" si="101">G1219-G1167</f>
        <v>40.286165000000011</v>
      </c>
      <c r="J1219" s="63">
        <v>52.95</v>
      </c>
      <c r="K1219" s="63">
        <v>20</v>
      </c>
    </row>
    <row r="1220" spans="1:11" ht="14.25" x14ac:dyDescent="0.2">
      <c r="A1220" s="66">
        <v>46258</v>
      </c>
      <c r="B1220" s="63">
        <v>161.627835</v>
      </c>
      <c r="C1220" s="64">
        <f t="shared" ref="C1220" si="102">B1220-B1219</f>
        <v>-0.17470399999999131</v>
      </c>
      <c r="D1220" s="64">
        <f t="shared" ref="D1220" si="103">B1220-B1168</f>
        <v>27.713307999999984</v>
      </c>
      <c r="E1220" s="63">
        <v>52.95</v>
      </c>
      <c r="F1220" s="63">
        <v>20</v>
      </c>
      <c r="G1220" s="63">
        <v>182.81792899999999</v>
      </c>
      <c r="H1220" s="64">
        <f t="shared" ref="H1220" si="104">G1220-G1219</f>
        <v>0.36617300000000341</v>
      </c>
      <c r="I1220" s="64">
        <f t="shared" si="101"/>
        <v>40.900622999999996</v>
      </c>
      <c r="J1220" s="63">
        <v>52.95</v>
      </c>
      <c r="K1220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109375" defaultRowHeight="12.75" x14ac:dyDescent="0.2"/>
  <cols>
    <col min="5" max="5" width="10.7109375" customWidth="1"/>
  </cols>
  <sheetData>
    <row r="1" spans="1:5" s="3" customFormat="1" ht="18" customHeight="1" x14ac:dyDescent="0.25">
      <c r="A1" s="90" t="s">
        <v>121</v>
      </c>
      <c r="B1" s="67"/>
      <c r="C1" s="67"/>
      <c r="D1" s="67"/>
      <c r="E1" s="67"/>
    </row>
    <row r="2" spans="1:5" s="3" customFormat="1" ht="18" customHeight="1" x14ac:dyDescent="0.2"/>
    <row r="3" spans="1:5" s="3" customFormat="1" x14ac:dyDescent="0.2"/>
    <row r="4" spans="1:5" s="3" customFormat="1" x14ac:dyDescent="0.2"/>
    <row r="5" spans="1:5" s="3" customFormat="1" x14ac:dyDescent="0.2"/>
    <row r="6" spans="1:5" s="3" customFormat="1" x14ac:dyDescent="0.2"/>
    <row r="7" spans="1:5" s="3" customFormat="1" x14ac:dyDescent="0.2"/>
    <row r="8" spans="1:5" s="3" customFormat="1" x14ac:dyDescent="0.2"/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pans="1:1" s="3" customFormat="1" x14ac:dyDescent="0.2"/>
    <row r="34" spans="1:1" s="3" customFormat="1" x14ac:dyDescent="0.2"/>
    <row r="35" spans="1:1" s="3" customFormat="1" x14ac:dyDescent="0.2"/>
    <row r="36" spans="1:1" s="3" customFormat="1" ht="14.25" x14ac:dyDescent="0.2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109375" defaultRowHeight="12.75" x14ac:dyDescent="0.2"/>
  <cols>
    <col min="1" max="1" width="48.7109375" style="3" customWidth="1"/>
    <col min="2" max="2" width="9.28515625" style="3" customWidth="1"/>
    <col min="3" max="16384" width="8.7109375" style="3"/>
  </cols>
  <sheetData>
    <row r="1" spans="1:4" ht="18" customHeight="1" x14ac:dyDescent="0.2">
      <c r="A1" s="75" t="s">
        <v>43</v>
      </c>
    </row>
    <row r="2" spans="1:4" ht="18" customHeight="1" x14ac:dyDescent="0.2">
      <c r="A2" s="17" t="s">
        <v>44</v>
      </c>
    </row>
    <row r="3" spans="1:4" ht="18" customHeight="1" x14ac:dyDescent="0.2">
      <c r="A3" s="17" t="s">
        <v>91</v>
      </c>
    </row>
    <row r="4" spans="1:4" ht="18" customHeight="1" x14ac:dyDescent="0.2">
      <c r="A4" s="17" t="s">
        <v>92</v>
      </c>
    </row>
    <row r="5" spans="1:4" ht="18" customHeight="1" x14ac:dyDescent="0.2">
      <c r="A5" s="22" t="s">
        <v>96</v>
      </c>
    </row>
    <row r="6" spans="1:4" ht="18" customHeight="1" x14ac:dyDescent="0.2">
      <c r="A6" s="83" t="s">
        <v>93</v>
      </c>
    </row>
    <row r="7" spans="1:4" ht="18" customHeight="1" x14ac:dyDescent="0.2">
      <c r="A7" s="22" t="s">
        <v>94</v>
      </c>
    </row>
    <row r="8" spans="1:4" ht="18" customHeight="1" x14ac:dyDescent="0.2">
      <c r="A8" s="22" t="s">
        <v>95</v>
      </c>
    </row>
    <row r="9" spans="1:4" ht="18" customHeight="1" x14ac:dyDescent="0.2">
      <c r="A9" s="17" t="s">
        <v>97</v>
      </c>
      <c r="B9"/>
    </row>
    <row r="10" spans="1:4" ht="18" customHeight="1" x14ac:dyDescent="0.2">
      <c r="A10" s="52" t="s">
        <v>45</v>
      </c>
      <c r="B10"/>
    </row>
    <row r="11" spans="1:4" ht="18" customHeight="1" x14ac:dyDescent="0.2">
      <c r="A11" s="30" t="s">
        <v>46</v>
      </c>
    </row>
    <row r="12" spans="1:4" ht="18" customHeight="1" x14ac:dyDescent="0.2">
      <c r="A12" s="18" t="s">
        <v>47</v>
      </c>
    </row>
    <row r="13" spans="1:4" ht="18" customHeight="1" x14ac:dyDescent="0.2">
      <c r="A13" s="18" t="s">
        <v>48</v>
      </c>
    </row>
    <row r="14" spans="1:4" ht="18" customHeight="1" x14ac:dyDescent="0.25">
      <c r="A14" s="1" t="s">
        <v>49</v>
      </c>
      <c r="B14" s="14"/>
      <c r="C14" s="2"/>
      <c r="D14" s="2"/>
    </row>
    <row r="15" spans="1:4" s="58" customFormat="1" ht="18" customHeight="1" x14ac:dyDescent="0.2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">
      <c r="A28" s="77" t="s">
        <v>0</v>
      </c>
      <c r="B28" s="16"/>
      <c r="C28" s="59"/>
      <c r="D28" s="59"/>
    </row>
    <row r="29" spans="1:4" s="58" customFormat="1" ht="18" customHeight="1" x14ac:dyDescent="0.2">
      <c r="A29" s="77" t="s">
        <v>1</v>
      </c>
      <c r="B29" s="16"/>
      <c r="C29" s="59"/>
      <c r="D29" s="59"/>
    </row>
    <row r="30" spans="1:4" ht="18" customHeight="1" x14ac:dyDescent="0.2">
      <c r="A30" s="78" t="s">
        <v>31</v>
      </c>
    </row>
    <row r="35" spans="1:1" x14ac:dyDescent="0.2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Planovska, Aneta (Energy Security)</cp:lastModifiedBy>
  <cp:revision/>
  <dcterms:created xsi:type="dcterms:W3CDTF">2008-09-08T09:14:27Z</dcterms:created>
  <dcterms:modified xsi:type="dcterms:W3CDTF">2026-08-24T15:24:06Z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