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ducationgovuk-my.sharepoint.com/personal/doug_knox_education_gov_uk/Documents/Desktop/New folder/"/>
    </mc:Choice>
  </mc:AlternateContent>
  <xr:revisionPtr revIDLastSave="2" documentId="8_{FA31D344-6ED0-47FA-AE5F-D0745F417CA3}" xr6:coauthVersionLast="47" xr6:coauthVersionMax="47" xr10:uidLastSave="{4A37CDFD-3CBE-4773-8A78-89B2A08AF4AA}"/>
  <bookViews>
    <workbookView xWindow="5145" yWindow="1125" windowWidth="20895" windowHeight="13680" xr2:uid="{72F103DB-5D60-478A-8CBB-C59C75CB0D30}"/>
  </bookViews>
  <sheets>
    <sheet name="Cover_page" sheetId="1" r:id="rId1"/>
    <sheet name="Inputs" sheetId="2" r:id="rId2"/>
    <sheet name="Growth_calculation"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3" l="1"/>
  <c r="H45" i="3"/>
  <c r="C51" i="3" s="1"/>
  <c r="E56" i="3" s="1"/>
  <c r="D28" i="3"/>
  <c r="C14" i="3"/>
  <c r="C16" i="3" s="1"/>
  <c r="H9" i="3"/>
  <c r="C18" i="3" s="1"/>
  <c r="C19" i="3" l="1"/>
  <c r="C23" i="3" s="1"/>
  <c r="I30" i="3" s="1"/>
  <c r="E35" i="3" s="1"/>
</calcChain>
</file>

<file path=xl/sharedStrings.xml><?xml version="1.0" encoding="utf-8"?>
<sst xmlns="http://schemas.openxmlformats.org/spreadsheetml/2006/main" count="41" uniqueCount="30">
  <si>
    <t>16 to 19 in-year growth calculator for special post-16 institutions (SPIs)</t>
  </si>
  <si>
    <t>In addition to this 'Cover page' sheet, this workbook contains 2 further sheets:
- 'Inputs': these are the 6 student number figures you will need to enter to calculate the 16 to 19 in-year growth award. The allocated student number figures for both 2025 to 2026 and 2026 to 2027 can be found on the latest allocation statement for the relevant years. For the R04 student numbers you will need to use the figure derived from the data submitted at that return ensuring that you apply the 1 November reference date. The R14 student number figure should be taken from the final data return of the year.
- 'Growth calculation': this sheet mirrors the calculation as outlined in the published guidance.
The growth figure calculated is dependent on the accuracy of the figures that you enter in the 'Inputs' sheet. In addition, whilst every endeavour has been made to ensure that this growth calculator is accurate, it is for indicative purposes only.
When element 1 growth awards are made, the figure is added to your allocated student number, and this revised student number is run through the 16 to 19 funding formula to produce a new cash funding allocation. We are therefore unable to provide a cash value for the student number growth award through this calculator. Element 2 growth is funded at £6,000 per student.</t>
  </si>
  <si>
    <t xml:space="preserve">To note: This calculator is based on the current published policy.
</t>
  </si>
  <si>
    <t>16 to 19 in-year growth calculator for special post-16 institutions (SPIs) – inputs</t>
  </si>
  <si>
    <t>** All inputs are student numbers **</t>
  </si>
  <si>
    <t>Element 1</t>
  </si>
  <si>
    <t>Element 2</t>
  </si>
  <si>
    <t>2025 to 2026 inputs</t>
  </si>
  <si>
    <t>2026 to 2027 inputs</t>
  </si>
  <si>
    <t xml:space="preserve">Allocation: </t>
  </si>
  <si>
    <t xml:space="preserve">R14: </t>
  </si>
  <si>
    <t xml:space="preserve">R04 (with 1 November reference date applied): </t>
  </si>
  <si>
    <t>Growth calculation</t>
  </si>
  <si>
    <t>Step 1: over-delivery</t>
  </si>
  <si>
    <t>Over-delivery is:</t>
  </si>
  <si>
    <t>2026 to 2027 R04 students less the 2026 to 2027 allocated students</t>
  </si>
  <si>
    <t>Step 2: growth calculation</t>
  </si>
  <si>
    <t>Lower threshold:</t>
  </si>
  <si>
    <t>Upper threshold:</t>
  </si>
  <si>
    <t>Growth at 100%</t>
  </si>
  <si>
    <t>Growth at 50%</t>
  </si>
  <si>
    <t>Growth after step 2:</t>
  </si>
  <si>
    <t>Step 3: previous under-delivery</t>
  </si>
  <si>
    <t>Under-delivery in 2025 to 2026:</t>
  </si>
  <si>
    <t>Half of the 2025 to 2026 under-delivery is deducted from the step 2 figure leaving:</t>
  </si>
  <si>
    <t>Step 4: round to the nearest whole number</t>
  </si>
  <si>
    <t xml:space="preserve">Final element 1 growth award: </t>
  </si>
  <si>
    <t>Threshold:</t>
  </si>
  <si>
    <t>Step 3: round to the nearest whole number</t>
  </si>
  <si>
    <t xml:space="preserve">Final element 2 growth award: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</si>
</sst>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uot;* #,##0&quot; &quot;;&quot;-&quot;* #,##0&quot; &quot;;&quot; &quot;* &quot;-&quot;#&quot; &quot;;&quot; &quot;@&quot; &quot;"/>
    <numFmt numFmtId="165" formatCode="&quot; &quot;* #,##0.0&quot; &quot;;&quot;-&quot;* #,##0.0&quot; &quot;;&quot; &quot;* &quot;-&quot;#&quot; &quot;;&quot; &quot;@&quot; &quot;"/>
    <numFmt numFmtId="166" formatCode="#,##0.0"/>
    <numFmt numFmtId="167" formatCode="&quot; &quot;* #,##0.00&quot; &quot;;&quot;-&quot;* #,##0.00&quot; &quot;;&quot; &quot;* &quot;-&quot;#&quot; &quot;;&quot; &quot;@&quot; &quot;"/>
  </numFmts>
  <fonts count="13" x14ac:knownFonts="1">
    <font>
      <sz val="11"/>
      <color rgb="FF000000"/>
      <name val="Aptos Narrow"/>
      <family val="2"/>
    </font>
    <font>
      <sz val="11"/>
      <color rgb="FF000000"/>
      <name val="Aptos Narrow"/>
      <family val="2"/>
    </font>
    <font>
      <u/>
      <sz val="11"/>
      <color rgb="FF467886"/>
      <name val="Aptos Narrow"/>
      <family val="2"/>
    </font>
    <font>
      <b/>
      <sz val="22"/>
      <color rgb="FFFF0000"/>
      <name val="Aptos Narrow"/>
      <family val="2"/>
    </font>
    <font>
      <b/>
      <sz val="20"/>
      <color rgb="FF000000"/>
      <name val="Arial"/>
      <family val="2"/>
    </font>
    <font>
      <sz val="12"/>
      <color rgb="FF000000"/>
      <name val="Arial"/>
      <family val="2"/>
    </font>
    <font>
      <sz val="11"/>
      <color rgb="FF000000"/>
      <name val="Arial"/>
      <family val="2"/>
    </font>
    <font>
      <b/>
      <sz val="16"/>
      <color rgb="FF000000"/>
      <name val="Arial"/>
      <family val="2"/>
    </font>
    <font>
      <b/>
      <sz val="18"/>
      <color rgb="FF000000"/>
      <name val="Arial"/>
      <family val="2"/>
    </font>
    <font>
      <b/>
      <sz val="14"/>
      <color rgb="FF000000"/>
      <name val="Arial"/>
      <family val="2"/>
    </font>
    <font>
      <sz val="12"/>
      <color rgb="FF0B0C0C"/>
      <name val="Arial"/>
      <family val="2"/>
    </font>
    <font>
      <sz val="12"/>
      <color rgb="FF000000"/>
      <name val="Aptos Narrow"/>
      <family val="2"/>
    </font>
    <font>
      <b/>
      <sz val="12"/>
      <color rgb="FF000000"/>
      <name val="Arial"/>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167" fontId="1" fillId="0" borderId="0" applyFont="0" applyFill="0" applyBorder="0" applyAlignment="0" applyProtection="0"/>
    <xf numFmtId="0" fontId="2" fillId="0" borderId="0" applyNumberFormat="0" applyFill="0" applyBorder="0" applyAlignment="0" applyProtection="0"/>
  </cellStyleXfs>
  <cellXfs count="31">
    <xf numFmtId="0" fontId="0" fillId="0" borderId="0" xfId="0"/>
    <xf numFmtId="0" fontId="3" fillId="0" borderId="0" xfId="0" applyFont="1"/>
    <xf numFmtId="0" fontId="4" fillId="0" borderId="0" xfId="0" applyFont="1"/>
    <xf numFmtId="0" fontId="5" fillId="0" borderId="1" xfId="0" applyFont="1" applyBorder="1" applyAlignment="1">
      <alignment vertical="top" wrapText="1"/>
    </xf>
    <xf numFmtId="0" fontId="5" fillId="0" borderId="0" xfId="0" applyFont="1"/>
    <xf numFmtId="0" fontId="0" fillId="0" borderId="2" xfId="0" applyBorder="1"/>
    <xf numFmtId="0" fontId="5" fillId="0" borderId="0" xfId="0" applyFont="1" applyAlignment="1">
      <alignment wrapText="1"/>
    </xf>
    <xf numFmtId="0" fontId="6" fillId="0" borderId="0" xfId="0" applyFont="1"/>
    <xf numFmtId="0" fontId="7" fillId="0" borderId="0" xfId="0" applyFont="1"/>
    <xf numFmtId="0" fontId="8" fillId="0" borderId="0" xfId="0" applyFont="1" applyAlignment="1">
      <alignment horizontal="right"/>
    </xf>
    <xf numFmtId="0" fontId="9" fillId="0" borderId="0" xfId="0" applyFont="1" applyAlignment="1">
      <alignment horizontal="right"/>
    </xf>
    <xf numFmtId="164" fontId="5" fillId="0" borderId="0" xfId="1" applyNumberFormat="1" applyFont="1"/>
    <xf numFmtId="0" fontId="5" fillId="0" borderId="0" xfId="0" applyFont="1" applyAlignment="1">
      <alignment horizontal="right"/>
    </xf>
    <xf numFmtId="164" fontId="5" fillId="0" borderId="2" xfId="1" applyNumberFormat="1" applyFont="1" applyBorder="1"/>
    <xf numFmtId="0" fontId="8" fillId="0" borderId="0" xfId="0" applyFont="1"/>
    <xf numFmtId="0" fontId="9" fillId="0" borderId="0" xfId="0" applyFont="1"/>
    <xf numFmtId="0" fontId="5" fillId="0" borderId="0" xfId="0" applyFont="1" applyAlignment="1">
      <alignment vertical="center"/>
    </xf>
    <xf numFmtId="0" fontId="10" fillId="0" borderId="0" xfId="0" applyFont="1"/>
    <xf numFmtId="0" fontId="5" fillId="0" borderId="1" xfId="0" applyFont="1" applyBorder="1"/>
    <xf numFmtId="165" fontId="5" fillId="0" borderId="0" xfId="1" applyNumberFormat="1" applyFont="1"/>
    <xf numFmtId="166" fontId="5" fillId="0" borderId="2" xfId="1" applyNumberFormat="1" applyFont="1" applyBorder="1"/>
    <xf numFmtId="0" fontId="11" fillId="0" borderId="0" xfId="0" applyFont="1"/>
    <xf numFmtId="165" fontId="11" fillId="0" borderId="0" xfId="1" applyNumberFormat="1" applyFont="1"/>
    <xf numFmtId="166" fontId="5" fillId="0" borderId="1" xfId="1" applyNumberFormat="1" applyFont="1" applyBorder="1"/>
    <xf numFmtId="0" fontId="9" fillId="0" borderId="0" xfId="0" applyFont="1" applyAlignment="1">
      <alignment vertical="center"/>
    </xf>
    <xf numFmtId="3" fontId="5" fillId="0" borderId="2" xfId="1" applyNumberFormat="1" applyFont="1" applyBorder="1"/>
    <xf numFmtId="166" fontId="5" fillId="0" borderId="0" xfId="1" applyNumberFormat="1" applyFont="1"/>
    <xf numFmtId="1" fontId="9" fillId="0" borderId="0" xfId="0" applyNumberFormat="1" applyFont="1"/>
    <xf numFmtId="1" fontId="12" fillId="0" borderId="2" xfId="0" applyNumberFormat="1" applyFont="1" applyBorder="1"/>
    <xf numFmtId="165" fontId="5" fillId="0" borderId="2" xfId="1" applyNumberFormat="1" applyFont="1" applyBorder="1"/>
    <xf numFmtId="0" fontId="2" fillId="0" borderId="0" xfId="2"/>
  </cellXfs>
  <cellStyles count="3">
    <cellStyle name="Comma" xfId="1" builtinId="3" customBuiltin="1"/>
    <cellStyle name="Hyperlink" xfId="2" xr:uid="{3D9BF2D3-DFC7-4DCF-9988-B036F74BAC7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52047" cy="928692"/>
    <xdr:pic>
      <xdr:nvPicPr>
        <xdr:cNvPr id="2" name="Picture 7" descr="logo for Department for Education">
          <a:extLst>
            <a:ext uri="{FF2B5EF4-FFF2-40B4-BE49-F238E27FC236}">
              <a16:creationId xmlns:a16="http://schemas.microsoft.com/office/drawing/2014/main" id="{6DE87813-BC2F-37DD-A028-9C76C31056F1}"/>
            </a:ext>
          </a:extLst>
        </xdr:cNvPr>
        <xdr:cNvPicPr>
          <a:picLocks noChangeAspect="1"/>
        </xdr:cNvPicPr>
      </xdr:nvPicPr>
      <xdr:blipFill>
        <a:blip xmlns:r="http://schemas.openxmlformats.org/officeDocument/2006/relationships" r:embed="rId1"/>
        <a:stretch>
          <a:fillRect/>
        </a:stretch>
      </xdr:blipFill>
      <xdr:spPr>
        <a:xfrm>
          <a:off x="0" y="0"/>
          <a:ext cx="1552047" cy="92869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publications/16-to-19-funding-in-year-growth-for-2026-to-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FB691-C6FD-4201-94F1-023264A48422}">
  <dimension ref="A1:E5"/>
  <sheetViews>
    <sheetView tabSelected="1" workbookViewId="0"/>
  </sheetViews>
  <sheetFormatPr defaultColWidth="9.28515625" defaultRowHeight="15" x14ac:dyDescent="0.25"/>
  <cols>
    <col min="1" max="1" width="126.85546875" customWidth="1"/>
    <col min="2" max="2" width="9.28515625" customWidth="1"/>
  </cols>
  <sheetData>
    <row r="1" spans="1:5" ht="73.150000000000006" customHeight="1" x14ac:dyDescent="0.45">
      <c r="A1" s="1"/>
    </row>
    <row r="2" spans="1:5" ht="26.25" x14ac:dyDescent="0.4">
      <c r="A2" s="2" t="s">
        <v>0</v>
      </c>
    </row>
    <row r="3" spans="1:5" ht="234.6" customHeight="1" thickBot="1" x14ac:dyDescent="0.3">
      <c r="A3" s="3" t="s">
        <v>1</v>
      </c>
    </row>
    <row r="4" spans="1:5" ht="24.6" customHeight="1" thickBot="1" x14ac:dyDescent="0.3">
      <c r="A4" s="30" t="s">
        <v>2</v>
      </c>
      <c r="E4" s="5"/>
    </row>
    <row r="5" spans="1:5" ht="15.75" x14ac:dyDescent="0.25">
      <c r="A5" s="6"/>
    </row>
  </sheetData>
  <hyperlinks>
    <hyperlink ref="A4" r:id="rId1" display="https://www.gov.uk/government/publications/16-to-19-funding-in-year-growth-for-2026-to-2027" xr:uid="{A3C75271-FDC1-4015-9F33-0855F4519EB9}"/>
  </hyperlinks>
  <pageMargins left="0.70000000000000007" right="0.70000000000000007" top="0.75" bottom="0.75" header="0.30000000000000004" footer="0.30000000000000004"/>
  <headerFooter>
    <oddHeader>&amp;C&amp;"Aptos"&amp;11&amp;K000000 OFFICIAL - FOR PUBLIC RELEASE&amp;1#_x000D_</oddHeader>
    <oddFooter>&amp;C_x000D_&amp;1#&amp;"Aptos"&amp;11&amp;K000000 OFFICIAL - FOR PUBLIC RELEASE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6E3C-7D51-4A83-8536-EF8939821D91}">
  <dimension ref="A1:E18"/>
  <sheetViews>
    <sheetView workbookViewId="0"/>
  </sheetViews>
  <sheetFormatPr defaultColWidth="9.140625" defaultRowHeight="14.25" x14ac:dyDescent="0.2"/>
  <cols>
    <col min="1" max="1" width="50" style="7" customWidth="1"/>
    <col min="2" max="2" width="9.85546875" style="7" bestFit="1" customWidth="1"/>
    <col min="3" max="3" width="10.140625" style="7" customWidth="1"/>
    <col min="4" max="4" width="49.140625" style="7" customWidth="1"/>
    <col min="5" max="5" width="9.140625" style="7" customWidth="1"/>
    <col min="6" max="16384" width="9.140625" style="7"/>
  </cols>
  <sheetData>
    <row r="1" spans="1:5" ht="26.25" x14ac:dyDescent="0.4">
      <c r="A1" s="2" t="s">
        <v>3</v>
      </c>
    </row>
    <row r="3" spans="1:5" ht="20.25" x14ac:dyDescent="0.3">
      <c r="A3" s="8" t="s">
        <v>4</v>
      </c>
    </row>
    <row r="5" spans="1:5" ht="23.25" x14ac:dyDescent="0.35">
      <c r="A5" s="9" t="s">
        <v>5</v>
      </c>
      <c r="D5" s="9" t="s">
        <v>6</v>
      </c>
    </row>
    <row r="7" spans="1:5" ht="18" x14ac:dyDescent="0.25">
      <c r="A7" s="10" t="s">
        <v>7</v>
      </c>
      <c r="D7" s="10" t="s">
        <v>8</v>
      </c>
      <c r="E7" s="11"/>
    </row>
    <row r="8" spans="1:5" ht="15" x14ac:dyDescent="0.2">
      <c r="E8" s="11"/>
    </row>
    <row r="9" spans="1:5" ht="15" x14ac:dyDescent="0.2">
      <c r="A9" s="12" t="s">
        <v>9</v>
      </c>
      <c r="B9" s="13"/>
      <c r="D9" s="12" t="s">
        <v>9</v>
      </c>
      <c r="E9" s="13"/>
    </row>
    <row r="10" spans="1:5" ht="3" customHeight="1" thickBot="1" x14ac:dyDescent="0.25">
      <c r="A10" s="12"/>
      <c r="B10" s="11"/>
      <c r="D10" s="12"/>
      <c r="E10" s="11"/>
    </row>
    <row r="11" spans="1:5" ht="15" x14ac:dyDescent="0.2">
      <c r="A11" s="12" t="s">
        <v>10</v>
      </c>
      <c r="B11" s="13"/>
      <c r="D11" s="12" t="s">
        <v>11</v>
      </c>
      <c r="E11" s="13"/>
    </row>
    <row r="12" spans="1:5" ht="15" x14ac:dyDescent="0.2">
      <c r="B12" s="11"/>
      <c r="E12" s="11"/>
    </row>
    <row r="13" spans="1:5" ht="15" x14ac:dyDescent="0.2">
      <c r="B13" s="11"/>
      <c r="E13" s="11"/>
    </row>
    <row r="14" spans="1:5" ht="18" x14ac:dyDescent="0.25">
      <c r="A14" s="10" t="s">
        <v>8</v>
      </c>
      <c r="B14" s="11"/>
      <c r="D14" s="10"/>
      <c r="E14" s="11"/>
    </row>
    <row r="15" spans="1:5" ht="15" x14ac:dyDescent="0.2">
      <c r="B15" s="11"/>
    </row>
    <row r="16" spans="1:5" ht="15" x14ac:dyDescent="0.2">
      <c r="A16" s="12" t="s">
        <v>9</v>
      </c>
      <c r="B16" s="13"/>
      <c r="D16" s="12"/>
    </row>
    <row r="17" spans="1:4" ht="3" customHeight="1" thickBot="1" x14ac:dyDescent="0.25">
      <c r="A17" s="12"/>
      <c r="B17" s="11"/>
      <c r="D17" s="12"/>
    </row>
    <row r="18" spans="1:4" ht="15" x14ac:dyDescent="0.2">
      <c r="A18" s="12" t="s">
        <v>11</v>
      </c>
      <c r="B18" s="13"/>
      <c r="D18" s="12"/>
    </row>
  </sheetData>
  <pageMargins left="0.70000000000000007" right="0.70000000000000007" top="0.75" bottom="0.75" header="0.30000000000000004" footer="0.30000000000000004"/>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1FD2-BAE9-42DA-8881-1C97F533A384}">
  <dimension ref="A1:I56"/>
  <sheetViews>
    <sheetView workbookViewId="0"/>
  </sheetViews>
  <sheetFormatPr defaultColWidth="9.140625" defaultRowHeight="14.25" x14ac:dyDescent="0.2"/>
  <cols>
    <col min="1" max="1" width="9.140625" style="7" customWidth="1"/>
    <col min="2" max="2" width="18.140625" style="7" customWidth="1"/>
    <col min="3" max="3" width="9.85546875" style="7" customWidth="1"/>
    <col min="4" max="4" width="9.140625" style="7" customWidth="1"/>
    <col min="5" max="16384" width="9.140625" style="7"/>
  </cols>
  <sheetData>
    <row r="1" spans="1:8" ht="26.25" x14ac:dyDescent="0.4">
      <c r="A1" s="2" t="s">
        <v>12</v>
      </c>
    </row>
    <row r="3" spans="1:8" ht="23.25" x14ac:dyDescent="0.35">
      <c r="A3" s="14" t="s">
        <v>5</v>
      </c>
    </row>
    <row r="5" spans="1:8" s="4" customFormat="1" ht="18" x14ac:dyDescent="0.25">
      <c r="A5" s="15" t="s">
        <v>13</v>
      </c>
    </row>
    <row r="6" spans="1:8" s="4" customFormat="1" ht="15" x14ac:dyDescent="0.2"/>
    <row r="7" spans="1:8" s="4" customFormat="1" ht="15" x14ac:dyDescent="0.2">
      <c r="A7" s="16" t="s">
        <v>14</v>
      </c>
    </row>
    <row r="8" spans="1:8" s="4" customFormat="1" ht="15" x14ac:dyDescent="0.2">
      <c r="B8" s="16"/>
    </row>
    <row r="9" spans="1:8" s="4" customFormat="1" ht="15" x14ac:dyDescent="0.2">
      <c r="A9" s="17" t="s">
        <v>15</v>
      </c>
      <c r="B9" s="17"/>
      <c r="H9" s="18">
        <f>MAX(0,Inputs!B18-Inputs!B16)</f>
        <v>0</v>
      </c>
    </row>
    <row r="10" spans="1:8" s="4" customFormat="1" ht="15" x14ac:dyDescent="0.2">
      <c r="C10" s="19"/>
    </row>
    <row r="11" spans="1:8" s="4" customFormat="1" ht="15" x14ac:dyDescent="0.2">
      <c r="C11" s="19"/>
    </row>
    <row r="12" spans="1:8" s="4" customFormat="1" ht="18" x14ac:dyDescent="0.25">
      <c r="A12" s="15" t="s">
        <v>16</v>
      </c>
      <c r="C12" s="19"/>
    </row>
    <row r="13" spans="1:8" s="4" customFormat="1" ht="15" x14ac:dyDescent="0.2">
      <c r="C13" s="19"/>
    </row>
    <row r="14" spans="1:8" s="4" customFormat="1" ht="15" x14ac:dyDescent="0.2">
      <c r="A14" s="4" t="s">
        <v>17</v>
      </c>
      <c r="C14" s="20">
        <f>MAX(0.075*Inputs!B16,5)</f>
        <v>5</v>
      </c>
    </row>
    <row r="15" spans="1:8" s="4" customFormat="1" ht="3" customHeight="1" thickBot="1" x14ac:dyDescent="0.25">
      <c r="C15" s="19"/>
    </row>
    <row r="16" spans="1:8" s="4" customFormat="1" ht="15" x14ac:dyDescent="0.2">
      <c r="A16" s="4" t="s">
        <v>18</v>
      </c>
      <c r="C16" s="20">
        <f>C14*2</f>
        <v>10</v>
      </c>
    </row>
    <row r="17" spans="1:9" s="4" customFormat="1" ht="15" x14ac:dyDescent="0.2">
      <c r="C17" s="19"/>
    </row>
    <row r="18" spans="1:9" s="4" customFormat="1" ht="15.75" hidden="1" x14ac:dyDescent="0.25">
      <c r="A18" s="21" t="s">
        <v>19</v>
      </c>
      <c r="B18" s="21"/>
      <c r="C18" s="22">
        <f>MAX(0,MIN(H9-C14,C14))</f>
        <v>0</v>
      </c>
      <c r="D18" s="21"/>
    </row>
    <row r="19" spans="1:9" s="4" customFormat="1" ht="15.75" hidden="1" x14ac:dyDescent="0.25">
      <c r="A19" s="21" t="s">
        <v>20</v>
      </c>
      <c r="B19" s="21"/>
      <c r="C19" s="22">
        <f>MAX(H9-C16,0)/2</f>
        <v>0</v>
      </c>
      <c r="D19" s="21"/>
    </row>
    <row r="20" spans="1:9" s="4" customFormat="1" ht="15" hidden="1" x14ac:dyDescent="0.2">
      <c r="C20" s="19"/>
    </row>
    <row r="21" spans="1:9" s="4" customFormat="1" ht="15" hidden="1" x14ac:dyDescent="0.2">
      <c r="C21" s="19"/>
    </row>
    <row r="22" spans="1:9" s="4" customFormat="1" ht="15" hidden="1" x14ac:dyDescent="0.2">
      <c r="C22" s="19"/>
    </row>
    <row r="23" spans="1:9" s="4" customFormat="1" ht="15" x14ac:dyDescent="0.2">
      <c r="A23" s="4" t="s">
        <v>21</v>
      </c>
      <c r="C23" s="23">
        <f>SUM(C18:C19)</f>
        <v>0</v>
      </c>
    </row>
    <row r="24" spans="1:9" s="4" customFormat="1" ht="15" x14ac:dyDescent="0.2"/>
    <row r="25" spans="1:9" s="4" customFormat="1" ht="15" x14ac:dyDescent="0.2"/>
    <row r="26" spans="1:9" s="4" customFormat="1" ht="18" x14ac:dyDescent="0.2">
      <c r="A26" s="24" t="s">
        <v>22</v>
      </c>
    </row>
    <row r="27" spans="1:9" s="4" customFormat="1" ht="15" x14ac:dyDescent="0.2"/>
    <row r="28" spans="1:9" s="4" customFormat="1" ht="15" x14ac:dyDescent="0.2">
      <c r="A28" s="4" t="s">
        <v>23</v>
      </c>
      <c r="D28" s="25">
        <f>MIN(0,Inputs!B11-Inputs!B9)</f>
        <v>0</v>
      </c>
    </row>
    <row r="29" spans="1:9" s="4" customFormat="1" ht="15" x14ac:dyDescent="0.2"/>
    <row r="30" spans="1:9" s="4" customFormat="1" ht="15" x14ac:dyDescent="0.2">
      <c r="A30" s="4" t="s">
        <v>24</v>
      </c>
      <c r="I30" s="20">
        <f>MAX(0,C23+(D28/2))</f>
        <v>0</v>
      </c>
    </row>
    <row r="31" spans="1:9" s="4" customFormat="1" ht="15" x14ac:dyDescent="0.2">
      <c r="I31" s="26"/>
    </row>
    <row r="32" spans="1:9" s="4" customFormat="1" ht="15" x14ac:dyDescent="0.2">
      <c r="I32" s="26"/>
    </row>
    <row r="33" spans="1:9" s="4" customFormat="1" ht="18" x14ac:dyDescent="0.2">
      <c r="A33" s="24" t="s">
        <v>25</v>
      </c>
      <c r="I33" s="26"/>
    </row>
    <row r="34" spans="1:9" s="4" customFormat="1" ht="15" x14ac:dyDescent="0.2"/>
    <row r="35" spans="1:9" customFormat="1" ht="20.25" x14ac:dyDescent="0.3">
      <c r="A35" s="8" t="s">
        <v>26</v>
      </c>
      <c r="B35" s="15"/>
      <c r="C35" s="15"/>
      <c r="D35" s="27"/>
      <c r="E35" s="28">
        <f>ROUND(I30,0)</f>
        <v>0</v>
      </c>
      <c r="F35" s="7"/>
      <c r="G35" s="7"/>
      <c r="H35" s="7"/>
      <c r="I35" s="7"/>
    </row>
    <row r="36" spans="1:9" customFormat="1" ht="15" x14ac:dyDescent="0.25">
      <c r="A36" s="7"/>
      <c r="B36" s="7"/>
      <c r="C36" s="7"/>
      <c r="D36" s="7"/>
      <c r="E36" s="7"/>
      <c r="F36" s="7"/>
      <c r="G36" s="7"/>
      <c r="H36" s="7"/>
      <c r="I36" s="7"/>
    </row>
    <row r="37" spans="1:9" customFormat="1" ht="15" x14ac:dyDescent="0.25">
      <c r="A37" s="7"/>
      <c r="B37" s="7"/>
      <c r="C37" s="7"/>
      <c r="D37" s="7"/>
      <c r="E37" s="7"/>
      <c r="F37" s="7"/>
      <c r="G37" s="7"/>
      <c r="H37" s="7"/>
      <c r="I37" s="7"/>
    </row>
    <row r="38" spans="1:9" customFormat="1" ht="15" x14ac:dyDescent="0.25">
      <c r="A38" s="7"/>
      <c r="B38" s="7"/>
      <c r="C38" s="7"/>
      <c r="D38" s="7"/>
      <c r="E38" s="7"/>
      <c r="F38" s="7"/>
      <c r="G38" s="7"/>
      <c r="H38" s="7"/>
      <c r="I38" s="7"/>
    </row>
    <row r="39" spans="1:9" customFormat="1" ht="23.25" x14ac:dyDescent="0.35">
      <c r="A39" s="14" t="s">
        <v>6</v>
      </c>
      <c r="B39" s="7"/>
      <c r="C39" s="7"/>
      <c r="D39" s="7"/>
      <c r="E39" s="7"/>
      <c r="F39" s="7"/>
      <c r="G39" s="7"/>
      <c r="H39" s="7"/>
      <c r="I39" s="7"/>
    </row>
    <row r="40" spans="1:9" customFormat="1" ht="15" x14ac:dyDescent="0.25">
      <c r="A40" s="7"/>
      <c r="B40" s="7"/>
      <c r="C40" s="7"/>
      <c r="D40" s="7"/>
      <c r="E40" s="7"/>
      <c r="F40" s="7"/>
      <c r="G40" s="7"/>
      <c r="H40" s="7"/>
      <c r="I40" s="7"/>
    </row>
    <row r="41" spans="1:9" s="4" customFormat="1" ht="18" x14ac:dyDescent="0.25">
      <c r="A41" s="15" t="s">
        <v>13</v>
      </c>
    </row>
    <row r="42" spans="1:9" s="4" customFormat="1" ht="15" x14ac:dyDescent="0.2"/>
    <row r="43" spans="1:9" s="4" customFormat="1" ht="15" x14ac:dyDescent="0.2">
      <c r="A43" s="16" t="s">
        <v>14</v>
      </c>
    </row>
    <row r="44" spans="1:9" s="4" customFormat="1" ht="15" x14ac:dyDescent="0.2">
      <c r="B44" s="16"/>
    </row>
    <row r="45" spans="1:9" s="4" customFormat="1" ht="15" x14ac:dyDescent="0.2">
      <c r="A45" s="17" t="s">
        <v>15</v>
      </c>
      <c r="B45" s="17"/>
      <c r="H45" s="18">
        <f>MAX(0,Inputs!E11-Inputs!E9)</f>
        <v>0</v>
      </c>
    </row>
    <row r="46" spans="1:9" customFormat="1" ht="15" x14ac:dyDescent="0.25">
      <c r="A46" s="7"/>
      <c r="B46" s="7"/>
      <c r="C46" s="7"/>
      <c r="D46" s="7"/>
      <c r="E46" s="7"/>
      <c r="F46" s="7"/>
      <c r="G46" s="7"/>
      <c r="H46" s="7"/>
      <c r="I46" s="7"/>
    </row>
    <row r="47" spans="1:9" customFormat="1" ht="18" x14ac:dyDescent="0.25">
      <c r="A47" s="15" t="s">
        <v>16</v>
      </c>
      <c r="B47" s="4"/>
      <c r="C47" s="19"/>
      <c r="D47" s="7"/>
      <c r="E47" s="7"/>
      <c r="F47" s="7"/>
      <c r="G47" s="7"/>
      <c r="H47" s="7"/>
      <c r="I47" s="7"/>
    </row>
    <row r="48" spans="1:9" customFormat="1" ht="15.75" x14ac:dyDescent="0.25">
      <c r="A48" s="4"/>
      <c r="B48" s="4"/>
      <c r="C48" s="19"/>
      <c r="D48" s="7"/>
      <c r="E48" s="7"/>
      <c r="F48" s="7"/>
      <c r="G48" s="7"/>
      <c r="H48" s="7"/>
      <c r="I48" s="7"/>
    </row>
    <row r="49" spans="1:9" customFormat="1" ht="15.75" x14ac:dyDescent="0.25">
      <c r="A49" s="4" t="s">
        <v>27</v>
      </c>
      <c r="B49" s="4"/>
      <c r="C49" s="29">
        <f>IF(Inputs!E9&lt;=50,0.05*Inputs!E9,MIN(0.1*Inputs!E9,10))</f>
        <v>0</v>
      </c>
      <c r="D49" s="7"/>
      <c r="E49" s="7"/>
      <c r="F49" s="7"/>
      <c r="G49" s="7"/>
      <c r="H49" s="7"/>
      <c r="I49" s="7"/>
    </row>
    <row r="50" spans="1:9" customFormat="1" ht="15.75" x14ac:dyDescent="0.25">
      <c r="A50" s="4"/>
      <c r="B50" s="4"/>
      <c r="C50" s="19"/>
      <c r="D50" s="7"/>
      <c r="E50" s="7"/>
      <c r="F50" s="7"/>
      <c r="G50" s="7"/>
      <c r="H50" s="7"/>
      <c r="I50" s="7"/>
    </row>
    <row r="51" spans="1:9" customFormat="1" ht="15.75" x14ac:dyDescent="0.25">
      <c r="A51" s="4" t="s">
        <v>21</v>
      </c>
      <c r="B51" s="4"/>
      <c r="C51" s="23">
        <f>MAX(0,H45-C49)</f>
        <v>0</v>
      </c>
      <c r="D51" s="7"/>
      <c r="E51" s="7"/>
      <c r="F51" s="7"/>
      <c r="G51" s="7"/>
      <c r="H51" s="7"/>
      <c r="I51" s="7"/>
    </row>
    <row r="52" spans="1:9" customFormat="1" ht="15.75" x14ac:dyDescent="0.25">
      <c r="A52" s="4"/>
      <c r="B52" s="4"/>
      <c r="C52" s="19"/>
      <c r="D52" s="7"/>
      <c r="E52" s="7"/>
      <c r="F52" s="7"/>
      <c r="G52" s="7"/>
      <c r="H52" s="7"/>
      <c r="I52" s="7"/>
    </row>
    <row r="53" spans="1:9" customFormat="1" ht="15.75" x14ac:dyDescent="0.25">
      <c r="A53" s="4"/>
      <c r="B53" s="4"/>
      <c r="C53" s="19"/>
      <c r="D53" s="7"/>
      <c r="E53" s="7"/>
      <c r="F53" s="7"/>
      <c r="G53" s="7"/>
      <c r="H53" s="7"/>
      <c r="I53" s="7"/>
    </row>
    <row r="54" spans="1:9" customFormat="1" ht="18" x14ac:dyDescent="0.25">
      <c r="A54" s="24" t="s">
        <v>28</v>
      </c>
      <c r="B54" s="4"/>
      <c r="C54" s="19"/>
      <c r="D54" s="7"/>
      <c r="E54" s="7"/>
      <c r="F54" s="7"/>
      <c r="G54" s="7"/>
      <c r="H54" s="7"/>
      <c r="I54" s="7"/>
    </row>
    <row r="55" spans="1:9" customFormat="1" ht="15.75" thickBot="1" x14ac:dyDescent="0.3">
      <c r="A55" s="7"/>
      <c r="B55" s="7"/>
      <c r="C55" s="7"/>
      <c r="D55" s="7"/>
      <c r="E55" s="7"/>
      <c r="F55" s="7"/>
      <c r="G55" s="7"/>
      <c r="H55" s="7"/>
      <c r="I55" s="7"/>
    </row>
    <row r="56" spans="1:9" customFormat="1" ht="20.25" x14ac:dyDescent="0.3">
      <c r="A56" s="8" t="s">
        <v>29</v>
      </c>
      <c r="B56" s="15"/>
      <c r="C56" s="15"/>
      <c r="D56" s="27"/>
      <c r="E56" s="28">
        <f>ROUND(C51,0)</f>
        <v>0</v>
      </c>
      <c r="F56" s="7"/>
      <c r="G56" s="7"/>
      <c r="H56" s="7"/>
      <c r="I56" s="7"/>
    </row>
  </sheetData>
  <pageMargins left="0.70000000000000007" right="0.70000000000000007" top="0.75" bottom="0.75" header="0.30000000000000004" footer="0.30000000000000004"/>
  <headerFooter>
    <oddHeader>&amp;C&amp;"Aptos"&amp;11&amp;K000000 OFFICIAL - FOR PUBLIC RELEASE&amp;1#_x000D_</oddHeader>
    <oddFooter>&amp;C_x000D_&amp;1#&amp;"Aptos"&amp;11&amp;K000000 OFFICIAL - FOR PUBLIC RELEASE</oddFooter>
  </headerFooter>
</worksheet>
</file>

<file path=docMetadata/LabelInfo.xml><?xml version="1.0" encoding="utf-8"?>
<clbl:labelList xmlns:clbl="http://schemas.microsoft.com/office/2020/mipLabelMetadata">
  <clbl:label id="{dbf2ff9d-e249-40e2-b463-0b922d4f2f25}" enabled="1" method="Privileged" siteId="{fad277c9-c60a-4da1-b5f3-b3b8b34a82f9}"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Cover_page</vt:lpstr>
      <vt:lpstr>Inputs</vt:lpstr>
      <vt:lpstr>Growth_calculation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In-year growth calculator - special post-16 institutions: August 2026</dc:title>
  <dc:subject/>
  <dc:creator>Department for Education</dc:creator>
  <dc:description/>
  <cp:lastModifiedBy>KNOX, Doug</cp:lastModifiedBy>
  <dcterms:created xsi:type="dcterms:W3CDTF">2024-04-05T07:34:48Z</dcterms:created>
  <dcterms:modified xsi:type="dcterms:W3CDTF">2026-08-14T07:18:26Z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f2ff9d-e249-40e2-b463-0b922d4f2f25_Enabled">
    <vt:lpwstr>true</vt:lpwstr>
  </property>
  <property fmtid="{D5CDD505-2E9C-101B-9397-08002B2CF9AE}" pid="3" name="MSIP_Label_dbf2ff9d-e249-40e2-b463-0b922d4f2f25_SetDate">
    <vt:lpwstr>2026-07-30T08:08:48Z</vt:lpwstr>
  </property>
  <property fmtid="{D5CDD505-2E9C-101B-9397-08002B2CF9AE}" pid="4" name="MSIP_Label_dbf2ff9d-e249-40e2-b463-0b922d4f2f25_Method">
    <vt:lpwstr>Standard</vt:lpwstr>
  </property>
  <property fmtid="{D5CDD505-2E9C-101B-9397-08002B2CF9AE}" pid="5" name="MSIP_Label_dbf2ff9d-e249-40e2-b463-0b922d4f2f25_Name">
    <vt:lpwstr>OFFICIAL - FOR PUBLIC RELEASE</vt:lpwstr>
  </property>
  <property fmtid="{D5CDD505-2E9C-101B-9397-08002B2CF9AE}" pid="6" name="MSIP_Label_dbf2ff9d-e249-40e2-b463-0b922d4f2f25_SiteId">
    <vt:lpwstr>fad277c9-c60a-4da1-b5f3-b3b8b34a82f9</vt:lpwstr>
  </property>
  <property fmtid="{D5CDD505-2E9C-101B-9397-08002B2CF9AE}" pid="7" name="MSIP_Label_dbf2ff9d-e249-40e2-b463-0b922d4f2f25_ActionId">
    <vt:lpwstr>8768ad57-b684-4296-90a6-9f319f1e9860</vt:lpwstr>
  </property>
  <property fmtid="{D5CDD505-2E9C-101B-9397-08002B2CF9AE}" pid="8" name="MSIP_Label_dbf2ff9d-e249-40e2-b463-0b922d4f2f25_ContentBits">
    <vt:lpwstr>0</vt:lpwstr>
  </property>
</Properties>
</file>