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filterPrivacy="1" codeName="ThisWorkbook" defaultThemeVersion="124226"/>
  <xr:revisionPtr revIDLastSave="0" documentId="13_ncr:1_{29E970EF-7DD5-44F4-B324-116B5038B6E4}" xr6:coauthVersionLast="47" xr6:coauthVersionMax="47" xr10:uidLastSave="{00000000-0000-0000-0000-000000000000}"/>
  <workbookProtection workbookAlgorithmName="SHA-512" workbookHashValue="UXaiCmy+/+l5vLtBv9vky8rRdf49lfAPQsjnVO4ZVtRYU69JBGEFVSt1PVJnpyylXEby4hoGDeYGSCrBOP6puw==" workbookSaltValue="MnKhiV5fXYLiZwP0tW/GCQ==" workbookSpinCount="100000" lockStructure="1"/>
  <bookViews>
    <workbookView xWindow="28680" yWindow="2475" windowWidth="23280" windowHeight="15000" xr2:uid="{00000000-000D-0000-FFFF-FFFF00000000}"/>
  </bookViews>
  <sheets>
    <sheet name="Cover_sheet" sheetId="13" r:id="rId1"/>
    <sheet name="config" sheetId="16" state="hidden" r:id="rId2"/>
    <sheet name="Contents" sheetId="14" r:id="rId3"/>
    <sheet name="Data - fires" sheetId="8" r:id="rId4"/>
    <sheet name="Data - with casualties" sheetId="15" r:id="rId5"/>
    <sheet name="FIRE0708_raw" sheetId="7" state="hidden" r:id="rId6"/>
    <sheet name="FIRE0708" sheetId="12" r:id="rId7"/>
  </sheets>
  <externalReferences>
    <externalReference r:id="rId8"/>
    <externalReference r:id="rId9"/>
  </externalReferences>
  <definedNames>
    <definedName name="bb">'[1]Succ apps, retire &amp; resig 0203'!$A$5:$S$58</definedName>
    <definedName name="_xlnm.Print_Area" localSheetId="2">Contents!$A$1:$E$7</definedName>
    <definedName name="_xlnm.Print_Area" localSheetId="6">FIRE0708!$A$1:$I$42</definedName>
    <definedName name="qrychiefrepspecservrtaother" localSheetId="1">#REF!</definedName>
    <definedName name="qrychiefrepspecservrtaother">#REF!</definedName>
    <definedName name="qrychiefrepsuccretireresig" localSheetId="1">#REF!</definedName>
    <definedName name="qrychiefrepsuccretireresig">#REF!</definedName>
    <definedName name="qrychiefrepwteststr" localSheetId="1">#REF!</definedName>
    <definedName name="qrychiefrepwteststr">#REF!</definedName>
    <definedName name="qrychiefrepwtgeneth" localSheetId="1">#REF!</definedName>
    <definedName name="qrychiefrepwtgeneth">#REF!</definedName>
    <definedName name="qryEOwtgrandtotalethgen">'[2]Table 1'!$A$4:$F$4</definedName>
    <definedName name="qryffinjuries9900" localSheetId="1">#REF!</definedName>
    <definedName name="qryffinjuries9900">#REF!</definedName>
    <definedName name="qryPI15" localSheetId="1">#REF!</definedName>
    <definedName name="qryPI15">#REF!</definedName>
    <definedName name="qryPI16" localSheetId="1">#REF!</definedName>
    <definedName name="qryPI16">#REF!</definedName>
    <definedName name="qryPIBV145a" localSheetId="1">#REF!</definedName>
    <definedName name="qryPIBV145a">#REF!</definedName>
    <definedName name="qryPIBV145b" localSheetId="1">#REF!</definedName>
    <definedName name="qryPIBV145b">#REF!</definedName>
    <definedName name="qryPIBV145c" localSheetId="1">#REF!</definedName>
    <definedName name="qryPIBV145c">#REF!</definedName>
    <definedName name="qryPIBV15i" localSheetId="1">#REF!</definedName>
    <definedName name="qryPIBV15i">#REF!</definedName>
    <definedName name="qryPIBV15ii" localSheetId="1">#REF!</definedName>
    <definedName name="qryPIBV15ii">#REF!</definedName>
    <definedName name="qryPIctsickness" localSheetId="1">#REF!</definedName>
    <definedName name="qryPIctsickness">#REF!</definedName>
    <definedName name="qryPIriderfactleave" localSheetId="1">#REF!</definedName>
    <definedName name="qryPIriderfactleave">#REF!</definedName>
    <definedName name="qryPIriderfactsick" localSheetId="1">#REF!</definedName>
    <definedName name="qryPIriderfactsick">#REF!</definedName>
    <definedName name="Query1" localSheetId="1">#REF!</definedName>
    <definedName name="Query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9" i="13" l="1"/>
  <c r="A8" i="13"/>
  <c r="D7" i="14" l="1"/>
  <c r="D8" i="14"/>
  <c r="D6" i="14"/>
  <c r="A37" i="12"/>
  <c r="A2" i="14"/>
  <c r="A10" i="13"/>
  <c r="A5" i="13"/>
  <c r="A3" i="13"/>
  <c r="E24" i="7" a="1"/>
  <c r="E24" i="7" s="1"/>
  <c r="F24" i="7" a="1"/>
  <c r="F24" i="7" s="1"/>
  <c r="H10" i="7"/>
  <c r="H8" i="7" a="1"/>
  <c r="H8" i="7" s="1"/>
  <c r="B4" i="7"/>
  <c r="C7" i="7" s="1" a="1"/>
  <c r="C7" i="7" s="1"/>
  <c r="B20" i="7" l="1" a="1"/>
  <c r="B20" i="7" s="1"/>
  <c r="B20" i="12" s="1"/>
  <c r="D20" i="7" a="1"/>
  <c r="D20" i="7" s="1"/>
  <c r="D20" i="12" s="1"/>
  <c r="B9" i="7" a="1"/>
  <c r="B9" i="7" s="1"/>
  <c r="E20" i="7" a="1"/>
  <c r="E20" i="7" s="1"/>
  <c r="E20" i="12" s="1"/>
  <c r="F7" i="7" a="1"/>
  <c r="F7" i="7" s="1"/>
  <c r="C20" i="7" a="1"/>
  <c r="C20" i="7" s="1"/>
  <c r="C20" i="12" s="1"/>
  <c r="F20" i="7" a="1"/>
  <c r="F20" i="7" s="1"/>
  <c r="F20" i="12" s="1"/>
  <c r="E19" i="7" a="1"/>
  <c r="E19" i="7" s="1"/>
  <c r="E19" i="12" s="1"/>
  <c r="B18" i="7" a="1"/>
  <c r="B18" i="7" s="1"/>
  <c r="B18" i="12" s="1"/>
  <c r="E16" i="7" a="1"/>
  <c r="E16" i="7" s="1"/>
  <c r="E16" i="12" s="1"/>
  <c r="D15" i="7" a="1"/>
  <c r="D15" i="7" s="1"/>
  <c r="D15" i="12" s="1"/>
  <c r="F12" i="7" a="1"/>
  <c r="F12" i="7" s="1"/>
  <c r="E11" i="7" a="1"/>
  <c r="E11" i="7" s="1"/>
  <c r="C10" i="7" a="1"/>
  <c r="C10" i="7" s="1"/>
  <c r="D19" i="7" a="1"/>
  <c r="D19" i="7" s="1"/>
  <c r="D19" i="12" s="1"/>
  <c r="D6" i="7" a="1"/>
  <c r="D6" i="7" s="1"/>
  <c r="E18" i="7" a="1"/>
  <c r="E18" i="7" s="1"/>
  <c r="E18" i="12" s="1"/>
  <c r="C17" i="7" a="1"/>
  <c r="C17" i="7" s="1"/>
  <c r="C17" i="12" s="1"/>
  <c r="F15" i="7" a="1"/>
  <c r="F15" i="7" s="1"/>
  <c r="F15" i="12" s="1"/>
  <c r="E14" i="7" a="1"/>
  <c r="E14" i="7" s="1"/>
  <c r="E14" i="12" s="1"/>
  <c r="B12" i="7" a="1"/>
  <c r="B12" i="7" s="1"/>
  <c r="F10" i="7" a="1"/>
  <c r="F10" i="7" s="1"/>
  <c r="D9" i="7" a="1"/>
  <c r="D9" i="7" s="1"/>
  <c r="B7" i="7" a="1"/>
  <c r="B7" i="7" s="1"/>
  <c r="C6" i="7" a="1"/>
  <c r="C6" i="7" s="1"/>
  <c r="D18" i="7" a="1"/>
  <c r="D18" i="7" s="1"/>
  <c r="D18" i="12" s="1"/>
  <c r="B17" i="7" a="1"/>
  <c r="B17" i="7" s="1"/>
  <c r="B17" i="12" s="1"/>
  <c r="D14" i="7" a="1"/>
  <c r="D14" i="7" s="1"/>
  <c r="D14" i="12" s="1"/>
  <c r="C13" i="7" a="1"/>
  <c r="C13" i="7" s="1"/>
  <c r="C13" i="12" s="1"/>
  <c r="F11" i="7" a="1"/>
  <c r="F11" i="7" s="1"/>
  <c r="E10" i="7" a="1"/>
  <c r="E10" i="7" s="1"/>
  <c r="C8" i="7" a="1"/>
  <c r="C8" i="7" s="1"/>
  <c r="F19" i="7" a="1"/>
  <c r="F19" i="7" s="1"/>
  <c r="F19" i="12" s="1"/>
  <c r="C18" i="7" a="1"/>
  <c r="C18" i="7" s="1"/>
  <c r="C18" i="12" s="1"/>
  <c r="F16" i="7" a="1"/>
  <c r="F16" i="7" s="1"/>
  <c r="F16" i="12" s="1"/>
  <c r="E15" i="7" a="1"/>
  <c r="E15" i="7" s="1"/>
  <c r="E15" i="12" s="1"/>
  <c r="C14" i="7" a="1"/>
  <c r="C14" i="7" s="1"/>
  <c r="C14" i="12" s="1"/>
  <c r="B13" i="7" a="1"/>
  <c r="B13" i="7" s="1"/>
  <c r="B13" i="12" s="1"/>
  <c r="D10" i="7" a="1"/>
  <c r="D10" i="7" s="1"/>
  <c r="C9" i="7" a="1"/>
  <c r="C9" i="7" s="1"/>
  <c r="B8" i="7" a="1"/>
  <c r="B8" i="7" s="1"/>
  <c r="F17" i="7" a="1"/>
  <c r="F17" i="7" s="1"/>
  <c r="F17" i="12" s="1"/>
  <c r="C15" i="7" a="1"/>
  <c r="C15" i="7" s="1"/>
  <c r="C15" i="12" s="1"/>
  <c r="B14" i="7" a="1"/>
  <c r="B14" i="7" s="1"/>
  <c r="B14" i="12" s="1"/>
  <c r="E12" i="7" a="1"/>
  <c r="E12" i="7" s="1"/>
  <c r="D11" i="7" a="1"/>
  <c r="D11" i="7" s="1"/>
  <c r="F8" i="7" a="1"/>
  <c r="F8" i="7" s="1"/>
  <c r="B6" i="7" a="1"/>
  <c r="B6" i="7" s="1"/>
  <c r="C19" i="7" a="1"/>
  <c r="C19" i="7" s="1"/>
  <c r="C19" i="12" s="1"/>
  <c r="E17" i="7" a="1"/>
  <c r="E17" i="7" s="1"/>
  <c r="E17" i="12" s="1"/>
  <c r="D16" i="7" a="1"/>
  <c r="D16" i="7" s="1"/>
  <c r="B15" i="7" a="1"/>
  <c r="B15" i="7" s="1"/>
  <c r="B15" i="12" s="1"/>
  <c r="F13" i="7" a="1"/>
  <c r="F13" i="7" s="1"/>
  <c r="F13" i="12" s="1"/>
  <c r="C11" i="7" a="1"/>
  <c r="C11" i="7" s="1"/>
  <c r="B10" i="7" a="1"/>
  <c r="B10" i="7" s="1"/>
  <c r="E8" i="7" a="1"/>
  <c r="E8" i="7" s="1"/>
  <c r="E7" i="7" a="1"/>
  <c r="E7" i="7" s="1"/>
  <c r="F6" i="7" a="1"/>
  <c r="F6" i="7" s="1"/>
  <c r="B19" i="7" a="1"/>
  <c r="B19" i="7" s="1"/>
  <c r="B19" i="12" s="1"/>
  <c r="D17" i="7" a="1"/>
  <c r="D17" i="7" s="1"/>
  <c r="D17" i="12" s="1"/>
  <c r="C16" i="7" a="1"/>
  <c r="C16" i="7" s="1"/>
  <c r="C16" i="12" s="1"/>
  <c r="E13" i="7" a="1"/>
  <c r="E13" i="7" s="1"/>
  <c r="E13" i="12" s="1"/>
  <c r="D12" i="7" a="1"/>
  <c r="D12" i="7" s="1"/>
  <c r="B11" i="7" a="1"/>
  <c r="B11" i="7" s="1"/>
  <c r="F9" i="7" a="1"/>
  <c r="F9" i="7" s="1"/>
  <c r="D7" i="7" a="1"/>
  <c r="D7" i="7" s="1"/>
  <c r="E6" i="7" a="1"/>
  <c r="E6" i="7" s="1"/>
  <c r="F18" i="7" a="1"/>
  <c r="F18" i="7" s="1"/>
  <c r="F18" i="12" s="1"/>
  <c r="B16" i="7" a="1"/>
  <c r="B16" i="7" s="1"/>
  <c r="B16" i="12" s="1"/>
  <c r="F14" i="7" a="1"/>
  <c r="F14" i="7" s="1"/>
  <c r="F14" i="12" s="1"/>
  <c r="D13" i="7" a="1"/>
  <c r="D13" i="7" s="1"/>
  <c r="D13" i="12" s="1"/>
  <c r="C12" i="7" a="1"/>
  <c r="C12" i="7" s="1"/>
  <c r="E9" i="7" a="1"/>
  <c r="E9" i="7" s="1"/>
  <c r="D8" i="7" a="1"/>
  <c r="D8" i="7" s="1"/>
  <c r="D16" i="12"/>
  <c r="B12" i="12" l="1"/>
  <c r="C12" i="12"/>
  <c r="D12" i="12"/>
  <c r="E12" i="12"/>
  <c r="F12" i="12"/>
  <c r="F11" i="12" l="1"/>
  <c r="E11" i="12"/>
  <c r="D11" i="12"/>
  <c r="C11" i="12"/>
  <c r="B11" i="12"/>
  <c r="F10" i="12"/>
  <c r="D10" i="12"/>
  <c r="F9" i="12"/>
  <c r="D9" i="12"/>
  <c r="F8" i="12"/>
  <c r="D8" i="12"/>
  <c r="F7" i="12"/>
  <c r="D7" i="12"/>
  <c r="F6" i="12"/>
  <c r="D6" i="12"/>
  <c r="C6" i="12" l="1"/>
  <c r="E6" i="12"/>
  <c r="B7" i="12"/>
  <c r="C8" i="12"/>
  <c r="E8" i="12"/>
  <c r="B9" i="12"/>
  <c r="C10" i="12"/>
  <c r="E10" i="12"/>
  <c r="B6" i="12"/>
  <c r="C7" i="12"/>
  <c r="E7" i="12"/>
  <c r="B8" i="12"/>
  <c r="C9" i="12"/>
  <c r="E9" i="12"/>
  <c r="B10" i="12"/>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<sst xmlns="http://schemas.openxmlformats.org/spreadsheetml/2006/main" count="480" uniqueCount="89">
  <si>
    <t>FINANCIAL_YEAR</t>
  </si>
  <si>
    <t>Alarm was raised before the system operated</t>
  </si>
  <si>
    <t>No other person responded</t>
  </si>
  <si>
    <t>No person in earshot</t>
  </si>
  <si>
    <t>Occupants did not respond</t>
  </si>
  <si>
    <t>2010/11</t>
  </si>
  <si>
    <t>2011/12</t>
  </si>
  <si>
    <t>2012/13</t>
  </si>
  <si>
    <t>2013/14</t>
  </si>
  <si>
    <t>2014/15</t>
  </si>
  <si>
    <t>Year</t>
  </si>
  <si>
    <t>The full set of fire statistics releases, tables and guidance can be found on our landing page, here-</t>
  </si>
  <si>
    <t>https://www.gov.uk/government/collections/fire-statistics</t>
  </si>
  <si>
    <t>Other / Unspecified</t>
  </si>
  <si>
    <t>2015/16</t>
  </si>
  <si>
    <t>1 Percentages may not sum to 100 due to rounding.</t>
  </si>
  <si>
    <t>REASON_FOR_POOR_OUTCOME</t>
  </si>
  <si>
    <t>Fires resulting in casualties</t>
  </si>
  <si>
    <t>Primary fires</t>
  </si>
  <si>
    <t>3 Fires involving casualties includes: any fire that resulted in any number of fire-related fatalities and/or non-fatal casualties.</t>
  </si>
  <si>
    <t>(a) any fire that occurred in a (non-derelict) building, vehicle or outdoor structure,</t>
  </si>
  <si>
    <t>(b) any fire involving fatalities, casualties or rescues,</t>
  </si>
  <si>
    <t xml:space="preserve">(c) any fire attended by five or more pumping appliances. </t>
  </si>
  <si>
    <t>2 Primary fires are defined as fires that meet at least one of the following conditions:</t>
  </si>
  <si>
    <t>General note:</t>
  </si>
  <si>
    <t>2016/17</t>
  </si>
  <si>
    <t>2017/18</t>
  </si>
  <si>
    <t>2018/19</t>
  </si>
  <si>
    <t>2019/20</t>
  </si>
  <si>
    <t xml:space="preserve">Detailed analysis of fires attended by FRSs </t>
  </si>
  <si>
    <t>Contents</t>
  </si>
  <si>
    <t>We’re always looking to improve the accessibility of our documents.</t>
  </si>
  <si>
    <t xml:space="preserve">To access data tables, select the table number or tabs. </t>
  </si>
  <si>
    <t>Cover sheet</t>
  </si>
  <si>
    <t>Sheet</t>
  </si>
  <si>
    <t>Title</t>
  </si>
  <si>
    <t>Period covered</t>
  </si>
  <si>
    <t>Yes</t>
  </si>
  <si>
    <t>Tables 0708</t>
  </si>
  <si>
    <t>FIRE0708</t>
  </si>
  <si>
    <t>Percentage of smoke alarms that operated but did not raise the alarm in primary fires and fires resulting in casualties in other buildings, by reason for poor outcome, England</t>
  </si>
  <si>
    <t xml:space="preserve">4 Other buildings includes, as well as all non-residential buildings, other residential buildings such as: Boarding houses, Hotels/Motels, Hostels, </t>
  </si>
  <si>
    <t xml:space="preserve"> Military barracks, Monasteries/Convents, Nurses'/Doctors' accomodation, Residential homes and Student halls of residence.</t>
  </si>
  <si>
    <t xml:space="preserve">For the 2015/16 release the categories in this table were slightly amended to aid clarity, </t>
  </si>
  <si>
    <t xml:space="preserve">therefore some figures are different to those previously published. </t>
  </si>
  <si>
    <t>2020/21</t>
  </si>
  <si>
    <t>If you find any problems, or have any feedback, relating to accessibility</t>
  </si>
  <si>
    <t>Raw data for dwelling fires for the main data table</t>
  </si>
  <si>
    <t>Provides the raw data behind the main data table.</t>
  </si>
  <si>
    <t>Shows the percentage of smoke alarms that operated but did not raise the alarm in primary fires and fires resulting in casualties in other buildings, by reason for poor outcome in England.</t>
  </si>
  <si>
    <t>Data_fires</t>
  </si>
  <si>
    <t>Data_fires_with_casualties</t>
  </si>
  <si>
    <t xml:space="preserve"> some records take longer than others  for fire and rescue services to upload to the IRS and therefore totals are constantly being amended (by relatively small numbers).</t>
  </si>
  <si>
    <t xml:space="preserve">Fire data are collected by the Incident Recording System (IRS) which collects information on all incidents attended by fire and rescue services. For a variety of reasons </t>
  </si>
  <si>
    <t>end of table</t>
  </si>
  <si>
    <t>TOTAL_SMOKE_ALARMS</t>
  </si>
  <si>
    <t>2021/22</t>
  </si>
  <si>
    <t>2022/23</t>
  </si>
  <si>
    <t>2023/24</t>
  </si>
  <si>
    <t>Official Accredited Statistics?</t>
  </si>
  <si>
    <t>The statistics in this table are Accredited Official Statistics.</t>
  </si>
  <si>
    <t>=IF($B$4="Primary fires",ROUND(SUMPRODUCT(('Data - fires'!$A$2:$A$7800=$A6)*('Data - fires'!$B$2:$B$7800=B$5)*('Data - fires'!$C$2:$C$7800))/SUMPRODUCT(('Data - fires'!$A$2:$A$7800=$A6)*('Data - fires'!$C$2:$C$7800)),2),ROUND(SUMPRODUCT(('Data - fires with casualties'!$A$2:$A$580=$A6)*('Data - fires with casualties'!$B$2:$B$580=B$5)*('Data - fires with casualties'!$C$2:$C$580))/SUMPRODUCT(('Data - fires with casualties'!$A$2:$A$580=$A6)*('Data - fires with casualties'!$C$2:$C$580)),2))</t>
  </si>
  <si>
    <t>Pubdate</t>
  </si>
  <si>
    <t>Upcoming date</t>
  </si>
  <si>
    <t>Datacut date</t>
  </si>
  <si>
    <t>Responsible statistician</t>
  </si>
  <si>
    <t>year ending month</t>
  </si>
  <si>
    <t>March</t>
  </si>
  <si>
    <t xml:space="preserve">year    </t>
  </si>
  <si>
    <t>previous year ending month</t>
  </si>
  <si>
    <t>previous year ending year</t>
  </si>
  <si>
    <t>financial year</t>
  </si>
  <si>
    <t>Please email us at firestatistics@communities.gov.uk</t>
  </si>
  <si>
    <t>Press enquiries: NewsDesk@communities.gov.uk</t>
  </si>
  <si>
    <t>firestatistics@communities.gov.uk</t>
  </si>
  <si>
    <t>2024/25</t>
  </si>
  <si>
    <t>1 May 2025</t>
  </si>
  <si>
    <t>William Bagridge</t>
  </si>
  <si>
    <t>April</t>
  </si>
  <si>
    <t>Source: MHCLG Incident Recording System</t>
  </si>
  <si>
    <t>Contact: firestatistics@communities.gov.uk</t>
  </si>
  <si>
    <t>Autumn 2026</t>
  </si>
  <si>
    <t>14 August 2025</t>
  </si>
  <si>
    <t>Note on Suffolk in 2024/25:</t>
  </si>
  <si>
    <t xml:space="preserve">Suffolk FRS could not submit all incidents before this date, due to technical reasons. Therefore, these statistics do not contain data for all incidents attended from September 2024 to March 2025 from Suffolk. </t>
  </si>
  <si>
    <t>The data will be revised in due course, as incidents are updated to the IRS.</t>
  </si>
  <si>
    <r>
      <t>FIRE STATISTICS TABLE 0708: Percentage</t>
    </r>
    <r>
      <rPr>
        <b/>
        <vertAlign val="superscript"/>
        <sz val="12"/>
        <color rgb="FF000000"/>
        <rFont val="Arial"/>
        <family val="2"/>
      </rPr>
      <t>1</t>
    </r>
    <r>
      <rPr>
        <b/>
        <sz val="12"/>
        <color rgb="FF000000"/>
        <rFont val="Arial"/>
        <family val="2"/>
      </rPr>
      <t xml:space="preserve"> of smoke alarms that operated but did not raise the alarm in </t>
    </r>
  </si>
  <si>
    <r>
      <t>primary fires</t>
    </r>
    <r>
      <rPr>
        <b/>
        <vertAlign val="superscript"/>
        <sz val="12"/>
        <color rgb="FF000000"/>
        <rFont val="Arial"/>
        <family val="2"/>
      </rPr>
      <t>2</t>
    </r>
    <r>
      <rPr>
        <b/>
        <sz val="12"/>
        <color rgb="FF000000"/>
        <rFont val="Arial"/>
        <family val="2"/>
      </rPr>
      <t xml:space="preserve"> and fires resulting in casualties</t>
    </r>
    <r>
      <rPr>
        <b/>
        <vertAlign val="superscript"/>
        <sz val="12"/>
        <color rgb="FF000000"/>
        <rFont val="Arial"/>
        <family val="2"/>
      </rPr>
      <t>3</t>
    </r>
    <r>
      <rPr>
        <b/>
        <sz val="12"/>
        <color rgb="FF000000"/>
        <rFont val="Arial"/>
        <family val="2"/>
      </rPr>
      <t xml:space="preserve"> in other buildings</t>
    </r>
    <r>
      <rPr>
        <b/>
        <vertAlign val="superscript"/>
        <sz val="12"/>
        <color rgb="FF000000"/>
        <rFont val="Arial"/>
        <family val="2"/>
      </rPr>
      <t>4</t>
    </r>
    <r>
      <rPr>
        <b/>
        <sz val="12"/>
        <color rgb="FF000000"/>
        <rFont val="Arial"/>
        <family val="2"/>
      </rPr>
      <t>, by reason for poor outcome, England</t>
    </r>
  </si>
  <si>
    <r>
      <t>Select primary fires</t>
    </r>
    <r>
      <rPr>
        <b/>
        <vertAlign val="superscript"/>
        <sz val="12"/>
        <color rgb="FF000000"/>
        <rFont val="Arial"/>
        <family val="2"/>
      </rPr>
      <t>2</t>
    </r>
    <r>
      <rPr>
        <b/>
        <sz val="12"/>
        <color rgb="FF000000"/>
        <rFont val="Arial"/>
        <family val="2"/>
      </rPr>
      <t xml:space="preserve"> or fires resulting in casualties</t>
    </r>
    <r>
      <rPr>
        <b/>
        <vertAlign val="superscript"/>
        <sz val="12"/>
        <color rgb="FF000000"/>
        <rFont val="Arial"/>
        <family val="2"/>
      </rPr>
      <t>3</t>
    </r>
    <r>
      <rPr>
        <b/>
        <sz val="12"/>
        <color rgb="FF000000"/>
        <rFont val="Arial"/>
        <family val="2"/>
      </rPr>
      <t xml:space="preserve"> from the drop-down list in the box below:</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</si>
</sst>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1"/>
      <color theme="1"/>
      <name val="Calibri"/>
      <family val="2"/>
      <scheme val="minor"/>
    </font>
    <font>
      <u/>
      <sz val="11"/>
      <color theme="10"/>
      <name val="Calibri"/>
      <family val="2"/>
      <scheme val="minor"/>
    </font>
    <font>
      <sz val="12"/>
      <color rgb="FF000000"/>
      <name val="Arial"/>
      <family val="2"/>
    </font>
    <font>
      <sz val="10"/>
      <color rgb="FF000000"/>
      <name val="Arial"/>
      <family val="2"/>
    </font>
    <font>
      <sz val="18"/>
      <color rgb="FF0000FF"/>
      <name val="Arial"/>
      <family val="2"/>
    </font>
    <font>
      <sz val="14"/>
      <color rgb="FF000000"/>
      <name val="Arial"/>
      <family val="2"/>
    </font>
    <font>
      <b/>
      <sz val="18"/>
      <color rgb="FF0000FF"/>
      <name val="Arial"/>
      <family val="2"/>
    </font>
    <font>
      <sz val="10"/>
      <color rgb="FF0000FF"/>
      <name val="Arial"/>
      <family val="2"/>
    </font>
    <font>
      <u/>
      <sz val="12"/>
      <color theme="10"/>
      <name val="Arial"/>
      <family val="2"/>
    </font>
    <font>
      <sz val="11"/>
      <color rgb="FF000000"/>
      <name val="Calibri"/>
      <family val="2"/>
    </font>
    <font>
      <b/>
      <sz val="12"/>
      <color rgb="FF000000"/>
      <name val="Arial"/>
      <family val="2"/>
    </font>
    <font>
      <u/>
      <sz val="10"/>
      <color rgb="FF0000FF"/>
      <name val="Arial"/>
      <family val="2"/>
    </font>
    <font>
      <u/>
      <sz val="12"/>
      <color rgb="FF0000FF"/>
      <name val="Arial"/>
      <family val="2"/>
    </font>
    <font>
      <u/>
      <sz val="11"/>
      <color rgb="FF0563C1"/>
      <name val="Calibri"/>
      <family val="2"/>
    </font>
    <font>
      <sz val="8"/>
      <name val="Calibri"/>
      <family val="2"/>
      <scheme val="minor"/>
    </font>
    <font>
      <u/>
      <sz val="12"/>
      <color rgb="FF000000"/>
      <name val="Arial"/>
      <family val="2"/>
    </font>
    <font>
      <b/>
      <vertAlign val="superscript"/>
      <sz val="12"/>
      <color rgb="FF000000"/>
      <name val="Arial"/>
      <family val="2"/>
    </font>
    <font>
      <sz val="12"/>
      <color rgb="FFFFFFFF"/>
      <name val="Arial"/>
      <family val="2"/>
    </font>
  </fonts>
  <fills count="6">
    <fill>
      <patternFill patternType="none"/>
    </fill>
    <fill>
      <patternFill patternType="gray125"/>
    </fill>
    <fill>
      <patternFill patternType="solid">
        <fgColor theme="0"/>
        <bgColor indexed="64"/>
      </patternFill>
    </fill>
    <fill>
      <patternFill patternType="solid">
        <fgColor rgb="FFFFFFFF"/>
        <bgColor rgb="FFFFFFFF"/>
      </patternFill>
    </fill>
    <fill>
      <patternFill patternType="solid">
        <fgColor theme="0"/>
        <bgColor rgb="FFFFFFFF"/>
      </patternFill>
    </fill>
    <fill>
      <patternFill patternType="solid">
        <fgColor rgb="FFFFFFFF"/>
        <bgColor indexed="64"/>
      </patternFill>
    </fill>
  </fills>
  <borders count="5">
    <border>
      <left/>
      <right/>
      <top/>
      <bottom/>
      <diagonal/>
    </border>
    <border>
      <left/>
      <right/>
      <top/>
      <bottom style="medium">
        <color rgb="FF000000"/>
      </bottom>
      <diagonal/>
    </border>
    <border>
      <left/>
      <right/>
      <top style="medium">
        <color rgb="FF000000"/>
      </top>
      <bottom/>
      <diagonal/>
    </border>
    <border>
      <left/>
      <right/>
      <top style="medium">
        <color rgb="FF000000"/>
      </top>
      <bottom style="medium">
        <color rgb="FF000000"/>
      </bottom>
      <diagonal/>
    </border>
    <border>
      <left/>
      <right/>
      <top/>
      <bottom style="medium">
        <color indexed="64"/>
      </bottom>
      <diagonal/>
    </border>
  </borders>
  <cellStyleXfs count="13">
    <xf numFmtId="0" fontId="0" fillId="0" borderId="0"/>
    <xf numFmtId="9" fontId="1" fillId="0" borderId="0" applyFont="0" applyFill="0" applyBorder="0" applyAlignment="0" applyProtection="0"/>
    <xf numFmtId="0" fontId="2" fillId="0" borderId="0" applyNumberFormat="0" applyFill="0" applyBorder="0" applyAlignment="0" applyProtection="0"/>
    <xf numFmtId="0" fontId="3" fillId="0" borderId="0" applyNumberFormat="0" applyBorder="0" applyProtection="0"/>
    <xf numFmtId="0" fontId="4" fillId="0" borderId="0" applyNumberFormat="0" applyBorder="0" applyProtection="0"/>
    <xf numFmtId="0" fontId="2" fillId="0" borderId="0" applyNumberFormat="0" applyFill="0" applyBorder="0" applyAlignment="0" applyProtection="0"/>
    <xf numFmtId="0" fontId="10" fillId="0" borderId="0" applyNumberFormat="0" applyFont="0" applyBorder="0" applyProtection="0"/>
    <xf numFmtId="0" fontId="12" fillId="0" borderId="0" applyNumberFormat="0" applyFill="0" applyBorder="0" applyAlignment="0" applyProtection="0"/>
    <xf numFmtId="0" fontId="14" fillId="0" borderId="0" applyNumberFormat="0" applyFill="0" applyBorder="0" applyAlignment="0" applyProtection="0"/>
    <xf numFmtId="0" fontId="4" fillId="0" borderId="0" applyNumberFormat="0" applyBorder="0" applyProtection="0"/>
    <xf numFmtId="0" fontId="10" fillId="0" borderId="0"/>
    <xf numFmtId="0" fontId="12" fillId="0" borderId="0" applyNumberFormat="0" applyFill="0" applyBorder="0" applyAlignment="0" applyProtection="0"/>
    <xf numFmtId="0" fontId="10" fillId="0" borderId="0" applyNumberFormat="0" applyFont="0" applyBorder="0" applyProtection="0"/>
  </cellStyleXfs>
  <cellXfs count="81">
    <xf numFmtId="0" fontId="0" fillId="0" borderId="0" xfId="0"/>
    <xf numFmtId="0" fontId="4" fillId="3" borderId="0" xfId="3" applyFont="1" applyFill="1" applyAlignment="1"/>
    <xf numFmtId="0" fontId="5" fillId="3" borderId="0" xfId="4" applyFont="1" applyFill="1" applyAlignment="1">
      <alignment vertical="center"/>
    </xf>
    <xf numFmtId="0" fontId="7" fillId="0" borderId="0" xfId="4" applyFont="1" applyFill="1" applyAlignment="1">
      <alignment vertical="center"/>
    </xf>
    <xf numFmtId="0" fontId="8" fillId="0" borderId="0" xfId="3" applyFont="1" applyFill="1" applyAlignment="1"/>
    <xf numFmtId="0" fontId="3" fillId="3" borderId="0" xfId="3" applyFont="1" applyFill="1" applyAlignment="1"/>
    <xf numFmtId="0" fontId="3" fillId="3" borderId="0" xfId="6" applyFont="1" applyFill="1" applyAlignment="1"/>
    <xf numFmtId="0" fontId="13" fillId="3" borderId="0" xfId="7" applyFont="1" applyFill="1" applyAlignment="1"/>
    <xf numFmtId="0" fontId="5" fillId="4" borderId="0" xfId="4" applyFont="1" applyFill="1" applyAlignment="1">
      <alignment vertical="center"/>
    </xf>
    <xf numFmtId="0" fontId="6" fillId="4" borderId="0" xfId="3" applyFont="1" applyFill="1" applyAlignment="1"/>
    <xf numFmtId="0" fontId="3" fillId="4" borderId="0" xfId="3" applyFont="1" applyFill="1" applyAlignment="1"/>
    <xf numFmtId="0" fontId="3" fillId="4" borderId="0" xfId="3" applyFont="1" applyFill="1"/>
    <xf numFmtId="0" fontId="3" fillId="3" borderId="0" xfId="3" applyFont="1" applyFill="1"/>
    <xf numFmtId="0" fontId="9" fillId="0" borderId="0" xfId="2" applyFont="1"/>
    <xf numFmtId="0" fontId="9" fillId="4" borderId="0" xfId="2" applyFont="1" applyFill="1"/>
    <xf numFmtId="3" fontId="11" fillId="0" borderId="0" xfId="0" applyNumberFormat="1" applyFont="1"/>
    <xf numFmtId="3" fontId="3" fillId="0" borderId="0" xfId="0" applyNumberFormat="1" applyFont="1"/>
    <xf numFmtId="3" fontId="11" fillId="4" borderId="0" xfId="4" applyNumberFormat="1" applyFont="1" applyFill="1" applyAlignment="1"/>
    <xf numFmtId="3" fontId="3" fillId="4" borderId="0" xfId="9" applyNumberFormat="1" applyFont="1" applyFill="1" applyAlignment="1"/>
    <xf numFmtId="3" fontId="3" fillId="3" borderId="0" xfId="9" applyNumberFormat="1" applyFont="1" applyFill="1" applyAlignment="1"/>
    <xf numFmtId="3" fontId="3" fillId="3" borderId="0" xfId="9" applyNumberFormat="1" applyFont="1" applyFill="1" applyAlignment="1">
      <alignment horizontal="left"/>
    </xf>
    <xf numFmtId="3" fontId="11" fillId="4" borderId="0" xfId="4" applyNumberFormat="1" applyFont="1" applyFill="1"/>
    <xf numFmtId="3" fontId="3" fillId="4" borderId="0" xfId="9" applyNumberFormat="1" applyFont="1" applyFill="1"/>
    <xf numFmtId="3" fontId="3" fillId="4" borderId="0" xfId="9" applyNumberFormat="1" applyFont="1" applyFill="1" applyAlignment="1">
      <alignment horizontal="left"/>
    </xf>
    <xf numFmtId="3" fontId="3" fillId="3" borderId="0" xfId="9" applyNumberFormat="1" applyFont="1" applyFill="1"/>
    <xf numFmtId="3" fontId="3" fillId="3" borderId="0" xfId="4" applyNumberFormat="1" applyFont="1" applyFill="1" applyAlignment="1"/>
    <xf numFmtId="3" fontId="3" fillId="3" borderId="0" xfId="4" applyNumberFormat="1" applyFont="1" applyFill="1" applyAlignment="1">
      <alignment horizontal="left"/>
    </xf>
    <xf numFmtId="3" fontId="16" fillId="3" borderId="0" xfId="7" applyNumberFormat="1" applyFont="1" applyFill="1" applyAlignment="1"/>
    <xf numFmtId="3" fontId="11" fillId="3" borderId="0" xfId="9" applyNumberFormat="1" applyFont="1" applyFill="1" applyAlignment="1">
      <alignment wrapText="1"/>
    </xf>
    <xf numFmtId="3" fontId="11" fillId="3" borderId="0" xfId="9" applyNumberFormat="1" applyFont="1" applyFill="1" applyAlignment="1">
      <alignment horizontal="left" wrapText="1"/>
    </xf>
    <xf numFmtId="3" fontId="3" fillId="3" borderId="0" xfId="10" applyNumberFormat="1" applyFont="1" applyFill="1"/>
    <xf numFmtId="3" fontId="16" fillId="3" borderId="0" xfId="7" applyNumberFormat="1" applyFont="1" applyFill="1" applyAlignment="1">
      <alignment vertical="center"/>
    </xf>
    <xf numFmtId="3" fontId="3" fillId="3" borderId="0" xfId="12" applyNumberFormat="1" applyFont="1" applyFill="1" applyAlignment="1">
      <alignment horizontal="left" vertical="center" wrapText="1"/>
    </xf>
    <xf numFmtId="3" fontId="3" fillId="2" borderId="0" xfId="0" applyNumberFormat="1" applyFont="1" applyFill="1" applyAlignment="1">
      <alignment vertical="center"/>
    </xf>
    <xf numFmtId="3" fontId="3" fillId="3" borderId="0" xfId="12" applyNumberFormat="1" applyFont="1" applyFill="1" applyAlignment="1">
      <alignment horizontal="left" vertical="center"/>
    </xf>
    <xf numFmtId="3" fontId="3" fillId="3" borderId="0" xfId="10" applyNumberFormat="1" applyFont="1" applyFill="1" applyAlignment="1">
      <alignment wrapText="1"/>
    </xf>
    <xf numFmtId="3" fontId="3" fillId="3" borderId="0" xfId="10" applyNumberFormat="1" applyFont="1" applyFill="1" applyAlignment="1">
      <alignment horizontal="left"/>
    </xf>
    <xf numFmtId="3" fontId="3" fillId="0" borderId="0" xfId="0" applyNumberFormat="1" applyFont="1" applyFill="1" applyBorder="1"/>
    <xf numFmtId="3" fontId="3" fillId="2" borderId="0" xfId="0" applyNumberFormat="1" applyFont="1" applyFill="1" applyAlignment="1">
      <alignment horizontal="left"/>
    </xf>
    <xf numFmtId="3" fontId="3" fillId="2" borderId="0" xfId="0" quotePrefix="1" applyNumberFormat="1" applyFont="1" applyFill="1"/>
    <xf numFmtId="3" fontId="11" fillId="5" borderId="0" xfId="0" applyNumberFormat="1" applyFont="1" applyFill="1" applyAlignment="1">
      <alignment vertical="center" wrapText="1"/>
    </xf>
    <xf numFmtId="3" fontId="3" fillId="2" borderId="0" xfId="0" applyNumberFormat="1" applyFont="1" applyFill="1"/>
    <xf numFmtId="3" fontId="11" fillId="5" borderId="0" xfId="0" applyNumberFormat="1" applyFont="1" applyFill="1" applyAlignment="1">
      <alignment horizontal="left" vertical="center" wrapText="1"/>
    </xf>
    <xf numFmtId="3" fontId="3" fillId="5" borderId="0" xfId="0" applyNumberFormat="1" applyFont="1" applyFill="1"/>
    <xf numFmtId="3" fontId="3" fillId="5" borderId="1" xfId="0" applyNumberFormat="1" applyFont="1" applyFill="1" applyBorder="1" applyAlignment="1">
      <alignment horizontal="right" vertical="center" wrapText="1"/>
    </xf>
    <xf numFmtId="3" fontId="3" fillId="5" borderId="0" xfId="0" quotePrefix="1" applyNumberFormat="1" applyFont="1" applyFill="1"/>
    <xf numFmtId="3" fontId="3" fillId="5" borderId="2" xfId="0" applyNumberFormat="1" applyFont="1" applyFill="1" applyBorder="1"/>
    <xf numFmtId="3" fontId="3" fillId="5" borderId="0" xfId="1" applyNumberFormat="1" applyFont="1" applyFill="1"/>
    <xf numFmtId="3" fontId="3" fillId="5" borderId="0" xfId="0" applyNumberFormat="1" applyFont="1" applyFill="1" applyBorder="1"/>
    <xf numFmtId="3" fontId="3" fillId="5" borderId="4" xfId="0" applyNumberFormat="1" applyFont="1" applyFill="1" applyBorder="1"/>
    <xf numFmtId="3" fontId="3" fillId="5" borderId="0" xfId="0" applyNumberFormat="1" applyFont="1" applyFill="1" applyAlignment="1"/>
    <xf numFmtId="3" fontId="3" fillId="5" borderId="0" xfId="0" applyNumberFormat="1" applyFont="1" applyFill="1" applyAlignment="1">
      <alignment wrapText="1"/>
    </xf>
    <xf numFmtId="3" fontId="3" fillId="5" borderId="0" xfId="0" applyNumberFormat="1" applyFont="1" applyFill="1" applyAlignment="1">
      <alignment vertical="top" wrapText="1"/>
    </xf>
    <xf numFmtId="3" fontId="3" fillId="5" borderId="0" xfId="0" applyNumberFormat="1" applyFont="1" applyFill="1" applyAlignment="1">
      <alignment horizontal="left" vertical="top" wrapText="1"/>
    </xf>
    <xf numFmtId="3" fontId="11" fillId="5" borderId="0" xfId="0" applyNumberFormat="1" applyFont="1" applyFill="1"/>
    <xf numFmtId="3" fontId="3" fillId="5" borderId="0" xfId="0" applyNumberFormat="1" applyFont="1" applyFill="1" applyAlignment="1">
      <alignment horizontal="left" vertical="center" wrapText="1"/>
    </xf>
    <xf numFmtId="3" fontId="3" fillId="5" borderId="0" xfId="0" applyNumberFormat="1" applyFont="1" applyFill="1" applyAlignment="1">
      <alignment horizontal="left" wrapText="1"/>
    </xf>
    <xf numFmtId="3" fontId="11" fillId="5" borderId="0" xfId="0" applyNumberFormat="1" applyFont="1" applyFill="1" applyAlignment="1">
      <alignment vertical="center"/>
    </xf>
    <xf numFmtId="3" fontId="11" fillId="5" borderId="0" xfId="0" applyNumberFormat="1" applyFont="1" applyFill="1" applyAlignment="1"/>
    <xf numFmtId="3" fontId="11" fillId="5" borderId="0" xfId="0" applyNumberFormat="1" applyFont="1" applyFill="1" applyBorder="1" applyAlignment="1">
      <alignment vertical="center"/>
    </xf>
    <xf numFmtId="3" fontId="3" fillId="5" borderId="3" xfId="0" applyNumberFormat="1" applyFont="1" applyFill="1" applyBorder="1"/>
    <xf numFmtId="3" fontId="3" fillId="5" borderId="3" xfId="0" applyNumberFormat="1" applyFont="1" applyFill="1" applyBorder="1" applyAlignment="1">
      <alignment horizontal="right" vertical="center" wrapText="1"/>
    </xf>
    <xf numFmtId="3" fontId="3" fillId="5" borderId="0" xfId="0" applyNumberFormat="1" applyFont="1" applyFill="1" applyAlignment="1">
      <alignment vertical="top"/>
    </xf>
    <xf numFmtId="3" fontId="3" fillId="0" borderId="0" xfId="0" applyNumberFormat="1" applyFont="1" applyAlignment="1">
      <alignment vertical="center"/>
    </xf>
    <xf numFmtId="3" fontId="3" fillId="5" borderId="0" xfId="0" applyNumberFormat="1" applyFont="1" applyFill="1" applyAlignment="1">
      <alignment vertical="center"/>
    </xf>
    <xf numFmtId="3" fontId="16" fillId="5" borderId="0" xfId="2" applyNumberFormat="1" applyFont="1" applyFill="1" applyAlignment="1"/>
    <xf numFmtId="3" fontId="16" fillId="5" borderId="0" xfId="2" applyNumberFormat="1" applyFont="1" applyFill="1" applyAlignment="1">
      <alignment horizontal="right"/>
    </xf>
    <xf numFmtId="3" fontId="16" fillId="0" borderId="0" xfId="2" applyNumberFormat="1" applyFont="1"/>
    <xf numFmtId="3" fontId="18" fillId="5" borderId="0" xfId="0" applyNumberFormat="1" applyFont="1" applyFill="1"/>
    <xf numFmtId="9" fontId="3" fillId="5" borderId="2" xfId="1" applyFont="1" applyFill="1" applyBorder="1"/>
    <xf numFmtId="9" fontId="3" fillId="5" borderId="0" xfId="1" applyFont="1" applyFill="1" applyBorder="1"/>
    <xf numFmtId="9" fontId="3" fillId="5" borderId="4" xfId="1" applyFont="1" applyFill="1" applyBorder="1"/>
    <xf numFmtId="9" fontId="3" fillId="5" borderId="0" xfId="1" applyNumberFormat="1" applyFont="1" applyFill="1" applyBorder="1"/>
    <xf numFmtId="3" fontId="11" fillId="5" borderId="0" xfId="0" applyNumberFormat="1" applyFont="1" applyFill="1" applyBorder="1" applyAlignment="1">
      <alignment horizontal="center" vertical="center"/>
    </xf>
    <xf numFmtId="3" fontId="11" fillId="5" borderId="0" xfId="0" applyNumberFormat="1" applyFont="1" applyFill="1" applyAlignment="1">
      <alignment horizontal="left" wrapText="1"/>
    </xf>
    <xf numFmtId="3" fontId="3" fillId="5" borderId="0" xfId="0" applyNumberFormat="1" applyFont="1" applyFill="1" applyAlignment="1">
      <alignment horizontal="left" vertical="center" wrapText="1"/>
    </xf>
    <xf numFmtId="3" fontId="3" fillId="5" borderId="0" xfId="0" applyNumberFormat="1" applyFont="1" applyFill="1" applyAlignment="1">
      <alignment horizontal="left" wrapText="1"/>
    </xf>
    <xf numFmtId="3" fontId="16" fillId="5" borderId="0" xfId="2" applyNumberFormat="1" applyFont="1" applyFill="1" applyAlignment="1">
      <alignment horizontal="left"/>
    </xf>
    <xf numFmtId="3" fontId="3" fillId="5" borderId="0" xfId="0" applyNumberFormat="1" applyFont="1" applyFill="1" applyAlignment="1">
      <alignment horizontal="left"/>
    </xf>
    <xf numFmtId="3" fontId="3" fillId="5" borderId="0" xfId="0" applyNumberFormat="1" applyFont="1" applyFill="1" applyAlignment="1">
      <alignment horizontal="right"/>
    </xf>
    <xf numFmtId="3" fontId="16" fillId="5" borderId="0" xfId="2" applyNumberFormat="1" applyFont="1" applyFill="1" applyAlignment="1">
      <alignment horizontal="right"/>
    </xf>
  </cellXfs>
  <cellStyles count="13">
    <cellStyle name="Hyperlink" xfId="2" builtinId="8"/>
    <cellStyle name="Hyperlink 2" xfId="5" xr:uid="{70E842D9-4813-44F6-948B-7B4486D29F8F}"/>
    <cellStyle name="Hyperlink 2 2" xfId="7" xr:uid="{93E9E298-EE17-48AF-BDFD-786589FC1D16}"/>
    <cellStyle name="Hyperlink 2 2 2" xfId="11" xr:uid="{560B1456-176E-4CFE-BF8E-ADB2CA906DB8}"/>
    <cellStyle name="Hyperlink 3" xfId="8" xr:uid="{263F5938-DB1F-4076-BF99-6CD646E4C4C9}"/>
    <cellStyle name="Normal" xfId="0" builtinId="0"/>
    <cellStyle name="Normal 2 2 2 2" xfId="4" xr:uid="{EB35AEB6-902B-473D-A7C5-FBB09E01680D}"/>
    <cellStyle name="Normal 2 3" xfId="9" xr:uid="{85E4D132-9FC0-4AC8-BA94-65D8D8F453CF}"/>
    <cellStyle name="Normal 2 4" xfId="12" xr:uid="{140790B8-74AE-4A3C-9E9A-361546F667E8}"/>
    <cellStyle name="Normal 5 2" xfId="10" xr:uid="{DAA6A034-638B-4E9E-A396-AC00C0C57959}"/>
    <cellStyle name="Normal 6 2" xfId="3" xr:uid="{CF7EA247-A3B9-4817-8274-DF1494C04420}"/>
    <cellStyle name="Normal 7 2" xfId="6" xr:uid="{E661061E-36DC-4482-BEEE-1EDDCAA2E3A8}"/>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sv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sv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4752975</xdr:colOff>
      <xdr:row>0</xdr:row>
      <xdr:rowOff>114300</xdr:rowOff>
    </xdr:from>
    <xdr:ext cx="996311" cy="969648"/>
    <xdr:pic>
      <xdr:nvPicPr>
        <xdr:cNvPr id="4" name="Picture 5" descr="Accredited Official Statistics logo">
          <a:extLst>
            <a:ext uri="{FF2B5EF4-FFF2-40B4-BE49-F238E27FC236}">
              <a16:creationId xmlns:a16="http://schemas.microsoft.com/office/drawing/2014/main" id="{9CF24651-D931-4A28-B6F4-D9F493F9A35C}"/>
            </a:ext>
            <a:ext uri="{C183D7F6-B498-43B3-948B-1728B52AA6E4}">
              <adec:decorative xmlns:adec="http://schemas.microsoft.com/office/drawing/2017/decorative" val="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rcRect t="384" b="384"/>
        <a:stretch/>
      </xdr:blipFill>
      <xdr:spPr>
        <a:xfrm>
          <a:off x="4752975" y="114300"/>
          <a:ext cx="996311" cy="969648"/>
        </a:xfrm>
        <a:prstGeom prst="rect">
          <a:avLst/>
        </a:prstGeom>
        <a:noFill/>
        <a:ln cap="flat">
          <a:noFill/>
        </a:ln>
      </xdr:spPr>
    </xdr:pic>
    <xdr:clientData/>
  </xdr:oneCellAnchor>
  <xdr:twoCellAnchor editAs="oneCell">
    <xdr:from>
      <xdr:col>0</xdr:col>
      <xdr:colOff>0</xdr:colOff>
      <xdr:row>0</xdr:row>
      <xdr:rowOff>0</xdr:rowOff>
    </xdr:from>
    <xdr:to>
      <xdr:col>0</xdr:col>
      <xdr:colOff>1790700</xdr:colOff>
      <xdr:row>1</xdr:row>
      <xdr:rowOff>104616</xdr:rowOff>
    </xdr:to>
    <xdr:pic>
      <xdr:nvPicPr>
        <xdr:cNvPr id="3" name="Picture 2" descr="Ministry of Housing, Communities and Local Government logo">
          <a:extLst>
            <a:ext uri="{FF2B5EF4-FFF2-40B4-BE49-F238E27FC236}">
              <a16:creationId xmlns:a16="http://schemas.microsoft.com/office/drawing/2014/main" id="{979F14D0-3093-4E3F-9BBA-F6AE640B22F6}"/>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1790700" cy="117141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3</xdr:col>
      <xdr:colOff>476249</xdr:colOff>
      <xdr:row>0</xdr:row>
      <xdr:rowOff>38100</xdr:rowOff>
    </xdr:from>
    <xdr:ext cx="917390" cy="906051"/>
    <xdr:pic>
      <xdr:nvPicPr>
        <xdr:cNvPr id="2" name="Picture 22" descr="Accredited Official Statistics logo">
          <a:extLst>
            <a:ext uri="{FF2B5EF4-FFF2-40B4-BE49-F238E27FC236}">
              <a16:creationId xmlns:a16="http://schemas.microsoft.com/office/drawing/2014/main" id="{9D6A04E7-0335-4B55-86BA-60512A9EC660}"/>
            </a:ext>
            <a:ext uri="{C183D7F6-B498-43B3-948B-1728B52AA6E4}">
              <adec:decorative xmlns:adec="http://schemas.microsoft.com/office/drawing/2017/decorative" val="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a:xfrm>
          <a:off x="12725399" y="38100"/>
          <a:ext cx="917390" cy="906051"/>
        </a:xfrm>
        <a:prstGeom prst="rect">
          <a:avLst/>
        </a:prstGeom>
        <a:noFill/>
        <a:ln cap="flat">
          <a:noFill/>
        </a:ln>
      </xdr:spPr>
    </xdr:pic>
    <xdr:clientData/>
  </xdr:oneCellAnchor>
  <xdr:twoCellAnchor editAs="oneCell">
    <xdr:from>
      <xdr:col>3</xdr:col>
      <xdr:colOff>1466850</xdr:colOff>
      <xdr:row>0</xdr:row>
      <xdr:rowOff>0</xdr:rowOff>
    </xdr:from>
    <xdr:to>
      <xdr:col>5</xdr:col>
      <xdr:colOff>180975</xdr:colOff>
      <xdr:row>4</xdr:row>
      <xdr:rowOff>390366</xdr:rowOff>
    </xdr:to>
    <xdr:pic>
      <xdr:nvPicPr>
        <xdr:cNvPr id="3" name="Picture 2" descr="Ministry of Housing, Communities and Local Government logo">
          <a:extLst>
            <a:ext uri="{FF2B5EF4-FFF2-40B4-BE49-F238E27FC236}">
              <a16:creationId xmlns:a16="http://schemas.microsoft.com/office/drawing/2014/main" id="{D73E1A17-8978-4BED-9585-42C838B0E814}"/>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3716000" y="0"/>
          <a:ext cx="1790700" cy="117141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FireStats\OHR%20files\Chief%20Inspector's%20Annual%20Report\2002_03\Excel\Section%201%20-%20Staffing%20and%20Other%20Resources\Table%205%20and%206%20-%20Retained%20Success%20apps,01-02%20&amp;%2002-03%20rev.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HMFSIISG\Equal%20Opportunities\JSC%20on%20Personnel%20Statistics\1999\Tables%201%20and%202%2098_9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cc apps, retire &amp; resig 0102"/>
      <sheetName val="Succ apps, retire &amp; resig 0203"/>
    </sheetNames>
    <sheetDataSet>
      <sheetData sheetId="0" refreshError="1"/>
      <sheetData sheetId="1">
        <row r="5">
          <cell r="B5" t="str">
            <v>Successful applicants</v>
          </cell>
          <cell r="D5" t="str">
            <v>Dismissal on disciplinary grounds</v>
          </cell>
          <cell r="F5" t="str">
            <v>Medical discharge due to harassment or discrimination</v>
          </cell>
          <cell r="H5" t="str">
            <v>Resignation due to harassment or discrimination</v>
          </cell>
          <cell r="J5" t="str">
            <v>Medical discharge for other reasons</v>
          </cell>
          <cell r="L5" t="str">
            <v>Poor performance/ efficiency</v>
          </cell>
          <cell r="N5" t="str">
            <v>Resignation to take other employment</v>
          </cell>
          <cell r="P5" t="str">
            <v>Compulsory/ voluntary age retirement</v>
          </cell>
          <cell r="R5" t="str">
            <v>Deceased</v>
          </cell>
        </row>
        <row r="7">
          <cell r="A7" t="str">
            <v>FCDAs and FEPA1</v>
          </cell>
        </row>
        <row r="9">
          <cell r="A9" t="str">
            <v>Greater Manchester</v>
          </cell>
          <cell r="B9">
            <v>2</v>
          </cell>
          <cell r="D9">
            <v>0</v>
          </cell>
          <cell r="F9">
            <v>0</v>
          </cell>
          <cell r="H9">
            <v>0</v>
          </cell>
          <cell r="J9">
            <v>1</v>
          </cell>
          <cell r="L9">
            <v>0</v>
          </cell>
          <cell r="N9">
            <v>0</v>
          </cell>
          <cell r="P9">
            <v>1</v>
          </cell>
          <cell r="R9">
            <v>0</v>
          </cell>
        </row>
        <row r="10">
          <cell r="A10" t="str">
            <v>London2</v>
          </cell>
        </row>
        <row r="11">
          <cell r="A11" t="str">
            <v>Merseyside2</v>
          </cell>
        </row>
        <row r="12">
          <cell r="A12" t="str">
            <v>South Yorkshire</v>
          </cell>
          <cell r="B12">
            <v>4</v>
          </cell>
          <cell r="D12">
            <v>0</v>
          </cell>
          <cell r="F12">
            <v>0</v>
          </cell>
          <cell r="H12">
            <v>0</v>
          </cell>
          <cell r="J12">
            <v>0</v>
          </cell>
          <cell r="L12">
            <v>0</v>
          </cell>
          <cell r="N12">
            <v>1</v>
          </cell>
          <cell r="P12">
            <v>1</v>
          </cell>
          <cell r="R12">
            <v>0</v>
          </cell>
        </row>
        <row r="13">
          <cell r="A13" t="str">
            <v>Tyne &amp; Wear</v>
          </cell>
          <cell r="B13">
            <v>2</v>
          </cell>
          <cell r="D13">
            <v>0</v>
          </cell>
          <cell r="F13">
            <v>0</v>
          </cell>
          <cell r="H13">
            <v>0</v>
          </cell>
          <cell r="J13">
            <v>1</v>
          </cell>
          <cell r="L13">
            <v>0</v>
          </cell>
          <cell r="N13">
            <v>0</v>
          </cell>
          <cell r="P13">
            <v>0</v>
          </cell>
          <cell r="R13">
            <v>0</v>
          </cell>
        </row>
        <row r="14">
          <cell r="A14" t="str">
            <v>West Midlands</v>
          </cell>
          <cell r="B14">
            <v>2</v>
          </cell>
          <cell r="D14">
            <v>0</v>
          </cell>
          <cell r="F14">
            <v>0</v>
          </cell>
          <cell r="H14">
            <v>0</v>
          </cell>
          <cell r="J14">
            <v>0</v>
          </cell>
          <cell r="L14">
            <v>0</v>
          </cell>
          <cell r="N14">
            <v>0</v>
          </cell>
          <cell r="P14">
            <v>0</v>
          </cell>
          <cell r="R14">
            <v>0</v>
          </cell>
        </row>
        <row r="15">
          <cell r="A15" t="str">
            <v>West Yorkshire</v>
          </cell>
          <cell r="B15">
            <v>4</v>
          </cell>
          <cell r="D15">
            <v>0</v>
          </cell>
          <cell r="F15">
            <v>0</v>
          </cell>
          <cell r="H15">
            <v>0</v>
          </cell>
          <cell r="J15">
            <v>0</v>
          </cell>
          <cell r="L15">
            <v>0</v>
          </cell>
          <cell r="N15">
            <v>0</v>
          </cell>
          <cell r="P15">
            <v>2</v>
          </cell>
          <cell r="R15">
            <v>0</v>
          </cell>
        </row>
        <row r="17">
          <cell r="A17" t="str">
            <v>TOTAL</v>
          </cell>
          <cell r="B17">
            <v>14</v>
          </cell>
          <cell r="D17">
            <v>0</v>
          </cell>
          <cell r="F17">
            <v>0</v>
          </cell>
          <cell r="H17">
            <v>0</v>
          </cell>
          <cell r="J17">
            <v>2</v>
          </cell>
          <cell r="L17">
            <v>0</v>
          </cell>
          <cell r="N17">
            <v>1</v>
          </cell>
          <cell r="P17">
            <v>4</v>
          </cell>
          <cell r="R17">
            <v>0</v>
          </cell>
        </row>
        <row r="19">
          <cell r="A19" t="str">
            <v>ENGLAND</v>
          </cell>
        </row>
        <row r="21">
          <cell r="A21" t="str">
            <v>Avon</v>
          </cell>
          <cell r="B21">
            <v>18</v>
          </cell>
          <cell r="D21">
            <v>0</v>
          </cell>
          <cell r="F21">
            <v>0</v>
          </cell>
          <cell r="H21">
            <v>0</v>
          </cell>
          <cell r="J21">
            <v>1</v>
          </cell>
          <cell r="L21">
            <v>0</v>
          </cell>
          <cell r="N21">
            <v>5</v>
          </cell>
          <cell r="P21">
            <v>10</v>
          </cell>
          <cell r="R21">
            <v>0</v>
          </cell>
        </row>
        <row r="22">
          <cell r="A22" t="str">
            <v>Bedfordshire &amp; Luton</v>
          </cell>
          <cell r="B22">
            <v>8</v>
          </cell>
          <cell r="D22">
            <v>0</v>
          </cell>
          <cell r="F22">
            <v>0</v>
          </cell>
          <cell r="H22">
            <v>0</v>
          </cell>
          <cell r="J22">
            <v>0</v>
          </cell>
          <cell r="L22">
            <v>0</v>
          </cell>
          <cell r="N22">
            <v>12</v>
          </cell>
          <cell r="P22">
            <v>2</v>
          </cell>
          <cell r="R22">
            <v>0</v>
          </cell>
        </row>
        <row r="23">
          <cell r="A23" t="str">
            <v>Buckinghamshire</v>
          </cell>
          <cell r="B23">
            <v>23</v>
          </cell>
          <cell r="D23">
            <v>0</v>
          </cell>
          <cell r="F23">
            <v>0</v>
          </cell>
          <cell r="H23">
            <v>0</v>
          </cell>
          <cell r="J23">
            <v>0</v>
          </cell>
          <cell r="L23">
            <v>0</v>
          </cell>
          <cell r="N23">
            <v>2</v>
          </cell>
          <cell r="P23">
            <v>2</v>
          </cell>
          <cell r="R23">
            <v>0</v>
          </cell>
        </row>
        <row r="24">
          <cell r="A24" t="str">
            <v>Cambridgeshire</v>
          </cell>
          <cell r="B24">
            <v>34</v>
          </cell>
          <cell r="D24">
            <v>1</v>
          </cell>
          <cell r="F24">
            <v>0</v>
          </cell>
          <cell r="H24">
            <v>0</v>
          </cell>
          <cell r="J24">
            <v>0</v>
          </cell>
          <cell r="L24">
            <v>0</v>
          </cell>
          <cell r="N24">
            <v>0</v>
          </cell>
          <cell r="P24">
            <v>4</v>
          </cell>
          <cell r="R24">
            <v>0</v>
          </cell>
        </row>
        <row r="25">
          <cell r="A25" t="str">
            <v>Cheshire</v>
          </cell>
          <cell r="B25">
            <v>22</v>
          </cell>
          <cell r="D25">
            <v>0</v>
          </cell>
          <cell r="F25">
            <v>0</v>
          </cell>
          <cell r="H25">
            <v>0</v>
          </cell>
          <cell r="J25">
            <v>0</v>
          </cell>
          <cell r="L25">
            <v>0</v>
          </cell>
          <cell r="N25">
            <v>2</v>
          </cell>
          <cell r="P25">
            <v>2</v>
          </cell>
          <cell r="R25">
            <v>0</v>
          </cell>
        </row>
        <row r="26">
          <cell r="A26" t="str">
            <v>Cleveland</v>
          </cell>
          <cell r="B26">
            <v>11</v>
          </cell>
          <cell r="D26">
            <v>0</v>
          </cell>
          <cell r="F26">
            <v>0</v>
          </cell>
          <cell r="H26">
            <v>0</v>
          </cell>
          <cell r="J26">
            <v>0</v>
          </cell>
          <cell r="L26">
            <v>1</v>
          </cell>
          <cell r="N26">
            <v>0</v>
          </cell>
          <cell r="P26">
            <v>5</v>
          </cell>
          <cell r="R26">
            <v>0</v>
          </cell>
        </row>
        <row r="27">
          <cell r="A27" t="str">
            <v>Cornwall</v>
          </cell>
          <cell r="B27">
            <v>23</v>
          </cell>
          <cell r="D27">
            <v>0</v>
          </cell>
          <cell r="F27">
            <v>0</v>
          </cell>
          <cell r="H27">
            <v>0</v>
          </cell>
          <cell r="J27">
            <v>0</v>
          </cell>
          <cell r="L27">
            <v>0</v>
          </cell>
          <cell r="N27">
            <v>0</v>
          </cell>
          <cell r="P27">
            <v>8</v>
          </cell>
          <cell r="R27">
            <v>0</v>
          </cell>
        </row>
        <row r="28">
          <cell r="A28" t="str">
            <v>County Durham &amp; Darlington</v>
          </cell>
          <cell r="B28">
            <v>20</v>
          </cell>
          <cell r="D28">
            <v>0</v>
          </cell>
          <cell r="F28">
            <v>0</v>
          </cell>
          <cell r="H28">
            <v>0</v>
          </cell>
          <cell r="J28">
            <v>1</v>
          </cell>
          <cell r="L28">
            <v>0</v>
          </cell>
          <cell r="N28">
            <v>0</v>
          </cell>
          <cell r="P28">
            <v>2</v>
          </cell>
          <cell r="R28">
            <v>0</v>
          </cell>
        </row>
        <row r="29">
          <cell r="A29" t="str">
            <v>Cumbria</v>
          </cell>
          <cell r="B29">
            <v>37</v>
          </cell>
          <cell r="D29">
            <v>0</v>
          </cell>
          <cell r="F29">
            <v>0</v>
          </cell>
          <cell r="H29">
            <v>0</v>
          </cell>
          <cell r="J29">
            <v>0</v>
          </cell>
          <cell r="L29">
            <v>1</v>
          </cell>
          <cell r="N29">
            <v>6</v>
          </cell>
          <cell r="P29">
            <v>10</v>
          </cell>
          <cell r="R29">
            <v>0</v>
          </cell>
        </row>
        <row r="30">
          <cell r="A30" t="str">
            <v>Derbyshire</v>
          </cell>
          <cell r="B30">
            <v>37</v>
          </cell>
          <cell r="D30">
            <v>0</v>
          </cell>
          <cell r="F30">
            <v>0</v>
          </cell>
          <cell r="H30">
            <v>0</v>
          </cell>
          <cell r="J30">
            <v>4</v>
          </cell>
          <cell r="L30">
            <v>0</v>
          </cell>
          <cell r="N30">
            <v>2</v>
          </cell>
          <cell r="P30">
            <v>9</v>
          </cell>
          <cell r="R30">
            <v>0</v>
          </cell>
        </row>
        <row r="31">
          <cell r="A31" t="str">
            <v>Devon</v>
          </cell>
          <cell r="B31">
            <v>110</v>
          </cell>
          <cell r="D31">
            <v>0</v>
          </cell>
          <cell r="F31">
            <v>0</v>
          </cell>
          <cell r="H31">
            <v>0</v>
          </cell>
          <cell r="J31">
            <v>2</v>
          </cell>
          <cell r="L31">
            <v>0</v>
          </cell>
          <cell r="N31">
            <v>8</v>
          </cell>
          <cell r="P31">
            <v>17</v>
          </cell>
          <cell r="R31">
            <v>0</v>
          </cell>
        </row>
        <row r="32">
          <cell r="A32" t="str">
            <v>Dorset</v>
          </cell>
          <cell r="B32">
            <v>32</v>
          </cell>
          <cell r="D32">
            <v>1</v>
          </cell>
          <cell r="F32">
            <v>0</v>
          </cell>
          <cell r="H32">
            <v>0</v>
          </cell>
          <cell r="J32">
            <v>2</v>
          </cell>
          <cell r="L32">
            <v>1</v>
          </cell>
          <cell r="N32">
            <v>0</v>
          </cell>
          <cell r="P32">
            <v>6</v>
          </cell>
          <cell r="R32">
            <v>0</v>
          </cell>
        </row>
        <row r="33">
          <cell r="A33" t="str">
            <v>East Sussex</v>
          </cell>
          <cell r="B33">
            <v>5</v>
          </cell>
          <cell r="D33">
            <v>0</v>
          </cell>
          <cell r="F33">
            <v>0</v>
          </cell>
          <cell r="H33">
            <v>0</v>
          </cell>
          <cell r="J33">
            <v>1</v>
          </cell>
          <cell r="L33">
            <v>0</v>
          </cell>
          <cell r="N33">
            <v>25</v>
          </cell>
          <cell r="P33">
            <v>0</v>
          </cell>
          <cell r="R33">
            <v>0</v>
          </cell>
        </row>
        <row r="34">
          <cell r="A34" t="str">
            <v>Essex</v>
          </cell>
          <cell r="B34">
            <v>35</v>
          </cell>
          <cell r="D34">
            <v>1</v>
          </cell>
          <cell r="F34">
            <v>0</v>
          </cell>
          <cell r="H34">
            <v>0</v>
          </cell>
          <cell r="J34">
            <v>3</v>
          </cell>
          <cell r="L34">
            <v>1</v>
          </cell>
          <cell r="N34">
            <v>3</v>
          </cell>
          <cell r="P34">
            <v>11</v>
          </cell>
          <cell r="R34">
            <v>0</v>
          </cell>
        </row>
        <row r="35">
          <cell r="A35" t="str">
            <v>Gloucestershire</v>
          </cell>
          <cell r="B35">
            <v>19</v>
          </cell>
          <cell r="D35">
            <v>0</v>
          </cell>
          <cell r="F35">
            <v>0</v>
          </cell>
          <cell r="H35">
            <v>0</v>
          </cell>
          <cell r="J35">
            <v>0</v>
          </cell>
          <cell r="L35">
            <v>0</v>
          </cell>
          <cell r="N35">
            <v>3</v>
          </cell>
          <cell r="P35">
            <v>6</v>
          </cell>
          <cell r="R35">
            <v>0</v>
          </cell>
        </row>
        <row r="36">
          <cell r="A36" t="str">
            <v>Hampshire</v>
          </cell>
          <cell r="B36">
            <v>58</v>
          </cell>
          <cell r="D36">
            <v>0</v>
          </cell>
          <cell r="F36">
            <v>0</v>
          </cell>
          <cell r="H36">
            <v>1</v>
          </cell>
          <cell r="J36">
            <v>5</v>
          </cell>
          <cell r="L36">
            <v>12</v>
          </cell>
          <cell r="N36">
            <v>6</v>
          </cell>
          <cell r="P36">
            <v>15</v>
          </cell>
          <cell r="R36">
            <v>0</v>
          </cell>
        </row>
        <row r="37">
          <cell r="A37" t="str">
            <v>Hereford &amp; Worcester</v>
          </cell>
          <cell r="B37">
            <v>40</v>
          </cell>
          <cell r="D37">
            <v>0</v>
          </cell>
          <cell r="F37">
            <v>0</v>
          </cell>
          <cell r="H37">
            <v>0</v>
          </cell>
          <cell r="J37">
            <v>2</v>
          </cell>
          <cell r="L37">
            <v>0</v>
          </cell>
          <cell r="N37">
            <v>8</v>
          </cell>
          <cell r="P37">
            <v>2</v>
          </cell>
          <cell r="R37">
            <v>1</v>
          </cell>
        </row>
        <row r="38">
          <cell r="A38" t="str">
            <v>Hertfordshire</v>
          </cell>
          <cell r="B38">
            <v>10</v>
          </cell>
          <cell r="D38">
            <v>0</v>
          </cell>
          <cell r="F38">
            <v>0</v>
          </cell>
          <cell r="H38">
            <v>0</v>
          </cell>
          <cell r="J38">
            <v>0</v>
          </cell>
          <cell r="L38">
            <v>0</v>
          </cell>
          <cell r="N38">
            <v>21</v>
          </cell>
          <cell r="P38">
            <v>3</v>
          </cell>
          <cell r="R38">
            <v>1</v>
          </cell>
        </row>
        <row r="39">
          <cell r="A39" t="str">
            <v>Humberside</v>
          </cell>
          <cell r="B39">
            <v>39</v>
          </cell>
          <cell r="D39">
            <v>0</v>
          </cell>
          <cell r="F39">
            <v>0</v>
          </cell>
          <cell r="H39">
            <v>0</v>
          </cell>
          <cell r="J39">
            <v>0</v>
          </cell>
          <cell r="L39">
            <v>3</v>
          </cell>
          <cell r="N39">
            <v>32</v>
          </cell>
          <cell r="P39">
            <v>3</v>
          </cell>
          <cell r="R39">
            <v>1</v>
          </cell>
        </row>
        <row r="40">
          <cell r="A40" t="str">
            <v>Isle Of Wight</v>
          </cell>
          <cell r="B40">
            <v>24</v>
          </cell>
          <cell r="D40">
            <v>0</v>
          </cell>
          <cell r="F40">
            <v>0</v>
          </cell>
          <cell r="H40">
            <v>0</v>
          </cell>
          <cell r="J40">
            <v>1</v>
          </cell>
          <cell r="L40">
            <v>1</v>
          </cell>
          <cell r="N40">
            <v>2</v>
          </cell>
          <cell r="P40">
            <v>2</v>
          </cell>
          <cell r="R40">
            <v>0</v>
          </cell>
        </row>
        <row r="41">
          <cell r="A41" t="str">
            <v>Isles Of Scilly</v>
          </cell>
          <cell r="B41">
            <v>3</v>
          </cell>
          <cell r="D41">
            <v>0</v>
          </cell>
          <cell r="F41">
            <v>0</v>
          </cell>
          <cell r="H41">
            <v>0</v>
          </cell>
          <cell r="J41">
            <v>0</v>
          </cell>
          <cell r="L41">
            <v>0</v>
          </cell>
          <cell r="N41">
            <v>0</v>
          </cell>
          <cell r="P41">
            <v>3</v>
          </cell>
          <cell r="R41">
            <v>0</v>
          </cell>
        </row>
        <row r="42">
          <cell r="A42" t="str">
            <v>Kent</v>
          </cell>
          <cell r="B42">
            <v>94</v>
          </cell>
          <cell r="D42">
            <v>0</v>
          </cell>
          <cell r="F42">
            <v>0</v>
          </cell>
          <cell r="H42">
            <v>0</v>
          </cell>
          <cell r="J42">
            <v>3</v>
          </cell>
          <cell r="L42">
            <v>0</v>
          </cell>
          <cell r="N42">
            <v>24</v>
          </cell>
          <cell r="P42">
            <v>10</v>
          </cell>
          <cell r="R42">
            <v>1</v>
          </cell>
        </row>
        <row r="43">
          <cell r="A43" t="str">
            <v>Lancashire</v>
          </cell>
          <cell r="B43">
            <v>40</v>
          </cell>
          <cell r="D43">
            <v>1</v>
          </cell>
          <cell r="F43">
            <v>0</v>
          </cell>
          <cell r="H43">
            <v>0</v>
          </cell>
          <cell r="J43">
            <v>2</v>
          </cell>
          <cell r="L43">
            <v>0</v>
          </cell>
          <cell r="N43">
            <v>38</v>
          </cell>
          <cell r="P43">
            <v>3</v>
          </cell>
          <cell r="R43">
            <v>0</v>
          </cell>
        </row>
        <row r="44">
          <cell r="A44" t="str">
            <v>Leicestershire</v>
          </cell>
          <cell r="B44">
            <v>24</v>
          </cell>
          <cell r="D44">
            <v>0</v>
          </cell>
          <cell r="F44">
            <v>0</v>
          </cell>
          <cell r="H44">
            <v>0</v>
          </cell>
          <cell r="J44">
            <v>1</v>
          </cell>
          <cell r="L44">
            <v>0</v>
          </cell>
          <cell r="N44">
            <v>13</v>
          </cell>
          <cell r="P44">
            <v>7</v>
          </cell>
          <cell r="R44">
            <v>0</v>
          </cell>
        </row>
        <row r="45">
          <cell r="A45" t="str">
            <v>Lincolnshire</v>
          </cell>
          <cell r="B45">
            <v>31</v>
          </cell>
          <cell r="D45">
            <v>0</v>
          </cell>
          <cell r="F45">
            <v>0</v>
          </cell>
          <cell r="H45">
            <v>0</v>
          </cell>
          <cell r="J45">
            <v>0</v>
          </cell>
          <cell r="L45">
            <v>0</v>
          </cell>
          <cell r="N45">
            <v>5</v>
          </cell>
          <cell r="P45">
            <v>5</v>
          </cell>
          <cell r="R45">
            <v>0</v>
          </cell>
        </row>
        <row r="46">
          <cell r="A46" t="str">
            <v>Norfolk</v>
          </cell>
          <cell r="B46">
            <v>56</v>
          </cell>
          <cell r="D46">
            <v>1</v>
          </cell>
          <cell r="F46">
            <v>0</v>
          </cell>
          <cell r="H46">
            <v>0</v>
          </cell>
          <cell r="J46">
            <v>1</v>
          </cell>
          <cell r="L46">
            <v>0</v>
          </cell>
          <cell r="N46">
            <v>6</v>
          </cell>
          <cell r="P46">
            <v>5</v>
          </cell>
          <cell r="R46">
            <v>0</v>
          </cell>
        </row>
        <row r="47">
          <cell r="A47" t="str">
            <v>North Yorkshire</v>
          </cell>
          <cell r="B47">
            <v>36</v>
          </cell>
          <cell r="D47">
            <v>0</v>
          </cell>
          <cell r="F47">
            <v>0</v>
          </cell>
          <cell r="H47">
            <v>0</v>
          </cell>
          <cell r="J47">
            <v>0</v>
          </cell>
          <cell r="L47">
            <v>0</v>
          </cell>
          <cell r="N47">
            <v>0</v>
          </cell>
          <cell r="P47">
            <v>6</v>
          </cell>
          <cell r="R47">
            <v>0</v>
          </cell>
        </row>
        <row r="48">
          <cell r="A48" t="str">
            <v>Northamptonshire</v>
          </cell>
          <cell r="B48">
            <v>23</v>
          </cell>
          <cell r="D48">
            <v>0</v>
          </cell>
          <cell r="F48">
            <v>0</v>
          </cell>
          <cell r="H48">
            <v>0</v>
          </cell>
          <cell r="J48">
            <v>0</v>
          </cell>
          <cell r="L48">
            <v>0</v>
          </cell>
          <cell r="N48">
            <v>0</v>
          </cell>
          <cell r="P48">
            <v>1</v>
          </cell>
          <cell r="R48">
            <v>0</v>
          </cell>
        </row>
        <row r="49">
          <cell r="A49" t="str">
            <v>Northumberland</v>
          </cell>
          <cell r="B49">
            <v>14</v>
          </cell>
          <cell r="D49">
            <v>0</v>
          </cell>
          <cell r="F49">
            <v>0</v>
          </cell>
          <cell r="H49">
            <v>0</v>
          </cell>
          <cell r="J49">
            <v>1</v>
          </cell>
          <cell r="L49">
            <v>0</v>
          </cell>
          <cell r="N49">
            <v>10</v>
          </cell>
          <cell r="P49">
            <v>6</v>
          </cell>
          <cell r="R49">
            <v>0</v>
          </cell>
        </row>
        <row r="50">
          <cell r="A50" t="str">
            <v>Nottinghamshire</v>
          </cell>
          <cell r="B50">
            <v>39</v>
          </cell>
          <cell r="D50">
            <v>1</v>
          </cell>
          <cell r="F50">
            <v>0</v>
          </cell>
          <cell r="H50">
            <v>0</v>
          </cell>
          <cell r="J50">
            <v>0</v>
          </cell>
          <cell r="L50">
            <v>0</v>
          </cell>
          <cell r="N50">
            <v>8</v>
          </cell>
          <cell r="P50">
            <v>8</v>
          </cell>
          <cell r="R50">
            <v>0</v>
          </cell>
        </row>
        <row r="51">
          <cell r="A51" t="str">
            <v>Oxfordshire</v>
          </cell>
          <cell r="B51">
            <v>29</v>
          </cell>
          <cell r="D51">
            <v>0</v>
          </cell>
          <cell r="F51">
            <v>0</v>
          </cell>
          <cell r="H51">
            <v>0</v>
          </cell>
          <cell r="J51">
            <v>2</v>
          </cell>
          <cell r="L51">
            <v>0</v>
          </cell>
          <cell r="N51">
            <v>5</v>
          </cell>
          <cell r="P51">
            <v>0</v>
          </cell>
          <cell r="R51">
            <v>0</v>
          </cell>
        </row>
        <row r="52">
          <cell r="A52" t="str">
            <v>Royal Berkshire</v>
          </cell>
          <cell r="B52">
            <v>15</v>
          </cell>
          <cell r="D52">
            <v>1</v>
          </cell>
          <cell r="F52">
            <v>0</v>
          </cell>
          <cell r="H52">
            <v>0</v>
          </cell>
          <cell r="J52">
            <v>1</v>
          </cell>
          <cell r="L52">
            <v>0</v>
          </cell>
          <cell r="N52">
            <v>5</v>
          </cell>
          <cell r="P52">
            <v>1</v>
          </cell>
          <cell r="R52">
            <v>0</v>
          </cell>
        </row>
        <row r="53">
          <cell r="A53" t="str">
            <v>Shropshire</v>
          </cell>
          <cell r="B53">
            <v>25</v>
          </cell>
          <cell r="D53">
            <v>1</v>
          </cell>
          <cell r="F53">
            <v>0</v>
          </cell>
          <cell r="H53">
            <v>0</v>
          </cell>
          <cell r="J53">
            <v>0</v>
          </cell>
          <cell r="L53">
            <v>0</v>
          </cell>
          <cell r="N53">
            <v>3</v>
          </cell>
          <cell r="P53">
            <v>3</v>
          </cell>
          <cell r="R53">
            <v>0</v>
          </cell>
        </row>
        <row r="54">
          <cell r="A54" t="str">
            <v>Somerset</v>
          </cell>
          <cell r="B54">
            <v>9</v>
          </cell>
          <cell r="D54">
            <v>0</v>
          </cell>
          <cell r="F54">
            <v>0</v>
          </cell>
          <cell r="H54">
            <v>0</v>
          </cell>
          <cell r="J54">
            <v>1</v>
          </cell>
          <cell r="L54">
            <v>1</v>
          </cell>
          <cell r="N54">
            <v>3</v>
          </cell>
          <cell r="P54">
            <v>5</v>
          </cell>
          <cell r="R54">
            <v>0</v>
          </cell>
        </row>
        <row r="55">
          <cell r="A55" t="str">
            <v>Staffordshire</v>
          </cell>
          <cell r="B55">
            <v>63</v>
          </cell>
          <cell r="D55">
            <v>0</v>
          </cell>
          <cell r="F55">
            <v>0</v>
          </cell>
          <cell r="H55">
            <v>1</v>
          </cell>
          <cell r="J55">
            <v>0</v>
          </cell>
          <cell r="L55">
            <v>1</v>
          </cell>
          <cell r="N55">
            <v>10</v>
          </cell>
          <cell r="P55">
            <v>1</v>
          </cell>
          <cell r="R55">
            <v>0</v>
          </cell>
        </row>
        <row r="56">
          <cell r="A56" t="str">
            <v>Suffolk</v>
          </cell>
          <cell r="B56">
            <v>45</v>
          </cell>
          <cell r="D56">
            <v>1</v>
          </cell>
          <cell r="F56">
            <v>0</v>
          </cell>
          <cell r="H56">
            <v>0</v>
          </cell>
          <cell r="J56">
            <v>2</v>
          </cell>
          <cell r="L56">
            <v>1</v>
          </cell>
          <cell r="N56">
            <v>24</v>
          </cell>
          <cell r="P56">
            <v>3</v>
          </cell>
          <cell r="R56">
            <v>0</v>
          </cell>
        </row>
        <row r="57">
          <cell r="A57" t="str">
            <v>Surrey</v>
          </cell>
          <cell r="B57">
            <v>12</v>
          </cell>
          <cell r="D57">
            <v>1</v>
          </cell>
          <cell r="F57">
            <v>0</v>
          </cell>
          <cell r="H57">
            <v>0</v>
          </cell>
          <cell r="J57">
            <v>0</v>
          </cell>
          <cell r="L57">
            <v>0</v>
          </cell>
          <cell r="N57">
            <v>1</v>
          </cell>
          <cell r="P57">
            <v>1</v>
          </cell>
          <cell r="R57">
            <v>0</v>
          </cell>
        </row>
        <row r="58">
          <cell r="A58" t="str">
            <v>Warwickshire</v>
          </cell>
          <cell r="B58">
            <v>25</v>
          </cell>
          <cell r="D58">
            <v>0</v>
          </cell>
          <cell r="F58">
            <v>0</v>
          </cell>
          <cell r="H58">
            <v>0</v>
          </cell>
          <cell r="J58">
            <v>1</v>
          </cell>
          <cell r="L58">
            <v>1</v>
          </cell>
          <cell r="N58">
            <v>1</v>
          </cell>
          <cell r="P58">
            <v>2</v>
          </cell>
          <cell r="R58">
            <v>0</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 1"/>
      <sheetName val="Table 2 data"/>
      <sheetName val="Table 2"/>
    </sheetNames>
    <sheetDataSet>
      <sheetData sheetId="0"/>
      <sheetData sheetId="1"/>
      <sheetData sheetId="2"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firestatistics@communities.gov.uk" TargetMode="External"/><Relationship Id="rId7" Type="http://schemas.openxmlformats.org/officeDocument/2006/relationships/drawing" Target="../drawings/drawing1.xml"/><Relationship Id="rId2" Type="http://schemas.openxmlformats.org/officeDocument/2006/relationships/hyperlink" Target="mailto:NewsDesk@communities.gov.uk" TargetMode="External"/><Relationship Id="rId1" Type="http://schemas.openxmlformats.org/officeDocument/2006/relationships/hyperlink" Target="mailto:firestatistics@communities.gov.uk" TargetMode="External"/><Relationship Id="rId6" Type="http://schemas.openxmlformats.org/officeDocument/2006/relationships/printerSettings" Target="../printerSettings/printerSettings1.bin"/><Relationship Id="rId5" Type="http://schemas.openxmlformats.org/officeDocument/2006/relationships/hyperlink" Target="https://www.gov.uk/search/research-and-statistics?keywords=fire&amp;content_store_document_type=upcoming_statistics&amp;order=release-date-oldest" TargetMode="External"/><Relationship Id="rId4" Type="http://schemas.openxmlformats.org/officeDocument/2006/relationships/hyperlink" Target="https://www.gov.uk/government/collections/fire-statistics-great-britain"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3" Type="http://schemas.openxmlformats.org/officeDocument/2006/relationships/hyperlink" Target="mailto:firestatistics@communities.gov.uk" TargetMode="External"/><Relationship Id="rId2" Type="http://schemas.openxmlformats.org/officeDocument/2006/relationships/hyperlink" Target="https://www.statisticsauthority.gov.uk/code-of-practice/" TargetMode="External"/><Relationship Id="rId1" Type="http://schemas.openxmlformats.org/officeDocument/2006/relationships/hyperlink" Target="https://www.gov.uk/government/collections/fire-statistics" TargetMode="External"/><Relationship Id="rId4"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453FC2-0B55-4BA7-981A-B35BB70D675F}">
  <sheetPr codeName="Sheet1"/>
  <dimension ref="A1:K14"/>
  <sheetViews>
    <sheetView showGridLines="0" tabSelected="1" workbookViewId="0"/>
  </sheetViews>
  <sheetFormatPr defaultRowHeight="12.75" x14ac:dyDescent="0.2"/>
  <cols>
    <col min="1" max="1" width="74" style="1" bestFit="1" customWidth="1"/>
    <col min="2" max="255" width="9.42578125" style="1" customWidth="1"/>
    <col min="256" max="256" width="2.85546875" style="1" customWidth="1"/>
    <col min="257" max="257" width="74" style="1" bestFit="1" customWidth="1"/>
    <col min="258" max="511" width="9.42578125" style="1" customWidth="1"/>
    <col min="512" max="512" width="2.85546875" style="1" customWidth="1"/>
    <col min="513" max="513" width="74" style="1" bestFit="1" customWidth="1"/>
    <col min="514" max="767" width="9.42578125" style="1" customWidth="1"/>
    <col min="768" max="768" width="2.85546875" style="1" customWidth="1"/>
    <col min="769" max="769" width="74" style="1" bestFit="1" customWidth="1"/>
    <col min="770" max="1023" width="9.42578125" style="1" customWidth="1"/>
    <col min="1024" max="1024" width="2.85546875" style="1" customWidth="1"/>
    <col min="1025" max="1025" width="74" style="1" bestFit="1" customWidth="1"/>
    <col min="1026" max="1279" width="9.42578125" style="1" customWidth="1"/>
    <col min="1280" max="1280" width="2.85546875" style="1" customWidth="1"/>
    <col min="1281" max="1281" width="74" style="1" bestFit="1" customWidth="1"/>
    <col min="1282" max="1535" width="9.42578125" style="1" customWidth="1"/>
    <col min="1536" max="1536" width="2.85546875" style="1" customWidth="1"/>
    <col min="1537" max="1537" width="74" style="1" bestFit="1" customWidth="1"/>
    <col min="1538" max="1791" width="9.42578125" style="1" customWidth="1"/>
    <col min="1792" max="1792" width="2.85546875" style="1" customWidth="1"/>
    <col min="1793" max="1793" width="74" style="1" bestFit="1" customWidth="1"/>
    <col min="1794" max="2047" width="9.42578125" style="1" customWidth="1"/>
    <col min="2048" max="2048" width="2.85546875" style="1" customWidth="1"/>
    <col min="2049" max="2049" width="74" style="1" bestFit="1" customWidth="1"/>
    <col min="2050" max="2303" width="9.42578125" style="1" customWidth="1"/>
    <col min="2304" max="2304" width="2.85546875" style="1" customWidth="1"/>
    <col min="2305" max="2305" width="74" style="1" bestFit="1" customWidth="1"/>
    <col min="2306" max="2559" width="9.42578125" style="1" customWidth="1"/>
    <col min="2560" max="2560" width="2.85546875" style="1" customWidth="1"/>
    <col min="2561" max="2561" width="74" style="1" bestFit="1" customWidth="1"/>
    <col min="2562" max="2815" width="9.42578125" style="1" customWidth="1"/>
    <col min="2816" max="2816" width="2.85546875" style="1" customWidth="1"/>
    <col min="2817" max="2817" width="74" style="1" bestFit="1" customWidth="1"/>
    <col min="2818" max="3071" width="9.42578125" style="1" customWidth="1"/>
    <col min="3072" max="3072" width="2.85546875" style="1" customWidth="1"/>
    <col min="3073" max="3073" width="74" style="1" bestFit="1" customWidth="1"/>
    <col min="3074" max="3327" width="9.42578125" style="1" customWidth="1"/>
    <col min="3328" max="3328" width="2.85546875" style="1" customWidth="1"/>
    <col min="3329" max="3329" width="74" style="1" bestFit="1" customWidth="1"/>
    <col min="3330" max="3583" width="9.42578125" style="1" customWidth="1"/>
    <col min="3584" max="3584" width="2.85546875" style="1" customWidth="1"/>
    <col min="3585" max="3585" width="74" style="1" bestFit="1" customWidth="1"/>
    <col min="3586" max="3839" width="9.42578125" style="1" customWidth="1"/>
    <col min="3840" max="3840" width="2.85546875" style="1" customWidth="1"/>
    <col min="3841" max="3841" width="74" style="1" bestFit="1" customWidth="1"/>
    <col min="3842" max="4095" width="9.42578125" style="1" customWidth="1"/>
    <col min="4096" max="4096" width="2.85546875" style="1" customWidth="1"/>
    <col min="4097" max="4097" width="74" style="1" bestFit="1" customWidth="1"/>
    <col min="4098" max="4351" width="9.42578125" style="1" customWidth="1"/>
    <col min="4352" max="4352" width="2.85546875" style="1" customWidth="1"/>
    <col min="4353" max="4353" width="74" style="1" bestFit="1" customWidth="1"/>
    <col min="4354" max="4607" width="9.42578125" style="1" customWidth="1"/>
    <col min="4608" max="4608" width="2.85546875" style="1" customWidth="1"/>
    <col min="4609" max="4609" width="74" style="1" bestFit="1" customWidth="1"/>
    <col min="4610" max="4863" width="9.42578125" style="1" customWidth="1"/>
    <col min="4864" max="4864" width="2.85546875" style="1" customWidth="1"/>
    <col min="4865" max="4865" width="74" style="1" bestFit="1" customWidth="1"/>
    <col min="4866" max="5119" width="9.42578125" style="1" customWidth="1"/>
    <col min="5120" max="5120" width="2.85546875" style="1" customWidth="1"/>
    <col min="5121" max="5121" width="74" style="1" bestFit="1" customWidth="1"/>
    <col min="5122" max="5375" width="9.42578125" style="1" customWidth="1"/>
    <col min="5376" max="5376" width="2.85546875" style="1" customWidth="1"/>
    <col min="5377" max="5377" width="74" style="1" bestFit="1" customWidth="1"/>
    <col min="5378" max="5631" width="9.42578125" style="1" customWidth="1"/>
    <col min="5632" max="5632" width="2.85546875" style="1" customWidth="1"/>
    <col min="5633" max="5633" width="74" style="1" bestFit="1" customWidth="1"/>
    <col min="5634" max="5887" width="9.42578125" style="1" customWidth="1"/>
    <col min="5888" max="5888" width="2.85546875" style="1" customWidth="1"/>
    <col min="5889" max="5889" width="74" style="1" bestFit="1" customWidth="1"/>
    <col min="5890" max="6143" width="9.42578125" style="1" customWidth="1"/>
    <col min="6144" max="6144" width="2.85546875" style="1" customWidth="1"/>
    <col min="6145" max="6145" width="74" style="1" bestFit="1" customWidth="1"/>
    <col min="6146" max="6399" width="9.42578125" style="1" customWidth="1"/>
    <col min="6400" max="6400" width="2.85546875" style="1" customWidth="1"/>
    <col min="6401" max="6401" width="74" style="1" bestFit="1" customWidth="1"/>
    <col min="6402" max="6655" width="9.42578125" style="1" customWidth="1"/>
    <col min="6656" max="6656" width="2.85546875" style="1" customWidth="1"/>
    <col min="6657" max="6657" width="74" style="1" bestFit="1" customWidth="1"/>
    <col min="6658" max="6911" width="9.42578125" style="1" customWidth="1"/>
    <col min="6912" max="6912" width="2.85546875" style="1" customWidth="1"/>
    <col min="6913" max="6913" width="74" style="1" bestFit="1" customWidth="1"/>
    <col min="6914" max="7167" width="9.42578125" style="1" customWidth="1"/>
    <col min="7168" max="7168" width="2.85546875" style="1" customWidth="1"/>
    <col min="7169" max="7169" width="74" style="1" bestFit="1" customWidth="1"/>
    <col min="7170" max="7423" width="9.42578125" style="1" customWidth="1"/>
    <col min="7424" max="7424" width="2.85546875" style="1" customWidth="1"/>
    <col min="7425" max="7425" width="74" style="1" bestFit="1" customWidth="1"/>
    <col min="7426" max="7679" width="9.42578125" style="1" customWidth="1"/>
    <col min="7680" max="7680" width="2.85546875" style="1" customWidth="1"/>
    <col min="7681" max="7681" width="74" style="1" bestFit="1" customWidth="1"/>
    <col min="7682" max="7935" width="9.42578125" style="1" customWidth="1"/>
    <col min="7936" max="7936" width="2.85546875" style="1" customWidth="1"/>
    <col min="7937" max="7937" width="74" style="1" bestFit="1" customWidth="1"/>
    <col min="7938" max="8191" width="9.42578125" style="1" customWidth="1"/>
    <col min="8192" max="8192" width="2.85546875" style="1" customWidth="1"/>
    <col min="8193" max="8193" width="74" style="1" bestFit="1" customWidth="1"/>
    <col min="8194" max="8447" width="9.42578125" style="1" customWidth="1"/>
    <col min="8448" max="8448" width="2.85546875" style="1" customWidth="1"/>
    <col min="8449" max="8449" width="74" style="1" bestFit="1" customWidth="1"/>
    <col min="8450" max="8703" width="9.42578125" style="1" customWidth="1"/>
    <col min="8704" max="8704" width="2.85546875" style="1" customWidth="1"/>
    <col min="8705" max="8705" width="74" style="1" bestFit="1" customWidth="1"/>
    <col min="8706" max="8959" width="9.42578125" style="1" customWidth="1"/>
    <col min="8960" max="8960" width="2.85546875" style="1" customWidth="1"/>
    <col min="8961" max="8961" width="74" style="1" bestFit="1" customWidth="1"/>
    <col min="8962" max="9215" width="9.42578125" style="1" customWidth="1"/>
    <col min="9216" max="9216" width="2.85546875" style="1" customWidth="1"/>
    <col min="9217" max="9217" width="74" style="1" bestFit="1" customWidth="1"/>
    <col min="9218" max="9471" width="9.42578125" style="1" customWidth="1"/>
    <col min="9472" max="9472" width="2.85546875" style="1" customWidth="1"/>
    <col min="9473" max="9473" width="74" style="1" bestFit="1" customWidth="1"/>
    <col min="9474" max="9727" width="9.42578125" style="1" customWidth="1"/>
    <col min="9728" max="9728" width="2.85546875" style="1" customWidth="1"/>
    <col min="9729" max="9729" width="74" style="1" bestFit="1" customWidth="1"/>
    <col min="9730" max="9983" width="9.42578125" style="1" customWidth="1"/>
    <col min="9984" max="9984" width="2.85546875" style="1" customWidth="1"/>
    <col min="9985" max="9985" width="74" style="1" bestFit="1" customWidth="1"/>
    <col min="9986" max="10239" width="9.42578125" style="1" customWidth="1"/>
    <col min="10240" max="10240" width="2.85546875" style="1" customWidth="1"/>
    <col min="10241" max="10241" width="74" style="1" bestFit="1" customWidth="1"/>
    <col min="10242" max="10495" width="9.42578125" style="1" customWidth="1"/>
    <col min="10496" max="10496" width="2.85546875" style="1" customWidth="1"/>
    <col min="10497" max="10497" width="74" style="1" bestFit="1" customWidth="1"/>
    <col min="10498" max="10751" width="9.42578125" style="1" customWidth="1"/>
    <col min="10752" max="10752" width="2.85546875" style="1" customWidth="1"/>
    <col min="10753" max="10753" width="74" style="1" bestFit="1" customWidth="1"/>
    <col min="10754" max="11007" width="9.42578125" style="1" customWidth="1"/>
    <col min="11008" max="11008" width="2.85546875" style="1" customWidth="1"/>
    <col min="11009" max="11009" width="74" style="1" bestFit="1" customWidth="1"/>
    <col min="11010" max="11263" width="9.42578125" style="1" customWidth="1"/>
    <col min="11264" max="11264" width="2.85546875" style="1" customWidth="1"/>
    <col min="11265" max="11265" width="74" style="1" bestFit="1" customWidth="1"/>
    <col min="11266" max="11519" width="9.42578125" style="1" customWidth="1"/>
    <col min="11520" max="11520" width="2.85546875" style="1" customWidth="1"/>
    <col min="11521" max="11521" width="74" style="1" bestFit="1" customWidth="1"/>
    <col min="11522" max="11775" width="9.42578125" style="1" customWidth="1"/>
    <col min="11776" max="11776" width="2.85546875" style="1" customWidth="1"/>
    <col min="11777" max="11777" width="74" style="1" bestFit="1" customWidth="1"/>
    <col min="11778" max="12031" width="9.42578125" style="1" customWidth="1"/>
    <col min="12032" max="12032" width="2.85546875" style="1" customWidth="1"/>
    <col min="12033" max="12033" width="74" style="1" bestFit="1" customWidth="1"/>
    <col min="12034" max="12287" width="9.42578125" style="1" customWidth="1"/>
    <col min="12288" max="12288" width="2.85546875" style="1" customWidth="1"/>
    <col min="12289" max="12289" width="74" style="1" bestFit="1" customWidth="1"/>
    <col min="12290" max="12543" width="9.42578125" style="1" customWidth="1"/>
    <col min="12544" max="12544" width="2.85546875" style="1" customWidth="1"/>
    <col min="12545" max="12545" width="74" style="1" bestFit="1" customWidth="1"/>
    <col min="12546" max="12799" width="9.42578125" style="1" customWidth="1"/>
    <col min="12800" max="12800" width="2.85546875" style="1" customWidth="1"/>
    <col min="12801" max="12801" width="74" style="1" bestFit="1" customWidth="1"/>
    <col min="12802" max="13055" width="9.42578125" style="1" customWidth="1"/>
    <col min="13056" max="13056" width="2.85546875" style="1" customWidth="1"/>
    <col min="13057" max="13057" width="74" style="1" bestFit="1" customWidth="1"/>
    <col min="13058" max="13311" width="9.42578125" style="1" customWidth="1"/>
    <col min="13312" max="13312" width="2.85546875" style="1" customWidth="1"/>
    <col min="13313" max="13313" width="74" style="1" bestFit="1" customWidth="1"/>
    <col min="13314" max="13567" width="9.42578125" style="1" customWidth="1"/>
    <col min="13568" max="13568" width="2.85546875" style="1" customWidth="1"/>
    <col min="13569" max="13569" width="74" style="1" bestFit="1" customWidth="1"/>
    <col min="13570" max="13823" width="9.42578125" style="1" customWidth="1"/>
    <col min="13824" max="13824" width="2.85546875" style="1" customWidth="1"/>
    <col min="13825" max="13825" width="74" style="1" bestFit="1" customWidth="1"/>
    <col min="13826" max="14079" width="9.42578125" style="1" customWidth="1"/>
    <col min="14080" max="14080" width="2.85546875" style="1" customWidth="1"/>
    <col min="14081" max="14081" width="74" style="1" bestFit="1" customWidth="1"/>
    <col min="14082" max="14335" width="9.42578125" style="1" customWidth="1"/>
    <col min="14336" max="14336" width="2.85546875" style="1" customWidth="1"/>
    <col min="14337" max="14337" width="74" style="1" bestFit="1" customWidth="1"/>
    <col min="14338" max="14591" width="9.42578125" style="1" customWidth="1"/>
    <col min="14592" max="14592" width="2.85546875" style="1" customWidth="1"/>
    <col min="14593" max="14593" width="74" style="1" bestFit="1" customWidth="1"/>
    <col min="14594" max="14847" width="9.42578125" style="1" customWidth="1"/>
    <col min="14848" max="14848" width="2.85546875" style="1" customWidth="1"/>
    <col min="14849" max="14849" width="74" style="1" bestFit="1" customWidth="1"/>
    <col min="14850" max="15103" width="9.42578125" style="1" customWidth="1"/>
    <col min="15104" max="15104" width="2.85546875" style="1" customWidth="1"/>
    <col min="15105" max="15105" width="74" style="1" bestFit="1" customWidth="1"/>
    <col min="15106" max="15359" width="9.42578125" style="1" customWidth="1"/>
    <col min="15360" max="15360" width="2.85546875" style="1" customWidth="1"/>
    <col min="15361" max="15361" width="74" style="1" bestFit="1" customWidth="1"/>
    <col min="15362" max="15615" width="9.42578125" style="1" customWidth="1"/>
    <col min="15616" max="15616" width="2.85546875" style="1" customWidth="1"/>
    <col min="15617" max="15617" width="74" style="1" bestFit="1" customWidth="1"/>
    <col min="15618" max="15871" width="9.42578125" style="1" customWidth="1"/>
    <col min="15872" max="15872" width="2.85546875" style="1" customWidth="1"/>
    <col min="15873" max="15873" width="74" style="1" bestFit="1" customWidth="1"/>
    <col min="15874" max="16127" width="9.42578125" style="1" customWidth="1"/>
    <col min="16128" max="16128" width="2.85546875" style="1" customWidth="1"/>
    <col min="16129" max="16129" width="74" style="1" bestFit="1" customWidth="1"/>
    <col min="16130" max="16384" width="9.42578125" style="1" customWidth="1"/>
  </cols>
  <sheetData>
    <row r="1" spans="1:11" ht="84" customHeight="1" x14ac:dyDescent="0.2"/>
    <row r="2" spans="1:11" ht="23.25" x14ac:dyDescent="0.2">
      <c r="A2" s="2" t="s">
        <v>29</v>
      </c>
    </row>
    <row r="3" spans="1:11" ht="23.25" x14ac:dyDescent="0.2">
      <c r="A3" s="8" t="str">
        <f>_xlfn.CONCAT("England, ",config!B7," ",config!B8," to ",config!B5," ",config!B6,": Data tables")</f>
        <v>England, April 2024 to March 2025: Data tables</v>
      </c>
    </row>
    <row r="4" spans="1:11" ht="45" customHeight="1" x14ac:dyDescent="0.25">
      <c r="A4" s="9" t="s">
        <v>38</v>
      </c>
      <c r="C4" s="3"/>
      <c r="K4" s="4"/>
    </row>
    <row r="5" spans="1:11" ht="32.25" customHeight="1" x14ac:dyDescent="0.2">
      <c r="A5" s="10" t="str">
        <f>_xlfn.CONCAT("Responsible Statistician: ",config!B4)</f>
        <v>Responsible Statistician: William Bagridge</v>
      </c>
      <c r="B5" s="5"/>
    </row>
    <row r="6" spans="1:11" ht="15" x14ac:dyDescent="0.2">
      <c r="A6" s="13" t="s">
        <v>74</v>
      </c>
      <c r="B6" s="5"/>
    </row>
    <row r="7" spans="1:11" ht="15" x14ac:dyDescent="0.2">
      <c r="A7" s="14" t="s">
        <v>73</v>
      </c>
      <c r="B7" s="7"/>
    </row>
    <row r="8" spans="1:11" ht="28.5" customHeight="1" x14ac:dyDescent="0.2">
      <c r="A8" s="14" t="str">
        <f>_xlfn.CONCAT("Published: ",config!B1)</f>
        <v>Published: 14 August 2025</v>
      </c>
      <c r="B8" s="6"/>
    </row>
    <row r="9" spans="1:11" ht="15" x14ac:dyDescent="0.2">
      <c r="A9" s="13" t="str">
        <f>_xlfn.CONCAT("Next update: ",config!B2)</f>
        <v>Next update: Autumn 2026</v>
      </c>
      <c r="B9" s="6"/>
    </row>
    <row r="10" spans="1:11" ht="30" customHeight="1" x14ac:dyDescent="0.2">
      <c r="A10" s="11" t="str">
        <f>_xlfn.CONCAT("Crown copyright © ",config!B6)</f>
        <v>Crown copyright © 2025</v>
      </c>
    </row>
    <row r="11" spans="1:11" ht="15" x14ac:dyDescent="0.2">
      <c r="A11" s="13" t="s">
        <v>30</v>
      </c>
    </row>
    <row r="12" spans="1:11" ht="26.25" customHeight="1" x14ac:dyDescent="0.2">
      <c r="A12" s="12" t="s">
        <v>31</v>
      </c>
    </row>
    <row r="13" spans="1:11" ht="15" x14ac:dyDescent="0.2">
      <c r="A13" s="12" t="s">
        <v>46</v>
      </c>
    </row>
    <row r="14" spans="1:11" ht="15" x14ac:dyDescent="0.2">
      <c r="A14" s="13" t="s">
        <v>72</v>
      </c>
    </row>
  </sheetData>
  <hyperlinks>
    <hyperlink ref="A14" r:id="rId1" xr:uid="{2E8F1EB2-23BE-4E0F-A0A2-0887B4C80B6A}"/>
    <hyperlink ref="A7" r:id="rId2" xr:uid="{B3BFCE6E-17FC-4AD9-9DED-A3B1BDAB48CD}"/>
    <hyperlink ref="A6" r:id="rId3" xr:uid="{86CF37FB-64C5-4E57-B930-9C0AE0EE4AE4}"/>
    <hyperlink ref="A11" location="Contents!A1" display="Contents" xr:uid="{05ED7C6F-3166-490A-AC80-58C417CC5F08}"/>
    <hyperlink ref="A8" r:id="rId4" display="https://www.gov.uk/government/collections/fire-statistics-great-britain" xr:uid="{474C1FDF-71C6-4F68-8A13-EE593F728830}"/>
    <hyperlink ref="A9" r:id="rId5" display="https://www.gov.uk/search/research-and-statistics?keywords=fire&amp;content_store_document_type=upcoming_statistics&amp;order=release-date-oldest" xr:uid="{C9863ACF-9157-41A8-B38E-FC49474A3EC7}"/>
  </hyperlinks>
  <pageMargins left="0.70000000000000007" right="0.70000000000000007" top="0.75" bottom="0.75" header="0.30000000000000004" footer="0.30000000000000004"/>
  <pageSetup paperSize="9" fitToWidth="0" fitToHeight="0" orientation="landscape" r:id="rId6"/>
  <drawing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D88F80-455B-43C7-A1CB-EB51F1BE3CD1}">
  <sheetPr codeName="Sheet2">
    <tabColor rgb="FFFF0000"/>
  </sheetPr>
  <dimension ref="A1:B9"/>
  <sheetViews>
    <sheetView zoomScaleNormal="100" workbookViewId="0">
      <selection activeCell="B1" sqref="B1"/>
    </sheetView>
  </sheetViews>
  <sheetFormatPr defaultRowHeight="15" x14ac:dyDescent="0.2"/>
  <cols>
    <col min="1" max="1" width="25.140625" style="16" bestFit="1" customWidth="1"/>
    <col min="2" max="2" width="14.5703125" style="16" bestFit="1" customWidth="1"/>
    <col min="3" max="16384" width="9.140625" style="16"/>
  </cols>
  <sheetData>
    <row r="1" spans="1:2" ht="15.75" x14ac:dyDescent="0.25">
      <c r="A1" s="15" t="s">
        <v>62</v>
      </c>
      <c r="B1" s="16" t="s">
        <v>82</v>
      </c>
    </row>
    <row r="2" spans="1:2" x14ac:dyDescent="0.2">
      <c r="A2" s="16" t="s">
        <v>63</v>
      </c>
      <c r="B2" s="16" t="s">
        <v>81</v>
      </c>
    </row>
    <row r="3" spans="1:2" x14ac:dyDescent="0.2">
      <c r="A3" s="16" t="s">
        <v>64</v>
      </c>
      <c r="B3" s="16" t="s">
        <v>76</v>
      </c>
    </row>
    <row r="4" spans="1:2" x14ac:dyDescent="0.2">
      <c r="A4" s="16" t="s">
        <v>65</v>
      </c>
      <c r="B4" s="16" t="s">
        <v>77</v>
      </c>
    </row>
    <row r="5" spans="1:2" x14ac:dyDescent="0.2">
      <c r="A5" s="16" t="s">
        <v>66</v>
      </c>
      <c r="B5" s="16" t="s">
        <v>67</v>
      </c>
    </row>
    <row r="6" spans="1:2" x14ac:dyDescent="0.2">
      <c r="A6" s="16" t="s">
        <v>68</v>
      </c>
      <c r="B6" s="16">
        <v>2025</v>
      </c>
    </row>
    <row r="7" spans="1:2" x14ac:dyDescent="0.2">
      <c r="A7" s="16" t="s">
        <v>69</v>
      </c>
      <c r="B7" s="16" t="s">
        <v>78</v>
      </c>
    </row>
    <row r="8" spans="1:2" x14ac:dyDescent="0.2">
      <c r="A8" s="16" t="s">
        <v>70</v>
      </c>
      <c r="B8" s="16">
        <v>2024</v>
      </c>
    </row>
    <row r="9" spans="1:2" x14ac:dyDescent="0.2">
      <c r="A9" s="16" t="s">
        <v>71</v>
      </c>
      <c r="B9" s="16" t="s">
        <v>75</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1D4189-745A-4060-A80F-98F5433C1140}">
  <sheetPr codeName="Sheet3"/>
  <dimension ref="A1:F19"/>
  <sheetViews>
    <sheetView zoomScaleNormal="100" workbookViewId="0"/>
  </sheetViews>
  <sheetFormatPr defaultColWidth="9.42578125" defaultRowHeight="15" x14ac:dyDescent="0.2"/>
  <cols>
    <col min="1" max="1" width="29.85546875" style="30" customWidth="1"/>
    <col min="2" max="2" width="75" style="35" customWidth="1"/>
    <col min="3" max="3" width="78.85546875" style="35" customWidth="1"/>
    <col min="4" max="4" width="25" style="30" customWidth="1"/>
    <col min="5" max="5" width="21.140625" style="30" customWidth="1"/>
    <col min="6" max="6" width="9.42578125" style="30" customWidth="1"/>
    <col min="7" max="16384" width="9.42578125" style="30"/>
  </cols>
  <sheetData>
    <row r="1" spans="1:6" s="19" customFormat="1" ht="15.75" x14ac:dyDescent="0.25">
      <c r="A1" s="17" t="s">
        <v>29</v>
      </c>
      <c r="B1" s="18"/>
      <c r="D1" s="20"/>
      <c r="E1" s="20"/>
    </row>
    <row r="2" spans="1:6" s="24" customFormat="1" ht="15.75" x14ac:dyDescent="0.25">
      <c r="A2" s="21" t="str">
        <f>_xlfn.CONCAT("Publication Date: ",config!B1)</f>
        <v>Publication Date: 14 August 2025</v>
      </c>
      <c r="B2" s="22"/>
      <c r="C2" s="22"/>
      <c r="D2" s="23"/>
      <c r="E2" s="23"/>
      <c r="F2" s="22"/>
    </row>
    <row r="3" spans="1:6" s="25" customFormat="1" x14ac:dyDescent="0.2">
      <c r="A3" s="25" t="s">
        <v>32</v>
      </c>
      <c r="D3" s="26"/>
      <c r="E3" s="26"/>
    </row>
    <row r="4" spans="1:6" s="25" customFormat="1" x14ac:dyDescent="0.2">
      <c r="A4" s="27" t="s">
        <v>33</v>
      </c>
      <c r="D4" s="26"/>
      <c r="E4" s="26"/>
    </row>
    <row r="5" spans="1:6" ht="47.25" x14ac:dyDescent="0.25">
      <c r="A5" s="28" t="s">
        <v>34</v>
      </c>
      <c r="B5" s="28" t="s">
        <v>35</v>
      </c>
      <c r="C5" s="28"/>
      <c r="D5" s="28" t="s">
        <v>36</v>
      </c>
      <c r="E5" s="29" t="s">
        <v>59</v>
      </c>
    </row>
    <row r="6" spans="1:6" ht="45" x14ac:dyDescent="0.2">
      <c r="A6" s="31" t="s">
        <v>39</v>
      </c>
      <c r="B6" s="32" t="s">
        <v>40</v>
      </c>
      <c r="C6" s="32" t="s">
        <v>49</v>
      </c>
      <c r="D6" s="33" t="str">
        <f>_xlfn.CONCAT("2010/11 to ", config!$B$9)</f>
        <v>2010/11 to 2024/25</v>
      </c>
      <c r="E6" s="34" t="s">
        <v>37</v>
      </c>
    </row>
    <row r="7" spans="1:6" x14ac:dyDescent="0.2">
      <c r="A7" s="31" t="s">
        <v>50</v>
      </c>
      <c r="B7" s="32" t="s">
        <v>47</v>
      </c>
      <c r="C7" s="32" t="s">
        <v>48</v>
      </c>
      <c r="D7" s="33" t="str">
        <f>_xlfn.CONCAT("2010/11 to ", config!$B$9)</f>
        <v>2010/11 to 2024/25</v>
      </c>
      <c r="E7" s="34" t="s">
        <v>37</v>
      </c>
    </row>
    <row r="8" spans="1:6" x14ac:dyDescent="0.2">
      <c r="A8" s="31" t="s">
        <v>51</v>
      </c>
      <c r="B8" s="32" t="s">
        <v>47</v>
      </c>
      <c r="C8" s="32" t="s">
        <v>48</v>
      </c>
      <c r="D8" s="33" t="str">
        <f>_xlfn.CONCAT("2010/11 to ", config!$B$9)</f>
        <v>2010/11 to 2024/25</v>
      </c>
      <c r="E8" s="34" t="s">
        <v>37</v>
      </c>
    </row>
    <row r="9" spans="1:6" x14ac:dyDescent="0.2">
      <c r="D9" s="36"/>
    </row>
    <row r="10" spans="1:6" x14ac:dyDescent="0.2">
      <c r="D10" s="36"/>
    </row>
    <row r="11" spans="1:6" x14ac:dyDescent="0.2">
      <c r="D11" s="36"/>
    </row>
    <row r="12" spans="1:6" x14ac:dyDescent="0.2">
      <c r="D12" s="36"/>
    </row>
    <row r="13" spans="1:6" x14ac:dyDescent="0.2">
      <c r="D13" s="36"/>
    </row>
    <row r="14" spans="1:6" x14ac:dyDescent="0.2">
      <c r="D14" s="36"/>
    </row>
    <row r="15" spans="1:6" x14ac:dyDescent="0.2">
      <c r="D15" s="36"/>
    </row>
    <row r="16" spans="1:6" x14ac:dyDescent="0.2">
      <c r="D16" s="36"/>
    </row>
    <row r="17" spans="4:4" x14ac:dyDescent="0.2">
      <c r="D17" s="36"/>
    </row>
    <row r="18" spans="4:4" x14ac:dyDescent="0.2">
      <c r="D18" s="36"/>
    </row>
    <row r="19" spans="4:4" x14ac:dyDescent="0.2">
      <c r="D19" s="36"/>
    </row>
  </sheetData>
  <hyperlinks>
    <hyperlink ref="A4" location="Cover_sheet!A1" display="Cover sheet" xr:uid="{9BB7B5B8-9200-4354-9B30-2B3709AE94BB}"/>
    <hyperlink ref="A6" location="FIRE0708!A1" display="FIRE0708" xr:uid="{923E7787-7F49-4152-BCB8-5F39915D6539}"/>
    <hyperlink ref="A7" location="'Data - fires'!A1" display="Data_fires" xr:uid="{F77159F8-68F3-47FF-9355-4CF597349CDD}"/>
    <hyperlink ref="A8" location="'Data - with casualties'!A1" display="Data_fires_with_casualties" xr:uid="{AEE68322-3FA8-40AB-97A8-CC0C452CD334}"/>
  </hyperlinks>
  <pageMargins left="0.31496062992126012" right="0.31496062992126012" top="0.74803149606299213" bottom="0.74803149606299213" header="0.31496062992126012" footer="0.31496062992126012"/>
  <pageSetup paperSize="0" scale="90" fitToWidth="0" fitToHeight="0" orientation="landscape" horizontalDpi="0" verticalDpi="0" copies="0"/>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dimension ref="A1:C295"/>
  <sheetViews>
    <sheetView zoomScaleNormal="100" workbookViewId="0"/>
  </sheetViews>
  <sheetFormatPr defaultColWidth="9.140625" defaultRowHeight="15" x14ac:dyDescent="0.2"/>
  <cols>
    <col min="1" max="1" width="16.140625" style="37" bestFit="1" customWidth="1"/>
    <col min="2" max="2" width="42.42578125" style="37" bestFit="1" customWidth="1"/>
    <col min="3" max="3" width="22.5703125" style="37" bestFit="1" customWidth="1"/>
    <col min="4" max="16384" width="9.140625" style="37"/>
  </cols>
  <sheetData>
    <row r="1" spans="1:3" x14ac:dyDescent="0.2">
      <c r="A1" s="16" t="s">
        <v>0</v>
      </c>
      <c r="B1" s="16" t="s">
        <v>16</v>
      </c>
      <c r="C1" s="16" t="s">
        <v>55</v>
      </c>
    </row>
    <row r="2" spans="1:3" x14ac:dyDescent="0.2">
      <c r="A2" s="16" t="s">
        <v>5</v>
      </c>
      <c r="B2" s="16" t="s">
        <v>1</v>
      </c>
      <c r="C2" s="16">
        <v>673</v>
      </c>
    </row>
    <row r="3" spans="1:3" x14ac:dyDescent="0.2">
      <c r="A3" s="16" t="s">
        <v>5</v>
      </c>
      <c r="B3" s="16" t="s">
        <v>2</v>
      </c>
      <c r="C3" s="16">
        <v>11</v>
      </c>
    </row>
    <row r="4" spans="1:3" x14ac:dyDescent="0.2">
      <c r="A4" s="16" t="s">
        <v>5</v>
      </c>
      <c r="B4" s="16" t="s">
        <v>3</v>
      </c>
      <c r="C4" s="16">
        <v>161</v>
      </c>
    </row>
    <row r="5" spans="1:3" x14ac:dyDescent="0.2">
      <c r="A5" s="16" t="s">
        <v>5</v>
      </c>
      <c r="B5" s="16" t="s">
        <v>4</v>
      </c>
      <c r="C5" s="16">
        <v>17</v>
      </c>
    </row>
    <row r="6" spans="1:3" x14ac:dyDescent="0.2">
      <c r="A6" s="16" t="s">
        <v>5</v>
      </c>
      <c r="B6" s="16" t="s">
        <v>13</v>
      </c>
      <c r="C6" s="16">
        <v>58</v>
      </c>
    </row>
    <row r="7" spans="1:3" x14ac:dyDescent="0.2">
      <c r="A7" s="16" t="s">
        <v>5</v>
      </c>
      <c r="B7" s="16" t="s">
        <v>13</v>
      </c>
      <c r="C7" s="16">
        <v>7</v>
      </c>
    </row>
    <row r="8" spans="1:3" x14ac:dyDescent="0.2">
      <c r="A8" s="16" t="s">
        <v>5</v>
      </c>
      <c r="B8" s="16" t="s">
        <v>13</v>
      </c>
      <c r="C8" s="16">
        <v>23</v>
      </c>
    </row>
    <row r="9" spans="1:3" x14ac:dyDescent="0.2">
      <c r="A9" s="16" t="s">
        <v>6</v>
      </c>
      <c r="B9" s="16" t="s">
        <v>1</v>
      </c>
      <c r="C9" s="16">
        <v>712</v>
      </c>
    </row>
    <row r="10" spans="1:3" x14ac:dyDescent="0.2">
      <c r="A10" s="16" t="s">
        <v>6</v>
      </c>
      <c r="B10" s="16" t="s">
        <v>2</v>
      </c>
      <c r="C10" s="16">
        <v>9</v>
      </c>
    </row>
    <row r="11" spans="1:3" x14ac:dyDescent="0.2">
      <c r="A11" s="16" t="s">
        <v>6</v>
      </c>
      <c r="B11" s="16" t="s">
        <v>3</v>
      </c>
      <c r="C11" s="16">
        <v>196</v>
      </c>
    </row>
    <row r="12" spans="1:3" x14ac:dyDescent="0.2">
      <c r="A12" s="16" t="s">
        <v>6</v>
      </c>
      <c r="B12" s="16" t="s">
        <v>4</v>
      </c>
      <c r="C12" s="16">
        <v>14</v>
      </c>
    </row>
    <row r="13" spans="1:3" x14ac:dyDescent="0.2">
      <c r="A13" s="16" t="s">
        <v>6</v>
      </c>
      <c r="B13" s="16" t="s">
        <v>13</v>
      </c>
      <c r="C13" s="16">
        <v>9</v>
      </c>
    </row>
    <row r="14" spans="1:3" x14ac:dyDescent="0.2">
      <c r="A14" s="16" t="s">
        <v>6</v>
      </c>
      <c r="B14" s="16" t="s">
        <v>13</v>
      </c>
      <c r="C14" s="16">
        <v>26</v>
      </c>
    </row>
    <row r="15" spans="1:3" x14ac:dyDescent="0.2">
      <c r="A15" s="16" t="s">
        <v>6</v>
      </c>
      <c r="B15" s="16" t="s">
        <v>13</v>
      </c>
      <c r="C15" s="16">
        <v>65</v>
      </c>
    </row>
    <row r="16" spans="1:3" x14ac:dyDescent="0.2">
      <c r="A16" s="16" t="s">
        <v>7</v>
      </c>
      <c r="B16" s="16" t="s">
        <v>1</v>
      </c>
      <c r="C16" s="16">
        <v>642</v>
      </c>
    </row>
    <row r="17" spans="1:3" x14ac:dyDescent="0.2">
      <c r="A17" s="16" t="s">
        <v>7</v>
      </c>
      <c r="B17" s="16" t="s">
        <v>2</v>
      </c>
      <c r="C17" s="16">
        <v>6</v>
      </c>
    </row>
    <row r="18" spans="1:3" x14ac:dyDescent="0.2">
      <c r="A18" s="16" t="s">
        <v>7</v>
      </c>
      <c r="B18" s="16" t="s">
        <v>3</v>
      </c>
      <c r="C18" s="16">
        <v>152</v>
      </c>
    </row>
    <row r="19" spans="1:3" x14ac:dyDescent="0.2">
      <c r="A19" s="16" t="s">
        <v>7</v>
      </c>
      <c r="B19" s="16" t="s">
        <v>4</v>
      </c>
      <c r="C19" s="16">
        <v>16</v>
      </c>
    </row>
    <row r="20" spans="1:3" x14ac:dyDescent="0.2">
      <c r="A20" s="16" t="s">
        <v>7</v>
      </c>
      <c r="B20" s="16" t="s">
        <v>13</v>
      </c>
      <c r="C20" s="16">
        <v>44</v>
      </c>
    </row>
    <row r="21" spans="1:3" x14ac:dyDescent="0.2">
      <c r="A21" s="16" t="s">
        <v>7</v>
      </c>
      <c r="B21" s="16" t="s">
        <v>13</v>
      </c>
      <c r="C21" s="16">
        <v>2</v>
      </c>
    </row>
    <row r="22" spans="1:3" x14ac:dyDescent="0.2">
      <c r="A22" s="16" t="s">
        <v>7</v>
      </c>
      <c r="B22" s="16" t="s">
        <v>13</v>
      </c>
      <c r="C22" s="16">
        <v>20</v>
      </c>
    </row>
    <row r="23" spans="1:3" x14ac:dyDescent="0.2">
      <c r="A23" s="16" t="s">
        <v>8</v>
      </c>
      <c r="B23" s="16" t="s">
        <v>1</v>
      </c>
      <c r="C23" s="16">
        <v>669</v>
      </c>
    </row>
    <row r="24" spans="1:3" x14ac:dyDescent="0.2">
      <c r="A24" s="16" t="s">
        <v>8</v>
      </c>
      <c r="B24" s="16" t="s">
        <v>2</v>
      </c>
      <c r="C24" s="16">
        <v>9</v>
      </c>
    </row>
    <row r="25" spans="1:3" x14ac:dyDescent="0.2">
      <c r="A25" s="16" t="s">
        <v>8</v>
      </c>
      <c r="B25" s="16" t="s">
        <v>3</v>
      </c>
      <c r="C25" s="16">
        <v>174</v>
      </c>
    </row>
    <row r="26" spans="1:3" x14ac:dyDescent="0.2">
      <c r="A26" s="16" t="s">
        <v>8</v>
      </c>
      <c r="B26" s="16" t="s">
        <v>4</v>
      </c>
      <c r="C26" s="16">
        <v>9</v>
      </c>
    </row>
    <row r="27" spans="1:3" x14ac:dyDescent="0.2">
      <c r="A27" s="16" t="s">
        <v>8</v>
      </c>
      <c r="B27" s="16" t="s">
        <v>13</v>
      </c>
      <c r="C27" s="16">
        <v>48</v>
      </c>
    </row>
    <row r="28" spans="1:3" x14ac:dyDescent="0.2">
      <c r="A28" s="16" t="s">
        <v>8</v>
      </c>
      <c r="B28" s="16" t="s">
        <v>13</v>
      </c>
      <c r="C28" s="16">
        <v>27</v>
      </c>
    </row>
    <row r="29" spans="1:3" x14ac:dyDescent="0.2">
      <c r="A29" s="16" t="s">
        <v>8</v>
      </c>
      <c r="B29" s="16" t="s">
        <v>13</v>
      </c>
      <c r="C29" s="16">
        <v>6</v>
      </c>
    </row>
    <row r="30" spans="1:3" x14ac:dyDescent="0.2">
      <c r="A30" s="16" t="s">
        <v>9</v>
      </c>
      <c r="B30" s="16" t="s">
        <v>1</v>
      </c>
      <c r="C30" s="16">
        <v>657</v>
      </c>
    </row>
    <row r="31" spans="1:3" x14ac:dyDescent="0.2">
      <c r="A31" s="16" t="s">
        <v>9</v>
      </c>
      <c r="B31" s="16" t="s">
        <v>2</v>
      </c>
      <c r="C31" s="16">
        <v>6</v>
      </c>
    </row>
    <row r="32" spans="1:3" x14ac:dyDescent="0.2">
      <c r="A32" s="16" t="s">
        <v>9</v>
      </c>
      <c r="B32" s="16" t="s">
        <v>3</v>
      </c>
      <c r="C32" s="16">
        <v>130</v>
      </c>
    </row>
    <row r="33" spans="1:3" x14ac:dyDescent="0.2">
      <c r="A33" s="16" t="s">
        <v>9</v>
      </c>
      <c r="B33" s="16" t="s">
        <v>4</v>
      </c>
      <c r="C33" s="16">
        <v>13</v>
      </c>
    </row>
    <row r="34" spans="1:3" x14ac:dyDescent="0.2">
      <c r="A34" s="16" t="s">
        <v>9</v>
      </c>
      <c r="B34" s="16" t="s">
        <v>13</v>
      </c>
      <c r="C34" s="16">
        <v>16</v>
      </c>
    </row>
    <row r="35" spans="1:3" x14ac:dyDescent="0.2">
      <c r="A35" s="16" t="s">
        <v>9</v>
      </c>
      <c r="B35" s="16" t="s">
        <v>13</v>
      </c>
      <c r="C35" s="16">
        <v>41</v>
      </c>
    </row>
    <row r="36" spans="1:3" x14ac:dyDescent="0.2">
      <c r="A36" s="16" t="s">
        <v>9</v>
      </c>
      <c r="B36" s="16" t="s">
        <v>13</v>
      </c>
      <c r="C36" s="16">
        <v>1</v>
      </c>
    </row>
    <row r="37" spans="1:3" x14ac:dyDescent="0.2">
      <c r="A37" s="16" t="s">
        <v>14</v>
      </c>
      <c r="B37" s="16" t="s">
        <v>1</v>
      </c>
      <c r="C37" s="16">
        <v>676</v>
      </c>
    </row>
    <row r="38" spans="1:3" x14ac:dyDescent="0.2">
      <c r="A38" s="16" t="s">
        <v>14</v>
      </c>
      <c r="B38" s="16" t="s">
        <v>2</v>
      </c>
      <c r="C38" s="16">
        <v>8</v>
      </c>
    </row>
    <row r="39" spans="1:3" x14ac:dyDescent="0.2">
      <c r="A39" s="16" t="s">
        <v>14</v>
      </c>
      <c r="B39" s="16" t="s">
        <v>3</v>
      </c>
      <c r="C39" s="16">
        <v>138</v>
      </c>
    </row>
    <row r="40" spans="1:3" x14ac:dyDescent="0.2">
      <c r="A40" s="16" t="s">
        <v>14</v>
      </c>
      <c r="B40" s="16" t="s">
        <v>4</v>
      </c>
      <c r="C40" s="16">
        <v>10</v>
      </c>
    </row>
    <row r="41" spans="1:3" x14ac:dyDescent="0.2">
      <c r="A41" s="16" t="s">
        <v>14</v>
      </c>
      <c r="B41" s="16" t="s">
        <v>13</v>
      </c>
      <c r="C41" s="16">
        <v>39</v>
      </c>
    </row>
    <row r="42" spans="1:3" x14ac:dyDescent="0.2">
      <c r="A42" s="16" t="s">
        <v>14</v>
      </c>
      <c r="B42" s="16" t="s">
        <v>13</v>
      </c>
      <c r="C42" s="16">
        <v>30</v>
      </c>
    </row>
    <row r="43" spans="1:3" x14ac:dyDescent="0.2">
      <c r="A43" s="16" t="s">
        <v>14</v>
      </c>
      <c r="B43" s="16" t="s">
        <v>13</v>
      </c>
      <c r="C43" s="16">
        <v>2</v>
      </c>
    </row>
    <row r="44" spans="1:3" x14ac:dyDescent="0.2">
      <c r="A44" s="16" t="s">
        <v>25</v>
      </c>
      <c r="B44" s="16" t="s">
        <v>1</v>
      </c>
      <c r="C44" s="16">
        <v>657</v>
      </c>
    </row>
    <row r="45" spans="1:3" x14ac:dyDescent="0.2">
      <c r="A45" s="16" t="s">
        <v>25</v>
      </c>
      <c r="B45" s="16" t="s">
        <v>2</v>
      </c>
      <c r="C45" s="16">
        <v>9</v>
      </c>
    </row>
    <row r="46" spans="1:3" x14ac:dyDescent="0.2">
      <c r="A46" s="16" t="s">
        <v>25</v>
      </c>
      <c r="B46" s="16" t="s">
        <v>3</v>
      </c>
      <c r="C46" s="16">
        <v>145</v>
      </c>
    </row>
    <row r="47" spans="1:3" x14ac:dyDescent="0.2">
      <c r="A47" s="16" t="s">
        <v>25</v>
      </c>
      <c r="B47" s="16" t="s">
        <v>4</v>
      </c>
      <c r="C47" s="16">
        <v>12</v>
      </c>
    </row>
    <row r="48" spans="1:3" x14ac:dyDescent="0.2">
      <c r="A48" s="16" t="s">
        <v>25</v>
      </c>
      <c r="B48" s="16" t="s">
        <v>13</v>
      </c>
      <c r="C48" s="16">
        <v>33</v>
      </c>
    </row>
    <row r="49" spans="1:3" x14ac:dyDescent="0.2">
      <c r="A49" s="16" t="s">
        <v>25</v>
      </c>
      <c r="B49" s="16" t="s">
        <v>13</v>
      </c>
      <c r="C49" s="16">
        <v>6</v>
      </c>
    </row>
    <row r="50" spans="1:3" x14ac:dyDescent="0.2">
      <c r="A50" s="16" t="s">
        <v>25</v>
      </c>
      <c r="B50" s="16" t="s">
        <v>13</v>
      </c>
      <c r="C50" s="16">
        <v>48</v>
      </c>
    </row>
    <row r="51" spans="1:3" x14ac:dyDescent="0.2">
      <c r="A51" s="16" t="s">
        <v>26</v>
      </c>
      <c r="B51" s="16" t="s">
        <v>1</v>
      </c>
      <c r="C51" s="16">
        <v>731</v>
      </c>
    </row>
    <row r="52" spans="1:3" x14ac:dyDescent="0.2">
      <c r="A52" s="16" t="s">
        <v>26</v>
      </c>
      <c r="B52" s="16" t="s">
        <v>2</v>
      </c>
      <c r="C52" s="16">
        <v>9</v>
      </c>
    </row>
    <row r="53" spans="1:3" x14ac:dyDescent="0.2">
      <c r="A53" s="16" t="s">
        <v>26</v>
      </c>
      <c r="B53" s="16" t="s">
        <v>3</v>
      </c>
      <c r="C53" s="16">
        <v>153</v>
      </c>
    </row>
    <row r="54" spans="1:3" x14ac:dyDescent="0.2">
      <c r="A54" s="16" t="s">
        <v>26</v>
      </c>
      <c r="B54" s="16" t="s">
        <v>4</v>
      </c>
      <c r="C54" s="16">
        <v>12</v>
      </c>
    </row>
    <row r="55" spans="1:3" x14ac:dyDescent="0.2">
      <c r="A55" s="16" t="s">
        <v>26</v>
      </c>
      <c r="B55" s="16" t="s">
        <v>13</v>
      </c>
      <c r="C55" s="16">
        <v>3</v>
      </c>
    </row>
    <row r="56" spans="1:3" x14ac:dyDescent="0.2">
      <c r="A56" s="16" t="s">
        <v>26</v>
      </c>
      <c r="B56" s="16" t="s">
        <v>13</v>
      </c>
      <c r="C56" s="16">
        <v>46</v>
      </c>
    </row>
    <row r="57" spans="1:3" x14ac:dyDescent="0.2">
      <c r="A57" s="16" t="s">
        <v>26</v>
      </c>
      <c r="B57" s="16" t="s">
        <v>13</v>
      </c>
      <c r="C57" s="16">
        <v>25</v>
      </c>
    </row>
    <row r="58" spans="1:3" x14ac:dyDescent="0.2">
      <c r="A58" s="16" t="s">
        <v>27</v>
      </c>
      <c r="B58" s="16" t="s">
        <v>1</v>
      </c>
      <c r="C58" s="16">
        <v>608</v>
      </c>
    </row>
    <row r="59" spans="1:3" x14ac:dyDescent="0.2">
      <c r="A59" s="16" t="s">
        <v>27</v>
      </c>
      <c r="B59" s="16" t="s">
        <v>2</v>
      </c>
      <c r="C59" s="16">
        <v>6</v>
      </c>
    </row>
    <row r="60" spans="1:3" x14ac:dyDescent="0.2">
      <c r="A60" s="16" t="s">
        <v>27</v>
      </c>
      <c r="B60" s="16" t="s">
        <v>3</v>
      </c>
      <c r="C60" s="16">
        <v>162</v>
      </c>
    </row>
    <row r="61" spans="1:3" x14ac:dyDescent="0.2">
      <c r="A61" s="16" t="s">
        <v>27</v>
      </c>
      <c r="B61" s="16" t="s">
        <v>4</v>
      </c>
      <c r="C61" s="16">
        <v>15</v>
      </c>
    </row>
    <row r="62" spans="1:3" x14ac:dyDescent="0.2">
      <c r="A62" s="16" t="s">
        <v>27</v>
      </c>
      <c r="B62" s="16" t="s">
        <v>13</v>
      </c>
      <c r="C62" s="16">
        <v>50</v>
      </c>
    </row>
    <row r="63" spans="1:3" x14ac:dyDescent="0.2">
      <c r="A63" s="16" t="s">
        <v>27</v>
      </c>
      <c r="B63" s="16" t="s">
        <v>13</v>
      </c>
      <c r="C63" s="16">
        <v>1</v>
      </c>
    </row>
    <row r="64" spans="1:3" x14ac:dyDescent="0.2">
      <c r="A64" s="16" t="s">
        <v>27</v>
      </c>
      <c r="B64" s="16" t="s">
        <v>13</v>
      </c>
      <c r="C64" s="16">
        <v>19</v>
      </c>
    </row>
    <row r="65" spans="1:3" x14ac:dyDescent="0.2">
      <c r="A65" s="16" t="s">
        <v>28</v>
      </c>
      <c r="B65" s="16" t="s">
        <v>1</v>
      </c>
      <c r="C65" s="16">
        <v>551</v>
      </c>
    </row>
    <row r="66" spans="1:3" x14ac:dyDescent="0.2">
      <c r="A66" s="16" t="s">
        <v>28</v>
      </c>
      <c r="B66" s="16" t="s">
        <v>2</v>
      </c>
      <c r="C66" s="16">
        <v>10</v>
      </c>
    </row>
    <row r="67" spans="1:3" x14ac:dyDescent="0.2">
      <c r="A67" s="16" t="s">
        <v>28</v>
      </c>
      <c r="B67" s="16" t="s">
        <v>3</v>
      </c>
      <c r="C67" s="16">
        <v>142</v>
      </c>
    </row>
    <row r="68" spans="1:3" x14ac:dyDescent="0.2">
      <c r="A68" s="16" t="s">
        <v>28</v>
      </c>
      <c r="B68" s="16" t="s">
        <v>4</v>
      </c>
      <c r="C68" s="16">
        <v>10</v>
      </c>
    </row>
    <row r="69" spans="1:3" x14ac:dyDescent="0.2">
      <c r="A69" s="16" t="s">
        <v>28</v>
      </c>
      <c r="B69" s="16" t="s">
        <v>13</v>
      </c>
      <c r="C69" s="16">
        <v>48</v>
      </c>
    </row>
    <row r="70" spans="1:3" x14ac:dyDescent="0.2">
      <c r="A70" s="16" t="s">
        <v>28</v>
      </c>
      <c r="B70" s="16" t="s">
        <v>13</v>
      </c>
      <c r="C70" s="16">
        <v>6</v>
      </c>
    </row>
    <row r="71" spans="1:3" x14ac:dyDescent="0.2">
      <c r="A71" s="16" t="s">
        <v>28</v>
      </c>
      <c r="B71" s="16" t="s">
        <v>13</v>
      </c>
      <c r="C71" s="16">
        <v>24</v>
      </c>
    </row>
    <row r="72" spans="1:3" x14ac:dyDescent="0.2">
      <c r="A72" s="16" t="s">
        <v>45</v>
      </c>
      <c r="B72" s="16" t="s">
        <v>1</v>
      </c>
      <c r="C72" s="16">
        <v>382</v>
      </c>
    </row>
    <row r="73" spans="1:3" x14ac:dyDescent="0.2">
      <c r="A73" s="16" t="s">
        <v>45</v>
      </c>
      <c r="B73" s="16" t="s">
        <v>2</v>
      </c>
      <c r="C73" s="16">
        <v>8</v>
      </c>
    </row>
    <row r="74" spans="1:3" x14ac:dyDescent="0.2">
      <c r="A74" s="16" t="s">
        <v>45</v>
      </c>
      <c r="B74" s="16" t="s">
        <v>3</v>
      </c>
      <c r="C74" s="16">
        <v>114</v>
      </c>
    </row>
    <row r="75" spans="1:3" x14ac:dyDescent="0.2">
      <c r="A75" s="16" t="s">
        <v>45</v>
      </c>
      <c r="B75" s="16" t="s">
        <v>4</v>
      </c>
      <c r="C75" s="16">
        <v>7</v>
      </c>
    </row>
    <row r="76" spans="1:3" x14ac:dyDescent="0.2">
      <c r="A76" s="16" t="s">
        <v>45</v>
      </c>
      <c r="B76" s="16" t="s">
        <v>13</v>
      </c>
      <c r="C76" s="16">
        <v>1</v>
      </c>
    </row>
    <row r="77" spans="1:3" x14ac:dyDescent="0.2">
      <c r="A77" s="16" t="s">
        <v>45</v>
      </c>
      <c r="B77" s="16" t="s">
        <v>13</v>
      </c>
      <c r="C77" s="16">
        <v>16</v>
      </c>
    </row>
    <row r="78" spans="1:3" x14ac:dyDescent="0.2">
      <c r="A78" s="16" t="s">
        <v>45</v>
      </c>
      <c r="B78" s="16" t="s">
        <v>13</v>
      </c>
      <c r="C78" s="16">
        <v>36</v>
      </c>
    </row>
    <row r="79" spans="1:3" x14ac:dyDescent="0.2">
      <c r="A79" s="16" t="s">
        <v>56</v>
      </c>
      <c r="B79" s="16" t="s">
        <v>1</v>
      </c>
      <c r="C79" s="16">
        <v>475</v>
      </c>
    </row>
    <row r="80" spans="1:3" x14ac:dyDescent="0.2">
      <c r="A80" s="16" t="s">
        <v>56</v>
      </c>
      <c r="B80" s="16" t="s">
        <v>2</v>
      </c>
      <c r="C80" s="16">
        <v>5</v>
      </c>
    </row>
    <row r="81" spans="1:3" x14ac:dyDescent="0.2">
      <c r="A81" s="16" t="s">
        <v>56</v>
      </c>
      <c r="B81" s="16" t="s">
        <v>3</v>
      </c>
      <c r="C81" s="16">
        <v>122</v>
      </c>
    </row>
    <row r="82" spans="1:3" x14ac:dyDescent="0.2">
      <c r="A82" s="16" t="s">
        <v>56</v>
      </c>
      <c r="B82" s="16" t="s">
        <v>4</v>
      </c>
      <c r="C82" s="16">
        <v>10</v>
      </c>
    </row>
    <row r="83" spans="1:3" x14ac:dyDescent="0.2">
      <c r="A83" s="16" t="s">
        <v>56</v>
      </c>
      <c r="B83" s="16" t="s">
        <v>13</v>
      </c>
      <c r="C83" s="16">
        <v>51</v>
      </c>
    </row>
    <row r="84" spans="1:3" x14ac:dyDescent="0.2">
      <c r="A84" s="16" t="s">
        <v>56</v>
      </c>
      <c r="B84" s="16" t="s">
        <v>13</v>
      </c>
      <c r="C84" s="16">
        <v>21</v>
      </c>
    </row>
    <row r="85" spans="1:3" x14ac:dyDescent="0.2">
      <c r="A85" s="16" t="s">
        <v>56</v>
      </c>
      <c r="B85" s="16" t="s">
        <v>13</v>
      </c>
      <c r="C85" s="16">
        <v>4</v>
      </c>
    </row>
    <row r="86" spans="1:3" x14ac:dyDescent="0.2">
      <c r="A86" s="16" t="s">
        <v>57</v>
      </c>
      <c r="B86" s="16" t="s">
        <v>1</v>
      </c>
      <c r="C86" s="16">
        <v>497</v>
      </c>
    </row>
    <row r="87" spans="1:3" x14ac:dyDescent="0.2">
      <c r="A87" s="16" t="s">
        <v>57</v>
      </c>
      <c r="B87" s="16" t="s">
        <v>2</v>
      </c>
      <c r="C87" s="16">
        <v>9</v>
      </c>
    </row>
    <row r="88" spans="1:3" x14ac:dyDescent="0.2">
      <c r="A88" s="16" t="s">
        <v>57</v>
      </c>
      <c r="B88" s="16" t="s">
        <v>3</v>
      </c>
      <c r="C88" s="16">
        <v>133</v>
      </c>
    </row>
    <row r="89" spans="1:3" x14ac:dyDescent="0.2">
      <c r="A89" s="16" t="s">
        <v>57</v>
      </c>
      <c r="B89" s="16" t="s">
        <v>4</v>
      </c>
      <c r="C89" s="16">
        <v>11</v>
      </c>
    </row>
    <row r="90" spans="1:3" x14ac:dyDescent="0.2">
      <c r="A90" s="16" t="s">
        <v>57</v>
      </c>
      <c r="B90" s="16" t="s">
        <v>13</v>
      </c>
      <c r="C90" s="16">
        <v>41</v>
      </c>
    </row>
    <row r="91" spans="1:3" x14ac:dyDescent="0.2">
      <c r="A91" s="16" t="s">
        <v>57</v>
      </c>
      <c r="B91" s="16" t="s">
        <v>13</v>
      </c>
      <c r="C91" s="16">
        <v>1</v>
      </c>
    </row>
    <row r="92" spans="1:3" x14ac:dyDescent="0.2">
      <c r="A92" s="16" t="s">
        <v>57</v>
      </c>
      <c r="B92" s="16" t="s">
        <v>13</v>
      </c>
      <c r="C92" s="16">
        <v>21</v>
      </c>
    </row>
    <row r="93" spans="1:3" x14ac:dyDescent="0.2">
      <c r="A93" s="16" t="s">
        <v>58</v>
      </c>
      <c r="B93" s="16" t="s">
        <v>1</v>
      </c>
      <c r="C93" s="16">
        <v>481</v>
      </c>
    </row>
    <row r="94" spans="1:3" x14ac:dyDescent="0.2">
      <c r="A94" s="16" t="s">
        <v>58</v>
      </c>
      <c r="B94" s="16" t="s">
        <v>2</v>
      </c>
      <c r="C94" s="16">
        <v>11</v>
      </c>
    </row>
    <row r="95" spans="1:3" x14ac:dyDescent="0.2">
      <c r="A95" s="16" t="s">
        <v>58</v>
      </c>
      <c r="B95" s="16" t="s">
        <v>3</v>
      </c>
      <c r="C95" s="16">
        <v>137</v>
      </c>
    </row>
    <row r="96" spans="1:3" x14ac:dyDescent="0.2">
      <c r="A96" s="16" t="s">
        <v>58</v>
      </c>
      <c r="B96" s="16" t="s">
        <v>4</v>
      </c>
      <c r="C96" s="16">
        <v>17</v>
      </c>
    </row>
    <row r="97" spans="1:3" x14ac:dyDescent="0.2">
      <c r="A97" s="16" t="s">
        <v>58</v>
      </c>
      <c r="B97" s="16" t="s">
        <v>13</v>
      </c>
      <c r="C97" s="16">
        <v>18</v>
      </c>
    </row>
    <row r="98" spans="1:3" x14ac:dyDescent="0.2">
      <c r="A98" s="16" t="s">
        <v>58</v>
      </c>
      <c r="B98" s="16" t="s">
        <v>13</v>
      </c>
      <c r="C98" s="16">
        <v>51</v>
      </c>
    </row>
    <row r="99" spans="1:3" x14ac:dyDescent="0.2">
      <c r="A99" s="16" t="s">
        <v>58</v>
      </c>
      <c r="B99" s="16" t="s">
        <v>13</v>
      </c>
      <c r="C99" s="16">
        <v>1</v>
      </c>
    </row>
    <row r="100" spans="1:3" x14ac:dyDescent="0.2">
      <c r="A100" s="16" t="s">
        <v>75</v>
      </c>
      <c r="B100" s="16" t="s">
        <v>1</v>
      </c>
      <c r="C100" s="16">
        <v>507</v>
      </c>
    </row>
    <row r="101" spans="1:3" x14ac:dyDescent="0.2">
      <c r="A101" s="16" t="s">
        <v>75</v>
      </c>
      <c r="B101" s="16" t="s">
        <v>2</v>
      </c>
      <c r="C101" s="16">
        <v>8</v>
      </c>
    </row>
    <row r="102" spans="1:3" x14ac:dyDescent="0.2">
      <c r="A102" s="16" t="s">
        <v>75</v>
      </c>
      <c r="B102" s="16" t="s">
        <v>3</v>
      </c>
      <c r="C102" s="16">
        <v>126</v>
      </c>
    </row>
    <row r="103" spans="1:3" x14ac:dyDescent="0.2">
      <c r="A103" s="16" t="s">
        <v>75</v>
      </c>
      <c r="B103" s="16" t="s">
        <v>4</v>
      </c>
      <c r="C103" s="16">
        <v>7</v>
      </c>
    </row>
    <row r="104" spans="1:3" x14ac:dyDescent="0.2">
      <c r="A104" s="16" t="s">
        <v>75</v>
      </c>
      <c r="B104" s="16" t="s">
        <v>13</v>
      </c>
      <c r="C104" s="16">
        <v>20</v>
      </c>
    </row>
    <row r="105" spans="1:3" x14ac:dyDescent="0.2">
      <c r="A105" s="16" t="s">
        <v>75</v>
      </c>
      <c r="B105" s="16" t="s">
        <v>13</v>
      </c>
      <c r="C105" s="16">
        <v>2</v>
      </c>
    </row>
    <row r="106" spans="1:3" x14ac:dyDescent="0.2">
      <c r="A106" s="16" t="s">
        <v>75</v>
      </c>
      <c r="B106" s="16" t="s">
        <v>13</v>
      </c>
      <c r="C106" s="16">
        <v>43</v>
      </c>
    </row>
    <row r="107" spans="1:3" x14ac:dyDescent="0.2">
      <c r="A107" s="38"/>
      <c r="B107" s="38"/>
      <c r="C107" s="38"/>
    </row>
    <row r="108" spans="1:3" x14ac:dyDescent="0.2">
      <c r="A108" s="38"/>
      <c r="B108" s="38"/>
      <c r="C108" s="38"/>
    </row>
    <row r="109" spans="1:3" x14ac:dyDescent="0.2">
      <c r="A109" s="38"/>
      <c r="B109" s="38"/>
      <c r="C109" s="38"/>
    </row>
    <row r="110" spans="1:3" x14ac:dyDescent="0.2">
      <c r="A110" s="38"/>
      <c r="B110" s="38"/>
      <c r="C110" s="38"/>
    </row>
    <row r="111" spans="1:3" x14ac:dyDescent="0.2">
      <c r="A111" s="38"/>
      <c r="B111" s="38"/>
      <c r="C111" s="38"/>
    </row>
    <row r="112" spans="1:3" x14ac:dyDescent="0.2">
      <c r="A112" s="38"/>
      <c r="B112" s="38"/>
      <c r="C112" s="38"/>
    </row>
    <row r="113" spans="1:3" x14ac:dyDescent="0.2">
      <c r="A113" s="38"/>
      <c r="B113" s="38"/>
      <c r="C113" s="38"/>
    </row>
    <row r="114" spans="1:3" x14ac:dyDescent="0.2">
      <c r="A114" s="38"/>
      <c r="B114" s="38"/>
      <c r="C114" s="38"/>
    </row>
    <row r="115" spans="1:3" x14ac:dyDescent="0.2">
      <c r="A115" s="38"/>
      <c r="B115" s="38"/>
      <c r="C115" s="38"/>
    </row>
    <row r="116" spans="1:3" x14ac:dyDescent="0.2">
      <c r="A116" s="38"/>
      <c r="B116" s="38"/>
      <c r="C116" s="38"/>
    </row>
    <row r="117" spans="1:3" x14ac:dyDescent="0.2">
      <c r="A117" s="38"/>
      <c r="B117" s="38"/>
      <c r="C117" s="38"/>
    </row>
    <row r="118" spans="1:3" x14ac:dyDescent="0.2">
      <c r="A118" s="38"/>
      <c r="B118" s="38"/>
      <c r="C118" s="38"/>
    </row>
    <row r="119" spans="1:3" x14ac:dyDescent="0.2">
      <c r="A119" s="38"/>
      <c r="B119" s="38"/>
      <c r="C119" s="38"/>
    </row>
    <row r="120" spans="1:3" x14ac:dyDescent="0.2">
      <c r="A120" s="38"/>
      <c r="B120" s="38"/>
      <c r="C120" s="38"/>
    </row>
    <row r="121" spans="1:3" x14ac:dyDescent="0.2">
      <c r="A121" s="38"/>
      <c r="B121" s="38"/>
      <c r="C121" s="38"/>
    </row>
    <row r="122" spans="1:3" x14ac:dyDescent="0.2">
      <c r="A122" s="38"/>
      <c r="B122" s="38"/>
      <c r="C122" s="38"/>
    </row>
    <row r="123" spans="1:3" x14ac:dyDescent="0.2">
      <c r="A123" s="38"/>
      <c r="B123" s="38"/>
      <c r="C123" s="38"/>
    </row>
    <row r="124" spans="1:3" x14ac:dyDescent="0.2">
      <c r="A124" s="38"/>
      <c r="B124" s="38"/>
      <c r="C124" s="38"/>
    </row>
    <row r="125" spans="1:3" x14ac:dyDescent="0.2">
      <c r="A125" s="38"/>
      <c r="B125" s="38"/>
      <c r="C125" s="38"/>
    </row>
    <row r="126" spans="1:3" x14ac:dyDescent="0.2">
      <c r="A126" s="38"/>
      <c r="B126" s="38"/>
      <c r="C126" s="38"/>
    </row>
    <row r="127" spans="1:3" x14ac:dyDescent="0.2">
      <c r="A127" s="38"/>
      <c r="B127" s="38"/>
      <c r="C127" s="38"/>
    </row>
    <row r="128" spans="1:3" x14ac:dyDescent="0.2">
      <c r="A128" s="38"/>
      <c r="B128" s="38"/>
      <c r="C128" s="38"/>
    </row>
    <row r="129" spans="1:3" x14ac:dyDescent="0.2">
      <c r="A129" s="38"/>
      <c r="B129" s="38"/>
      <c r="C129" s="38"/>
    </row>
    <row r="130" spans="1:3" x14ac:dyDescent="0.2">
      <c r="A130" s="38"/>
      <c r="B130" s="38"/>
      <c r="C130" s="38"/>
    </row>
    <row r="131" spans="1:3" x14ac:dyDescent="0.2">
      <c r="A131" s="38"/>
      <c r="B131" s="38"/>
      <c r="C131" s="38"/>
    </row>
    <row r="132" spans="1:3" x14ac:dyDescent="0.2">
      <c r="A132" s="38"/>
      <c r="B132" s="38"/>
      <c r="C132" s="38"/>
    </row>
    <row r="133" spans="1:3" x14ac:dyDescent="0.2">
      <c r="A133" s="38"/>
      <c r="B133" s="38"/>
      <c r="C133" s="38"/>
    </row>
    <row r="134" spans="1:3" x14ac:dyDescent="0.2">
      <c r="A134" s="38"/>
      <c r="B134" s="38"/>
      <c r="C134" s="38"/>
    </row>
    <row r="135" spans="1:3" x14ac:dyDescent="0.2">
      <c r="A135" s="38"/>
      <c r="B135" s="38"/>
      <c r="C135" s="38"/>
    </row>
    <row r="136" spans="1:3" x14ac:dyDescent="0.2">
      <c r="A136" s="38"/>
      <c r="B136" s="38"/>
      <c r="C136" s="38"/>
    </row>
    <row r="137" spans="1:3" x14ac:dyDescent="0.2">
      <c r="A137" s="38"/>
      <c r="B137" s="38"/>
      <c r="C137" s="38"/>
    </row>
    <row r="138" spans="1:3" x14ac:dyDescent="0.2">
      <c r="A138" s="38"/>
      <c r="B138" s="38"/>
      <c r="C138" s="38"/>
    </row>
    <row r="139" spans="1:3" x14ac:dyDescent="0.2">
      <c r="A139" s="38"/>
      <c r="B139" s="38"/>
      <c r="C139" s="38"/>
    </row>
    <row r="140" spans="1:3" x14ac:dyDescent="0.2">
      <c r="A140" s="38"/>
      <c r="B140" s="38"/>
      <c r="C140" s="38"/>
    </row>
    <row r="141" spans="1:3" x14ac:dyDescent="0.2">
      <c r="A141" s="38"/>
      <c r="B141" s="38"/>
      <c r="C141" s="38"/>
    </row>
    <row r="142" spans="1:3" x14ac:dyDescent="0.2">
      <c r="A142" s="38"/>
      <c r="B142" s="38"/>
      <c r="C142" s="38"/>
    </row>
    <row r="143" spans="1:3" x14ac:dyDescent="0.2">
      <c r="A143" s="38"/>
      <c r="B143" s="38"/>
      <c r="C143" s="38"/>
    </row>
    <row r="144" spans="1:3" x14ac:dyDescent="0.2">
      <c r="A144" s="38"/>
      <c r="B144" s="38"/>
      <c r="C144" s="38"/>
    </row>
    <row r="145" spans="1:3" x14ac:dyDescent="0.2">
      <c r="A145" s="38"/>
      <c r="B145" s="38"/>
      <c r="C145" s="38"/>
    </row>
    <row r="146" spans="1:3" x14ac:dyDescent="0.2">
      <c r="A146" s="38"/>
      <c r="B146" s="38"/>
      <c r="C146" s="38"/>
    </row>
    <row r="147" spans="1:3" x14ac:dyDescent="0.2">
      <c r="A147" s="38"/>
      <c r="B147" s="38"/>
      <c r="C147" s="38"/>
    </row>
    <row r="148" spans="1:3" x14ac:dyDescent="0.2">
      <c r="A148" s="38"/>
      <c r="B148" s="38"/>
      <c r="C148" s="38"/>
    </row>
    <row r="149" spans="1:3" x14ac:dyDescent="0.2">
      <c r="A149" s="38"/>
      <c r="B149" s="38"/>
      <c r="C149" s="38"/>
    </row>
    <row r="150" spans="1:3" x14ac:dyDescent="0.2">
      <c r="A150" s="38"/>
      <c r="B150" s="38"/>
      <c r="C150" s="38"/>
    </row>
    <row r="151" spans="1:3" x14ac:dyDescent="0.2">
      <c r="A151" s="38"/>
      <c r="B151" s="38"/>
      <c r="C151" s="38"/>
    </row>
    <row r="152" spans="1:3" x14ac:dyDescent="0.2">
      <c r="A152" s="38"/>
      <c r="B152" s="38"/>
      <c r="C152" s="38"/>
    </row>
    <row r="153" spans="1:3" x14ac:dyDescent="0.2">
      <c r="A153" s="38"/>
      <c r="B153" s="38"/>
      <c r="C153" s="38"/>
    </row>
    <row r="154" spans="1:3" x14ac:dyDescent="0.2">
      <c r="A154" s="38"/>
      <c r="B154" s="38"/>
      <c r="C154" s="38"/>
    </row>
    <row r="155" spans="1:3" x14ac:dyDescent="0.2">
      <c r="A155" s="38"/>
      <c r="B155" s="38"/>
      <c r="C155" s="38"/>
    </row>
    <row r="156" spans="1:3" x14ac:dyDescent="0.2">
      <c r="A156" s="38"/>
      <c r="B156" s="38"/>
      <c r="C156" s="38"/>
    </row>
    <row r="157" spans="1:3" x14ac:dyDescent="0.2">
      <c r="A157" s="38"/>
      <c r="B157" s="38"/>
      <c r="C157" s="38"/>
    </row>
    <row r="158" spans="1:3" x14ac:dyDescent="0.2">
      <c r="A158" s="38"/>
      <c r="B158" s="38"/>
      <c r="C158" s="38"/>
    </row>
    <row r="159" spans="1:3" x14ac:dyDescent="0.2">
      <c r="A159" s="38"/>
      <c r="B159" s="38"/>
      <c r="C159" s="38"/>
    </row>
    <row r="160" spans="1:3" x14ac:dyDescent="0.2">
      <c r="A160" s="38"/>
      <c r="B160" s="38"/>
      <c r="C160" s="38"/>
    </row>
    <row r="161" spans="1:3" x14ac:dyDescent="0.2">
      <c r="A161" s="38"/>
      <c r="B161" s="38"/>
      <c r="C161" s="38"/>
    </row>
    <row r="162" spans="1:3" x14ac:dyDescent="0.2">
      <c r="A162" s="38"/>
      <c r="B162" s="38"/>
      <c r="C162" s="38"/>
    </row>
    <row r="163" spans="1:3" x14ac:dyDescent="0.2">
      <c r="A163" s="38"/>
      <c r="B163" s="38"/>
      <c r="C163" s="38"/>
    </row>
    <row r="164" spans="1:3" x14ac:dyDescent="0.2">
      <c r="A164" s="38"/>
      <c r="B164" s="38"/>
      <c r="C164" s="38"/>
    </row>
    <row r="165" spans="1:3" x14ac:dyDescent="0.2">
      <c r="A165" s="38"/>
      <c r="B165" s="38"/>
      <c r="C165" s="38"/>
    </row>
    <row r="166" spans="1:3" x14ac:dyDescent="0.2">
      <c r="A166" s="38"/>
      <c r="B166" s="38"/>
      <c r="C166" s="38"/>
    </row>
    <row r="167" spans="1:3" x14ac:dyDescent="0.2">
      <c r="A167" s="38"/>
      <c r="B167" s="38"/>
      <c r="C167" s="38"/>
    </row>
    <row r="168" spans="1:3" x14ac:dyDescent="0.2">
      <c r="A168" s="38"/>
      <c r="B168" s="38"/>
      <c r="C168" s="38"/>
    </row>
    <row r="169" spans="1:3" x14ac:dyDescent="0.2">
      <c r="A169" s="38"/>
      <c r="B169" s="38"/>
      <c r="C169" s="38"/>
    </row>
    <row r="170" spans="1:3" x14ac:dyDescent="0.2">
      <c r="A170" s="38"/>
      <c r="B170" s="38"/>
      <c r="C170" s="38"/>
    </row>
    <row r="171" spans="1:3" x14ac:dyDescent="0.2">
      <c r="A171" s="38"/>
      <c r="B171" s="38"/>
      <c r="C171" s="38"/>
    </row>
    <row r="172" spans="1:3" x14ac:dyDescent="0.2">
      <c r="A172" s="38"/>
      <c r="B172" s="38"/>
      <c r="C172" s="38"/>
    </row>
    <row r="173" spans="1:3" x14ac:dyDescent="0.2">
      <c r="A173" s="38"/>
      <c r="B173" s="38"/>
      <c r="C173" s="38"/>
    </row>
    <row r="174" spans="1:3" x14ac:dyDescent="0.2">
      <c r="A174" s="38"/>
      <c r="B174" s="38"/>
      <c r="C174" s="38"/>
    </row>
    <row r="175" spans="1:3" x14ac:dyDescent="0.2">
      <c r="A175" s="38"/>
      <c r="B175" s="38"/>
      <c r="C175" s="38"/>
    </row>
    <row r="176" spans="1:3" x14ac:dyDescent="0.2">
      <c r="A176" s="38"/>
      <c r="B176" s="38"/>
      <c r="C176" s="38"/>
    </row>
    <row r="177" spans="1:3" x14ac:dyDescent="0.2">
      <c r="A177" s="38"/>
      <c r="B177" s="38"/>
      <c r="C177" s="38"/>
    </row>
    <row r="178" spans="1:3" x14ac:dyDescent="0.2">
      <c r="A178" s="38"/>
      <c r="B178" s="38"/>
      <c r="C178" s="38"/>
    </row>
    <row r="179" spans="1:3" x14ac:dyDescent="0.2">
      <c r="A179" s="38"/>
      <c r="B179" s="38"/>
      <c r="C179" s="38"/>
    </row>
    <row r="180" spans="1:3" x14ac:dyDescent="0.2">
      <c r="A180" s="38"/>
      <c r="B180" s="38"/>
      <c r="C180" s="38"/>
    </row>
    <row r="181" spans="1:3" x14ac:dyDescent="0.2">
      <c r="A181" s="38"/>
      <c r="B181" s="38"/>
      <c r="C181" s="38"/>
    </row>
    <row r="182" spans="1:3" x14ac:dyDescent="0.2">
      <c r="A182" s="38"/>
      <c r="B182" s="38"/>
      <c r="C182" s="38"/>
    </row>
    <row r="183" spans="1:3" x14ac:dyDescent="0.2">
      <c r="A183" s="38"/>
      <c r="B183" s="38"/>
      <c r="C183" s="38"/>
    </row>
    <row r="184" spans="1:3" x14ac:dyDescent="0.2">
      <c r="A184" s="38"/>
      <c r="B184" s="38"/>
      <c r="C184" s="38"/>
    </row>
    <row r="185" spans="1:3" x14ac:dyDescent="0.2">
      <c r="A185" s="38"/>
      <c r="B185" s="38"/>
      <c r="C185" s="38"/>
    </row>
    <row r="186" spans="1:3" x14ac:dyDescent="0.2">
      <c r="A186" s="38"/>
      <c r="B186" s="38"/>
      <c r="C186" s="38"/>
    </row>
    <row r="187" spans="1:3" x14ac:dyDescent="0.2">
      <c r="A187" s="38"/>
      <c r="B187" s="38"/>
      <c r="C187" s="38"/>
    </row>
    <row r="188" spans="1:3" x14ac:dyDescent="0.2">
      <c r="A188" s="38"/>
      <c r="B188" s="38"/>
      <c r="C188" s="38"/>
    </row>
    <row r="189" spans="1:3" x14ac:dyDescent="0.2">
      <c r="A189" s="38"/>
      <c r="B189" s="38"/>
      <c r="C189" s="38"/>
    </row>
    <row r="190" spans="1:3" x14ac:dyDescent="0.2">
      <c r="A190" s="38"/>
      <c r="B190" s="38"/>
      <c r="C190" s="38"/>
    </row>
    <row r="191" spans="1:3" x14ac:dyDescent="0.2">
      <c r="A191" s="38"/>
      <c r="B191" s="38"/>
      <c r="C191" s="38"/>
    </row>
    <row r="192" spans="1:3" x14ac:dyDescent="0.2">
      <c r="A192" s="38"/>
      <c r="B192" s="38"/>
      <c r="C192" s="38"/>
    </row>
    <row r="193" spans="1:3" x14ac:dyDescent="0.2">
      <c r="A193" s="38"/>
      <c r="B193" s="38"/>
      <c r="C193" s="38"/>
    </row>
    <row r="194" spans="1:3" x14ac:dyDescent="0.2">
      <c r="A194" s="38"/>
      <c r="B194" s="38"/>
      <c r="C194" s="38"/>
    </row>
    <row r="195" spans="1:3" x14ac:dyDescent="0.2">
      <c r="A195" s="38"/>
      <c r="B195" s="38"/>
      <c r="C195" s="38"/>
    </row>
    <row r="196" spans="1:3" x14ac:dyDescent="0.2">
      <c r="A196" s="38"/>
      <c r="B196" s="38"/>
      <c r="C196" s="38"/>
    </row>
    <row r="197" spans="1:3" x14ac:dyDescent="0.2">
      <c r="A197" s="38"/>
      <c r="B197" s="38"/>
      <c r="C197" s="38"/>
    </row>
    <row r="198" spans="1:3" x14ac:dyDescent="0.2">
      <c r="A198" s="38"/>
      <c r="B198" s="38"/>
      <c r="C198" s="38"/>
    </row>
    <row r="199" spans="1:3" x14ac:dyDescent="0.2">
      <c r="A199" s="38"/>
      <c r="B199" s="38"/>
      <c r="C199" s="38"/>
    </row>
    <row r="200" spans="1:3" x14ac:dyDescent="0.2">
      <c r="A200" s="38"/>
      <c r="B200" s="38"/>
      <c r="C200" s="38"/>
    </row>
    <row r="201" spans="1:3" x14ac:dyDescent="0.2">
      <c r="A201" s="38"/>
      <c r="B201" s="38"/>
      <c r="C201" s="38"/>
    </row>
    <row r="202" spans="1:3" x14ac:dyDescent="0.2">
      <c r="A202" s="38"/>
      <c r="B202" s="38"/>
      <c r="C202" s="38"/>
    </row>
    <row r="203" spans="1:3" x14ac:dyDescent="0.2">
      <c r="A203" s="38"/>
      <c r="B203" s="38"/>
      <c r="C203" s="38"/>
    </row>
    <row r="204" spans="1:3" x14ac:dyDescent="0.2">
      <c r="A204" s="38"/>
      <c r="B204" s="38"/>
      <c r="C204" s="38"/>
    </row>
    <row r="205" spans="1:3" x14ac:dyDescent="0.2">
      <c r="A205" s="38"/>
      <c r="B205" s="38"/>
      <c r="C205" s="38"/>
    </row>
    <row r="206" spans="1:3" x14ac:dyDescent="0.2">
      <c r="A206" s="38"/>
      <c r="B206" s="38"/>
      <c r="C206" s="38"/>
    </row>
    <row r="207" spans="1:3" x14ac:dyDescent="0.2">
      <c r="A207" s="38"/>
      <c r="B207" s="38"/>
      <c r="C207" s="38"/>
    </row>
    <row r="208" spans="1:3" x14ac:dyDescent="0.2">
      <c r="A208" s="38"/>
      <c r="B208" s="38"/>
      <c r="C208" s="38"/>
    </row>
    <row r="209" spans="1:3" x14ac:dyDescent="0.2">
      <c r="A209" s="38"/>
      <c r="B209" s="38"/>
      <c r="C209" s="38"/>
    </row>
    <row r="210" spans="1:3" x14ac:dyDescent="0.2">
      <c r="A210" s="38"/>
      <c r="B210" s="38"/>
      <c r="C210" s="38"/>
    </row>
    <row r="211" spans="1:3" x14ac:dyDescent="0.2">
      <c r="A211" s="38"/>
      <c r="B211" s="38"/>
      <c r="C211" s="38"/>
    </row>
    <row r="212" spans="1:3" x14ac:dyDescent="0.2">
      <c r="A212" s="38"/>
      <c r="B212" s="38"/>
      <c r="C212" s="38"/>
    </row>
    <row r="213" spans="1:3" x14ac:dyDescent="0.2">
      <c r="A213" s="38"/>
      <c r="B213" s="38"/>
      <c r="C213" s="38"/>
    </row>
    <row r="214" spans="1:3" x14ac:dyDescent="0.2">
      <c r="A214" s="38"/>
      <c r="B214" s="38"/>
      <c r="C214" s="38"/>
    </row>
    <row r="215" spans="1:3" x14ac:dyDescent="0.2">
      <c r="A215" s="38"/>
      <c r="B215" s="38"/>
      <c r="C215" s="38"/>
    </row>
    <row r="216" spans="1:3" x14ac:dyDescent="0.2">
      <c r="A216" s="38"/>
      <c r="B216" s="38"/>
      <c r="C216" s="38"/>
    </row>
    <row r="217" spans="1:3" x14ac:dyDescent="0.2">
      <c r="A217" s="38"/>
      <c r="B217" s="38"/>
      <c r="C217" s="38"/>
    </row>
    <row r="218" spans="1:3" x14ac:dyDescent="0.2">
      <c r="A218" s="38"/>
      <c r="B218" s="38"/>
      <c r="C218" s="38"/>
    </row>
    <row r="219" spans="1:3" x14ac:dyDescent="0.2">
      <c r="A219" s="38"/>
      <c r="B219" s="38"/>
      <c r="C219" s="38"/>
    </row>
    <row r="220" spans="1:3" x14ac:dyDescent="0.2">
      <c r="A220" s="38"/>
      <c r="B220" s="38"/>
      <c r="C220" s="38"/>
    </row>
    <row r="221" spans="1:3" x14ac:dyDescent="0.2">
      <c r="A221" s="38"/>
      <c r="B221" s="38"/>
      <c r="C221" s="38"/>
    </row>
    <row r="222" spans="1:3" x14ac:dyDescent="0.2">
      <c r="A222" s="38"/>
      <c r="B222" s="38"/>
      <c r="C222" s="38"/>
    </row>
    <row r="223" spans="1:3" x14ac:dyDescent="0.2">
      <c r="A223" s="38"/>
      <c r="B223" s="38"/>
      <c r="C223" s="38"/>
    </row>
    <row r="224" spans="1:3" x14ac:dyDescent="0.2">
      <c r="A224" s="38"/>
      <c r="B224" s="38"/>
      <c r="C224" s="38"/>
    </row>
    <row r="225" spans="1:3" x14ac:dyDescent="0.2">
      <c r="A225" s="38"/>
      <c r="B225" s="38"/>
      <c r="C225" s="38"/>
    </row>
    <row r="226" spans="1:3" x14ac:dyDescent="0.2">
      <c r="A226" s="38"/>
      <c r="B226" s="38"/>
      <c r="C226" s="38"/>
    </row>
    <row r="227" spans="1:3" x14ac:dyDescent="0.2">
      <c r="A227" s="38"/>
      <c r="B227" s="38"/>
      <c r="C227" s="38"/>
    </row>
    <row r="228" spans="1:3" x14ac:dyDescent="0.2">
      <c r="A228" s="38"/>
      <c r="B228" s="38"/>
      <c r="C228" s="38"/>
    </row>
    <row r="229" spans="1:3" x14ac:dyDescent="0.2">
      <c r="A229" s="38"/>
      <c r="B229" s="38"/>
      <c r="C229" s="38"/>
    </row>
    <row r="230" spans="1:3" x14ac:dyDescent="0.2">
      <c r="A230" s="38"/>
      <c r="B230" s="38"/>
      <c r="C230" s="38"/>
    </row>
    <row r="231" spans="1:3" x14ac:dyDescent="0.2">
      <c r="A231" s="38"/>
      <c r="B231" s="38"/>
      <c r="C231" s="38"/>
    </row>
    <row r="232" spans="1:3" x14ac:dyDescent="0.2">
      <c r="A232" s="38"/>
      <c r="B232" s="38"/>
      <c r="C232" s="38"/>
    </row>
    <row r="233" spans="1:3" x14ac:dyDescent="0.2">
      <c r="A233" s="38"/>
      <c r="B233" s="38"/>
      <c r="C233" s="38"/>
    </row>
    <row r="234" spans="1:3" x14ac:dyDescent="0.2">
      <c r="A234" s="38"/>
      <c r="B234" s="38"/>
      <c r="C234" s="38"/>
    </row>
    <row r="235" spans="1:3" x14ac:dyDescent="0.2">
      <c r="A235" s="38"/>
      <c r="B235" s="38"/>
      <c r="C235" s="38"/>
    </row>
    <row r="236" spans="1:3" x14ac:dyDescent="0.2">
      <c r="A236" s="38"/>
      <c r="B236" s="38"/>
      <c r="C236" s="38"/>
    </row>
    <row r="237" spans="1:3" x14ac:dyDescent="0.2">
      <c r="A237" s="38"/>
      <c r="B237" s="38"/>
      <c r="C237" s="38"/>
    </row>
    <row r="238" spans="1:3" x14ac:dyDescent="0.2">
      <c r="A238" s="38"/>
      <c r="B238" s="38"/>
      <c r="C238" s="38"/>
    </row>
    <row r="239" spans="1:3" x14ac:dyDescent="0.2">
      <c r="A239" s="38"/>
      <c r="B239" s="38"/>
      <c r="C239" s="38"/>
    </row>
    <row r="240" spans="1:3" x14ac:dyDescent="0.2">
      <c r="A240" s="38"/>
      <c r="B240" s="38"/>
      <c r="C240" s="38"/>
    </row>
    <row r="241" spans="1:3" x14ac:dyDescent="0.2">
      <c r="A241" s="38"/>
      <c r="B241" s="38"/>
      <c r="C241" s="38"/>
    </row>
    <row r="242" spans="1:3" x14ac:dyDescent="0.2">
      <c r="A242" s="38"/>
      <c r="B242" s="38"/>
      <c r="C242" s="38"/>
    </row>
    <row r="243" spans="1:3" x14ac:dyDescent="0.2">
      <c r="A243" s="38"/>
      <c r="B243" s="38"/>
      <c r="C243" s="38"/>
    </row>
    <row r="244" spans="1:3" x14ac:dyDescent="0.2">
      <c r="A244" s="38"/>
      <c r="B244" s="38"/>
      <c r="C244" s="38"/>
    </row>
    <row r="245" spans="1:3" x14ac:dyDescent="0.2">
      <c r="A245" s="38"/>
      <c r="B245" s="38"/>
      <c r="C245" s="38"/>
    </row>
    <row r="246" spans="1:3" x14ac:dyDescent="0.2">
      <c r="A246" s="38"/>
      <c r="B246" s="38"/>
      <c r="C246" s="38"/>
    </row>
    <row r="247" spans="1:3" x14ac:dyDescent="0.2">
      <c r="A247" s="38"/>
      <c r="B247" s="38"/>
      <c r="C247" s="38"/>
    </row>
    <row r="248" spans="1:3" x14ac:dyDescent="0.2">
      <c r="A248" s="38"/>
      <c r="B248" s="38"/>
      <c r="C248" s="38"/>
    </row>
    <row r="249" spans="1:3" x14ac:dyDescent="0.2">
      <c r="A249" s="38"/>
      <c r="B249" s="38"/>
      <c r="C249" s="38"/>
    </row>
    <row r="250" spans="1:3" x14ac:dyDescent="0.2">
      <c r="A250" s="38"/>
      <c r="B250" s="38"/>
      <c r="C250" s="38"/>
    </row>
    <row r="251" spans="1:3" x14ac:dyDescent="0.2">
      <c r="A251" s="38"/>
      <c r="B251" s="38"/>
      <c r="C251" s="38"/>
    </row>
    <row r="252" spans="1:3" x14ac:dyDescent="0.2">
      <c r="A252" s="38"/>
      <c r="B252" s="38"/>
      <c r="C252" s="38"/>
    </row>
    <row r="253" spans="1:3" x14ac:dyDescent="0.2">
      <c r="A253" s="38"/>
      <c r="B253" s="38"/>
      <c r="C253" s="38"/>
    </row>
    <row r="254" spans="1:3" x14ac:dyDescent="0.2">
      <c r="A254" s="38"/>
      <c r="B254" s="38"/>
      <c r="C254" s="38"/>
    </row>
    <row r="255" spans="1:3" x14ac:dyDescent="0.2">
      <c r="A255" s="38"/>
      <c r="B255" s="38"/>
      <c r="C255" s="38"/>
    </row>
    <row r="256" spans="1:3" x14ac:dyDescent="0.2">
      <c r="A256" s="38"/>
      <c r="B256" s="38"/>
      <c r="C256" s="38"/>
    </row>
    <row r="257" spans="1:3" x14ac:dyDescent="0.2">
      <c r="A257" s="38"/>
      <c r="B257" s="38"/>
      <c r="C257" s="38"/>
    </row>
    <row r="258" spans="1:3" x14ac:dyDescent="0.2">
      <c r="A258" s="38"/>
      <c r="B258" s="38"/>
      <c r="C258" s="38"/>
    </row>
    <row r="259" spans="1:3" x14ac:dyDescent="0.2">
      <c r="A259" s="38"/>
      <c r="B259" s="38"/>
      <c r="C259" s="38"/>
    </row>
    <row r="260" spans="1:3" x14ac:dyDescent="0.2">
      <c r="A260" s="38"/>
      <c r="B260" s="38"/>
      <c r="C260" s="38"/>
    </row>
    <row r="261" spans="1:3" x14ac:dyDescent="0.2">
      <c r="A261" s="38"/>
      <c r="B261" s="38"/>
      <c r="C261" s="38"/>
    </row>
    <row r="262" spans="1:3" x14ac:dyDescent="0.2">
      <c r="A262" s="38"/>
      <c r="B262" s="38"/>
      <c r="C262" s="38"/>
    </row>
    <row r="263" spans="1:3" x14ac:dyDescent="0.2">
      <c r="A263" s="38"/>
      <c r="B263" s="38"/>
      <c r="C263" s="38"/>
    </row>
    <row r="264" spans="1:3" x14ac:dyDescent="0.2">
      <c r="A264" s="38"/>
      <c r="B264" s="38"/>
      <c r="C264" s="38"/>
    </row>
    <row r="265" spans="1:3" x14ac:dyDescent="0.2">
      <c r="A265" s="38"/>
      <c r="B265" s="38"/>
      <c r="C265" s="38"/>
    </row>
    <row r="266" spans="1:3" x14ac:dyDescent="0.2">
      <c r="A266" s="38"/>
      <c r="B266" s="38"/>
      <c r="C266" s="38"/>
    </row>
    <row r="267" spans="1:3" x14ac:dyDescent="0.2">
      <c r="A267" s="38"/>
      <c r="B267" s="38"/>
      <c r="C267" s="38"/>
    </row>
    <row r="268" spans="1:3" x14ac:dyDescent="0.2">
      <c r="A268" s="38"/>
      <c r="B268" s="38"/>
      <c r="C268" s="38"/>
    </row>
    <row r="269" spans="1:3" x14ac:dyDescent="0.2">
      <c r="A269" s="38"/>
      <c r="B269" s="38"/>
      <c r="C269" s="38"/>
    </row>
    <row r="270" spans="1:3" x14ac:dyDescent="0.2">
      <c r="A270" s="38"/>
      <c r="B270" s="38"/>
      <c r="C270" s="38"/>
    </row>
    <row r="271" spans="1:3" x14ac:dyDescent="0.2">
      <c r="A271" s="38"/>
      <c r="B271" s="38"/>
      <c r="C271" s="38"/>
    </row>
    <row r="272" spans="1:3" x14ac:dyDescent="0.2">
      <c r="A272" s="38"/>
      <c r="B272" s="38"/>
      <c r="C272" s="38"/>
    </row>
    <row r="273" spans="1:3" x14ac:dyDescent="0.2">
      <c r="A273" s="38"/>
      <c r="B273" s="38"/>
      <c r="C273" s="38"/>
    </row>
    <row r="274" spans="1:3" x14ac:dyDescent="0.2">
      <c r="A274" s="38"/>
      <c r="B274" s="38"/>
      <c r="C274" s="38"/>
    </row>
    <row r="275" spans="1:3" x14ac:dyDescent="0.2">
      <c r="A275" s="38"/>
      <c r="B275" s="38"/>
      <c r="C275" s="38"/>
    </row>
    <row r="276" spans="1:3" x14ac:dyDescent="0.2">
      <c r="A276" s="38"/>
      <c r="B276" s="38"/>
      <c r="C276" s="38"/>
    </row>
    <row r="277" spans="1:3" x14ac:dyDescent="0.2">
      <c r="A277" s="38"/>
      <c r="B277" s="38"/>
      <c r="C277" s="38"/>
    </row>
    <row r="278" spans="1:3" x14ac:dyDescent="0.2">
      <c r="A278" s="38"/>
      <c r="B278" s="38"/>
      <c r="C278" s="38"/>
    </row>
    <row r="279" spans="1:3" x14ac:dyDescent="0.2">
      <c r="A279" s="38"/>
      <c r="B279" s="38"/>
      <c r="C279" s="38"/>
    </row>
    <row r="280" spans="1:3" x14ac:dyDescent="0.2">
      <c r="A280" s="38"/>
      <c r="B280" s="38"/>
      <c r="C280" s="38"/>
    </row>
    <row r="281" spans="1:3" x14ac:dyDescent="0.2">
      <c r="A281" s="38"/>
      <c r="B281" s="38"/>
      <c r="C281" s="38"/>
    </row>
    <row r="282" spans="1:3" x14ac:dyDescent="0.2">
      <c r="A282" s="38"/>
      <c r="B282" s="38"/>
      <c r="C282" s="38"/>
    </row>
    <row r="283" spans="1:3" x14ac:dyDescent="0.2">
      <c r="A283" s="38"/>
      <c r="B283" s="38"/>
      <c r="C283" s="38"/>
    </row>
    <row r="284" spans="1:3" x14ac:dyDescent="0.2">
      <c r="A284" s="38"/>
      <c r="B284" s="38"/>
      <c r="C284" s="38"/>
    </row>
    <row r="285" spans="1:3" x14ac:dyDescent="0.2">
      <c r="A285" s="38"/>
      <c r="B285" s="38"/>
      <c r="C285" s="38"/>
    </row>
    <row r="286" spans="1:3" x14ac:dyDescent="0.2">
      <c r="A286" s="38"/>
      <c r="B286" s="38"/>
      <c r="C286" s="38"/>
    </row>
    <row r="287" spans="1:3" x14ac:dyDescent="0.2">
      <c r="A287" s="38"/>
      <c r="B287" s="38"/>
      <c r="C287" s="38"/>
    </row>
    <row r="288" spans="1:3" x14ac:dyDescent="0.2">
      <c r="A288" s="38"/>
      <c r="B288" s="38"/>
      <c r="C288" s="38"/>
    </row>
    <row r="289" spans="1:3" x14ac:dyDescent="0.2">
      <c r="A289" s="38"/>
      <c r="B289" s="38"/>
      <c r="C289" s="38"/>
    </row>
    <row r="290" spans="1:3" x14ac:dyDescent="0.2">
      <c r="A290" s="38"/>
      <c r="B290" s="38"/>
      <c r="C290" s="38"/>
    </row>
    <row r="291" spans="1:3" x14ac:dyDescent="0.2">
      <c r="A291" s="38"/>
      <c r="B291" s="38"/>
      <c r="C291" s="38"/>
    </row>
    <row r="292" spans="1:3" x14ac:dyDescent="0.2">
      <c r="A292" s="38"/>
      <c r="B292" s="38"/>
      <c r="C292" s="38"/>
    </row>
    <row r="293" spans="1:3" x14ac:dyDescent="0.2">
      <c r="A293" s="38"/>
      <c r="B293" s="38"/>
      <c r="C293" s="38"/>
    </row>
    <row r="294" spans="1:3" x14ac:dyDescent="0.2">
      <c r="A294" s="38"/>
      <c r="B294" s="38"/>
      <c r="C294" s="38"/>
    </row>
    <row r="295" spans="1:3" x14ac:dyDescent="0.2">
      <c r="A295" s="38"/>
      <c r="B295" s="38"/>
      <c r="C295" s="38"/>
    </row>
  </sheetData>
  <pageMargins left="0.7" right="0.7" top="0.75" bottom="0.75" header="0.3" footer="0.3"/>
  <pageSetup paperSize="9" orientation="portrait"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F3A2C2-922D-4EE2-8EDD-D6B4A1DF60CD}">
  <sheetPr codeName="Sheet5"/>
  <dimension ref="A1:C352"/>
  <sheetViews>
    <sheetView zoomScaleNormal="100" workbookViewId="0"/>
  </sheetViews>
  <sheetFormatPr defaultRowHeight="15" x14ac:dyDescent="0.2"/>
  <cols>
    <col min="1" max="1" width="16.140625" style="16" bestFit="1" customWidth="1"/>
    <col min="2" max="2" width="29.7109375" style="16" bestFit="1" customWidth="1"/>
    <col min="3" max="3" width="22.5703125" style="16" bestFit="1" customWidth="1"/>
    <col min="4" max="16384" width="9.140625" style="16"/>
  </cols>
  <sheetData>
    <row r="1" spans="1:3" x14ac:dyDescent="0.2">
      <c r="A1" s="16" t="s">
        <v>0</v>
      </c>
      <c r="B1" s="16" t="s">
        <v>16</v>
      </c>
      <c r="C1" s="16" t="s">
        <v>55</v>
      </c>
    </row>
    <row r="2" spans="1:3" x14ac:dyDescent="0.2">
      <c r="A2" s="16" t="s">
        <v>5</v>
      </c>
      <c r="B2" s="16" t="s">
        <v>1</v>
      </c>
      <c r="C2" s="16">
        <v>2</v>
      </c>
    </row>
    <row r="3" spans="1:3" x14ac:dyDescent="0.2">
      <c r="A3" s="16" t="s">
        <v>5</v>
      </c>
      <c r="B3" s="16" t="s">
        <v>3</v>
      </c>
      <c r="C3" s="16">
        <v>1</v>
      </c>
    </row>
    <row r="4" spans="1:3" x14ac:dyDescent="0.2">
      <c r="A4" s="16" t="s">
        <v>5</v>
      </c>
      <c r="B4" s="16" t="s">
        <v>4</v>
      </c>
      <c r="C4" s="16">
        <v>1</v>
      </c>
    </row>
    <row r="5" spans="1:3" x14ac:dyDescent="0.2">
      <c r="A5" s="16" t="s">
        <v>5</v>
      </c>
      <c r="B5" s="16" t="s">
        <v>13</v>
      </c>
      <c r="C5" s="16">
        <v>1</v>
      </c>
    </row>
    <row r="6" spans="1:3" x14ac:dyDescent="0.2">
      <c r="A6" s="16" t="s">
        <v>5</v>
      </c>
      <c r="B6" s="16" t="s">
        <v>13</v>
      </c>
      <c r="C6" s="16">
        <v>1</v>
      </c>
    </row>
    <row r="7" spans="1:3" x14ac:dyDescent="0.2">
      <c r="A7" s="16" t="s">
        <v>5</v>
      </c>
      <c r="B7" s="16" t="s">
        <v>13</v>
      </c>
      <c r="C7" s="16">
        <v>1</v>
      </c>
    </row>
    <row r="8" spans="1:3" x14ac:dyDescent="0.2">
      <c r="A8" s="16" t="s">
        <v>6</v>
      </c>
      <c r="B8" s="16" t="s">
        <v>1</v>
      </c>
      <c r="C8" s="16">
        <v>2</v>
      </c>
    </row>
    <row r="9" spans="1:3" x14ac:dyDescent="0.2">
      <c r="A9" s="16" t="s">
        <v>6</v>
      </c>
      <c r="B9" s="16" t="s">
        <v>3</v>
      </c>
      <c r="C9" s="16">
        <v>1</v>
      </c>
    </row>
    <row r="10" spans="1:3" x14ac:dyDescent="0.2">
      <c r="A10" s="16" t="s">
        <v>6</v>
      </c>
      <c r="B10" s="16" t="s">
        <v>4</v>
      </c>
      <c r="C10" s="16">
        <v>1</v>
      </c>
    </row>
    <row r="11" spans="1:3" x14ac:dyDescent="0.2">
      <c r="A11" s="16" t="s">
        <v>6</v>
      </c>
      <c r="B11" s="16" t="s">
        <v>13</v>
      </c>
      <c r="C11" s="16">
        <v>1</v>
      </c>
    </row>
    <row r="12" spans="1:3" x14ac:dyDescent="0.2">
      <c r="A12" s="16" t="s">
        <v>6</v>
      </c>
      <c r="B12" s="16" t="s">
        <v>13</v>
      </c>
      <c r="C12" s="16">
        <v>1</v>
      </c>
    </row>
    <row r="13" spans="1:3" x14ac:dyDescent="0.2">
      <c r="A13" s="16" t="s">
        <v>6</v>
      </c>
      <c r="B13" s="16" t="s">
        <v>13</v>
      </c>
      <c r="C13" s="16">
        <v>1</v>
      </c>
    </row>
    <row r="14" spans="1:3" x14ac:dyDescent="0.2">
      <c r="A14" s="16" t="s">
        <v>7</v>
      </c>
      <c r="B14" s="16" t="s">
        <v>1</v>
      </c>
      <c r="C14" s="16">
        <v>1</v>
      </c>
    </row>
    <row r="15" spans="1:3" x14ac:dyDescent="0.2">
      <c r="A15" s="16" t="s">
        <v>7</v>
      </c>
      <c r="B15" s="16" t="s">
        <v>3</v>
      </c>
      <c r="C15" s="16">
        <v>1</v>
      </c>
    </row>
    <row r="16" spans="1:3" x14ac:dyDescent="0.2">
      <c r="A16" s="16" t="s">
        <v>7</v>
      </c>
      <c r="B16" s="16" t="s">
        <v>4</v>
      </c>
      <c r="C16" s="16">
        <v>2</v>
      </c>
    </row>
    <row r="17" spans="1:3" x14ac:dyDescent="0.2">
      <c r="A17" s="16" t="s">
        <v>7</v>
      </c>
      <c r="B17" s="16" t="s">
        <v>13</v>
      </c>
      <c r="C17" s="16">
        <v>1</v>
      </c>
    </row>
    <row r="18" spans="1:3" x14ac:dyDescent="0.2">
      <c r="A18" s="16" t="s">
        <v>7</v>
      </c>
      <c r="B18" s="16" t="s">
        <v>13</v>
      </c>
      <c r="C18" s="16">
        <v>2</v>
      </c>
    </row>
    <row r="19" spans="1:3" x14ac:dyDescent="0.2">
      <c r="A19" s="16" t="s">
        <v>8</v>
      </c>
      <c r="B19" s="16" t="s">
        <v>1</v>
      </c>
      <c r="C19" s="16">
        <v>1</v>
      </c>
    </row>
    <row r="20" spans="1:3" x14ac:dyDescent="0.2">
      <c r="A20" s="16" t="s">
        <v>8</v>
      </c>
      <c r="B20" s="16" t="s">
        <v>2</v>
      </c>
      <c r="C20" s="16">
        <v>1</v>
      </c>
    </row>
    <row r="21" spans="1:3" x14ac:dyDescent="0.2">
      <c r="A21" s="16" t="s">
        <v>8</v>
      </c>
      <c r="B21" s="16" t="s">
        <v>3</v>
      </c>
      <c r="C21" s="16">
        <v>1</v>
      </c>
    </row>
    <row r="22" spans="1:3" x14ac:dyDescent="0.2">
      <c r="A22" s="16" t="s">
        <v>8</v>
      </c>
      <c r="B22" s="16" t="s">
        <v>13</v>
      </c>
      <c r="C22" s="16">
        <v>1</v>
      </c>
    </row>
    <row r="23" spans="1:3" x14ac:dyDescent="0.2">
      <c r="A23" s="16" t="s">
        <v>8</v>
      </c>
      <c r="B23" s="16" t="s">
        <v>13</v>
      </c>
      <c r="C23" s="16">
        <v>1</v>
      </c>
    </row>
    <row r="24" spans="1:3" x14ac:dyDescent="0.2">
      <c r="A24" s="16" t="s">
        <v>9</v>
      </c>
      <c r="B24" s="16" t="s">
        <v>1</v>
      </c>
      <c r="C24" s="16">
        <v>2</v>
      </c>
    </row>
    <row r="25" spans="1:3" x14ac:dyDescent="0.2">
      <c r="A25" s="16" t="s">
        <v>9</v>
      </c>
      <c r="B25" s="16" t="s">
        <v>3</v>
      </c>
      <c r="C25" s="16">
        <v>1</v>
      </c>
    </row>
    <row r="26" spans="1:3" x14ac:dyDescent="0.2">
      <c r="A26" s="16" t="s">
        <v>9</v>
      </c>
      <c r="B26" s="16" t="s">
        <v>13</v>
      </c>
      <c r="C26" s="16">
        <v>1</v>
      </c>
    </row>
    <row r="27" spans="1:3" x14ac:dyDescent="0.2">
      <c r="A27" s="16" t="s">
        <v>9</v>
      </c>
      <c r="B27" s="16" t="s">
        <v>13</v>
      </c>
      <c r="C27" s="16">
        <v>1</v>
      </c>
    </row>
    <row r="28" spans="1:3" x14ac:dyDescent="0.2">
      <c r="A28" s="16" t="s">
        <v>14</v>
      </c>
      <c r="B28" s="16" t="s">
        <v>1</v>
      </c>
      <c r="C28" s="16">
        <v>1</v>
      </c>
    </row>
    <row r="29" spans="1:3" x14ac:dyDescent="0.2">
      <c r="A29" s="16" t="s">
        <v>14</v>
      </c>
      <c r="B29" s="16" t="s">
        <v>3</v>
      </c>
      <c r="C29" s="16">
        <v>1</v>
      </c>
    </row>
    <row r="30" spans="1:3" x14ac:dyDescent="0.2">
      <c r="A30" s="16" t="s">
        <v>14</v>
      </c>
      <c r="B30" s="16" t="s">
        <v>4</v>
      </c>
      <c r="C30" s="16">
        <v>1</v>
      </c>
    </row>
    <row r="31" spans="1:3" x14ac:dyDescent="0.2">
      <c r="A31" s="16" t="s">
        <v>14</v>
      </c>
      <c r="B31" s="16" t="s">
        <v>13</v>
      </c>
      <c r="C31" s="16">
        <v>1</v>
      </c>
    </row>
    <row r="32" spans="1:3" x14ac:dyDescent="0.2">
      <c r="A32" s="16" t="s">
        <v>14</v>
      </c>
      <c r="B32" s="16" t="s">
        <v>13</v>
      </c>
      <c r="C32" s="16">
        <v>1</v>
      </c>
    </row>
    <row r="33" spans="1:3" x14ac:dyDescent="0.2">
      <c r="A33" s="16" t="s">
        <v>25</v>
      </c>
      <c r="B33" s="16" t="s">
        <v>1</v>
      </c>
      <c r="C33" s="16">
        <v>2</v>
      </c>
    </row>
    <row r="34" spans="1:3" x14ac:dyDescent="0.2">
      <c r="A34" s="16" t="s">
        <v>25</v>
      </c>
      <c r="B34" s="16" t="s">
        <v>3</v>
      </c>
      <c r="C34" s="16">
        <v>1</v>
      </c>
    </row>
    <row r="35" spans="1:3" x14ac:dyDescent="0.2">
      <c r="A35" s="16" t="s">
        <v>25</v>
      </c>
      <c r="B35" s="16" t="s">
        <v>13</v>
      </c>
      <c r="C35" s="16">
        <v>1</v>
      </c>
    </row>
    <row r="36" spans="1:3" x14ac:dyDescent="0.2">
      <c r="A36" s="16" t="s">
        <v>25</v>
      </c>
      <c r="B36" s="16" t="s">
        <v>13</v>
      </c>
      <c r="C36" s="16">
        <v>1</v>
      </c>
    </row>
    <row r="37" spans="1:3" x14ac:dyDescent="0.2">
      <c r="A37" s="16" t="s">
        <v>25</v>
      </c>
      <c r="B37" s="16" t="s">
        <v>13</v>
      </c>
      <c r="C37" s="16">
        <v>2</v>
      </c>
    </row>
    <row r="38" spans="1:3" x14ac:dyDescent="0.2">
      <c r="A38" s="16" t="s">
        <v>26</v>
      </c>
      <c r="B38" s="16" t="s">
        <v>1</v>
      </c>
      <c r="C38" s="16">
        <v>1</v>
      </c>
    </row>
    <row r="39" spans="1:3" x14ac:dyDescent="0.2">
      <c r="A39" s="16" t="s">
        <v>26</v>
      </c>
      <c r="B39" s="16" t="s">
        <v>3</v>
      </c>
      <c r="C39" s="16">
        <v>1</v>
      </c>
    </row>
    <row r="40" spans="1:3" x14ac:dyDescent="0.2">
      <c r="A40" s="16" t="s">
        <v>26</v>
      </c>
      <c r="B40" s="16" t="s">
        <v>4</v>
      </c>
      <c r="C40" s="16">
        <v>1</v>
      </c>
    </row>
    <row r="41" spans="1:3" x14ac:dyDescent="0.2">
      <c r="A41" s="16" t="s">
        <v>26</v>
      </c>
      <c r="B41" s="16" t="s">
        <v>13</v>
      </c>
      <c r="C41" s="16">
        <v>1</v>
      </c>
    </row>
    <row r="42" spans="1:3" x14ac:dyDescent="0.2">
      <c r="A42" s="16" t="s">
        <v>26</v>
      </c>
      <c r="B42" s="16" t="s">
        <v>13</v>
      </c>
      <c r="C42" s="16">
        <v>1</v>
      </c>
    </row>
    <row r="43" spans="1:3" x14ac:dyDescent="0.2">
      <c r="A43" s="16" t="s">
        <v>27</v>
      </c>
      <c r="B43" s="16" t="s">
        <v>1</v>
      </c>
      <c r="C43" s="16">
        <v>1</v>
      </c>
    </row>
    <row r="44" spans="1:3" x14ac:dyDescent="0.2">
      <c r="A44" s="16" t="s">
        <v>27</v>
      </c>
      <c r="B44" s="16" t="s">
        <v>3</v>
      </c>
      <c r="C44" s="16">
        <v>1</v>
      </c>
    </row>
    <row r="45" spans="1:3" x14ac:dyDescent="0.2">
      <c r="A45" s="16" t="s">
        <v>27</v>
      </c>
      <c r="B45" s="16" t="s">
        <v>4</v>
      </c>
      <c r="C45" s="16">
        <v>1</v>
      </c>
    </row>
    <row r="46" spans="1:3" x14ac:dyDescent="0.2">
      <c r="A46" s="16" t="s">
        <v>27</v>
      </c>
      <c r="B46" s="16" t="s">
        <v>13</v>
      </c>
      <c r="C46" s="16">
        <v>1</v>
      </c>
    </row>
    <row r="47" spans="1:3" x14ac:dyDescent="0.2">
      <c r="A47" s="16" t="s">
        <v>27</v>
      </c>
      <c r="B47" s="16" t="s">
        <v>13</v>
      </c>
      <c r="C47" s="16">
        <v>1</v>
      </c>
    </row>
    <row r="48" spans="1:3" x14ac:dyDescent="0.2">
      <c r="A48" s="16" t="s">
        <v>28</v>
      </c>
      <c r="B48" s="16" t="s">
        <v>1</v>
      </c>
      <c r="C48" s="16">
        <v>2</v>
      </c>
    </row>
    <row r="49" spans="1:3" x14ac:dyDescent="0.2">
      <c r="A49" s="16" t="s">
        <v>28</v>
      </c>
      <c r="B49" s="16" t="s">
        <v>3</v>
      </c>
      <c r="C49" s="16">
        <v>1</v>
      </c>
    </row>
    <row r="50" spans="1:3" x14ac:dyDescent="0.2">
      <c r="A50" s="16" t="s">
        <v>28</v>
      </c>
      <c r="B50" s="16" t="s">
        <v>4</v>
      </c>
      <c r="C50" s="16">
        <v>1</v>
      </c>
    </row>
    <row r="51" spans="1:3" x14ac:dyDescent="0.2">
      <c r="A51" s="16" t="s">
        <v>28</v>
      </c>
      <c r="B51" s="16" t="s">
        <v>13</v>
      </c>
      <c r="C51" s="16">
        <v>1</v>
      </c>
    </row>
    <row r="52" spans="1:3" x14ac:dyDescent="0.2">
      <c r="A52" s="16" t="s">
        <v>28</v>
      </c>
      <c r="B52" s="16" t="s">
        <v>13</v>
      </c>
      <c r="C52" s="16">
        <v>1</v>
      </c>
    </row>
    <row r="53" spans="1:3" x14ac:dyDescent="0.2">
      <c r="A53" s="16" t="s">
        <v>45</v>
      </c>
      <c r="B53" s="16" t="s">
        <v>1</v>
      </c>
      <c r="C53" s="16">
        <v>1</v>
      </c>
    </row>
    <row r="54" spans="1:3" x14ac:dyDescent="0.2">
      <c r="A54" s="16" t="s">
        <v>45</v>
      </c>
      <c r="B54" s="16" t="s">
        <v>3</v>
      </c>
      <c r="C54" s="16">
        <v>1</v>
      </c>
    </row>
    <row r="55" spans="1:3" x14ac:dyDescent="0.2">
      <c r="A55" s="16" t="s">
        <v>45</v>
      </c>
      <c r="B55" s="16" t="s">
        <v>4</v>
      </c>
      <c r="C55" s="16">
        <v>1</v>
      </c>
    </row>
    <row r="56" spans="1:3" x14ac:dyDescent="0.2">
      <c r="A56" s="16" t="s">
        <v>45</v>
      </c>
      <c r="B56" s="16" t="s">
        <v>13</v>
      </c>
      <c r="C56" s="16">
        <v>1</v>
      </c>
    </row>
    <row r="57" spans="1:3" x14ac:dyDescent="0.2">
      <c r="A57" s="16" t="s">
        <v>45</v>
      </c>
      <c r="B57" s="16" t="s">
        <v>13</v>
      </c>
      <c r="C57" s="16">
        <v>1</v>
      </c>
    </row>
    <row r="58" spans="1:3" x14ac:dyDescent="0.2">
      <c r="A58" s="16" t="s">
        <v>45</v>
      </c>
      <c r="B58" s="16" t="s">
        <v>13</v>
      </c>
      <c r="C58" s="16">
        <v>1</v>
      </c>
    </row>
    <row r="59" spans="1:3" x14ac:dyDescent="0.2">
      <c r="A59" s="16" t="s">
        <v>56</v>
      </c>
      <c r="B59" s="16" t="s">
        <v>1</v>
      </c>
      <c r="C59" s="16">
        <v>1</v>
      </c>
    </row>
    <row r="60" spans="1:3" x14ac:dyDescent="0.2">
      <c r="A60" s="16" t="s">
        <v>56</v>
      </c>
      <c r="B60" s="16" t="s">
        <v>3</v>
      </c>
      <c r="C60" s="16">
        <v>1</v>
      </c>
    </row>
    <row r="61" spans="1:3" x14ac:dyDescent="0.2">
      <c r="A61" s="16" t="s">
        <v>56</v>
      </c>
      <c r="B61" s="16" t="s">
        <v>4</v>
      </c>
      <c r="C61" s="16">
        <v>1</v>
      </c>
    </row>
    <row r="62" spans="1:3" x14ac:dyDescent="0.2">
      <c r="A62" s="16" t="s">
        <v>56</v>
      </c>
      <c r="B62" s="16" t="s">
        <v>13</v>
      </c>
      <c r="C62" s="16">
        <v>1</v>
      </c>
    </row>
    <row r="63" spans="1:3" x14ac:dyDescent="0.2">
      <c r="A63" s="16" t="s">
        <v>56</v>
      </c>
      <c r="B63" s="16" t="s">
        <v>13</v>
      </c>
      <c r="C63" s="16">
        <v>1</v>
      </c>
    </row>
    <row r="64" spans="1:3" x14ac:dyDescent="0.2">
      <c r="A64" s="16" t="s">
        <v>57</v>
      </c>
      <c r="B64" s="16" t="s">
        <v>1</v>
      </c>
      <c r="C64" s="16">
        <v>2</v>
      </c>
    </row>
    <row r="65" spans="1:3" x14ac:dyDescent="0.2">
      <c r="A65" s="16" t="s">
        <v>57</v>
      </c>
      <c r="B65" s="16" t="s">
        <v>3</v>
      </c>
      <c r="C65" s="16">
        <v>1</v>
      </c>
    </row>
    <row r="66" spans="1:3" x14ac:dyDescent="0.2">
      <c r="A66" s="16" t="s">
        <v>57</v>
      </c>
      <c r="B66" s="16" t="s">
        <v>4</v>
      </c>
      <c r="C66" s="16">
        <v>1</v>
      </c>
    </row>
    <row r="67" spans="1:3" x14ac:dyDescent="0.2">
      <c r="A67" s="16" t="s">
        <v>57</v>
      </c>
      <c r="B67" s="16" t="s">
        <v>13</v>
      </c>
      <c r="C67" s="16">
        <v>1</v>
      </c>
    </row>
    <row r="68" spans="1:3" x14ac:dyDescent="0.2">
      <c r="A68" s="16" t="s">
        <v>57</v>
      </c>
      <c r="B68" s="16" t="s">
        <v>13</v>
      </c>
      <c r="C68" s="16">
        <v>1</v>
      </c>
    </row>
    <row r="69" spans="1:3" x14ac:dyDescent="0.2">
      <c r="A69" s="16" t="s">
        <v>58</v>
      </c>
      <c r="B69" s="16" t="s">
        <v>1</v>
      </c>
      <c r="C69" s="16">
        <v>1</v>
      </c>
    </row>
    <row r="70" spans="1:3" x14ac:dyDescent="0.2">
      <c r="A70" s="16" t="s">
        <v>58</v>
      </c>
      <c r="B70" s="16" t="s">
        <v>3</v>
      </c>
      <c r="C70" s="16">
        <v>1</v>
      </c>
    </row>
    <row r="71" spans="1:3" x14ac:dyDescent="0.2">
      <c r="A71" s="16" t="s">
        <v>58</v>
      </c>
      <c r="B71" s="16" t="s">
        <v>4</v>
      </c>
      <c r="C71" s="16">
        <v>1</v>
      </c>
    </row>
    <row r="72" spans="1:3" x14ac:dyDescent="0.2">
      <c r="A72" s="16" t="s">
        <v>58</v>
      </c>
      <c r="B72" s="16" t="s">
        <v>13</v>
      </c>
      <c r="C72" s="16">
        <v>1</v>
      </c>
    </row>
    <row r="73" spans="1:3" x14ac:dyDescent="0.2">
      <c r="A73" s="16" t="s">
        <v>75</v>
      </c>
      <c r="B73" s="16" t="s">
        <v>1</v>
      </c>
      <c r="C73" s="16">
        <v>2</v>
      </c>
    </row>
    <row r="74" spans="1:3" x14ac:dyDescent="0.2">
      <c r="A74" s="16" t="s">
        <v>75</v>
      </c>
      <c r="B74" s="16" t="s">
        <v>4</v>
      </c>
      <c r="C74" s="16">
        <v>1</v>
      </c>
    </row>
    <row r="75" spans="1:3" x14ac:dyDescent="0.2">
      <c r="A75" s="16" t="s">
        <v>75</v>
      </c>
      <c r="B75" s="16" t="s">
        <v>13</v>
      </c>
      <c r="C75" s="16">
        <v>1</v>
      </c>
    </row>
    <row r="76" spans="1:3" x14ac:dyDescent="0.2">
      <c r="A76" s="16" t="s">
        <v>75</v>
      </c>
      <c r="B76" s="16" t="s">
        <v>13</v>
      </c>
      <c r="C76" s="16">
        <v>1</v>
      </c>
    </row>
    <row r="77" spans="1:3" x14ac:dyDescent="0.2">
      <c r="A77" s="38"/>
      <c r="B77" s="38"/>
      <c r="C77" s="38"/>
    </row>
    <row r="78" spans="1:3" x14ac:dyDescent="0.2">
      <c r="A78" s="38"/>
      <c r="B78" s="38"/>
      <c r="C78" s="38"/>
    </row>
    <row r="79" spans="1:3" x14ac:dyDescent="0.2">
      <c r="A79" s="38"/>
      <c r="B79" s="38"/>
      <c r="C79" s="38"/>
    </row>
    <row r="80" spans="1:3" x14ac:dyDescent="0.2">
      <c r="A80" s="38"/>
      <c r="B80" s="38"/>
      <c r="C80" s="38"/>
    </row>
    <row r="81" spans="1:3" x14ac:dyDescent="0.2">
      <c r="A81" s="38"/>
      <c r="B81" s="38"/>
      <c r="C81" s="38"/>
    </row>
    <row r="82" spans="1:3" x14ac:dyDescent="0.2">
      <c r="A82" s="38"/>
      <c r="B82" s="38"/>
      <c r="C82" s="38"/>
    </row>
    <row r="83" spans="1:3" x14ac:dyDescent="0.2">
      <c r="A83" s="38"/>
      <c r="B83" s="38"/>
      <c r="C83" s="38"/>
    </row>
    <row r="84" spans="1:3" x14ac:dyDescent="0.2">
      <c r="A84" s="38"/>
      <c r="B84" s="38"/>
      <c r="C84" s="38"/>
    </row>
    <row r="85" spans="1:3" x14ac:dyDescent="0.2">
      <c r="A85" s="38"/>
      <c r="B85" s="38"/>
      <c r="C85" s="38"/>
    </row>
    <row r="86" spans="1:3" x14ac:dyDescent="0.2">
      <c r="A86" s="38"/>
      <c r="B86" s="38"/>
      <c r="C86" s="38"/>
    </row>
    <row r="87" spans="1:3" x14ac:dyDescent="0.2">
      <c r="A87" s="38"/>
      <c r="B87" s="38"/>
      <c r="C87" s="38"/>
    </row>
    <row r="88" spans="1:3" x14ac:dyDescent="0.2">
      <c r="A88" s="38"/>
      <c r="B88" s="38"/>
      <c r="C88" s="38"/>
    </row>
    <row r="89" spans="1:3" x14ac:dyDescent="0.2">
      <c r="A89" s="38"/>
      <c r="B89" s="38"/>
      <c r="C89" s="38"/>
    </row>
    <row r="90" spans="1:3" x14ac:dyDescent="0.2">
      <c r="A90" s="38"/>
      <c r="B90" s="38"/>
      <c r="C90" s="38"/>
    </row>
    <row r="91" spans="1:3" x14ac:dyDescent="0.2">
      <c r="A91" s="38"/>
      <c r="B91" s="38"/>
      <c r="C91" s="38"/>
    </row>
    <row r="92" spans="1:3" x14ac:dyDescent="0.2">
      <c r="A92" s="38"/>
      <c r="B92" s="38"/>
      <c r="C92" s="38"/>
    </row>
    <row r="93" spans="1:3" x14ac:dyDescent="0.2">
      <c r="A93" s="38"/>
      <c r="B93" s="38"/>
      <c r="C93" s="38"/>
    </row>
    <row r="94" spans="1:3" x14ac:dyDescent="0.2">
      <c r="A94" s="38"/>
      <c r="B94" s="38"/>
      <c r="C94" s="38"/>
    </row>
    <row r="95" spans="1:3" x14ac:dyDescent="0.2">
      <c r="A95" s="38"/>
      <c r="B95" s="38"/>
      <c r="C95" s="38"/>
    </row>
    <row r="96" spans="1:3" x14ac:dyDescent="0.2">
      <c r="A96" s="38"/>
      <c r="B96" s="38"/>
      <c r="C96" s="38"/>
    </row>
    <row r="97" spans="1:3" x14ac:dyDescent="0.2">
      <c r="A97" s="38"/>
      <c r="B97" s="38"/>
      <c r="C97" s="38"/>
    </row>
    <row r="98" spans="1:3" x14ac:dyDescent="0.2">
      <c r="A98" s="38"/>
      <c r="B98" s="38"/>
      <c r="C98" s="38"/>
    </row>
    <row r="99" spans="1:3" x14ac:dyDescent="0.2">
      <c r="A99" s="38"/>
      <c r="B99" s="38"/>
      <c r="C99" s="38"/>
    </row>
    <row r="100" spans="1:3" x14ac:dyDescent="0.2">
      <c r="A100" s="38"/>
      <c r="B100" s="38"/>
      <c r="C100" s="38"/>
    </row>
    <row r="101" spans="1:3" x14ac:dyDescent="0.2">
      <c r="A101" s="38"/>
      <c r="B101" s="38"/>
      <c r="C101" s="38"/>
    </row>
    <row r="102" spans="1:3" x14ac:dyDescent="0.2">
      <c r="A102" s="38"/>
      <c r="B102" s="38"/>
      <c r="C102" s="38"/>
    </row>
    <row r="103" spans="1:3" x14ac:dyDescent="0.2">
      <c r="A103" s="38"/>
      <c r="B103" s="38"/>
      <c r="C103" s="38"/>
    </row>
    <row r="104" spans="1:3" x14ac:dyDescent="0.2">
      <c r="A104" s="38"/>
      <c r="B104" s="38"/>
      <c r="C104" s="38"/>
    </row>
    <row r="105" spans="1:3" x14ac:dyDescent="0.2">
      <c r="A105" s="38"/>
      <c r="B105" s="38"/>
      <c r="C105" s="38"/>
    </row>
    <row r="106" spans="1:3" x14ac:dyDescent="0.2">
      <c r="A106" s="38"/>
      <c r="B106" s="38"/>
      <c r="C106" s="38"/>
    </row>
    <row r="107" spans="1:3" x14ac:dyDescent="0.2">
      <c r="A107" s="38"/>
      <c r="B107" s="38"/>
      <c r="C107" s="38"/>
    </row>
    <row r="108" spans="1:3" x14ac:dyDescent="0.2">
      <c r="A108" s="38"/>
      <c r="B108" s="38"/>
      <c r="C108" s="38"/>
    </row>
    <row r="109" spans="1:3" x14ac:dyDescent="0.2">
      <c r="A109" s="38"/>
      <c r="B109" s="38"/>
      <c r="C109" s="38"/>
    </row>
    <row r="110" spans="1:3" x14ac:dyDescent="0.2">
      <c r="A110" s="38"/>
      <c r="B110" s="38"/>
      <c r="C110" s="38"/>
    </row>
    <row r="111" spans="1:3" x14ac:dyDescent="0.2">
      <c r="A111" s="38"/>
      <c r="B111" s="38"/>
      <c r="C111" s="38"/>
    </row>
    <row r="112" spans="1:3" x14ac:dyDescent="0.2">
      <c r="A112" s="38"/>
      <c r="B112" s="38"/>
      <c r="C112" s="38"/>
    </row>
    <row r="113" spans="1:3" x14ac:dyDescent="0.2">
      <c r="A113" s="38"/>
      <c r="B113" s="38"/>
      <c r="C113" s="38"/>
    </row>
    <row r="114" spans="1:3" x14ac:dyDescent="0.2">
      <c r="A114" s="38"/>
      <c r="B114" s="38"/>
      <c r="C114" s="38"/>
    </row>
    <row r="115" spans="1:3" x14ac:dyDescent="0.2">
      <c r="A115" s="38"/>
      <c r="B115" s="38"/>
      <c r="C115" s="38"/>
    </row>
    <row r="116" spans="1:3" x14ac:dyDescent="0.2">
      <c r="A116" s="38"/>
      <c r="B116" s="38"/>
      <c r="C116" s="38"/>
    </row>
    <row r="117" spans="1:3" x14ac:dyDescent="0.2">
      <c r="A117" s="38"/>
      <c r="B117" s="38"/>
      <c r="C117" s="38"/>
    </row>
    <row r="118" spans="1:3" x14ac:dyDescent="0.2">
      <c r="A118" s="38"/>
      <c r="B118" s="38"/>
      <c r="C118" s="38"/>
    </row>
    <row r="119" spans="1:3" x14ac:dyDescent="0.2">
      <c r="A119" s="38"/>
      <c r="B119" s="38"/>
      <c r="C119" s="38"/>
    </row>
    <row r="120" spans="1:3" x14ac:dyDescent="0.2">
      <c r="A120" s="38"/>
      <c r="B120" s="38"/>
      <c r="C120" s="38"/>
    </row>
    <row r="121" spans="1:3" x14ac:dyDescent="0.2">
      <c r="A121" s="38"/>
      <c r="B121" s="38"/>
      <c r="C121" s="38"/>
    </row>
    <row r="122" spans="1:3" x14ac:dyDescent="0.2">
      <c r="A122" s="38"/>
      <c r="B122" s="38"/>
      <c r="C122" s="38"/>
    </row>
    <row r="123" spans="1:3" x14ac:dyDescent="0.2">
      <c r="A123" s="38"/>
      <c r="B123" s="38"/>
      <c r="C123" s="38"/>
    </row>
    <row r="124" spans="1:3" x14ac:dyDescent="0.2">
      <c r="A124" s="38"/>
      <c r="B124" s="38"/>
      <c r="C124" s="38"/>
    </row>
    <row r="125" spans="1:3" x14ac:dyDescent="0.2">
      <c r="A125" s="38"/>
      <c r="B125" s="38"/>
      <c r="C125" s="38"/>
    </row>
    <row r="126" spans="1:3" x14ac:dyDescent="0.2">
      <c r="A126" s="38"/>
      <c r="B126" s="38"/>
      <c r="C126" s="38"/>
    </row>
    <row r="127" spans="1:3" x14ac:dyDescent="0.2">
      <c r="A127" s="38"/>
      <c r="B127" s="38"/>
      <c r="C127" s="38"/>
    </row>
    <row r="128" spans="1:3" x14ac:dyDescent="0.2">
      <c r="A128" s="38"/>
      <c r="B128" s="38"/>
      <c r="C128" s="38"/>
    </row>
    <row r="129" spans="1:3" x14ac:dyDescent="0.2">
      <c r="A129" s="38"/>
      <c r="B129" s="38"/>
      <c r="C129" s="38"/>
    </row>
    <row r="130" spans="1:3" x14ac:dyDescent="0.2">
      <c r="A130" s="38"/>
      <c r="B130" s="38"/>
      <c r="C130" s="38"/>
    </row>
    <row r="131" spans="1:3" x14ac:dyDescent="0.2">
      <c r="A131" s="38"/>
      <c r="B131" s="38"/>
      <c r="C131" s="38"/>
    </row>
    <row r="132" spans="1:3" x14ac:dyDescent="0.2">
      <c r="A132" s="38"/>
      <c r="B132" s="38"/>
      <c r="C132" s="38"/>
    </row>
    <row r="133" spans="1:3" x14ac:dyDescent="0.2">
      <c r="A133" s="38"/>
      <c r="B133" s="38"/>
      <c r="C133" s="38"/>
    </row>
    <row r="134" spans="1:3" x14ac:dyDescent="0.2">
      <c r="A134" s="38"/>
      <c r="B134" s="38"/>
      <c r="C134" s="38"/>
    </row>
    <row r="135" spans="1:3" x14ac:dyDescent="0.2">
      <c r="A135" s="38"/>
      <c r="B135" s="38"/>
      <c r="C135" s="38"/>
    </row>
    <row r="136" spans="1:3" x14ac:dyDescent="0.2">
      <c r="A136" s="38"/>
      <c r="B136" s="38"/>
      <c r="C136" s="38"/>
    </row>
    <row r="137" spans="1:3" x14ac:dyDescent="0.2">
      <c r="A137" s="38"/>
      <c r="B137" s="38"/>
      <c r="C137" s="38"/>
    </row>
    <row r="138" spans="1:3" x14ac:dyDescent="0.2">
      <c r="A138" s="38"/>
      <c r="B138" s="38"/>
      <c r="C138" s="38"/>
    </row>
    <row r="139" spans="1:3" x14ac:dyDescent="0.2">
      <c r="A139" s="38"/>
      <c r="B139" s="38"/>
      <c r="C139" s="38"/>
    </row>
    <row r="140" spans="1:3" x14ac:dyDescent="0.2">
      <c r="A140" s="39"/>
      <c r="B140" s="39"/>
      <c r="C140" s="39"/>
    </row>
    <row r="141" spans="1:3" x14ac:dyDescent="0.2">
      <c r="A141" s="39"/>
      <c r="B141" s="39"/>
      <c r="C141" s="39"/>
    </row>
    <row r="142" spans="1:3" x14ac:dyDescent="0.2">
      <c r="A142" s="39"/>
      <c r="B142" s="39"/>
      <c r="C142" s="39"/>
    </row>
    <row r="143" spans="1:3" x14ac:dyDescent="0.2">
      <c r="A143" s="39"/>
      <c r="B143" s="39"/>
      <c r="C143" s="39"/>
    </row>
    <row r="144" spans="1:3" x14ac:dyDescent="0.2">
      <c r="A144" s="39"/>
      <c r="B144" s="39"/>
      <c r="C144" s="39"/>
    </row>
    <row r="145" spans="1:3" x14ac:dyDescent="0.2">
      <c r="A145" s="39"/>
      <c r="B145" s="39"/>
      <c r="C145" s="39"/>
    </row>
    <row r="146" spans="1:3" x14ac:dyDescent="0.2">
      <c r="A146" s="39"/>
      <c r="B146" s="39"/>
      <c r="C146" s="39"/>
    </row>
    <row r="147" spans="1:3" x14ac:dyDescent="0.2">
      <c r="A147" s="39"/>
      <c r="B147" s="39"/>
      <c r="C147" s="39"/>
    </row>
    <row r="148" spans="1:3" x14ac:dyDescent="0.2">
      <c r="A148" s="39"/>
      <c r="B148" s="39"/>
      <c r="C148" s="39"/>
    </row>
    <row r="149" spans="1:3" x14ac:dyDescent="0.2">
      <c r="A149" s="39"/>
      <c r="B149" s="39"/>
      <c r="C149" s="39"/>
    </row>
    <row r="150" spans="1:3" x14ac:dyDescent="0.2">
      <c r="A150" s="39"/>
      <c r="B150" s="39"/>
      <c r="C150" s="39"/>
    </row>
    <row r="151" spans="1:3" x14ac:dyDescent="0.2">
      <c r="A151" s="39"/>
      <c r="B151" s="39"/>
      <c r="C151" s="39"/>
    </row>
    <row r="152" spans="1:3" x14ac:dyDescent="0.2">
      <c r="A152" s="39"/>
      <c r="B152" s="39"/>
      <c r="C152" s="39"/>
    </row>
    <row r="153" spans="1:3" x14ac:dyDescent="0.2">
      <c r="A153" s="39"/>
      <c r="B153" s="39"/>
      <c r="C153" s="39"/>
    </row>
    <row r="154" spans="1:3" x14ac:dyDescent="0.2">
      <c r="A154" s="39"/>
      <c r="B154" s="39"/>
      <c r="C154" s="39"/>
    </row>
    <row r="155" spans="1:3" x14ac:dyDescent="0.2">
      <c r="A155" s="39"/>
      <c r="B155" s="39"/>
      <c r="C155" s="39"/>
    </row>
    <row r="156" spans="1:3" x14ac:dyDescent="0.2">
      <c r="A156" s="39"/>
      <c r="B156" s="39"/>
      <c r="C156" s="39"/>
    </row>
    <row r="157" spans="1:3" x14ac:dyDescent="0.2">
      <c r="A157" s="39"/>
      <c r="B157" s="39"/>
      <c r="C157" s="39"/>
    </row>
    <row r="158" spans="1:3" x14ac:dyDescent="0.2">
      <c r="A158" s="39"/>
      <c r="B158" s="39"/>
      <c r="C158" s="39"/>
    </row>
    <row r="159" spans="1:3" x14ac:dyDescent="0.2">
      <c r="A159" s="39"/>
      <c r="B159" s="39"/>
      <c r="C159" s="39"/>
    </row>
    <row r="160" spans="1:3" x14ac:dyDescent="0.2">
      <c r="A160" s="39"/>
      <c r="B160" s="39"/>
      <c r="C160" s="39"/>
    </row>
    <row r="161" spans="1:3" x14ac:dyDescent="0.2">
      <c r="A161" s="39"/>
      <c r="B161" s="39"/>
      <c r="C161" s="39"/>
    </row>
    <row r="162" spans="1:3" x14ac:dyDescent="0.2">
      <c r="A162" s="39"/>
      <c r="B162" s="39"/>
      <c r="C162" s="39"/>
    </row>
    <row r="163" spans="1:3" x14ac:dyDescent="0.2">
      <c r="A163" s="39"/>
      <c r="B163" s="39"/>
      <c r="C163" s="39"/>
    </row>
    <row r="164" spans="1:3" x14ac:dyDescent="0.2">
      <c r="A164" s="39"/>
      <c r="B164" s="39"/>
      <c r="C164" s="39"/>
    </row>
    <row r="165" spans="1:3" x14ac:dyDescent="0.2">
      <c r="A165" s="39"/>
      <c r="B165" s="39"/>
      <c r="C165" s="39"/>
    </row>
    <row r="166" spans="1:3" x14ac:dyDescent="0.2">
      <c r="A166" s="39"/>
      <c r="B166" s="39"/>
      <c r="C166" s="39"/>
    </row>
    <row r="167" spans="1:3" x14ac:dyDescent="0.2">
      <c r="A167" s="39"/>
      <c r="B167" s="39"/>
      <c r="C167" s="39"/>
    </row>
    <row r="168" spans="1:3" x14ac:dyDescent="0.2">
      <c r="A168" s="39"/>
      <c r="B168" s="39"/>
      <c r="C168" s="39"/>
    </row>
    <row r="169" spans="1:3" x14ac:dyDescent="0.2">
      <c r="A169" s="39"/>
      <c r="B169" s="39"/>
      <c r="C169" s="39"/>
    </row>
    <row r="170" spans="1:3" x14ac:dyDescent="0.2">
      <c r="A170" s="39"/>
      <c r="B170" s="39"/>
      <c r="C170" s="39"/>
    </row>
    <row r="171" spans="1:3" x14ac:dyDescent="0.2">
      <c r="A171" s="39"/>
      <c r="B171" s="39"/>
      <c r="C171" s="39"/>
    </row>
    <row r="172" spans="1:3" x14ac:dyDescent="0.2">
      <c r="A172" s="39"/>
      <c r="B172" s="39"/>
      <c r="C172" s="39"/>
    </row>
    <row r="173" spans="1:3" x14ac:dyDescent="0.2">
      <c r="A173" s="39"/>
      <c r="B173" s="39"/>
      <c r="C173" s="39"/>
    </row>
    <row r="174" spans="1:3" x14ac:dyDescent="0.2">
      <c r="A174" s="39"/>
      <c r="B174" s="39"/>
      <c r="C174" s="39"/>
    </row>
    <row r="175" spans="1:3" x14ac:dyDescent="0.2">
      <c r="A175" s="39"/>
      <c r="B175" s="39"/>
      <c r="C175" s="39"/>
    </row>
    <row r="176" spans="1:3" x14ac:dyDescent="0.2">
      <c r="A176" s="39"/>
      <c r="B176" s="39"/>
      <c r="C176" s="39"/>
    </row>
    <row r="177" spans="1:3" x14ac:dyDescent="0.2">
      <c r="A177" s="39"/>
      <c r="B177" s="39"/>
      <c r="C177" s="39"/>
    </row>
    <row r="178" spans="1:3" x14ac:dyDescent="0.2">
      <c r="A178" s="39"/>
      <c r="B178" s="39"/>
      <c r="C178" s="39"/>
    </row>
    <row r="179" spans="1:3" x14ac:dyDescent="0.2">
      <c r="A179" s="39"/>
      <c r="B179" s="39"/>
      <c r="C179" s="39"/>
    </row>
    <row r="180" spans="1:3" x14ac:dyDescent="0.2">
      <c r="A180" s="39"/>
      <c r="B180" s="39"/>
      <c r="C180" s="39"/>
    </row>
    <row r="181" spans="1:3" x14ac:dyDescent="0.2">
      <c r="A181" s="39"/>
      <c r="B181" s="39"/>
      <c r="C181" s="39"/>
    </row>
    <row r="182" spans="1:3" x14ac:dyDescent="0.2">
      <c r="A182" s="39"/>
      <c r="B182" s="39"/>
      <c r="C182" s="39"/>
    </row>
    <row r="183" spans="1:3" x14ac:dyDescent="0.2">
      <c r="A183" s="39"/>
      <c r="B183" s="39"/>
      <c r="C183" s="39"/>
    </row>
    <row r="184" spans="1:3" x14ac:dyDescent="0.2">
      <c r="A184" s="39"/>
      <c r="B184" s="39"/>
      <c r="C184" s="39"/>
    </row>
    <row r="185" spans="1:3" x14ac:dyDescent="0.2">
      <c r="A185" s="39"/>
      <c r="B185" s="39"/>
      <c r="C185" s="39"/>
    </row>
    <row r="186" spans="1:3" x14ac:dyDescent="0.2">
      <c r="A186" s="39"/>
      <c r="B186" s="39"/>
      <c r="C186" s="39"/>
    </row>
    <row r="187" spans="1:3" x14ac:dyDescent="0.2">
      <c r="A187" s="39"/>
      <c r="B187" s="39"/>
      <c r="C187" s="39"/>
    </row>
    <row r="188" spans="1:3" x14ac:dyDescent="0.2">
      <c r="A188" s="39"/>
      <c r="B188" s="39"/>
      <c r="C188" s="39"/>
    </row>
    <row r="189" spans="1:3" x14ac:dyDescent="0.2">
      <c r="A189" s="39"/>
      <c r="B189" s="39"/>
      <c r="C189" s="39"/>
    </row>
    <row r="190" spans="1:3" x14ac:dyDescent="0.2">
      <c r="A190" s="39"/>
      <c r="B190" s="39"/>
      <c r="C190" s="39"/>
    </row>
    <row r="191" spans="1:3" x14ac:dyDescent="0.2">
      <c r="A191" s="39"/>
      <c r="B191" s="39"/>
      <c r="C191" s="39"/>
    </row>
    <row r="192" spans="1:3" x14ac:dyDescent="0.2">
      <c r="A192" s="39"/>
      <c r="B192" s="39"/>
      <c r="C192" s="39"/>
    </row>
    <row r="193" spans="1:3" x14ac:dyDescent="0.2">
      <c r="A193" s="39"/>
      <c r="B193" s="39"/>
      <c r="C193" s="39"/>
    </row>
    <row r="194" spans="1:3" x14ac:dyDescent="0.2">
      <c r="A194" s="39"/>
      <c r="B194" s="39"/>
      <c r="C194" s="39"/>
    </row>
    <row r="195" spans="1:3" x14ac:dyDescent="0.2">
      <c r="A195" s="39"/>
      <c r="B195" s="39"/>
      <c r="C195" s="39"/>
    </row>
    <row r="196" spans="1:3" x14ac:dyDescent="0.2">
      <c r="A196" s="39"/>
      <c r="B196" s="39"/>
      <c r="C196" s="39"/>
    </row>
    <row r="197" spans="1:3" x14ac:dyDescent="0.2">
      <c r="A197" s="39"/>
      <c r="B197" s="39"/>
      <c r="C197" s="39"/>
    </row>
    <row r="198" spans="1:3" x14ac:dyDescent="0.2">
      <c r="A198" s="39"/>
      <c r="B198" s="39"/>
      <c r="C198" s="39"/>
    </row>
    <row r="199" spans="1:3" x14ac:dyDescent="0.2">
      <c r="A199" s="39"/>
      <c r="B199" s="39"/>
      <c r="C199" s="39"/>
    </row>
    <row r="200" spans="1:3" x14ac:dyDescent="0.2">
      <c r="A200" s="39"/>
      <c r="B200" s="39"/>
      <c r="C200" s="39"/>
    </row>
    <row r="201" spans="1:3" x14ac:dyDescent="0.2">
      <c r="A201" s="39"/>
      <c r="B201" s="39"/>
      <c r="C201" s="39"/>
    </row>
    <row r="202" spans="1:3" x14ac:dyDescent="0.2">
      <c r="A202" s="39"/>
      <c r="B202" s="39"/>
      <c r="C202" s="39"/>
    </row>
    <row r="203" spans="1:3" x14ac:dyDescent="0.2">
      <c r="A203" s="39"/>
      <c r="B203" s="39"/>
      <c r="C203" s="39"/>
    </row>
    <row r="204" spans="1:3" x14ac:dyDescent="0.2">
      <c r="A204" s="39"/>
      <c r="B204" s="39"/>
      <c r="C204" s="39"/>
    </row>
    <row r="205" spans="1:3" x14ac:dyDescent="0.2">
      <c r="A205" s="39"/>
      <c r="B205" s="39"/>
      <c r="C205" s="39"/>
    </row>
    <row r="206" spans="1:3" x14ac:dyDescent="0.2">
      <c r="A206" s="39"/>
      <c r="B206" s="39"/>
      <c r="C206" s="39"/>
    </row>
    <row r="207" spans="1:3" x14ac:dyDescent="0.2">
      <c r="A207" s="39"/>
      <c r="B207" s="39"/>
      <c r="C207" s="39"/>
    </row>
    <row r="208" spans="1:3" x14ac:dyDescent="0.2">
      <c r="A208" s="39"/>
      <c r="B208" s="39"/>
      <c r="C208" s="39"/>
    </row>
    <row r="209" spans="1:3" x14ac:dyDescent="0.2">
      <c r="A209" s="39"/>
      <c r="B209" s="39"/>
      <c r="C209" s="39"/>
    </row>
    <row r="210" spans="1:3" x14ac:dyDescent="0.2">
      <c r="A210" s="39"/>
      <c r="B210" s="39"/>
      <c r="C210" s="39"/>
    </row>
    <row r="211" spans="1:3" x14ac:dyDescent="0.2">
      <c r="A211" s="39"/>
      <c r="B211" s="39"/>
      <c r="C211" s="39"/>
    </row>
    <row r="212" spans="1:3" x14ac:dyDescent="0.2">
      <c r="A212" s="39"/>
      <c r="B212" s="39"/>
      <c r="C212" s="39"/>
    </row>
    <row r="213" spans="1:3" x14ac:dyDescent="0.2">
      <c r="A213" s="39"/>
      <c r="B213" s="39"/>
      <c r="C213" s="39"/>
    </row>
    <row r="214" spans="1:3" x14ac:dyDescent="0.2">
      <c r="A214" s="39"/>
      <c r="B214" s="39"/>
      <c r="C214" s="39"/>
    </row>
    <row r="215" spans="1:3" x14ac:dyDescent="0.2">
      <c r="A215" s="39"/>
      <c r="B215" s="39"/>
      <c r="C215" s="39"/>
    </row>
    <row r="216" spans="1:3" x14ac:dyDescent="0.2">
      <c r="A216" s="39"/>
      <c r="B216" s="39"/>
      <c r="C216" s="39"/>
    </row>
    <row r="217" spans="1:3" x14ac:dyDescent="0.2">
      <c r="A217" s="39"/>
      <c r="B217" s="39"/>
      <c r="C217" s="39"/>
    </row>
    <row r="218" spans="1:3" x14ac:dyDescent="0.2">
      <c r="A218" s="39"/>
      <c r="B218" s="39"/>
      <c r="C218" s="39"/>
    </row>
    <row r="219" spans="1:3" x14ac:dyDescent="0.2">
      <c r="A219" s="39"/>
      <c r="B219" s="39"/>
      <c r="C219" s="39"/>
    </row>
    <row r="220" spans="1:3" x14ac:dyDescent="0.2">
      <c r="A220" s="39"/>
      <c r="B220" s="39"/>
      <c r="C220" s="39"/>
    </row>
    <row r="221" spans="1:3" x14ac:dyDescent="0.2">
      <c r="A221" s="39"/>
      <c r="B221" s="39"/>
      <c r="C221" s="39"/>
    </row>
    <row r="222" spans="1:3" x14ac:dyDescent="0.2">
      <c r="A222" s="39"/>
      <c r="B222" s="39"/>
      <c r="C222" s="39"/>
    </row>
    <row r="223" spans="1:3" x14ac:dyDescent="0.2">
      <c r="A223" s="39"/>
      <c r="B223" s="39"/>
      <c r="C223" s="39"/>
    </row>
    <row r="224" spans="1:3" x14ac:dyDescent="0.2">
      <c r="A224" s="39"/>
      <c r="B224" s="39"/>
      <c r="C224" s="39"/>
    </row>
    <row r="225" spans="1:3" x14ac:dyDescent="0.2">
      <c r="A225" s="39"/>
      <c r="B225" s="39"/>
      <c r="C225" s="39"/>
    </row>
    <row r="226" spans="1:3" x14ac:dyDescent="0.2">
      <c r="A226" s="39"/>
      <c r="B226" s="39"/>
      <c r="C226" s="39"/>
    </row>
    <row r="227" spans="1:3" x14ac:dyDescent="0.2">
      <c r="A227" s="39"/>
      <c r="B227" s="39"/>
      <c r="C227" s="39"/>
    </row>
    <row r="228" spans="1:3" x14ac:dyDescent="0.2">
      <c r="A228" s="39"/>
      <c r="B228" s="39"/>
      <c r="C228" s="39"/>
    </row>
    <row r="229" spans="1:3" x14ac:dyDescent="0.2">
      <c r="A229" s="39"/>
      <c r="B229" s="39"/>
      <c r="C229" s="39"/>
    </row>
    <row r="230" spans="1:3" x14ac:dyDescent="0.2">
      <c r="A230" s="39"/>
      <c r="B230" s="39"/>
      <c r="C230" s="39"/>
    </row>
    <row r="231" spans="1:3" x14ac:dyDescent="0.2">
      <c r="A231" s="39"/>
      <c r="B231" s="39"/>
      <c r="C231" s="39"/>
    </row>
    <row r="232" spans="1:3" x14ac:dyDescent="0.2">
      <c r="A232" s="39"/>
      <c r="B232" s="39"/>
      <c r="C232" s="39"/>
    </row>
    <row r="233" spans="1:3" x14ac:dyDescent="0.2">
      <c r="A233" s="39"/>
      <c r="B233" s="39"/>
      <c r="C233" s="39"/>
    </row>
    <row r="234" spans="1:3" x14ac:dyDescent="0.2">
      <c r="A234" s="39"/>
      <c r="B234" s="39"/>
      <c r="C234" s="39"/>
    </row>
    <row r="235" spans="1:3" x14ac:dyDescent="0.2">
      <c r="A235" s="39"/>
      <c r="B235" s="39"/>
      <c r="C235" s="39"/>
    </row>
    <row r="236" spans="1:3" x14ac:dyDescent="0.2">
      <c r="A236" s="39"/>
      <c r="B236" s="39"/>
      <c r="C236" s="39"/>
    </row>
    <row r="237" spans="1:3" x14ac:dyDescent="0.2">
      <c r="A237" s="39"/>
      <c r="B237" s="39"/>
      <c r="C237" s="39"/>
    </row>
    <row r="238" spans="1:3" x14ac:dyDescent="0.2">
      <c r="A238" s="39"/>
      <c r="B238" s="39"/>
      <c r="C238" s="39"/>
    </row>
    <row r="239" spans="1:3" x14ac:dyDescent="0.2">
      <c r="A239" s="39"/>
      <c r="B239" s="39"/>
      <c r="C239" s="39"/>
    </row>
    <row r="240" spans="1:3" x14ac:dyDescent="0.2">
      <c r="A240" s="39"/>
      <c r="B240" s="39"/>
      <c r="C240" s="39"/>
    </row>
    <row r="241" spans="1:3" x14ac:dyDescent="0.2">
      <c r="A241" s="39"/>
      <c r="B241" s="39"/>
      <c r="C241" s="39"/>
    </row>
    <row r="242" spans="1:3" x14ac:dyDescent="0.2">
      <c r="A242" s="39"/>
      <c r="B242" s="39"/>
      <c r="C242" s="39"/>
    </row>
    <row r="243" spans="1:3" x14ac:dyDescent="0.2">
      <c r="A243" s="39"/>
      <c r="B243" s="39"/>
      <c r="C243" s="39"/>
    </row>
    <row r="244" spans="1:3" x14ac:dyDescent="0.2">
      <c r="A244" s="39"/>
      <c r="B244" s="39"/>
      <c r="C244" s="39"/>
    </row>
    <row r="245" spans="1:3" x14ac:dyDescent="0.2">
      <c r="A245" s="39"/>
      <c r="B245" s="39"/>
      <c r="C245" s="39"/>
    </row>
    <row r="246" spans="1:3" x14ac:dyDescent="0.2">
      <c r="A246" s="39"/>
      <c r="B246" s="39"/>
      <c r="C246" s="39"/>
    </row>
    <row r="247" spans="1:3" x14ac:dyDescent="0.2">
      <c r="A247" s="39"/>
      <c r="B247" s="39"/>
      <c r="C247" s="39"/>
    </row>
    <row r="248" spans="1:3" x14ac:dyDescent="0.2">
      <c r="A248" s="39"/>
      <c r="B248" s="39"/>
      <c r="C248" s="39"/>
    </row>
    <row r="249" spans="1:3" x14ac:dyDescent="0.2">
      <c r="A249" s="39"/>
      <c r="B249" s="39"/>
      <c r="C249" s="39"/>
    </row>
    <row r="250" spans="1:3" x14ac:dyDescent="0.2">
      <c r="A250" s="39"/>
      <c r="B250" s="39"/>
      <c r="C250" s="39"/>
    </row>
    <row r="251" spans="1:3" x14ac:dyDescent="0.2">
      <c r="A251" s="39"/>
      <c r="B251" s="39"/>
      <c r="C251" s="39"/>
    </row>
    <row r="252" spans="1:3" x14ac:dyDescent="0.2">
      <c r="A252" s="39"/>
      <c r="B252" s="39"/>
      <c r="C252" s="39"/>
    </row>
    <row r="253" spans="1:3" x14ac:dyDescent="0.2">
      <c r="A253" s="39"/>
      <c r="B253" s="39"/>
      <c r="C253" s="39"/>
    </row>
    <row r="254" spans="1:3" x14ac:dyDescent="0.2">
      <c r="A254" s="39"/>
      <c r="B254" s="39"/>
      <c r="C254" s="39"/>
    </row>
    <row r="255" spans="1:3" x14ac:dyDescent="0.2">
      <c r="A255" s="39"/>
      <c r="B255" s="39"/>
      <c r="C255" s="39"/>
    </row>
    <row r="256" spans="1:3" x14ac:dyDescent="0.2">
      <c r="A256" s="39"/>
      <c r="B256" s="39"/>
      <c r="C256" s="39"/>
    </row>
    <row r="257" spans="1:3" x14ac:dyDescent="0.2">
      <c r="A257" s="39"/>
      <c r="B257" s="39"/>
      <c r="C257" s="39"/>
    </row>
    <row r="258" spans="1:3" x14ac:dyDescent="0.2">
      <c r="A258" s="39"/>
      <c r="B258" s="39"/>
      <c r="C258" s="39"/>
    </row>
    <row r="259" spans="1:3" x14ac:dyDescent="0.2">
      <c r="A259" s="39"/>
      <c r="B259" s="39"/>
      <c r="C259" s="39"/>
    </row>
    <row r="260" spans="1:3" x14ac:dyDescent="0.2">
      <c r="A260" s="39"/>
      <c r="B260" s="39"/>
      <c r="C260" s="39"/>
    </row>
    <row r="261" spans="1:3" x14ac:dyDescent="0.2">
      <c r="A261" s="39"/>
      <c r="B261" s="39"/>
      <c r="C261" s="39"/>
    </row>
    <row r="262" spans="1:3" x14ac:dyDescent="0.2">
      <c r="A262" s="39"/>
      <c r="B262" s="39"/>
      <c r="C262" s="39"/>
    </row>
    <row r="263" spans="1:3" x14ac:dyDescent="0.2">
      <c r="A263" s="39"/>
      <c r="B263" s="39"/>
      <c r="C263" s="39"/>
    </row>
    <row r="264" spans="1:3" x14ac:dyDescent="0.2">
      <c r="A264" s="39"/>
      <c r="B264" s="39"/>
      <c r="C264" s="39"/>
    </row>
    <row r="265" spans="1:3" x14ac:dyDescent="0.2">
      <c r="A265" s="39"/>
      <c r="B265" s="39"/>
      <c r="C265" s="39"/>
    </row>
    <row r="266" spans="1:3" x14ac:dyDescent="0.2">
      <c r="A266" s="39"/>
      <c r="B266" s="39"/>
      <c r="C266" s="39"/>
    </row>
    <row r="267" spans="1:3" x14ac:dyDescent="0.2">
      <c r="A267" s="39"/>
      <c r="B267" s="39"/>
      <c r="C267" s="39"/>
    </row>
    <row r="268" spans="1:3" x14ac:dyDescent="0.2">
      <c r="A268" s="39"/>
      <c r="B268" s="39"/>
      <c r="C268" s="39"/>
    </row>
    <row r="269" spans="1:3" x14ac:dyDescent="0.2">
      <c r="A269" s="39"/>
      <c r="B269" s="39"/>
      <c r="C269" s="39"/>
    </row>
    <row r="270" spans="1:3" x14ac:dyDescent="0.2">
      <c r="A270" s="39"/>
      <c r="B270" s="39"/>
      <c r="C270" s="39"/>
    </row>
    <row r="271" spans="1:3" x14ac:dyDescent="0.2">
      <c r="A271" s="39"/>
      <c r="B271" s="39"/>
      <c r="C271" s="39"/>
    </row>
    <row r="272" spans="1:3" x14ac:dyDescent="0.2">
      <c r="A272" s="39"/>
      <c r="B272" s="39"/>
      <c r="C272" s="39"/>
    </row>
    <row r="273" spans="1:3" x14ac:dyDescent="0.2">
      <c r="A273" s="39"/>
      <c r="B273" s="39"/>
      <c r="C273" s="39"/>
    </row>
    <row r="274" spans="1:3" x14ac:dyDescent="0.2">
      <c r="A274" s="39"/>
      <c r="B274" s="39"/>
      <c r="C274" s="39"/>
    </row>
    <row r="275" spans="1:3" x14ac:dyDescent="0.2">
      <c r="A275" s="39"/>
      <c r="B275" s="39"/>
      <c r="C275" s="39"/>
    </row>
    <row r="276" spans="1:3" x14ac:dyDescent="0.2">
      <c r="A276" s="39"/>
      <c r="B276" s="39"/>
      <c r="C276" s="39"/>
    </row>
    <row r="277" spans="1:3" x14ac:dyDescent="0.2">
      <c r="A277" s="39"/>
      <c r="B277" s="39"/>
      <c r="C277" s="39"/>
    </row>
    <row r="278" spans="1:3" x14ac:dyDescent="0.2">
      <c r="A278" s="39"/>
      <c r="B278" s="39"/>
      <c r="C278" s="39"/>
    </row>
    <row r="279" spans="1:3" x14ac:dyDescent="0.2">
      <c r="A279" s="39"/>
      <c r="B279" s="39"/>
      <c r="C279" s="39"/>
    </row>
    <row r="280" spans="1:3" x14ac:dyDescent="0.2">
      <c r="A280" s="39"/>
      <c r="B280" s="39"/>
      <c r="C280" s="39"/>
    </row>
    <row r="281" spans="1:3" x14ac:dyDescent="0.2">
      <c r="A281" s="39"/>
      <c r="B281" s="39"/>
      <c r="C281" s="39"/>
    </row>
    <row r="282" spans="1:3" x14ac:dyDescent="0.2">
      <c r="A282" s="38"/>
      <c r="B282" s="38"/>
      <c r="C282" s="38"/>
    </row>
    <row r="283" spans="1:3" x14ac:dyDescent="0.2">
      <c r="A283" s="38"/>
      <c r="B283" s="38"/>
      <c r="C283" s="38"/>
    </row>
    <row r="284" spans="1:3" x14ac:dyDescent="0.2">
      <c r="A284" s="38"/>
      <c r="B284" s="38"/>
      <c r="C284" s="38"/>
    </row>
    <row r="285" spans="1:3" x14ac:dyDescent="0.2">
      <c r="A285" s="38"/>
      <c r="B285" s="38"/>
      <c r="C285" s="38"/>
    </row>
    <row r="286" spans="1:3" x14ac:dyDescent="0.2">
      <c r="A286" s="38"/>
      <c r="B286" s="38"/>
      <c r="C286" s="38"/>
    </row>
    <row r="287" spans="1:3" x14ac:dyDescent="0.2">
      <c r="A287" s="38"/>
      <c r="B287" s="38"/>
      <c r="C287" s="38"/>
    </row>
    <row r="288" spans="1:3" x14ac:dyDescent="0.2">
      <c r="A288" s="38"/>
      <c r="B288" s="38"/>
      <c r="C288" s="38"/>
    </row>
    <row r="289" spans="1:3" x14ac:dyDescent="0.2">
      <c r="A289" s="38"/>
      <c r="B289" s="38"/>
      <c r="C289" s="38"/>
    </row>
    <row r="290" spans="1:3" x14ac:dyDescent="0.2">
      <c r="A290" s="38"/>
      <c r="B290" s="38"/>
      <c r="C290" s="38"/>
    </row>
    <row r="291" spans="1:3" x14ac:dyDescent="0.2">
      <c r="A291" s="38"/>
      <c r="B291" s="38"/>
      <c r="C291" s="38"/>
    </row>
    <row r="292" spans="1:3" x14ac:dyDescent="0.2">
      <c r="A292" s="38"/>
      <c r="B292" s="38"/>
      <c r="C292" s="38"/>
    </row>
    <row r="293" spans="1:3" x14ac:dyDescent="0.2">
      <c r="A293" s="38"/>
      <c r="B293" s="38"/>
      <c r="C293" s="38"/>
    </row>
    <row r="294" spans="1:3" x14ac:dyDescent="0.2">
      <c r="A294" s="38"/>
      <c r="B294" s="38"/>
      <c r="C294" s="38"/>
    </row>
    <row r="295" spans="1:3" x14ac:dyDescent="0.2">
      <c r="A295" s="38"/>
      <c r="B295" s="38"/>
      <c r="C295" s="38"/>
    </row>
    <row r="296" spans="1:3" x14ac:dyDescent="0.2">
      <c r="A296" s="38"/>
      <c r="B296" s="38"/>
      <c r="C296" s="38"/>
    </row>
    <row r="297" spans="1:3" x14ac:dyDescent="0.2">
      <c r="A297" s="38"/>
      <c r="B297" s="38"/>
      <c r="C297" s="38"/>
    </row>
    <row r="298" spans="1:3" x14ac:dyDescent="0.2">
      <c r="A298" s="38"/>
      <c r="B298" s="38"/>
      <c r="C298" s="38"/>
    </row>
    <row r="299" spans="1:3" x14ac:dyDescent="0.2">
      <c r="A299" s="38"/>
      <c r="B299" s="38"/>
      <c r="C299" s="38"/>
    </row>
    <row r="300" spans="1:3" x14ac:dyDescent="0.2">
      <c r="A300" s="38"/>
      <c r="B300" s="38"/>
      <c r="C300" s="38"/>
    </row>
    <row r="301" spans="1:3" x14ac:dyDescent="0.2">
      <c r="A301" s="38"/>
      <c r="B301" s="38"/>
      <c r="C301" s="38"/>
    </row>
    <row r="302" spans="1:3" x14ac:dyDescent="0.2">
      <c r="A302" s="38"/>
      <c r="B302" s="38"/>
      <c r="C302" s="38"/>
    </row>
    <row r="303" spans="1:3" x14ac:dyDescent="0.2">
      <c r="A303" s="38"/>
      <c r="B303" s="38"/>
      <c r="C303" s="38"/>
    </row>
    <row r="304" spans="1:3" x14ac:dyDescent="0.2">
      <c r="A304" s="38"/>
      <c r="B304" s="38"/>
      <c r="C304" s="38"/>
    </row>
    <row r="305" spans="1:3" x14ac:dyDescent="0.2">
      <c r="A305" s="38"/>
      <c r="B305" s="38"/>
      <c r="C305" s="38"/>
    </row>
    <row r="306" spans="1:3" x14ac:dyDescent="0.2">
      <c r="A306" s="38"/>
      <c r="B306" s="38"/>
      <c r="C306" s="38"/>
    </row>
    <row r="307" spans="1:3" x14ac:dyDescent="0.2">
      <c r="A307" s="38"/>
      <c r="B307" s="38"/>
      <c r="C307" s="38"/>
    </row>
    <row r="308" spans="1:3" x14ac:dyDescent="0.2">
      <c r="A308" s="38"/>
      <c r="B308" s="38"/>
      <c r="C308" s="38"/>
    </row>
    <row r="309" spans="1:3" x14ac:dyDescent="0.2">
      <c r="A309" s="38"/>
      <c r="B309" s="38"/>
      <c r="C309" s="38"/>
    </row>
    <row r="310" spans="1:3" x14ac:dyDescent="0.2">
      <c r="A310" s="38"/>
      <c r="B310" s="38"/>
      <c r="C310" s="38"/>
    </row>
    <row r="311" spans="1:3" x14ac:dyDescent="0.2">
      <c r="A311" s="38"/>
      <c r="B311" s="38"/>
      <c r="C311" s="38"/>
    </row>
    <row r="312" spans="1:3" x14ac:dyDescent="0.2">
      <c r="A312" s="38"/>
      <c r="B312" s="38"/>
      <c r="C312" s="38"/>
    </row>
    <row r="313" spans="1:3" x14ac:dyDescent="0.2">
      <c r="A313" s="38"/>
      <c r="B313" s="38"/>
      <c r="C313" s="38"/>
    </row>
    <row r="314" spans="1:3" x14ac:dyDescent="0.2">
      <c r="A314" s="38"/>
      <c r="B314" s="38"/>
      <c r="C314" s="38"/>
    </row>
    <row r="315" spans="1:3" x14ac:dyDescent="0.2">
      <c r="A315" s="38"/>
      <c r="B315" s="38"/>
      <c r="C315" s="38"/>
    </row>
    <row r="316" spans="1:3" x14ac:dyDescent="0.2">
      <c r="A316" s="38"/>
      <c r="B316" s="38"/>
      <c r="C316" s="38"/>
    </row>
    <row r="317" spans="1:3" x14ac:dyDescent="0.2">
      <c r="A317" s="38"/>
      <c r="B317" s="38"/>
      <c r="C317" s="38"/>
    </row>
    <row r="318" spans="1:3" x14ac:dyDescent="0.2">
      <c r="A318" s="38"/>
      <c r="B318" s="38"/>
      <c r="C318" s="38"/>
    </row>
    <row r="319" spans="1:3" x14ac:dyDescent="0.2">
      <c r="A319" s="38"/>
      <c r="B319" s="38"/>
      <c r="C319" s="38"/>
    </row>
    <row r="320" spans="1:3" x14ac:dyDescent="0.2">
      <c r="A320" s="38"/>
      <c r="B320" s="38"/>
      <c r="C320" s="38"/>
    </row>
    <row r="321" spans="1:3" x14ac:dyDescent="0.2">
      <c r="A321" s="38"/>
      <c r="B321" s="38"/>
      <c r="C321" s="38"/>
    </row>
    <row r="322" spans="1:3" x14ac:dyDescent="0.2">
      <c r="A322" s="38"/>
      <c r="B322" s="38"/>
      <c r="C322" s="38"/>
    </row>
    <row r="323" spans="1:3" x14ac:dyDescent="0.2">
      <c r="A323" s="38"/>
      <c r="B323" s="38"/>
      <c r="C323" s="38"/>
    </row>
    <row r="324" spans="1:3" x14ac:dyDescent="0.2">
      <c r="A324" s="38"/>
      <c r="B324" s="38"/>
      <c r="C324" s="38"/>
    </row>
    <row r="325" spans="1:3" x14ac:dyDescent="0.2">
      <c r="A325" s="38"/>
      <c r="B325" s="38"/>
      <c r="C325" s="38"/>
    </row>
    <row r="326" spans="1:3" x14ac:dyDescent="0.2">
      <c r="A326" s="38"/>
      <c r="B326" s="38"/>
      <c r="C326" s="38"/>
    </row>
    <row r="327" spans="1:3" x14ac:dyDescent="0.2">
      <c r="A327" s="38"/>
      <c r="B327" s="38"/>
      <c r="C327" s="38"/>
    </row>
    <row r="328" spans="1:3" x14ac:dyDescent="0.2">
      <c r="A328" s="38"/>
      <c r="B328" s="38"/>
      <c r="C328" s="38"/>
    </row>
    <row r="329" spans="1:3" x14ac:dyDescent="0.2">
      <c r="A329" s="38"/>
      <c r="B329" s="38"/>
      <c r="C329" s="38"/>
    </row>
    <row r="330" spans="1:3" x14ac:dyDescent="0.2">
      <c r="A330" s="38"/>
      <c r="B330" s="38"/>
      <c r="C330" s="38"/>
    </row>
    <row r="331" spans="1:3" x14ac:dyDescent="0.2">
      <c r="A331" s="38"/>
      <c r="B331" s="38"/>
      <c r="C331" s="38"/>
    </row>
    <row r="332" spans="1:3" x14ac:dyDescent="0.2">
      <c r="A332" s="38"/>
      <c r="B332" s="38"/>
      <c r="C332" s="38"/>
    </row>
    <row r="333" spans="1:3" x14ac:dyDescent="0.2">
      <c r="A333" s="38"/>
      <c r="B333" s="38"/>
      <c r="C333" s="38"/>
    </row>
    <row r="334" spans="1:3" x14ac:dyDescent="0.2">
      <c r="A334" s="38"/>
      <c r="B334" s="38"/>
      <c r="C334" s="38"/>
    </row>
    <row r="335" spans="1:3" x14ac:dyDescent="0.2">
      <c r="A335" s="38"/>
      <c r="B335" s="38"/>
      <c r="C335" s="38"/>
    </row>
    <row r="336" spans="1:3" x14ac:dyDescent="0.2">
      <c r="A336" s="38"/>
      <c r="B336" s="38"/>
      <c r="C336" s="38"/>
    </row>
    <row r="337" spans="1:3" x14ac:dyDescent="0.2">
      <c r="A337" s="38"/>
      <c r="B337" s="38"/>
      <c r="C337" s="38"/>
    </row>
    <row r="338" spans="1:3" x14ac:dyDescent="0.2">
      <c r="A338" s="38"/>
      <c r="B338" s="38"/>
      <c r="C338" s="38"/>
    </row>
    <row r="339" spans="1:3" x14ac:dyDescent="0.2">
      <c r="A339" s="38"/>
      <c r="B339" s="38"/>
      <c r="C339" s="38"/>
    </row>
    <row r="340" spans="1:3" x14ac:dyDescent="0.2">
      <c r="A340" s="38"/>
      <c r="B340" s="38"/>
      <c r="C340" s="38"/>
    </row>
    <row r="341" spans="1:3" x14ac:dyDescent="0.2">
      <c r="A341" s="38"/>
      <c r="B341" s="38"/>
      <c r="C341" s="38"/>
    </row>
    <row r="342" spans="1:3" x14ac:dyDescent="0.2">
      <c r="A342" s="38"/>
      <c r="B342" s="38"/>
      <c r="C342" s="38"/>
    </row>
    <row r="343" spans="1:3" x14ac:dyDescent="0.2">
      <c r="A343" s="38"/>
      <c r="B343" s="38"/>
      <c r="C343" s="38"/>
    </row>
    <row r="344" spans="1:3" x14ac:dyDescent="0.2">
      <c r="A344" s="38"/>
      <c r="B344" s="38"/>
      <c r="C344" s="38"/>
    </row>
    <row r="345" spans="1:3" x14ac:dyDescent="0.2">
      <c r="A345" s="38"/>
      <c r="B345" s="38"/>
      <c r="C345" s="38"/>
    </row>
    <row r="346" spans="1:3" x14ac:dyDescent="0.2">
      <c r="A346" s="38"/>
      <c r="B346" s="38"/>
      <c r="C346" s="38"/>
    </row>
    <row r="347" spans="1:3" x14ac:dyDescent="0.2">
      <c r="A347" s="38"/>
      <c r="B347" s="38"/>
      <c r="C347" s="38"/>
    </row>
    <row r="348" spans="1:3" x14ac:dyDescent="0.2">
      <c r="A348" s="38"/>
      <c r="B348" s="38"/>
      <c r="C348" s="38"/>
    </row>
    <row r="349" spans="1:3" x14ac:dyDescent="0.2">
      <c r="A349" s="38"/>
      <c r="B349" s="38"/>
      <c r="C349" s="38"/>
    </row>
    <row r="350" spans="1:3" x14ac:dyDescent="0.2">
      <c r="A350" s="38"/>
      <c r="B350" s="38"/>
      <c r="C350" s="38"/>
    </row>
    <row r="351" spans="1:3" x14ac:dyDescent="0.2">
      <c r="A351" s="38"/>
      <c r="B351" s="38"/>
      <c r="C351" s="38"/>
    </row>
    <row r="352" spans="1:3" x14ac:dyDescent="0.2">
      <c r="A352" s="38"/>
      <c r="B352" s="38"/>
      <c r="C352" s="38"/>
    </row>
  </sheetData>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6">
    <tabColor rgb="FFFF0000"/>
  </sheetPr>
  <dimension ref="A1:I41"/>
  <sheetViews>
    <sheetView zoomScaleNormal="100" workbookViewId="0"/>
  </sheetViews>
  <sheetFormatPr defaultColWidth="9.140625" defaultRowHeight="15" customHeight="1" x14ac:dyDescent="0.2"/>
  <cols>
    <col min="1" max="1" width="10.5703125" style="41" customWidth="1"/>
    <col min="2" max="6" width="14.42578125" style="41" customWidth="1"/>
    <col min="7" max="7" width="9.140625" style="41"/>
    <col min="8" max="8" width="25.42578125" style="41" customWidth="1"/>
    <col min="9" max="16384" width="9.140625" style="41"/>
  </cols>
  <sheetData>
    <row r="1" spans="1:9" ht="77.25" customHeight="1" x14ac:dyDescent="0.2">
      <c r="A1" s="40"/>
      <c r="B1" s="40"/>
      <c r="C1" s="40"/>
      <c r="D1" s="40"/>
      <c r="E1" s="40"/>
      <c r="F1" s="40"/>
      <c r="G1" s="40"/>
      <c r="H1" s="40"/>
      <c r="I1" s="40"/>
    </row>
    <row r="2" spans="1:9" ht="15" customHeight="1" x14ac:dyDescent="0.2">
      <c r="A2" s="42"/>
      <c r="B2" s="42"/>
      <c r="C2" s="42"/>
      <c r="D2" s="42"/>
      <c r="E2" s="42"/>
      <c r="F2" s="42"/>
      <c r="G2" s="43"/>
      <c r="H2" s="43"/>
      <c r="I2" s="43"/>
    </row>
    <row r="3" spans="1:9" ht="30" customHeight="1" x14ac:dyDescent="0.25">
      <c r="A3" s="43"/>
      <c r="B3" s="74"/>
      <c r="C3" s="74"/>
      <c r="D3" s="74"/>
      <c r="E3" s="74"/>
      <c r="F3" s="74"/>
      <c r="G3" s="43"/>
      <c r="H3" s="43"/>
      <c r="I3" s="43"/>
    </row>
    <row r="4" spans="1:9" ht="15" customHeight="1" x14ac:dyDescent="0.2">
      <c r="A4" s="43"/>
      <c r="B4" s="73" t="str">
        <f>FIRE0708!A4</f>
        <v>Primary fires</v>
      </c>
      <c r="C4" s="73"/>
      <c r="D4" s="73"/>
      <c r="E4" s="73"/>
      <c r="F4" s="73"/>
      <c r="G4" s="43"/>
      <c r="H4" s="43"/>
      <c r="I4" s="43"/>
    </row>
    <row r="5" spans="1:9" ht="60" customHeight="1" thickBot="1" x14ac:dyDescent="0.25">
      <c r="A5" s="43" t="s">
        <v>10</v>
      </c>
      <c r="B5" s="44" t="s">
        <v>1</v>
      </c>
      <c r="C5" s="44" t="s">
        <v>4</v>
      </c>
      <c r="D5" s="44" t="s">
        <v>2</v>
      </c>
      <c r="E5" s="44" t="s">
        <v>3</v>
      </c>
      <c r="F5" s="44" t="s">
        <v>13</v>
      </c>
      <c r="G5" s="43"/>
      <c r="H5" s="45" t="s">
        <v>61</v>
      </c>
      <c r="I5" s="43"/>
    </row>
    <row r="6" spans="1:9" ht="15" customHeight="1" thickBot="1" x14ac:dyDescent="0.25">
      <c r="A6" s="46" t="s">
        <v>5</v>
      </c>
      <c r="B6" s="69" cm="1">
        <f t="array" ref="B6">IF($B$4="Primary fires",ROUND(SUMPRODUCT(('Data - fires'!$A$2:$A$780=$A6)*('Data - fires'!$B$2:$B$780=B$5)*('Data - fires'!$C$2:$C$780))/SUMPRODUCT(('Data - fires'!$A$2:$A$780=$A6)*('Data - fires'!$C$2:$C$780)),2),ROUND(SUMPRODUCT(('Data - with casualties'!$A$2:$A$780=$A6)*('Data - with casualties'!$B$2:$B$780=B$5)*('Data - with casualties'!$C$2:$C$780))/SUMPRODUCT(('Data - with casualties'!$A$2:$A$780=$A6)*('Data - with casualties'!$C$2:$C$780)),2))</f>
        <v>0.71</v>
      </c>
      <c r="C6" s="69" cm="1">
        <f t="array" ref="C6">IF($B$4="Primary fires",ROUND(SUMPRODUCT(('Data - fires'!$A$2:$A$780=$A6)*('Data - fires'!$B$2:$B$780=C$5)*('Data - fires'!$C$2:$C$780))/SUMPRODUCT(('Data - fires'!$A$2:$A$780=$A6)*('Data - fires'!$C$2:$C$780)),2),ROUND(SUMPRODUCT(('Data - with casualties'!$A$2:$A$780=$A6)*('Data - with casualties'!$B$2:$B$780=C$5)*('Data - with casualties'!$C$2:$C$780))/SUMPRODUCT(('Data - with casualties'!$A$2:$A$780=$A6)*('Data - with casualties'!$C$2:$C$780)),2))</f>
        <v>0.02</v>
      </c>
      <c r="D6" s="69" cm="1">
        <f t="array" ref="D6">IF($B$4="Primary fires",ROUND(SUMPRODUCT(('Data - fires'!$A$2:$A$780=$A6)*('Data - fires'!$B$2:$B$780=D$5)*('Data - fires'!$C$2:$C$780))/SUMPRODUCT(('Data - fires'!$A$2:$A$780=$A6)*('Data - fires'!$C$2:$C$780)),2),ROUND(SUMPRODUCT(('Data - with casualties'!$A$2:$A$780=$A6)*('Data - with casualties'!$B$2:$B$780=D$5)*('Data - with casualties'!$C$2:$C$780))/SUMPRODUCT(('Data - with casualties'!$A$2:$A$780=$A6)*('Data - with casualties'!$C$2:$C$780)),2))</f>
        <v>0.01</v>
      </c>
      <c r="E6" s="69" cm="1">
        <f t="array" ref="E6">IF($B$4="Primary fires",ROUND(SUMPRODUCT(('Data - fires'!$A$2:$A$780=$A6)*('Data - fires'!$B$2:$B$780=E$5)*('Data - fires'!$C$2:$C$780))/SUMPRODUCT(('Data - fires'!$A$2:$A$780=$A6)*('Data - fires'!$C$2:$C$780)),2),ROUND(SUMPRODUCT(('Data - with casualties'!$A$2:$A$780=$A6)*('Data - with casualties'!$B$2:$B$780=E$5)*('Data - with casualties'!$C$2:$C$780))/SUMPRODUCT(('Data - with casualties'!$A$2:$A$780=$A6)*('Data - with casualties'!$C$2:$C$780)),2))</f>
        <v>0.17</v>
      </c>
      <c r="F6" s="69" cm="1">
        <f t="array" ref="F6">IF($B$4="Primary fires",ROUND(SUMPRODUCT(('Data - fires'!$A$2:$A$780=$A6)*('Data - fires'!$B$2:$B$780=F$5)*('Data - fires'!$C$2:$C$780))/SUMPRODUCT(('Data - fires'!$A$2:$A$780=$A6)*('Data - fires'!$C$2:$C$780)),2),ROUND(SUMPRODUCT(('Data - with casualties'!$A$2:$A$780=$A6)*('Data - with casualties'!$B$2:$B$780=F$5)*('Data - with casualties'!$C$2:$C$780))/SUMPRODUCT(('Data - with casualties'!$A$2:$A$780=$A6)*('Data - with casualties'!$C$2:$C$780)),2))</f>
        <v>0.09</v>
      </c>
      <c r="G6" s="47"/>
      <c r="H6" s="43"/>
      <c r="I6" s="43"/>
    </row>
    <row r="7" spans="1:9" ht="15" customHeight="1" thickBot="1" x14ac:dyDescent="0.25">
      <c r="A7" s="48" t="s">
        <v>6</v>
      </c>
      <c r="B7" s="69" cm="1">
        <f t="array" ref="B7">IF($B$4="Primary fires",ROUND(SUMPRODUCT(('Data - fires'!$A$2:$A$780=$A7)*('Data - fires'!$B$2:$B$780=B$5)*('Data - fires'!$C$2:$C$780))/SUMPRODUCT(('Data - fires'!$A$2:$A$780=$A7)*('Data - fires'!$C$2:$C$780)),2),ROUND(SUMPRODUCT(('Data - with casualties'!$A$2:$A$780=$A7)*('Data - with casualties'!$B$2:$B$780=B$5)*('Data - with casualties'!$C$2:$C$780))/SUMPRODUCT(('Data - with casualties'!$A$2:$A$780=$A7)*('Data - with casualties'!$C$2:$C$780)),2))</f>
        <v>0.69</v>
      </c>
      <c r="C7" s="69" cm="1">
        <f t="array" ref="C7">IF($B$4="Primary fires",ROUND(SUMPRODUCT(('Data - fires'!$A$2:$A$780=$A7)*('Data - fires'!$B$2:$B$780=C$5)*('Data - fires'!$C$2:$C$780))/SUMPRODUCT(('Data - fires'!$A$2:$A$780=$A7)*('Data - fires'!$C$2:$C$780)),2),ROUND(SUMPRODUCT(('Data - with casualties'!$A$2:$A$780=$A7)*('Data - with casualties'!$B$2:$B$780=C$5)*('Data - with casualties'!$C$2:$C$780))/SUMPRODUCT(('Data - with casualties'!$A$2:$A$780=$A7)*('Data - with casualties'!$C$2:$C$780)),2))</f>
        <v>0.01</v>
      </c>
      <c r="D7" s="69" cm="1">
        <f t="array" ref="D7">IF($B$4="Primary fires",ROUND(SUMPRODUCT(('Data - fires'!$A$2:$A$780=$A7)*('Data - fires'!$B$2:$B$780=D$5)*('Data - fires'!$C$2:$C$780))/SUMPRODUCT(('Data - fires'!$A$2:$A$780=$A7)*('Data - fires'!$C$2:$C$780)),2),ROUND(SUMPRODUCT(('Data - with casualties'!$A$2:$A$780=$A7)*('Data - with casualties'!$B$2:$B$780=D$5)*('Data - with casualties'!$C$2:$C$780))/SUMPRODUCT(('Data - with casualties'!$A$2:$A$780=$A7)*('Data - with casualties'!$C$2:$C$780)),2))</f>
        <v>0.01</v>
      </c>
      <c r="E7" s="69" cm="1">
        <f t="array" ref="E7">IF($B$4="Primary fires",ROUND(SUMPRODUCT(('Data - fires'!$A$2:$A$780=$A7)*('Data - fires'!$B$2:$B$780=E$5)*('Data - fires'!$C$2:$C$780))/SUMPRODUCT(('Data - fires'!$A$2:$A$780=$A7)*('Data - fires'!$C$2:$C$780)),2),ROUND(SUMPRODUCT(('Data - with casualties'!$A$2:$A$780=$A7)*('Data - with casualties'!$B$2:$B$780=E$5)*('Data - with casualties'!$C$2:$C$780))/SUMPRODUCT(('Data - with casualties'!$A$2:$A$780=$A7)*('Data - with casualties'!$C$2:$C$780)),2))</f>
        <v>0.19</v>
      </c>
      <c r="F7" s="69" cm="1">
        <f t="array" ref="F7">IF($B$4="Primary fires",ROUND(SUMPRODUCT(('Data - fires'!$A$2:$A$780=$A7)*('Data - fires'!$B$2:$B$780=F$5)*('Data - fires'!$C$2:$C$780))/SUMPRODUCT(('Data - fires'!$A$2:$A$780=$A7)*('Data - fires'!$C$2:$C$780)),2),ROUND(SUMPRODUCT(('Data - with casualties'!$A$2:$A$780=$A7)*('Data - with casualties'!$B$2:$B$780=F$5)*('Data - with casualties'!$C$2:$C$780))/SUMPRODUCT(('Data - with casualties'!$A$2:$A$780=$A7)*('Data - with casualties'!$C$2:$C$780)),2))</f>
        <v>0.1</v>
      </c>
      <c r="G7" s="43"/>
      <c r="H7" s="43"/>
      <c r="I7" s="43"/>
    </row>
    <row r="8" spans="1:9" ht="15" customHeight="1" thickBot="1" x14ac:dyDescent="0.25">
      <c r="A8" s="48" t="s">
        <v>7</v>
      </c>
      <c r="B8" s="69" cm="1">
        <f t="array" ref="B8">IF($B$4="Primary fires",ROUND(SUMPRODUCT(('Data - fires'!$A$2:$A$780=$A8)*('Data - fires'!$B$2:$B$780=B$5)*('Data - fires'!$C$2:$C$780))/SUMPRODUCT(('Data - fires'!$A$2:$A$780=$A8)*('Data - fires'!$C$2:$C$780)),2),ROUND(SUMPRODUCT(('Data - with casualties'!$A$2:$A$780=$A8)*('Data - with casualties'!$B$2:$B$780=B$5)*('Data - with casualties'!$C$2:$C$780))/SUMPRODUCT(('Data - with casualties'!$A$2:$A$780=$A8)*('Data - with casualties'!$C$2:$C$780)),2))</f>
        <v>0.73</v>
      </c>
      <c r="C8" s="69" cm="1">
        <f t="array" ref="C8">IF($B$4="Primary fires",ROUND(SUMPRODUCT(('Data - fires'!$A$2:$A$780=$A8)*('Data - fires'!$B$2:$B$780=C$5)*('Data - fires'!$C$2:$C$780))/SUMPRODUCT(('Data - fires'!$A$2:$A$780=$A8)*('Data - fires'!$C$2:$C$780)),2),ROUND(SUMPRODUCT(('Data - with casualties'!$A$2:$A$780=$A8)*('Data - with casualties'!$B$2:$B$780=C$5)*('Data - with casualties'!$C$2:$C$780))/SUMPRODUCT(('Data - with casualties'!$A$2:$A$780=$A8)*('Data - with casualties'!$C$2:$C$780)),2))</f>
        <v>0.02</v>
      </c>
      <c r="D8" s="69" cm="1">
        <f t="array" ref="D8">IF($B$4="Primary fires",ROUND(SUMPRODUCT(('Data - fires'!$A$2:$A$780=$A8)*('Data - fires'!$B$2:$B$780=D$5)*('Data - fires'!$C$2:$C$780))/SUMPRODUCT(('Data - fires'!$A$2:$A$780=$A8)*('Data - fires'!$C$2:$C$780)),2),ROUND(SUMPRODUCT(('Data - with casualties'!$A$2:$A$780=$A8)*('Data - with casualties'!$B$2:$B$780=D$5)*('Data - with casualties'!$C$2:$C$780))/SUMPRODUCT(('Data - with casualties'!$A$2:$A$780=$A8)*('Data - with casualties'!$C$2:$C$780)),2))</f>
        <v>0.01</v>
      </c>
      <c r="E8" s="69" cm="1">
        <f t="array" ref="E8">IF($B$4="Primary fires",ROUND(SUMPRODUCT(('Data - fires'!$A$2:$A$780=$A8)*('Data - fires'!$B$2:$B$780=E$5)*('Data - fires'!$C$2:$C$780))/SUMPRODUCT(('Data - fires'!$A$2:$A$780=$A8)*('Data - fires'!$C$2:$C$780)),2),ROUND(SUMPRODUCT(('Data - with casualties'!$A$2:$A$780=$A8)*('Data - with casualties'!$B$2:$B$780=E$5)*('Data - with casualties'!$C$2:$C$780))/SUMPRODUCT(('Data - with casualties'!$A$2:$A$780=$A8)*('Data - with casualties'!$C$2:$C$780)),2))</f>
        <v>0.17</v>
      </c>
      <c r="F8" s="69" cm="1">
        <f t="array" ref="F8">IF($B$4="Primary fires",ROUND(SUMPRODUCT(('Data - fires'!$A$2:$A$780=$A8)*('Data - fires'!$B$2:$B$780=F$5)*('Data - fires'!$C$2:$C$780))/SUMPRODUCT(('Data - fires'!$A$2:$A$780=$A8)*('Data - fires'!$C$2:$C$780)),2),ROUND(SUMPRODUCT(('Data - with casualties'!$A$2:$A$780=$A8)*('Data - with casualties'!$B$2:$B$780=F$5)*('Data - with casualties'!$C$2:$C$780))/SUMPRODUCT(('Data - with casualties'!$A$2:$A$780=$A8)*('Data - with casualties'!$C$2:$C$780)),2))</f>
        <v>7.0000000000000007E-2</v>
      </c>
      <c r="G8" s="43"/>
      <c r="H8" s="43" cm="1">
        <f t="array" ref="H8">ROUND(SUMPRODUCT(('Data - fires'!$A$2:$A$780=$A6)*('Data - fires'!$B$2:$B$780=B$5)*('Data - fires'!$C$2:$C$780))/SUMPRODUCT(('Data - fires'!$A$2:$A$780=$A6)*('Data - fires'!$C$2:$C$780)),2)</f>
        <v>0.71</v>
      </c>
      <c r="I8" s="43"/>
    </row>
    <row r="9" spans="1:9" ht="15" customHeight="1" thickBot="1" x14ac:dyDescent="0.25">
      <c r="A9" s="48" t="s">
        <v>8</v>
      </c>
      <c r="B9" s="69" cm="1">
        <f t="array" ref="B9">IF($B$4="Primary fires",ROUND(SUMPRODUCT(('Data - fires'!$A$2:$A$780=$A9)*('Data - fires'!$B$2:$B$780=B$5)*('Data - fires'!$C$2:$C$780))/SUMPRODUCT(('Data - fires'!$A$2:$A$780=$A9)*('Data - fires'!$C$2:$C$780)),2),ROUND(SUMPRODUCT(('Data - with casualties'!$A$2:$A$780=$A9)*('Data - with casualties'!$B$2:$B$780=B$5)*('Data - with casualties'!$C$2:$C$780))/SUMPRODUCT(('Data - with casualties'!$A$2:$A$780=$A9)*('Data - with casualties'!$C$2:$C$780)),2))</f>
        <v>0.71</v>
      </c>
      <c r="C9" s="69" cm="1">
        <f t="array" ref="C9">IF($B$4="Primary fires",ROUND(SUMPRODUCT(('Data - fires'!$A$2:$A$780=$A9)*('Data - fires'!$B$2:$B$780=C$5)*('Data - fires'!$C$2:$C$780))/SUMPRODUCT(('Data - fires'!$A$2:$A$780=$A9)*('Data - fires'!$C$2:$C$780)),2),ROUND(SUMPRODUCT(('Data - with casualties'!$A$2:$A$780=$A9)*('Data - with casualties'!$B$2:$B$780=C$5)*('Data - with casualties'!$C$2:$C$780))/SUMPRODUCT(('Data - with casualties'!$A$2:$A$780=$A9)*('Data - with casualties'!$C$2:$C$780)),2))</f>
        <v>0.01</v>
      </c>
      <c r="D9" s="69" cm="1">
        <f t="array" ref="D9">IF($B$4="Primary fires",ROUND(SUMPRODUCT(('Data - fires'!$A$2:$A$780=$A9)*('Data - fires'!$B$2:$B$780=D$5)*('Data - fires'!$C$2:$C$780))/SUMPRODUCT(('Data - fires'!$A$2:$A$780=$A9)*('Data - fires'!$C$2:$C$780)),2),ROUND(SUMPRODUCT(('Data - with casualties'!$A$2:$A$780=$A9)*('Data - with casualties'!$B$2:$B$780=D$5)*('Data - with casualties'!$C$2:$C$780))/SUMPRODUCT(('Data - with casualties'!$A$2:$A$780=$A9)*('Data - with casualties'!$C$2:$C$780)),2))</f>
        <v>0.01</v>
      </c>
      <c r="E9" s="69" cm="1">
        <f t="array" ref="E9">IF($B$4="Primary fires",ROUND(SUMPRODUCT(('Data - fires'!$A$2:$A$780=$A9)*('Data - fires'!$B$2:$B$780=E$5)*('Data - fires'!$C$2:$C$780))/SUMPRODUCT(('Data - fires'!$A$2:$A$780=$A9)*('Data - fires'!$C$2:$C$780)),2),ROUND(SUMPRODUCT(('Data - with casualties'!$A$2:$A$780=$A9)*('Data - with casualties'!$B$2:$B$780=E$5)*('Data - with casualties'!$C$2:$C$780))/SUMPRODUCT(('Data - with casualties'!$A$2:$A$780=$A9)*('Data - with casualties'!$C$2:$C$780)),2))</f>
        <v>0.18</v>
      </c>
      <c r="F9" s="69" cm="1">
        <f t="array" ref="F9">IF($B$4="Primary fires",ROUND(SUMPRODUCT(('Data - fires'!$A$2:$A$780=$A9)*('Data - fires'!$B$2:$B$780=F$5)*('Data - fires'!$C$2:$C$780))/SUMPRODUCT(('Data - fires'!$A$2:$A$780=$A9)*('Data - fires'!$C$2:$C$780)),2),ROUND(SUMPRODUCT(('Data - with casualties'!$A$2:$A$780=$A9)*('Data - with casualties'!$B$2:$B$780=F$5)*('Data - with casualties'!$C$2:$C$780))/SUMPRODUCT(('Data - with casualties'!$A$2:$A$780=$A9)*('Data - with casualties'!$C$2:$C$780)),2))</f>
        <v>0.09</v>
      </c>
      <c r="G9" s="43"/>
      <c r="H9" s="43"/>
      <c r="I9" s="43"/>
    </row>
    <row r="10" spans="1:9" ht="15" customHeight="1" thickBot="1" x14ac:dyDescent="0.25">
      <c r="A10" s="48" t="s">
        <v>9</v>
      </c>
      <c r="B10" s="69" cm="1">
        <f t="array" ref="B10">IF($B$4="Primary fires",ROUND(SUMPRODUCT(('Data - fires'!$A$2:$A$780=$A10)*('Data - fires'!$B$2:$B$780=B$5)*('Data - fires'!$C$2:$C$780))/SUMPRODUCT(('Data - fires'!$A$2:$A$780=$A10)*('Data - fires'!$C$2:$C$780)),2),ROUND(SUMPRODUCT(('Data - with casualties'!$A$2:$A$780=$A10)*('Data - with casualties'!$B$2:$B$780=B$5)*('Data - with casualties'!$C$2:$C$780))/SUMPRODUCT(('Data - with casualties'!$A$2:$A$780=$A10)*('Data - with casualties'!$C$2:$C$780)),2))</f>
        <v>0.76</v>
      </c>
      <c r="C10" s="69" cm="1">
        <f t="array" ref="C10">IF($B$4="Primary fires",ROUND(SUMPRODUCT(('Data - fires'!$A$2:$A$780=$A10)*('Data - fires'!$B$2:$B$780=C$5)*('Data - fires'!$C$2:$C$780))/SUMPRODUCT(('Data - fires'!$A$2:$A$780=$A10)*('Data - fires'!$C$2:$C$780)),2),ROUND(SUMPRODUCT(('Data - with casualties'!$A$2:$A$780=$A10)*('Data - with casualties'!$B$2:$B$780=C$5)*('Data - with casualties'!$C$2:$C$780))/SUMPRODUCT(('Data - with casualties'!$A$2:$A$780=$A10)*('Data - with casualties'!$C$2:$C$780)),2))</f>
        <v>0.02</v>
      </c>
      <c r="D10" s="69" cm="1">
        <f t="array" ref="D10">IF($B$4="Primary fires",ROUND(SUMPRODUCT(('Data - fires'!$A$2:$A$780=$A10)*('Data - fires'!$B$2:$B$780=D$5)*('Data - fires'!$C$2:$C$780))/SUMPRODUCT(('Data - fires'!$A$2:$A$780=$A10)*('Data - fires'!$C$2:$C$780)),2),ROUND(SUMPRODUCT(('Data - with casualties'!$A$2:$A$780=$A10)*('Data - with casualties'!$B$2:$B$780=D$5)*('Data - with casualties'!$C$2:$C$780))/SUMPRODUCT(('Data - with casualties'!$A$2:$A$780=$A10)*('Data - with casualties'!$C$2:$C$780)),2))</f>
        <v>0.01</v>
      </c>
      <c r="E10" s="69" cm="1">
        <f t="array" ref="E10">IF($B$4="Primary fires",ROUND(SUMPRODUCT(('Data - fires'!$A$2:$A$780=$A10)*('Data - fires'!$B$2:$B$780=E$5)*('Data - fires'!$C$2:$C$780))/SUMPRODUCT(('Data - fires'!$A$2:$A$780=$A10)*('Data - fires'!$C$2:$C$780)),2),ROUND(SUMPRODUCT(('Data - with casualties'!$A$2:$A$780=$A10)*('Data - with casualties'!$B$2:$B$780=E$5)*('Data - with casualties'!$C$2:$C$780))/SUMPRODUCT(('Data - with casualties'!$A$2:$A$780=$A10)*('Data - with casualties'!$C$2:$C$780)),2))</f>
        <v>0.15</v>
      </c>
      <c r="F10" s="69" cm="1">
        <f t="array" ref="F10">IF($B$4="Primary fires",ROUND(SUMPRODUCT(('Data - fires'!$A$2:$A$780=$A10)*('Data - fires'!$B$2:$B$780=F$5)*('Data - fires'!$C$2:$C$780))/SUMPRODUCT(('Data - fires'!$A$2:$A$780=$A10)*('Data - fires'!$C$2:$C$780)),2),ROUND(SUMPRODUCT(('Data - with casualties'!$A$2:$A$780=$A10)*('Data - with casualties'!$B$2:$B$780=F$5)*('Data - with casualties'!$C$2:$C$780))/SUMPRODUCT(('Data - with casualties'!$A$2:$A$780=$A10)*('Data - with casualties'!$C$2:$C$780)),2))</f>
        <v>7.0000000000000007E-2</v>
      </c>
      <c r="G10" s="43"/>
      <c r="H10" s="43">
        <f>SUM('Data - with casualties'!C2:C20)</f>
        <v>23</v>
      </c>
      <c r="I10" s="43"/>
    </row>
    <row r="11" spans="1:9" ht="15" customHeight="1" thickBot="1" x14ac:dyDescent="0.25">
      <c r="A11" s="48" t="s">
        <v>14</v>
      </c>
      <c r="B11" s="69" cm="1">
        <f t="array" ref="B11">IF($B$4="Primary fires",ROUND(SUMPRODUCT(('Data - fires'!$A$2:$A$780=$A11)*('Data - fires'!$B$2:$B$780=B$5)*('Data - fires'!$C$2:$C$780))/SUMPRODUCT(('Data - fires'!$A$2:$A$780=$A11)*('Data - fires'!$C$2:$C$780)),2),ROUND(SUMPRODUCT(('Data - with casualties'!$A$2:$A$780=$A11)*('Data - with casualties'!$B$2:$B$780=B$5)*('Data - with casualties'!$C$2:$C$780))/SUMPRODUCT(('Data - with casualties'!$A$2:$A$780=$A11)*('Data - with casualties'!$C$2:$C$780)),2))</f>
        <v>0.75</v>
      </c>
      <c r="C11" s="69" cm="1">
        <f t="array" ref="C11">IF($B$4="Primary fires",ROUND(SUMPRODUCT(('Data - fires'!$A$2:$A$780=$A11)*('Data - fires'!$B$2:$B$780=C$5)*('Data - fires'!$C$2:$C$780))/SUMPRODUCT(('Data - fires'!$A$2:$A$780=$A11)*('Data - fires'!$C$2:$C$780)),2),ROUND(SUMPRODUCT(('Data - with casualties'!$A$2:$A$780=$A11)*('Data - with casualties'!$B$2:$B$780=C$5)*('Data - with casualties'!$C$2:$C$780))/SUMPRODUCT(('Data - with casualties'!$A$2:$A$780=$A11)*('Data - with casualties'!$C$2:$C$780)),2))</f>
        <v>0.01</v>
      </c>
      <c r="D11" s="69" cm="1">
        <f t="array" ref="D11">IF($B$4="Primary fires",ROUND(SUMPRODUCT(('Data - fires'!$A$2:$A$780=$A11)*('Data - fires'!$B$2:$B$780=D$5)*('Data - fires'!$C$2:$C$780))/SUMPRODUCT(('Data - fires'!$A$2:$A$780=$A11)*('Data - fires'!$C$2:$C$780)),2),ROUND(SUMPRODUCT(('Data - with casualties'!$A$2:$A$780=$A11)*('Data - with casualties'!$B$2:$B$780=D$5)*('Data - with casualties'!$C$2:$C$780))/SUMPRODUCT(('Data - with casualties'!$A$2:$A$780=$A11)*('Data - with casualties'!$C$2:$C$780)),2))</f>
        <v>0.01</v>
      </c>
      <c r="E11" s="69" cm="1">
        <f t="array" ref="E11">IF($B$4="Primary fires",ROUND(SUMPRODUCT(('Data - fires'!$A$2:$A$780=$A11)*('Data - fires'!$B$2:$B$780=E$5)*('Data - fires'!$C$2:$C$780))/SUMPRODUCT(('Data - fires'!$A$2:$A$780=$A11)*('Data - fires'!$C$2:$C$780)),2),ROUND(SUMPRODUCT(('Data - with casualties'!$A$2:$A$780=$A11)*('Data - with casualties'!$B$2:$B$780=E$5)*('Data - with casualties'!$C$2:$C$780))/SUMPRODUCT(('Data - with casualties'!$A$2:$A$780=$A11)*('Data - with casualties'!$C$2:$C$780)),2))</f>
        <v>0.15</v>
      </c>
      <c r="F11" s="69" cm="1">
        <f t="array" ref="F11">IF($B$4="Primary fires",ROUND(SUMPRODUCT(('Data - fires'!$A$2:$A$780=$A11)*('Data - fires'!$B$2:$B$780=F$5)*('Data - fires'!$C$2:$C$780))/SUMPRODUCT(('Data - fires'!$A$2:$A$780=$A11)*('Data - fires'!$C$2:$C$780)),2),ROUND(SUMPRODUCT(('Data - with casualties'!$A$2:$A$780=$A11)*('Data - with casualties'!$B$2:$B$780=F$5)*('Data - with casualties'!$C$2:$C$780))/SUMPRODUCT(('Data - with casualties'!$A$2:$A$780=$A11)*('Data - with casualties'!$C$2:$C$780)),2))</f>
        <v>0.08</v>
      </c>
      <c r="G11" s="43"/>
      <c r="H11" s="43"/>
      <c r="I11" s="43"/>
    </row>
    <row r="12" spans="1:9" ht="15" customHeight="1" thickBot="1" x14ac:dyDescent="0.25">
      <c r="A12" s="48" t="s">
        <v>25</v>
      </c>
      <c r="B12" s="69" cm="1">
        <f t="array" ref="B12">IF($B$4="Primary fires",ROUND(SUMPRODUCT(('Data - fires'!$A$2:$A$780=$A12)*('Data - fires'!$B$2:$B$780=B$5)*('Data - fires'!$C$2:$C$780))/SUMPRODUCT(('Data - fires'!$A$2:$A$780=$A12)*('Data - fires'!$C$2:$C$780)),2),ROUND(SUMPRODUCT(('Data - with casualties'!$A$2:$A$780=$A12)*('Data - with casualties'!$B$2:$B$780=B$5)*('Data - with casualties'!$C$2:$C$780))/SUMPRODUCT(('Data - with casualties'!$A$2:$A$780=$A12)*('Data - with casualties'!$C$2:$C$780)),2))</f>
        <v>0.72</v>
      </c>
      <c r="C12" s="69" cm="1">
        <f t="array" ref="C12">IF($B$4="Primary fires",ROUND(SUMPRODUCT(('Data - fires'!$A$2:$A$780=$A12)*('Data - fires'!$B$2:$B$780=C$5)*('Data - fires'!$C$2:$C$780))/SUMPRODUCT(('Data - fires'!$A$2:$A$780=$A12)*('Data - fires'!$C$2:$C$780)),2),ROUND(SUMPRODUCT(('Data - with casualties'!$A$2:$A$780=$A12)*('Data - with casualties'!$B$2:$B$780=C$5)*('Data - with casualties'!$C$2:$C$780))/SUMPRODUCT(('Data - with casualties'!$A$2:$A$780=$A12)*('Data - with casualties'!$C$2:$C$780)),2))</f>
        <v>0.01</v>
      </c>
      <c r="D12" s="69" cm="1">
        <f t="array" ref="D12">IF($B$4="Primary fires",ROUND(SUMPRODUCT(('Data - fires'!$A$2:$A$780=$A12)*('Data - fires'!$B$2:$B$780=D$5)*('Data - fires'!$C$2:$C$780))/SUMPRODUCT(('Data - fires'!$A$2:$A$780=$A12)*('Data - fires'!$C$2:$C$780)),2),ROUND(SUMPRODUCT(('Data - with casualties'!$A$2:$A$780=$A12)*('Data - with casualties'!$B$2:$B$780=D$5)*('Data - with casualties'!$C$2:$C$780))/SUMPRODUCT(('Data - with casualties'!$A$2:$A$780=$A12)*('Data - with casualties'!$C$2:$C$780)),2))</f>
        <v>0.01</v>
      </c>
      <c r="E12" s="69" cm="1">
        <f t="array" ref="E12">IF($B$4="Primary fires",ROUND(SUMPRODUCT(('Data - fires'!$A$2:$A$780=$A12)*('Data - fires'!$B$2:$B$780=E$5)*('Data - fires'!$C$2:$C$780))/SUMPRODUCT(('Data - fires'!$A$2:$A$780=$A12)*('Data - fires'!$C$2:$C$780)),2),ROUND(SUMPRODUCT(('Data - with casualties'!$A$2:$A$780=$A12)*('Data - with casualties'!$B$2:$B$780=E$5)*('Data - with casualties'!$C$2:$C$780))/SUMPRODUCT(('Data - with casualties'!$A$2:$A$780=$A12)*('Data - with casualties'!$C$2:$C$780)),2))</f>
        <v>0.16</v>
      </c>
      <c r="F12" s="69" cm="1">
        <f t="array" ref="F12">IF($B$4="Primary fires",ROUND(SUMPRODUCT(('Data - fires'!$A$2:$A$780=$A12)*('Data - fires'!$B$2:$B$780=F$5)*('Data - fires'!$C$2:$C$780))/SUMPRODUCT(('Data - fires'!$A$2:$A$780=$A12)*('Data - fires'!$C$2:$C$780)),2),ROUND(SUMPRODUCT(('Data - with casualties'!$A$2:$A$780=$A12)*('Data - with casualties'!$B$2:$B$780=F$5)*('Data - with casualties'!$C$2:$C$780))/SUMPRODUCT(('Data - with casualties'!$A$2:$A$780=$A12)*('Data - with casualties'!$C$2:$C$780)),2))</f>
        <v>0.1</v>
      </c>
      <c r="G12" s="43"/>
      <c r="H12" s="43"/>
      <c r="I12" s="43"/>
    </row>
    <row r="13" spans="1:9" ht="15" customHeight="1" thickBot="1" x14ac:dyDescent="0.25">
      <c r="A13" s="48" t="s">
        <v>26</v>
      </c>
      <c r="B13" s="69" cm="1">
        <f t="array" ref="B13">IF($B$4="Primary fires",ROUND(SUMPRODUCT(('Data - fires'!$A$2:$A$780=$A13)*('Data - fires'!$B$2:$B$780=B$5)*('Data - fires'!$C$2:$C$780))/SUMPRODUCT(('Data - fires'!$A$2:$A$780=$A13)*('Data - fires'!$C$2:$C$780)),2),ROUND(SUMPRODUCT(('Data - with casualties'!$A$2:$A$780=$A13)*('Data - with casualties'!$B$2:$B$780=B$5)*('Data - with casualties'!$C$2:$C$780))/SUMPRODUCT(('Data - with casualties'!$A$2:$A$780=$A13)*('Data - with casualties'!$C$2:$C$780)),2))</f>
        <v>0.75</v>
      </c>
      <c r="C13" s="69" cm="1">
        <f t="array" ref="C13">IF($B$4="Primary fires",ROUND(SUMPRODUCT(('Data - fires'!$A$2:$A$780=$A13)*('Data - fires'!$B$2:$B$780=C$5)*('Data - fires'!$C$2:$C$780))/SUMPRODUCT(('Data - fires'!$A$2:$A$780=$A13)*('Data - fires'!$C$2:$C$780)),2),ROUND(SUMPRODUCT(('Data - with casualties'!$A$2:$A$780=$A13)*('Data - with casualties'!$B$2:$B$780=C$5)*('Data - with casualties'!$C$2:$C$780))/SUMPRODUCT(('Data - with casualties'!$A$2:$A$780=$A13)*('Data - with casualties'!$C$2:$C$780)),2))</f>
        <v>0.01</v>
      </c>
      <c r="D13" s="69" cm="1">
        <f t="array" ref="D13">IF($B$4="Primary fires",ROUND(SUMPRODUCT(('Data - fires'!$A$2:$A$780=$A13)*('Data - fires'!$B$2:$B$780=D$5)*('Data - fires'!$C$2:$C$780))/SUMPRODUCT(('Data - fires'!$A$2:$A$780=$A13)*('Data - fires'!$C$2:$C$780)),2),ROUND(SUMPRODUCT(('Data - with casualties'!$A$2:$A$780=$A13)*('Data - with casualties'!$B$2:$B$780=D$5)*('Data - with casualties'!$C$2:$C$780))/SUMPRODUCT(('Data - with casualties'!$A$2:$A$780=$A13)*('Data - with casualties'!$C$2:$C$780)),2))</f>
        <v>0.01</v>
      </c>
      <c r="E13" s="69" cm="1">
        <f t="array" ref="E13">IF($B$4="Primary fires",ROUND(SUMPRODUCT(('Data - fires'!$A$2:$A$780=$A13)*('Data - fires'!$B$2:$B$780=E$5)*('Data - fires'!$C$2:$C$780))/SUMPRODUCT(('Data - fires'!$A$2:$A$780=$A13)*('Data - fires'!$C$2:$C$780)),2),ROUND(SUMPRODUCT(('Data - with casualties'!$A$2:$A$780=$A13)*('Data - with casualties'!$B$2:$B$780=E$5)*('Data - with casualties'!$C$2:$C$780))/SUMPRODUCT(('Data - with casualties'!$A$2:$A$780=$A13)*('Data - with casualties'!$C$2:$C$780)),2))</f>
        <v>0.16</v>
      </c>
      <c r="F13" s="69" cm="1">
        <f t="array" ref="F13">IF($B$4="Primary fires",ROUND(SUMPRODUCT(('Data - fires'!$A$2:$A$780=$A13)*('Data - fires'!$B$2:$B$780=F$5)*('Data - fires'!$C$2:$C$780))/SUMPRODUCT(('Data - fires'!$A$2:$A$780=$A13)*('Data - fires'!$C$2:$C$780)),2),ROUND(SUMPRODUCT(('Data - with casualties'!$A$2:$A$780=$A13)*('Data - with casualties'!$B$2:$B$780=F$5)*('Data - with casualties'!$C$2:$C$780))/SUMPRODUCT(('Data - with casualties'!$A$2:$A$780=$A13)*('Data - with casualties'!$C$2:$C$780)),2))</f>
        <v>0.08</v>
      </c>
      <c r="G13" s="43"/>
      <c r="H13" s="43"/>
      <c r="I13" s="43"/>
    </row>
    <row r="14" spans="1:9" ht="15" customHeight="1" thickBot="1" x14ac:dyDescent="0.25">
      <c r="A14" s="48" t="s">
        <v>27</v>
      </c>
      <c r="B14" s="69" cm="1">
        <f t="array" ref="B14">IF($B$4="Primary fires",ROUND(SUMPRODUCT(('Data - fires'!$A$2:$A$780=$A14)*('Data - fires'!$B$2:$B$780=B$5)*('Data - fires'!$C$2:$C$780))/SUMPRODUCT(('Data - fires'!$A$2:$A$780=$A14)*('Data - fires'!$C$2:$C$780)),2),ROUND(SUMPRODUCT(('Data - with casualties'!$A$2:$A$780=$A14)*('Data - with casualties'!$B$2:$B$780=B$5)*('Data - with casualties'!$C$2:$C$780))/SUMPRODUCT(('Data - with casualties'!$A$2:$A$780=$A14)*('Data - with casualties'!$C$2:$C$780)),2))</f>
        <v>0.71</v>
      </c>
      <c r="C14" s="69" cm="1">
        <f t="array" ref="C14">IF($B$4="Primary fires",ROUND(SUMPRODUCT(('Data - fires'!$A$2:$A$780=$A14)*('Data - fires'!$B$2:$B$780=C$5)*('Data - fires'!$C$2:$C$780))/SUMPRODUCT(('Data - fires'!$A$2:$A$780=$A14)*('Data - fires'!$C$2:$C$780)),2),ROUND(SUMPRODUCT(('Data - with casualties'!$A$2:$A$780=$A14)*('Data - with casualties'!$B$2:$B$780=C$5)*('Data - with casualties'!$C$2:$C$780))/SUMPRODUCT(('Data - with casualties'!$A$2:$A$780=$A14)*('Data - with casualties'!$C$2:$C$780)),2))</f>
        <v>0.02</v>
      </c>
      <c r="D14" s="69" cm="1">
        <f t="array" ref="D14">IF($B$4="Primary fires",ROUND(SUMPRODUCT(('Data - fires'!$A$2:$A$780=$A14)*('Data - fires'!$B$2:$B$780=D$5)*('Data - fires'!$C$2:$C$780))/SUMPRODUCT(('Data - fires'!$A$2:$A$780=$A14)*('Data - fires'!$C$2:$C$780)),2),ROUND(SUMPRODUCT(('Data - with casualties'!$A$2:$A$780=$A14)*('Data - with casualties'!$B$2:$B$780=D$5)*('Data - with casualties'!$C$2:$C$780))/SUMPRODUCT(('Data - with casualties'!$A$2:$A$780=$A14)*('Data - with casualties'!$C$2:$C$780)),2))</f>
        <v>0.01</v>
      </c>
      <c r="E14" s="69" cm="1">
        <f t="array" ref="E14">IF($B$4="Primary fires",ROUND(SUMPRODUCT(('Data - fires'!$A$2:$A$780=$A14)*('Data - fires'!$B$2:$B$780=E$5)*('Data - fires'!$C$2:$C$780))/SUMPRODUCT(('Data - fires'!$A$2:$A$780=$A14)*('Data - fires'!$C$2:$C$780)),2),ROUND(SUMPRODUCT(('Data - with casualties'!$A$2:$A$780=$A14)*('Data - with casualties'!$B$2:$B$780=E$5)*('Data - with casualties'!$C$2:$C$780))/SUMPRODUCT(('Data - with casualties'!$A$2:$A$780=$A14)*('Data - with casualties'!$C$2:$C$780)),2))</f>
        <v>0.19</v>
      </c>
      <c r="F14" s="69" cm="1">
        <f t="array" ref="F14">IF($B$4="Primary fires",ROUND(SUMPRODUCT(('Data - fires'!$A$2:$A$780=$A14)*('Data - fires'!$B$2:$B$780=F$5)*('Data - fires'!$C$2:$C$780))/SUMPRODUCT(('Data - fires'!$A$2:$A$780=$A14)*('Data - fires'!$C$2:$C$780)),2),ROUND(SUMPRODUCT(('Data - with casualties'!$A$2:$A$780=$A14)*('Data - with casualties'!$B$2:$B$780=F$5)*('Data - with casualties'!$C$2:$C$780))/SUMPRODUCT(('Data - with casualties'!$A$2:$A$780=$A14)*('Data - with casualties'!$C$2:$C$780)),2))</f>
        <v>0.08</v>
      </c>
      <c r="G14" s="43"/>
      <c r="H14" s="43"/>
      <c r="I14" s="43"/>
    </row>
    <row r="15" spans="1:9" ht="15" customHeight="1" thickBot="1" x14ac:dyDescent="0.25">
      <c r="A15" s="48" t="s">
        <v>28</v>
      </c>
      <c r="B15" s="69" cm="1">
        <f t="array" ref="B15">IF($B$4="Primary fires",ROUND(SUMPRODUCT(('Data - fires'!$A$2:$A$780=$A15)*('Data - fires'!$B$2:$B$780=B$5)*('Data - fires'!$C$2:$C$780))/SUMPRODUCT(('Data - fires'!$A$2:$A$780=$A15)*('Data - fires'!$C$2:$C$780)),2),ROUND(SUMPRODUCT(('Data - with casualties'!$A$2:$A$780=$A15)*('Data - with casualties'!$B$2:$B$780=B$5)*('Data - with casualties'!$C$2:$C$780))/SUMPRODUCT(('Data - with casualties'!$A$2:$A$780=$A15)*('Data - with casualties'!$C$2:$C$780)),2))</f>
        <v>0.7</v>
      </c>
      <c r="C15" s="69" cm="1">
        <f t="array" ref="C15">IF($B$4="Primary fires",ROUND(SUMPRODUCT(('Data - fires'!$A$2:$A$780=$A15)*('Data - fires'!$B$2:$B$780=C$5)*('Data - fires'!$C$2:$C$780))/SUMPRODUCT(('Data - fires'!$A$2:$A$780=$A15)*('Data - fires'!$C$2:$C$780)),2),ROUND(SUMPRODUCT(('Data - with casualties'!$A$2:$A$780=$A15)*('Data - with casualties'!$B$2:$B$780=C$5)*('Data - with casualties'!$C$2:$C$780))/SUMPRODUCT(('Data - with casualties'!$A$2:$A$780=$A15)*('Data - with casualties'!$C$2:$C$780)),2))</f>
        <v>0.01</v>
      </c>
      <c r="D15" s="69" cm="1">
        <f t="array" ref="D15">IF($B$4="Primary fires",ROUND(SUMPRODUCT(('Data - fires'!$A$2:$A$780=$A15)*('Data - fires'!$B$2:$B$780=D$5)*('Data - fires'!$C$2:$C$780))/SUMPRODUCT(('Data - fires'!$A$2:$A$780=$A15)*('Data - fires'!$C$2:$C$780)),2),ROUND(SUMPRODUCT(('Data - with casualties'!$A$2:$A$780=$A15)*('Data - with casualties'!$B$2:$B$780=D$5)*('Data - with casualties'!$C$2:$C$780))/SUMPRODUCT(('Data - with casualties'!$A$2:$A$780=$A15)*('Data - with casualties'!$C$2:$C$780)),2))</f>
        <v>0.01</v>
      </c>
      <c r="E15" s="69" cm="1">
        <f t="array" ref="E15">IF($B$4="Primary fires",ROUND(SUMPRODUCT(('Data - fires'!$A$2:$A$780=$A15)*('Data - fires'!$B$2:$B$780=E$5)*('Data - fires'!$C$2:$C$780))/SUMPRODUCT(('Data - fires'!$A$2:$A$780=$A15)*('Data - fires'!$C$2:$C$780)),2),ROUND(SUMPRODUCT(('Data - with casualties'!$A$2:$A$780=$A15)*('Data - with casualties'!$B$2:$B$780=E$5)*('Data - with casualties'!$C$2:$C$780))/SUMPRODUCT(('Data - with casualties'!$A$2:$A$780=$A15)*('Data - with casualties'!$C$2:$C$780)),2))</f>
        <v>0.18</v>
      </c>
      <c r="F15" s="69" cm="1">
        <f t="array" ref="F15">IF($B$4="Primary fires",ROUND(SUMPRODUCT(('Data - fires'!$A$2:$A$780=$A15)*('Data - fires'!$B$2:$B$780=F$5)*('Data - fires'!$C$2:$C$780))/SUMPRODUCT(('Data - fires'!$A$2:$A$780=$A15)*('Data - fires'!$C$2:$C$780)),2),ROUND(SUMPRODUCT(('Data - with casualties'!$A$2:$A$780=$A15)*('Data - with casualties'!$B$2:$B$780=F$5)*('Data - with casualties'!$C$2:$C$780))/SUMPRODUCT(('Data - with casualties'!$A$2:$A$780=$A15)*('Data - with casualties'!$C$2:$C$780)),2))</f>
        <v>0.1</v>
      </c>
      <c r="G15" s="43"/>
      <c r="H15" s="43"/>
      <c r="I15" s="43"/>
    </row>
    <row r="16" spans="1:9" ht="15" customHeight="1" thickBot="1" x14ac:dyDescent="0.25">
      <c r="A16" s="48" t="s">
        <v>45</v>
      </c>
      <c r="B16" s="69" cm="1">
        <f t="array" ref="B16">IF($B$4="Primary fires",ROUND(SUMPRODUCT(('Data - fires'!$A$2:$A$780=$A16)*('Data - fires'!$B$2:$B$780=B$5)*('Data - fires'!$C$2:$C$780))/SUMPRODUCT(('Data - fires'!$A$2:$A$780=$A16)*('Data - fires'!$C$2:$C$780)),2),ROUND(SUMPRODUCT(('Data - with casualties'!$A$2:$A$780=$A16)*('Data - with casualties'!$B$2:$B$780=B$5)*('Data - with casualties'!$C$2:$C$780))/SUMPRODUCT(('Data - with casualties'!$A$2:$A$780=$A16)*('Data - with casualties'!$C$2:$C$780)),2))</f>
        <v>0.68</v>
      </c>
      <c r="C16" s="69" cm="1">
        <f t="array" ref="C16">IF($B$4="Primary fires",ROUND(SUMPRODUCT(('Data - fires'!$A$2:$A$780=$A16)*('Data - fires'!$B$2:$B$780=C$5)*('Data - fires'!$C$2:$C$780))/SUMPRODUCT(('Data - fires'!$A$2:$A$780=$A16)*('Data - fires'!$C$2:$C$780)),2),ROUND(SUMPRODUCT(('Data - with casualties'!$A$2:$A$780=$A16)*('Data - with casualties'!$B$2:$B$780=C$5)*('Data - with casualties'!$C$2:$C$780))/SUMPRODUCT(('Data - with casualties'!$A$2:$A$780=$A16)*('Data - with casualties'!$C$2:$C$780)),2))</f>
        <v>0.01</v>
      </c>
      <c r="D16" s="69" cm="1">
        <f t="array" ref="D16">IF($B$4="Primary fires",ROUND(SUMPRODUCT(('Data - fires'!$A$2:$A$780=$A16)*('Data - fires'!$B$2:$B$780=D$5)*('Data - fires'!$C$2:$C$780))/SUMPRODUCT(('Data - fires'!$A$2:$A$780=$A16)*('Data - fires'!$C$2:$C$780)),2),ROUND(SUMPRODUCT(('Data - with casualties'!$A$2:$A$780=$A16)*('Data - with casualties'!$B$2:$B$780=D$5)*('Data - with casualties'!$C$2:$C$780))/SUMPRODUCT(('Data - with casualties'!$A$2:$A$780=$A16)*('Data - with casualties'!$C$2:$C$780)),2))</f>
        <v>0.01</v>
      </c>
      <c r="E16" s="69" cm="1">
        <f t="array" ref="E16">IF($B$4="Primary fires",ROUND(SUMPRODUCT(('Data - fires'!$A$2:$A$780=$A16)*('Data - fires'!$B$2:$B$780=E$5)*('Data - fires'!$C$2:$C$780))/SUMPRODUCT(('Data - fires'!$A$2:$A$780=$A16)*('Data - fires'!$C$2:$C$780)),2),ROUND(SUMPRODUCT(('Data - with casualties'!$A$2:$A$780=$A16)*('Data - with casualties'!$B$2:$B$780=E$5)*('Data - with casualties'!$C$2:$C$780))/SUMPRODUCT(('Data - with casualties'!$A$2:$A$780=$A16)*('Data - with casualties'!$C$2:$C$780)),2))</f>
        <v>0.2</v>
      </c>
      <c r="F16" s="69" cm="1">
        <f t="array" ref="F16">IF($B$4="Primary fires",ROUND(SUMPRODUCT(('Data - fires'!$A$2:$A$780=$A16)*('Data - fires'!$B$2:$B$780=F$5)*('Data - fires'!$C$2:$C$780))/SUMPRODUCT(('Data - fires'!$A$2:$A$780=$A16)*('Data - fires'!$C$2:$C$780)),2),ROUND(SUMPRODUCT(('Data - with casualties'!$A$2:$A$780=$A16)*('Data - with casualties'!$B$2:$B$780=F$5)*('Data - with casualties'!$C$2:$C$780))/SUMPRODUCT(('Data - with casualties'!$A$2:$A$780=$A16)*('Data - with casualties'!$C$2:$C$780)),2))</f>
        <v>0.09</v>
      </c>
      <c r="G16" s="43"/>
      <c r="H16" s="43"/>
      <c r="I16" s="43"/>
    </row>
    <row r="17" spans="1:9" ht="15" customHeight="1" thickBot="1" x14ac:dyDescent="0.25">
      <c r="A17" s="48" t="s">
        <v>56</v>
      </c>
      <c r="B17" s="69" cm="1">
        <f t="array" ref="B17">IF($B$4="Primary fires",ROUND(SUMPRODUCT(('Data - fires'!$A$2:$A$780=$A17)*('Data - fires'!$B$2:$B$780=B$5)*('Data - fires'!$C$2:$C$780))/SUMPRODUCT(('Data - fires'!$A$2:$A$780=$A17)*('Data - fires'!$C$2:$C$780)),2),ROUND(SUMPRODUCT(('Data - with casualties'!$A$2:$A$780=$A17)*('Data - with casualties'!$B$2:$B$780=B$5)*('Data - with casualties'!$C$2:$C$780))/SUMPRODUCT(('Data - with casualties'!$A$2:$A$780=$A17)*('Data - with casualties'!$C$2:$C$780)),2))</f>
        <v>0.69</v>
      </c>
      <c r="C17" s="69" cm="1">
        <f t="array" ref="C17">IF($B$4="Primary fires",ROUND(SUMPRODUCT(('Data - fires'!$A$2:$A$780=$A17)*('Data - fires'!$B$2:$B$780=C$5)*('Data - fires'!$C$2:$C$780))/SUMPRODUCT(('Data - fires'!$A$2:$A$780=$A17)*('Data - fires'!$C$2:$C$780)),2),ROUND(SUMPRODUCT(('Data - with casualties'!$A$2:$A$780=$A17)*('Data - with casualties'!$B$2:$B$780=C$5)*('Data - with casualties'!$C$2:$C$780))/SUMPRODUCT(('Data - with casualties'!$A$2:$A$780=$A17)*('Data - with casualties'!$C$2:$C$780)),2))</f>
        <v>0.01</v>
      </c>
      <c r="D17" s="69" cm="1">
        <f t="array" ref="D17">IF($B$4="Primary fires",ROUND(SUMPRODUCT(('Data - fires'!$A$2:$A$780=$A17)*('Data - fires'!$B$2:$B$780=D$5)*('Data - fires'!$C$2:$C$780))/SUMPRODUCT(('Data - fires'!$A$2:$A$780=$A17)*('Data - fires'!$C$2:$C$780)),2),ROUND(SUMPRODUCT(('Data - with casualties'!$A$2:$A$780=$A17)*('Data - with casualties'!$B$2:$B$780=D$5)*('Data - with casualties'!$C$2:$C$780))/SUMPRODUCT(('Data - with casualties'!$A$2:$A$780=$A17)*('Data - with casualties'!$C$2:$C$780)),2))</f>
        <v>0.01</v>
      </c>
      <c r="E17" s="69" cm="1">
        <f t="array" ref="E17">IF($B$4="Primary fires",ROUND(SUMPRODUCT(('Data - fires'!$A$2:$A$780=$A17)*('Data - fires'!$B$2:$B$780=E$5)*('Data - fires'!$C$2:$C$780))/SUMPRODUCT(('Data - fires'!$A$2:$A$780=$A17)*('Data - fires'!$C$2:$C$780)),2),ROUND(SUMPRODUCT(('Data - with casualties'!$A$2:$A$780=$A17)*('Data - with casualties'!$B$2:$B$780=E$5)*('Data - with casualties'!$C$2:$C$780))/SUMPRODUCT(('Data - with casualties'!$A$2:$A$780=$A17)*('Data - with casualties'!$C$2:$C$780)),2))</f>
        <v>0.18</v>
      </c>
      <c r="F17" s="69" cm="1">
        <f t="array" ref="F17">IF($B$4="Primary fires",ROUND(SUMPRODUCT(('Data - fires'!$A$2:$A$780=$A17)*('Data - fires'!$B$2:$B$780=F$5)*('Data - fires'!$C$2:$C$780))/SUMPRODUCT(('Data - fires'!$A$2:$A$780=$A17)*('Data - fires'!$C$2:$C$780)),2),ROUND(SUMPRODUCT(('Data - with casualties'!$A$2:$A$780=$A17)*('Data - with casualties'!$B$2:$B$780=F$5)*('Data - with casualties'!$C$2:$C$780))/SUMPRODUCT(('Data - with casualties'!$A$2:$A$780=$A17)*('Data - with casualties'!$C$2:$C$780)),2))</f>
        <v>0.11</v>
      </c>
      <c r="G17" s="43"/>
      <c r="H17" s="43"/>
      <c r="I17" s="43"/>
    </row>
    <row r="18" spans="1:9" ht="15" customHeight="1" x14ac:dyDescent="0.2">
      <c r="A18" s="48" t="s">
        <v>57</v>
      </c>
      <c r="B18" s="69" cm="1">
        <f t="array" ref="B18">IF($B$4="Primary fires",ROUND(SUMPRODUCT(('Data - fires'!$A$2:$A$780=$A18)*('Data - fires'!$B$2:$B$780=B$5)*('Data - fires'!$C$2:$C$780))/SUMPRODUCT(('Data - fires'!$A$2:$A$780=$A18)*('Data - fires'!$C$2:$C$780)),2),ROUND(SUMPRODUCT(('Data - with casualties'!$A$2:$A$780=$A18)*('Data - with casualties'!$B$2:$B$780=B$5)*('Data - with casualties'!$C$2:$C$780))/SUMPRODUCT(('Data - with casualties'!$A$2:$A$780=$A18)*('Data - with casualties'!$C$2:$C$780)),2))</f>
        <v>0.7</v>
      </c>
      <c r="C18" s="69" cm="1">
        <f t="array" ref="C18">IF($B$4="Primary fires",ROUND(SUMPRODUCT(('Data - fires'!$A$2:$A$780=$A18)*('Data - fires'!$B$2:$B$780=C$5)*('Data - fires'!$C$2:$C$780))/SUMPRODUCT(('Data - fires'!$A$2:$A$780=$A18)*('Data - fires'!$C$2:$C$780)),2),ROUND(SUMPRODUCT(('Data - with casualties'!$A$2:$A$780=$A18)*('Data - with casualties'!$B$2:$B$780=C$5)*('Data - with casualties'!$C$2:$C$780))/SUMPRODUCT(('Data - with casualties'!$A$2:$A$780=$A18)*('Data - with casualties'!$C$2:$C$780)),2))</f>
        <v>0.02</v>
      </c>
      <c r="D18" s="69" cm="1">
        <f t="array" ref="D18">IF($B$4="Primary fires",ROUND(SUMPRODUCT(('Data - fires'!$A$2:$A$780=$A18)*('Data - fires'!$B$2:$B$780=D$5)*('Data - fires'!$C$2:$C$780))/SUMPRODUCT(('Data - fires'!$A$2:$A$780=$A18)*('Data - fires'!$C$2:$C$780)),2),ROUND(SUMPRODUCT(('Data - with casualties'!$A$2:$A$780=$A18)*('Data - with casualties'!$B$2:$B$780=D$5)*('Data - with casualties'!$C$2:$C$780))/SUMPRODUCT(('Data - with casualties'!$A$2:$A$780=$A18)*('Data - with casualties'!$C$2:$C$780)),2))</f>
        <v>0.01</v>
      </c>
      <c r="E18" s="69" cm="1">
        <f t="array" ref="E18">IF($B$4="Primary fires",ROUND(SUMPRODUCT(('Data - fires'!$A$2:$A$780=$A18)*('Data - fires'!$B$2:$B$780=E$5)*('Data - fires'!$C$2:$C$780))/SUMPRODUCT(('Data - fires'!$A$2:$A$780=$A18)*('Data - fires'!$C$2:$C$780)),2),ROUND(SUMPRODUCT(('Data - with casualties'!$A$2:$A$780=$A18)*('Data - with casualties'!$B$2:$B$780=E$5)*('Data - with casualties'!$C$2:$C$780))/SUMPRODUCT(('Data - with casualties'!$A$2:$A$780=$A18)*('Data - with casualties'!$C$2:$C$780)),2))</f>
        <v>0.19</v>
      </c>
      <c r="F18" s="69" cm="1">
        <f t="array" ref="F18">IF($B$4="Primary fires",ROUND(SUMPRODUCT(('Data - fires'!$A$2:$A$780=$A18)*('Data - fires'!$B$2:$B$780=F$5)*('Data - fires'!$C$2:$C$780))/SUMPRODUCT(('Data - fires'!$A$2:$A$780=$A18)*('Data - fires'!$C$2:$C$780)),2),ROUND(SUMPRODUCT(('Data - with casualties'!$A$2:$A$780=$A18)*('Data - with casualties'!$B$2:$B$780=F$5)*('Data - with casualties'!$C$2:$C$780))/SUMPRODUCT(('Data - with casualties'!$A$2:$A$780=$A18)*('Data - with casualties'!$C$2:$C$780)),2))</f>
        <v>0.09</v>
      </c>
      <c r="G18" s="43"/>
      <c r="H18" s="43"/>
      <c r="I18" s="43"/>
    </row>
    <row r="19" spans="1:9" ht="15" customHeight="1" x14ac:dyDescent="0.2">
      <c r="A19" s="48" t="s">
        <v>58</v>
      </c>
      <c r="B19" s="70" cm="1">
        <f t="array" ref="B19">IF($B$4="Primary fires",ROUND(SUMPRODUCT(('Data - fires'!$A$2:$A$780=$A19)*('Data - fires'!$B$2:$B$780=B$5)*('Data - fires'!$C$2:$C$780))/SUMPRODUCT(('Data - fires'!$A$2:$A$780=$A19)*('Data - fires'!$C$2:$C$780)),2),ROUND(SUMPRODUCT(('Data - with casualties'!$A$2:$A$780=$A19)*('Data - with casualties'!$B$2:$B$780=B$5)*('Data - with casualties'!$C$2:$C$780))/SUMPRODUCT(('Data - with casualties'!$A$2:$A$780=$A19)*('Data - with casualties'!$C$2:$C$780)),2))</f>
        <v>0.67</v>
      </c>
      <c r="C19" s="70" cm="1">
        <f t="array" ref="C19">IF($B$4="Primary fires",ROUND(SUMPRODUCT(('Data - fires'!$A$2:$A$780=$A19)*('Data - fires'!$B$2:$B$780=C$5)*('Data - fires'!$C$2:$C$780))/SUMPRODUCT(('Data - fires'!$A$2:$A$780=$A19)*('Data - fires'!$C$2:$C$780)),2),ROUND(SUMPRODUCT(('Data - with casualties'!$A$2:$A$780=$A19)*('Data - with casualties'!$B$2:$B$780=C$5)*('Data - with casualties'!$C$2:$C$780))/SUMPRODUCT(('Data - with casualties'!$A$2:$A$780=$A19)*('Data - with casualties'!$C$2:$C$780)),2))</f>
        <v>0.02</v>
      </c>
      <c r="D19" s="70" cm="1">
        <f t="array" ref="D19">IF($B$4="Primary fires",ROUND(SUMPRODUCT(('Data - fires'!$A$2:$A$780=$A19)*('Data - fires'!$B$2:$B$780=D$5)*('Data - fires'!$C$2:$C$780))/SUMPRODUCT(('Data - fires'!$A$2:$A$780=$A19)*('Data - fires'!$C$2:$C$780)),2),ROUND(SUMPRODUCT(('Data - with casualties'!$A$2:$A$780=$A19)*('Data - with casualties'!$B$2:$B$780=D$5)*('Data - with casualties'!$C$2:$C$780))/SUMPRODUCT(('Data - with casualties'!$A$2:$A$780=$A19)*('Data - with casualties'!$C$2:$C$780)),2))</f>
        <v>0.02</v>
      </c>
      <c r="E19" s="70" cm="1">
        <f t="array" ref="E19">IF($B$4="Primary fires",ROUND(SUMPRODUCT(('Data - fires'!$A$2:$A$780=$A19)*('Data - fires'!$B$2:$B$780=E$5)*('Data - fires'!$C$2:$C$780))/SUMPRODUCT(('Data - fires'!$A$2:$A$780=$A19)*('Data - fires'!$C$2:$C$780)),2),ROUND(SUMPRODUCT(('Data - with casualties'!$A$2:$A$780=$A19)*('Data - with casualties'!$B$2:$B$780=E$5)*('Data - with casualties'!$C$2:$C$780))/SUMPRODUCT(('Data - with casualties'!$A$2:$A$780=$A19)*('Data - with casualties'!$C$2:$C$780)),2))</f>
        <v>0.19</v>
      </c>
      <c r="F19" s="70" cm="1">
        <f t="array" ref="F19">IF($B$4="Primary fires",ROUND(SUMPRODUCT(('Data - fires'!$A$2:$A$780=$A19)*('Data - fires'!$B$2:$B$780=F$5)*('Data - fires'!$C$2:$C$780))/SUMPRODUCT(('Data - fires'!$A$2:$A$780=$A19)*('Data - fires'!$C$2:$C$780)),2),ROUND(SUMPRODUCT(('Data - with casualties'!$A$2:$A$780=$A19)*('Data - with casualties'!$B$2:$B$780=F$5)*('Data - with casualties'!$C$2:$C$780))/SUMPRODUCT(('Data - with casualties'!$A$2:$A$780=$A19)*('Data - with casualties'!$C$2:$C$780)),2))</f>
        <v>0.1</v>
      </c>
      <c r="G19" s="43"/>
      <c r="H19" s="43"/>
      <c r="I19" s="43"/>
    </row>
    <row r="20" spans="1:9" ht="15" customHeight="1" thickBot="1" x14ac:dyDescent="0.25">
      <c r="A20" s="49" t="s">
        <v>75</v>
      </c>
      <c r="B20" s="71" cm="1">
        <f t="array" ref="B20">IF($B$4="Primary fires",ROUND(SUMPRODUCT(('Data - fires'!$A$2:$A$780=$A20)*('Data - fires'!$B$2:$B$780=B$5)*('Data - fires'!$C$2:$C$780))/SUMPRODUCT(('Data - fires'!$A$2:$A$780=$A20)*('Data - fires'!$C$2:$C$780)),2),ROUND(SUMPRODUCT(('Data - with casualties'!$A$2:$A$780=$A20)*('Data - with casualties'!$B$2:$B$780=B$5)*('Data - with casualties'!$C$2:$C$780))/SUMPRODUCT(('Data - with casualties'!$A$2:$A$780=$A20)*('Data - with casualties'!$C$2:$C$780)),2))</f>
        <v>0.71</v>
      </c>
      <c r="C20" s="71" cm="1">
        <f t="array" ref="C20">IF($B$4="Primary fires",ROUND(SUMPRODUCT(('Data - fires'!$A$2:$A$780=$A20)*('Data - fires'!$B$2:$B$780=C$5)*('Data - fires'!$C$2:$C$780))/SUMPRODUCT(('Data - fires'!$A$2:$A$780=$A20)*('Data - fires'!$C$2:$C$780)),2),ROUND(SUMPRODUCT(('Data - with casualties'!$A$2:$A$780=$A20)*('Data - with casualties'!$B$2:$B$780=C$5)*('Data - with casualties'!$C$2:$C$780))/SUMPRODUCT(('Data - with casualties'!$A$2:$A$780=$A20)*('Data - with casualties'!$C$2:$C$780)),2))</f>
        <v>0.01</v>
      </c>
      <c r="D20" s="71" cm="1">
        <f t="array" ref="D20">IF($B$4="Primary fires",ROUND(SUMPRODUCT(('Data - fires'!$A$2:$A$780=$A20)*('Data - fires'!$B$2:$B$780=D$5)*('Data - fires'!$C$2:$C$780))/SUMPRODUCT(('Data - fires'!$A$2:$A$780=$A20)*('Data - fires'!$C$2:$C$780)),2),ROUND(SUMPRODUCT(('Data - with casualties'!$A$2:$A$780=$A20)*('Data - with casualties'!$B$2:$B$780=D$5)*('Data - with casualties'!$C$2:$C$780))/SUMPRODUCT(('Data - with casualties'!$A$2:$A$780=$A20)*('Data - with casualties'!$C$2:$C$780)),2))</f>
        <v>0.01</v>
      </c>
      <c r="E20" s="71" cm="1">
        <f t="array" ref="E20">IF($B$4="Primary fires",ROUND(SUMPRODUCT(('Data - fires'!$A$2:$A$780=$A20)*('Data - fires'!$B$2:$B$780=E$5)*('Data - fires'!$C$2:$C$780))/SUMPRODUCT(('Data - fires'!$A$2:$A$780=$A20)*('Data - fires'!$C$2:$C$780)),2),ROUND(SUMPRODUCT(('Data - with casualties'!$A$2:$A$780=$A20)*('Data - with casualties'!$B$2:$B$780=E$5)*('Data - with casualties'!$C$2:$C$780))/SUMPRODUCT(('Data - with casualties'!$A$2:$A$780=$A20)*('Data - with casualties'!$C$2:$C$780)),2))</f>
        <v>0.18</v>
      </c>
      <c r="F20" s="71" cm="1">
        <f t="array" ref="F20">IF($B$4="Primary fires",ROUND(SUMPRODUCT(('Data - fires'!$A$2:$A$780=$A20)*('Data - fires'!$B$2:$B$780=F$5)*('Data - fires'!$C$2:$C$780))/SUMPRODUCT(('Data - fires'!$A$2:$A$780=$A20)*('Data - fires'!$C$2:$C$780)),2),ROUND(SUMPRODUCT(('Data - with casualties'!$A$2:$A$780=$A20)*('Data - with casualties'!$B$2:$B$780=F$5)*('Data - with casualties'!$C$2:$C$780))/SUMPRODUCT(('Data - with casualties'!$A$2:$A$780=$A20)*('Data - with casualties'!$C$2:$C$780)),2))</f>
        <v>0.09</v>
      </c>
      <c r="G20" s="43"/>
      <c r="H20" s="43"/>
      <c r="I20" s="43"/>
    </row>
    <row r="21" spans="1:9" ht="15" customHeight="1" x14ac:dyDescent="0.2">
      <c r="A21" s="50"/>
      <c r="B21" s="50"/>
      <c r="C21" s="50"/>
      <c r="D21" s="50"/>
      <c r="E21" s="50"/>
      <c r="F21" s="50"/>
      <c r="G21" s="43"/>
      <c r="H21" s="43"/>
      <c r="I21" s="43"/>
    </row>
    <row r="22" spans="1:9" ht="15.75" customHeight="1" x14ac:dyDescent="0.2">
      <c r="A22" s="50"/>
      <c r="B22" s="50"/>
      <c r="C22" s="50"/>
      <c r="D22" s="50"/>
      <c r="E22" s="50"/>
      <c r="F22" s="50"/>
      <c r="G22" s="43"/>
      <c r="H22" s="43"/>
      <c r="I22" s="43"/>
    </row>
    <row r="23" spans="1:9" ht="30" customHeight="1" x14ac:dyDescent="0.2">
      <c r="A23" s="51"/>
      <c r="B23" s="51"/>
      <c r="C23" s="51"/>
      <c r="D23" s="51"/>
      <c r="E23" s="51"/>
      <c r="F23" s="51"/>
      <c r="G23" s="52"/>
      <c r="H23" s="52"/>
      <c r="I23" s="43"/>
    </row>
    <row r="24" spans="1:9" ht="61.5" customHeight="1" x14ac:dyDescent="0.2">
      <c r="A24" s="52"/>
      <c r="B24" s="52"/>
      <c r="C24" s="52"/>
      <c r="D24" s="52"/>
      <c r="E24" s="52" cm="1">
        <f t="array" ref="E24">SUMPRODUCT(('Data - fires'!$A$2:$A$780=$A6)*('Data - fires'!$B$2:$B$780=B$5)*('Data - fires'!$C$2:$C$780))</f>
        <v>673</v>
      </c>
      <c r="F24" s="52" cm="1">
        <f t="array" ref="F24">SUMPRODUCT(('Data - fires'!$A$2:$A$780=$A6)*('Data - fires'!$C$2:$C$780))</f>
        <v>950</v>
      </c>
      <c r="G24" s="43"/>
      <c r="H24" s="43"/>
      <c r="I24" s="43"/>
    </row>
    <row r="25" spans="1:9" x14ac:dyDescent="0.2">
      <c r="A25" s="53"/>
      <c r="B25" s="53"/>
      <c r="C25" s="53"/>
      <c r="D25" s="53"/>
      <c r="E25" s="53"/>
      <c r="F25" s="53"/>
      <c r="G25" s="43"/>
      <c r="H25" s="43"/>
      <c r="I25" s="43"/>
    </row>
    <row r="26" spans="1:9" ht="15.75" x14ac:dyDescent="0.25">
      <c r="A26" s="54"/>
      <c r="B26" s="53"/>
      <c r="C26" s="53"/>
      <c r="D26" s="53"/>
      <c r="E26" s="53"/>
      <c r="F26" s="53"/>
      <c r="G26" s="43"/>
      <c r="H26" s="43"/>
      <c r="I26" s="43"/>
    </row>
    <row r="27" spans="1:9" ht="30" customHeight="1" x14ac:dyDescent="0.2">
      <c r="A27" s="75"/>
      <c r="B27" s="75"/>
      <c r="C27" s="75"/>
      <c r="D27" s="75"/>
      <c r="E27" s="75"/>
      <c r="F27" s="75"/>
      <c r="G27" s="43"/>
      <c r="H27" s="43"/>
      <c r="I27" s="43"/>
    </row>
    <row r="28" spans="1:9" ht="15" customHeight="1" x14ac:dyDescent="0.2">
      <c r="A28" s="55"/>
      <c r="B28" s="43"/>
      <c r="C28" s="43"/>
      <c r="D28" s="43"/>
      <c r="E28" s="43"/>
      <c r="F28" s="43"/>
      <c r="G28" s="43"/>
      <c r="H28" s="43"/>
      <c r="I28" s="43"/>
    </row>
    <row r="29" spans="1:9" ht="15" customHeight="1" x14ac:dyDescent="0.2">
      <c r="A29" s="78"/>
      <c r="B29" s="78"/>
      <c r="C29" s="78"/>
      <c r="D29" s="78"/>
      <c r="E29" s="78"/>
      <c r="F29" s="78"/>
      <c r="G29" s="43"/>
      <c r="H29" s="43"/>
      <c r="I29" s="43"/>
    </row>
    <row r="30" spans="1:9" ht="15" customHeight="1" x14ac:dyDescent="0.2">
      <c r="A30" s="43"/>
      <c r="B30" s="43"/>
      <c r="C30" s="43"/>
      <c r="D30" s="43"/>
      <c r="E30" s="43"/>
      <c r="F30" s="43"/>
      <c r="G30" s="43"/>
      <c r="H30" s="43"/>
      <c r="I30" s="43"/>
    </row>
    <row r="31" spans="1:9" ht="15.6" customHeight="1" x14ac:dyDescent="0.2">
      <c r="A31" s="76"/>
      <c r="B31" s="76"/>
      <c r="C31" s="76"/>
      <c r="D31" s="76"/>
      <c r="E31" s="76"/>
      <c r="F31" s="76"/>
      <c r="G31" s="43"/>
      <c r="H31" s="43"/>
      <c r="I31" s="43"/>
    </row>
    <row r="32" spans="1:9" ht="15" customHeight="1" x14ac:dyDescent="0.2">
      <c r="A32" s="77"/>
      <c r="B32" s="77"/>
      <c r="C32" s="77"/>
      <c r="D32" s="77"/>
      <c r="E32" s="77"/>
      <c r="F32" s="43"/>
      <c r="G32" s="43"/>
      <c r="H32" s="43"/>
      <c r="I32" s="43"/>
    </row>
    <row r="33" spans="1:9" ht="15" customHeight="1" x14ac:dyDescent="0.2">
      <c r="A33" s="43"/>
      <c r="B33" s="43"/>
      <c r="C33" s="43"/>
      <c r="D33" s="43"/>
      <c r="E33" s="43"/>
      <c r="F33" s="43"/>
      <c r="G33" s="43"/>
      <c r="H33" s="43"/>
      <c r="I33" s="43"/>
    </row>
    <row r="34" spans="1:9" ht="15" customHeight="1" x14ac:dyDescent="0.2">
      <c r="A34" s="78"/>
      <c r="B34" s="78"/>
      <c r="C34" s="78"/>
      <c r="D34" s="78"/>
      <c r="E34" s="78"/>
      <c r="F34" s="78"/>
      <c r="G34" s="43"/>
      <c r="H34" s="43"/>
      <c r="I34" s="43"/>
    </row>
    <row r="35" spans="1:9" ht="15" customHeight="1" x14ac:dyDescent="0.2">
      <c r="A35" s="43"/>
      <c r="B35" s="43"/>
      <c r="C35" s="43"/>
      <c r="D35" s="43"/>
      <c r="E35" s="43"/>
      <c r="F35" s="43"/>
      <c r="G35" s="43"/>
      <c r="H35" s="43"/>
      <c r="I35" s="43"/>
    </row>
    <row r="36" spans="1:9" ht="15" customHeight="1" x14ac:dyDescent="0.2">
      <c r="A36" s="43"/>
      <c r="B36" s="43"/>
      <c r="C36" s="43"/>
      <c r="D36" s="43"/>
      <c r="E36" s="80"/>
      <c r="F36" s="80"/>
      <c r="G36" s="43"/>
      <c r="H36" s="43"/>
      <c r="I36" s="43"/>
    </row>
    <row r="37" spans="1:9" ht="15" customHeight="1" x14ac:dyDescent="0.2">
      <c r="A37" s="43"/>
      <c r="B37" s="77"/>
      <c r="C37" s="77"/>
      <c r="D37" s="77"/>
      <c r="E37" s="79"/>
      <c r="F37" s="79"/>
      <c r="G37" s="55"/>
      <c r="H37" s="55"/>
      <c r="I37" s="43"/>
    </row>
    <row r="38" spans="1:9" ht="15" customHeight="1" x14ac:dyDescent="0.2">
      <c r="A38" s="43"/>
      <c r="B38" s="43"/>
      <c r="C38" s="43"/>
      <c r="D38" s="43"/>
      <c r="E38" s="43"/>
      <c r="F38" s="43"/>
      <c r="G38" s="43"/>
      <c r="H38" s="43"/>
      <c r="I38" s="43"/>
    </row>
    <row r="39" spans="1:9" ht="15" customHeight="1" x14ac:dyDescent="0.2">
      <c r="A39" s="43"/>
      <c r="B39" s="43"/>
      <c r="C39" s="43"/>
      <c r="D39" s="43"/>
      <c r="E39" s="43"/>
      <c r="F39" s="43"/>
      <c r="G39" s="43"/>
      <c r="H39" s="43"/>
      <c r="I39" s="43"/>
    </row>
    <row r="40" spans="1:9" ht="15" customHeight="1" x14ac:dyDescent="0.2">
      <c r="A40" s="43"/>
      <c r="B40" s="56"/>
      <c r="C40" s="56"/>
      <c r="D40" s="56"/>
      <c r="E40" s="56"/>
      <c r="F40" s="56"/>
      <c r="G40" s="43"/>
      <c r="H40" s="43"/>
      <c r="I40" s="43"/>
    </row>
    <row r="41" spans="1:9" ht="15" customHeight="1" x14ac:dyDescent="0.2">
      <c r="A41" s="43"/>
      <c r="B41" s="55"/>
      <c r="C41" s="55"/>
      <c r="D41" s="55"/>
      <c r="E41" s="55"/>
      <c r="F41" s="55"/>
      <c r="G41" s="43"/>
      <c r="H41" s="43"/>
      <c r="I41" s="43"/>
    </row>
  </sheetData>
  <mergeCells count="10">
    <mergeCell ref="B4:F4"/>
    <mergeCell ref="B3:F3"/>
    <mergeCell ref="A27:F27"/>
    <mergeCell ref="A31:F31"/>
    <mergeCell ref="B37:D37"/>
    <mergeCell ref="A32:E32"/>
    <mergeCell ref="A29:F29"/>
    <mergeCell ref="A34:F34"/>
    <mergeCell ref="E37:F37"/>
    <mergeCell ref="E36:F36"/>
  </mergeCells>
  <phoneticPr fontId="15" type="noConversion"/>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A21198-58AF-4B33-9EA3-91029475F7CA}">
  <sheetPr codeName="Sheet7"/>
  <dimension ref="A1:N43"/>
  <sheetViews>
    <sheetView showGridLines="0" zoomScaleNormal="100" workbookViewId="0">
      <pane ySplit="5" topLeftCell="A6" activePane="bottomLeft" state="frozen"/>
      <selection pane="bottomLeft"/>
    </sheetView>
  </sheetViews>
  <sheetFormatPr defaultColWidth="9.140625" defaultRowHeight="15" customHeight="1" x14ac:dyDescent="0.2"/>
  <cols>
    <col min="1" max="1" width="10.5703125" style="41" customWidth="1"/>
    <col min="2" max="2" width="17.28515625" style="41" customWidth="1"/>
    <col min="3" max="5" width="14.42578125" style="41" customWidth="1"/>
    <col min="6" max="6" width="18.140625" style="41" customWidth="1"/>
    <col min="7" max="7" width="9.140625" style="41"/>
    <col min="8" max="8" width="25.42578125" style="41" customWidth="1"/>
    <col min="9" max="13" width="9.140625" style="41"/>
    <col min="14" max="14" width="0" style="41" hidden="1" customWidth="1"/>
    <col min="15" max="16384" width="9.140625" style="41"/>
  </cols>
  <sheetData>
    <row r="1" spans="1:14" ht="18.75" x14ac:dyDescent="0.2">
      <c r="A1" s="57" t="s">
        <v>86</v>
      </c>
      <c r="B1" s="57"/>
      <c r="C1" s="57"/>
      <c r="D1" s="57"/>
      <c r="E1" s="57"/>
      <c r="F1" s="57"/>
      <c r="G1" s="57"/>
      <c r="H1" s="57"/>
      <c r="I1" s="57"/>
      <c r="J1" s="57"/>
      <c r="K1" s="57"/>
      <c r="L1" s="57"/>
      <c r="M1" s="43"/>
      <c r="N1" s="43"/>
    </row>
    <row r="2" spans="1:14" ht="18" customHeight="1" x14ac:dyDescent="0.2">
      <c r="A2" s="57" t="s">
        <v>87</v>
      </c>
      <c r="B2" s="57"/>
      <c r="C2" s="57"/>
      <c r="D2" s="57"/>
      <c r="E2" s="57"/>
      <c r="F2" s="57"/>
      <c r="G2" s="57"/>
      <c r="H2" s="57"/>
      <c r="I2" s="57"/>
      <c r="J2" s="57"/>
      <c r="K2" s="57"/>
      <c r="L2" s="57"/>
      <c r="M2" s="43"/>
      <c r="N2" s="43"/>
    </row>
    <row r="3" spans="1:14" ht="33.75" customHeight="1" x14ac:dyDescent="0.25">
      <c r="A3" s="58" t="s">
        <v>88</v>
      </c>
      <c r="C3" s="58"/>
      <c r="D3" s="58"/>
      <c r="E3" s="58"/>
      <c r="F3" s="58"/>
      <c r="G3" s="43"/>
      <c r="H3" s="43"/>
      <c r="I3" s="43"/>
      <c r="J3" s="43"/>
      <c r="K3" s="43"/>
      <c r="L3" s="43"/>
      <c r="M3" s="43"/>
      <c r="N3" s="43"/>
    </row>
    <row r="4" spans="1:14" ht="15" customHeight="1" thickBot="1" x14ac:dyDescent="0.25">
      <c r="A4" s="59" t="s">
        <v>18</v>
      </c>
      <c r="C4" s="59"/>
      <c r="D4" s="43"/>
      <c r="E4" s="43"/>
      <c r="F4" s="43"/>
      <c r="G4" s="43"/>
      <c r="H4" s="43"/>
      <c r="I4" s="43"/>
      <c r="J4" s="43"/>
      <c r="K4" s="43"/>
      <c r="L4" s="43"/>
      <c r="M4" s="43"/>
      <c r="N4" s="43"/>
    </row>
    <row r="5" spans="1:14" ht="60.75" thickBot="1" x14ac:dyDescent="0.25">
      <c r="A5" s="60" t="s">
        <v>10</v>
      </c>
      <c r="B5" s="61" t="s">
        <v>1</v>
      </c>
      <c r="C5" s="61" t="s">
        <v>4</v>
      </c>
      <c r="D5" s="61" t="s">
        <v>2</v>
      </c>
      <c r="E5" s="61" t="s">
        <v>3</v>
      </c>
      <c r="F5" s="61" t="s">
        <v>13</v>
      </c>
      <c r="G5" s="43"/>
      <c r="H5" s="43"/>
      <c r="I5" s="43"/>
      <c r="J5" s="43"/>
      <c r="K5" s="43"/>
      <c r="L5" s="43"/>
      <c r="M5" s="43"/>
      <c r="N5" s="43"/>
    </row>
    <row r="6" spans="1:14" ht="15" customHeight="1" x14ac:dyDescent="0.2">
      <c r="A6" s="46" t="s">
        <v>5</v>
      </c>
      <c r="B6" s="69">
        <f>FIRE0708_raw!B6</f>
        <v>0.71</v>
      </c>
      <c r="C6" s="69">
        <f>FIRE0708_raw!C6</f>
        <v>0.02</v>
      </c>
      <c r="D6" s="69">
        <f>FIRE0708_raw!D6</f>
        <v>0.01</v>
      </c>
      <c r="E6" s="69">
        <f>FIRE0708_raw!E6</f>
        <v>0.17</v>
      </c>
      <c r="F6" s="69">
        <f>FIRE0708_raw!F6</f>
        <v>0.09</v>
      </c>
      <c r="G6" s="47"/>
      <c r="H6" s="43"/>
      <c r="I6" s="43"/>
      <c r="J6" s="43"/>
      <c r="K6" s="43"/>
      <c r="L6" s="43"/>
      <c r="M6" s="43"/>
      <c r="N6" s="43"/>
    </row>
    <row r="7" spans="1:14" ht="15" customHeight="1" x14ac:dyDescent="0.2">
      <c r="A7" s="48" t="s">
        <v>6</v>
      </c>
      <c r="B7" s="70">
        <f>FIRE0708_raw!B7</f>
        <v>0.69</v>
      </c>
      <c r="C7" s="70">
        <f>FIRE0708_raw!C7</f>
        <v>0.01</v>
      </c>
      <c r="D7" s="70">
        <f>FIRE0708_raw!D7</f>
        <v>0.01</v>
      </c>
      <c r="E7" s="70">
        <f>FIRE0708_raw!E7</f>
        <v>0.19</v>
      </c>
      <c r="F7" s="70">
        <f>FIRE0708_raw!F7</f>
        <v>0.1</v>
      </c>
      <c r="G7" s="43"/>
      <c r="H7" s="43"/>
      <c r="I7" s="43"/>
      <c r="J7" s="43"/>
      <c r="K7" s="43"/>
      <c r="L7" s="43"/>
      <c r="M7" s="43"/>
      <c r="N7" s="43"/>
    </row>
    <row r="8" spans="1:14" ht="15" customHeight="1" x14ac:dyDescent="0.2">
      <c r="A8" s="48" t="s">
        <v>7</v>
      </c>
      <c r="B8" s="70">
        <f>FIRE0708_raw!B8</f>
        <v>0.73</v>
      </c>
      <c r="C8" s="70">
        <f>FIRE0708_raw!C8</f>
        <v>0.02</v>
      </c>
      <c r="D8" s="70">
        <f>FIRE0708_raw!D8</f>
        <v>0.01</v>
      </c>
      <c r="E8" s="70">
        <f>FIRE0708_raw!E8</f>
        <v>0.17</v>
      </c>
      <c r="F8" s="70">
        <f>FIRE0708_raw!F8</f>
        <v>7.0000000000000007E-2</v>
      </c>
      <c r="G8" s="43"/>
      <c r="H8" s="43"/>
      <c r="I8" s="43"/>
      <c r="J8" s="43"/>
      <c r="K8" s="43"/>
      <c r="L8" s="43"/>
      <c r="M8" s="43"/>
      <c r="N8" s="43"/>
    </row>
    <row r="9" spans="1:14" ht="15" customHeight="1" x14ac:dyDescent="0.2">
      <c r="A9" s="48" t="s">
        <v>8</v>
      </c>
      <c r="B9" s="70">
        <f>FIRE0708_raw!B9</f>
        <v>0.71</v>
      </c>
      <c r="C9" s="72">
        <f>FIRE0708_raw!C9</f>
        <v>0.01</v>
      </c>
      <c r="D9" s="70">
        <f>FIRE0708_raw!D9</f>
        <v>0.01</v>
      </c>
      <c r="E9" s="70">
        <f>FIRE0708_raw!E9</f>
        <v>0.18</v>
      </c>
      <c r="F9" s="70">
        <f>FIRE0708_raw!F9</f>
        <v>0.09</v>
      </c>
      <c r="G9" s="43"/>
      <c r="H9" s="43"/>
      <c r="I9" s="43"/>
      <c r="J9" s="43"/>
      <c r="K9" s="43"/>
      <c r="L9" s="43"/>
      <c r="M9" s="43"/>
      <c r="N9" s="43"/>
    </row>
    <row r="10" spans="1:14" ht="15" customHeight="1" x14ac:dyDescent="0.2">
      <c r="A10" s="48" t="s">
        <v>9</v>
      </c>
      <c r="B10" s="70">
        <f>FIRE0708_raw!B10</f>
        <v>0.76</v>
      </c>
      <c r="C10" s="70">
        <f>FIRE0708_raw!C10</f>
        <v>0.02</v>
      </c>
      <c r="D10" s="70">
        <f>FIRE0708_raw!D10</f>
        <v>0.01</v>
      </c>
      <c r="E10" s="70">
        <f>FIRE0708_raw!E10</f>
        <v>0.15</v>
      </c>
      <c r="F10" s="70">
        <f>FIRE0708_raw!F10</f>
        <v>7.0000000000000007E-2</v>
      </c>
      <c r="G10" s="43"/>
      <c r="H10" s="43"/>
      <c r="I10" s="43"/>
      <c r="J10" s="43"/>
      <c r="K10" s="43"/>
      <c r="L10" s="43"/>
      <c r="M10" s="43"/>
      <c r="N10" s="43"/>
    </row>
    <row r="11" spans="1:14" ht="15" customHeight="1" x14ac:dyDescent="0.2">
      <c r="A11" s="48" t="s">
        <v>14</v>
      </c>
      <c r="B11" s="70">
        <f>FIRE0708_raw!B11</f>
        <v>0.75</v>
      </c>
      <c r="C11" s="70">
        <f>FIRE0708_raw!C11</f>
        <v>0.01</v>
      </c>
      <c r="D11" s="70">
        <f>FIRE0708_raw!D11</f>
        <v>0.01</v>
      </c>
      <c r="E11" s="70">
        <f>FIRE0708_raw!E11</f>
        <v>0.15</v>
      </c>
      <c r="F11" s="70">
        <f>FIRE0708_raw!F11</f>
        <v>0.08</v>
      </c>
      <c r="G11" s="43"/>
      <c r="H11" s="43"/>
      <c r="I11" s="43"/>
      <c r="J11" s="43"/>
      <c r="K11" s="43"/>
      <c r="L11" s="43"/>
      <c r="M11" s="43"/>
      <c r="N11" s="43"/>
    </row>
    <row r="12" spans="1:14" ht="15" customHeight="1" x14ac:dyDescent="0.2">
      <c r="A12" s="48" t="s">
        <v>25</v>
      </c>
      <c r="B12" s="70">
        <f>FIRE0708_raw!B12</f>
        <v>0.72</v>
      </c>
      <c r="C12" s="70">
        <f>FIRE0708_raw!C12</f>
        <v>0.01</v>
      </c>
      <c r="D12" s="70">
        <f>FIRE0708_raw!D12</f>
        <v>0.01</v>
      </c>
      <c r="E12" s="70">
        <f>FIRE0708_raw!E12</f>
        <v>0.16</v>
      </c>
      <c r="F12" s="70">
        <f>FIRE0708_raw!F12</f>
        <v>0.1</v>
      </c>
      <c r="G12" s="43"/>
      <c r="H12" s="43"/>
      <c r="I12" s="43"/>
      <c r="J12" s="43"/>
      <c r="K12" s="43"/>
      <c r="L12" s="43"/>
      <c r="M12" s="43"/>
      <c r="N12" s="43"/>
    </row>
    <row r="13" spans="1:14" ht="15" customHeight="1" x14ac:dyDescent="0.2">
      <c r="A13" s="48" t="s">
        <v>26</v>
      </c>
      <c r="B13" s="70">
        <f>FIRE0708_raw!B13</f>
        <v>0.75</v>
      </c>
      <c r="C13" s="70">
        <f>FIRE0708_raw!C13</f>
        <v>0.01</v>
      </c>
      <c r="D13" s="70">
        <f>FIRE0708_raw!D13</f>
        <v>0.01</v>
      </c>
      <c r="E13" s="70">
        <f>FIRE0708_raw!E13</f>
        <v>0.16</v>
      </c>
      <c r="F13" s="70">
        <f>FIRE0708_raw!F13</f>
        <v>0.08</v>
      </c>
      <c r="G13" s="43"/>
      <c r="H13" s="43"/>
      <c r="I13" s="43"/>
      <c r="J13" s="43"/>
      <c r="K13" s="43"/>
      <c r="L13" s="43"/>
      <c r="M13" s="43"/>
      <c r="N13" s="43"/>
    </row>
    <row r="14" spans="1:14" ht="15" customHeight="1" x14ac:dyDescent="0.2">
      <c r="A14" s="48" t="s">
        <v>27</v>
      </c>
      <c r="B14" s="70">
        <f>FIRE0708_raw!B14</f>
        <v>0.71</v>
      </c>
      <c r="C14" s="70">
        <f>FIRE0708_raw!C14</f>
        <v>0.02</v>
      </c>
      <c r="D14" s="70">
        <f>FIRE0708_raw!D14</f>
        <v>0.01</v>
      </c>
      <c r="E14" s="70">
        <f>FIRE0708_raw!E14</f>
        <v>0.19</v>
      </c>
      <c r="F14" s="70">
        <f>FIRE0708_raw!F14</f>
        <v>0.08</v>
      </c>
      <c r="G14" s="43"/>
      <c r="H14" s="43"/>
      <c r="I14" s="43"/>
      <c r="J14" s="43"/>
      <c r="K14" s="43"/>
      <c r="L14" s="43"/>
      <c r="M14" s="43"/>
      <c r="N14" s="43"/>
    </row>
    <row r="15" spans="1:14" ht="15" customHeight="1" x14ac:dyDescent="0.2">
      <c r="A15" s="48" t="s">
        <v>28</v>
      </c>
      <c r="B15" s="70">
        <f>FIRE0708_raw!B15</f>
        <v>0.7</v>
      </c>
      <c r="C15" s="70">
        <f>FIRE0708_raw!C15</f>
        <v>0.01</v>
      </c>
      <c r="D15" s="70">
        <f>FIRE0708_raw!D15</f>
        <v>0.01</v>
      </c>
      <c r="E15" s="70">
        <f>FIRE0708_raw!E15</f>
        <v>0.18</v>
      </c>
      <c r="F15" s="70">
        <f>FIRE0708_raw!F15</f>
        <v>0.1</v>
      </c>
      <c r="G15" s="43"/>
      <c r="H15" s="43"/>
      <c r="I15" s="43"/>
      <c r="J15" s="43"/>
      <c r="K15" s="43"/>
      <c r="L15" s="43"/>
      <c r="M15" s="43"/>
      <c r="N15" s="43"/>
    </row>
    <row r="16" spans="1:14" ht="15" customHeight="1" x14ac:dyDescent="0.2">
      <c r="A16" s="48" t="s">
        <v>45</v>
      </c>
      <c r="B16" s="70">
        <f>FIRE0708_raw!B16</f>
        <v>0.68</v>
      </c>
      <c r="C16" s="70">
        <f>FIRE0708_raw!C16</f>
        <v>0.01</v>
      </c>
      <c r="D16" s="70">
        <f>FIRE0708_raw!D16</f>
        <v>0.01</v>
      </c>
      <c r="E16" s="70">
        <f>FIRE0708_raw!E16</f>
        <v>0.2</v>
      </c>
      <c r="F16" s="70">
        <f>FIRE0708_raw!F16</f>
        <v>0.09</v>
      </c>
      <c r="G16" s="43"/>
      <c r="H16" s="43"/>
      <c r="I16" s="43"/>
      <c r="J16" s="43"/>
      <c r="K16" s="43"/>
      <c r="L16" s="43"/>
      <c r="M16" s="43"/>
      <c r="N16" s="43"/>
    </row>
    <row r="17" spans="1:14" ht="15" customHeight="1" x14ac:dyDescent="0.2">
      <c r="A17" s="48" t="s">
        <v>56</v>
      </c>
      <c r="B17" s="70">
        <f>FIRE0708_raw!B17</f>
        <v>0.69</v>
      </c>
      <c r="C17" s="70">
        <f>FIRE0708_raw!C17</f>
        <v>0.01</v>
      </c>
      <c r="D17" s="70">
        <f>FIRE0708_raw!D17</f>
        <v>0.01</v>
      </c>
      <c r="E17" s="70">
        <f>FIRE0708_raw!E17</f>
        <v>0.18</v>
      </c>
      <c r="F17" s="70">
        <f>FIRE0708_raw!F17</f>
        <v>0.11</v>
      </c>
      <c r="G17" s="43"/>
      <c r="H17" s="43"/>
      <c r="I17" s="43"/>
      <c r="J17" s="43"/>
      <c r="K17" s="43"/>
      <c r="L17" s="43"/>
      <c r="M17" s="43"/>
      <c r="N17" s="43"/>
    </row>
    <row r="18" spans="1:14" ht="15" customHeight="1" x14ac:dyDescent="0.2">
      <c r="A18" s="48" t="s">
        <v>57</v>
      </c>
      <c r="B18" s="70">
        <f>FIRE0708_raw!B18</f>
        <v>0.7</v>
      </c>
      <c r="C18" s="70">
        <f>FIRE0708_raw!C18</f>
        <v>0.02</v>
      </c>
      <c r="D18" s="70">
        <f>FIRE0708_raw!D18</f>
        <v>0.01</v>
      </c>
      <c r="E18" s="70">
        <f>FIRE0708_raw!E18</f>
        <v>0.19</v>
      </c>
      <c r="F18" s="70">
        <f>FIRE0708_raw!F18</f>
        <v>0.09</v>
      </c>
      <c r="G18" s="43"/>
      <c r="H18" s="43"/>
      <c r="I18" s="43"/>
      <c r="J18" s="43"/>
      <c r="K18" s="43"/>
      <c r="L18" s="43"/>
      <c r="M18" s="43"/>
      <c r="N18" s="43"/>
    </row>
    <row r="19" spans="1:14" ht="15" customHeight="1" x14ac:dyDescent="0.2">
      <c r="A19" s="48" t="s">
        <v>58</v>
      </c>
      <c r="B19" s="70">
        <f>FIRE0708_raw!B19</f>
        <v>0.67</v>
      </c>
      <c r="C19" s="70">
        <f>FIRE0708_raw!C19</f>
        <v>0.02</v>
      </c>
      <c r="D19" s="70">
        <f>FIRE0708_raw!D19</f>
        <v>0.02</v>
      </c>
      <c r="E19" s="70">
        <f>FIRE0708_raw!E19</f>
        <v>0.19</v>
      </c>
      <c r="F19" s="70">
        <f>FIRE0708_raw!F19</f>
        <v>0.1</v>
      </c>
      <c r="G19" s="43"/>
      <c r="H19" s="43"/>
      <c r="I19" s="43"/>
      <c r="J19" s="43"/>
      <c r="K19" s="43"/>
      <c r="L19" s="43"/>
      <c r="M19" s="43"/>
      <c r="N19" s="43"/>
    </row>
    <row r="20" spans="1:14" ht="15" customHeight="1" thickBot="1" x14ac:dyDescent="0.25">
      <c r="A20" s="49" t="s">
        <v>75</v>
      </c>
      <c r="B20" s="71">
        <f>FIRE0708_raw!B20</f>
        <v>0.71</v>
      </c>
      <c r="C20" s="71">
        <f>FIRE0708_raw!C20</f>
        <v>0.01</v>
      </c>
      <c r="D20" s="71">
        <f>FIRE0708_raw!D20</f>
        <v>0.01</v>
      </c>
      <c r="E20" s="71">
        <f>FIRE0708_raw!E20</f>
        <v>0.18</v>
      </c>
      <c r="F20" s="71">
        <f>FIRE0708_raw!F20</f>
        <v>0.09</v>
      </c>
      <c r="G20" s="43"/>
      <c r="H20" s="43"/>
      <c r="I20" s="43"/>
      <c r="J20" s="43"/>
      <c r="K20" s="43"/>
      <c r="L20" s="43"/>
      <c r="M20" s="43"/>
      <c r="N20" s="43"/>
    </row>
    <row r="21" spans="1:14" ht="28.5" customHeight="1" x14ac:dyDescent="0.2">
      <c r="A21" s="50" t="s">
        <v>15</v>
      </c>
      <c r="B21" s="50"/>
      <c r="C21" s="50"/>
      <c r="D21" s="50"/>
      <c r="E21" s="50"/>
      <c r="F21" s="50"/>
      <c r="G21" s="43"/>
      <c r="H21" s="43"/>
      <c r="I21" s="43"/>
      <c r="J21" s="43"/>
      <c r="K21" s="43"/>
      <c r="L21" s="43"/>
      <c r="M21" s="43"/>
      <c r="N21" s="43"/>
    </row>
    <row r="22" spans="1:14" ht="15" customHeight="1" x14ac:dyDescent="0.2">
      <c r="A22" s="50" t="s">
        <v>23</v>
      </c>
      <c r="B22" s="50"/>
      <c r="C22" s="50"/>
      <c r="D22" s="50"/>
      <c r="E22" s="50"/>
      <c r="F22" s="50"/>
      <c r="G22" s="43"/>
      <c r="H22" s="43"/>
      <c r="I22" s="43"/>
      <c r="J22" s="43"/>
      <c r="K22" s="43"/>
      <c r="L22" s="43"/>
      <c r="M22" s="43"/>
      <c r="N22" s="43"/>
    </row>
    <row r="23" spans="1:14" ht="15" customHeight="1" x14ac:dyDescent="0.2">
      <c r="A23" s="50" t="s">
        <v>20</v>
      </c>
      <c r="B23" s="50"/>
      <c r="C23" s="50"/>
      <c r="D23" s="50"/>
      <c r="E23" s="50"/>
      <c r="F23" s="50"/>
      <c r="G23" s="43"/>
      <c r="H23" s="43"/>
      <c r="I23" s="43"/>
      <c r="J23" s="43"/>
      <c r="K23" s="43"/>
      <c r="L23" s="43"/>
      <c r="M23" s="43"/>
      <c r="N23" s="43"/>
    </row>
    <row r="24" spans="1:14" ht="15" customHeight="1" x14ac:dyDescent="0.2">
      <c r="A24" s="50" t="s">
        <v>21</v>
      </c>
      <c r="B24" s="50"/>
      <c r="C24" s="50"/>
      <c r="D24" s="50"/>
      <c r="E24" s="50"/>
      <c r="F24" s="50"/>
      <c r="G24" s="43"/>
      <c r="H24" s="43"/>
      <c r="I24" s="43"/>
      <c r="J24" s="43"/>
      <c r="K24" s="43"/>
      <c r="L24" s="43"/>
      <c r="M24" s="43"/>
      <c r="N24" s="43"/>
    </row>
    <row r="25" spans="1:14" ht="15.75" customHeight="1" x14ac:dyDescent="0.2">
      <c r="A25" s="50" t="s">
        <v>22</v>
      </c>
      <c r="B25" s="50"/>
      <c r="C25" s="50"/>
      <c r="D25" s="50"/>
      <c r="E25" s="50"/>
      <c r="F25" s="50"/>
      <c r="G25" s="43"/>
      <c r="H25" s="43"/>
      <c r="I25" s="43"/>
      <c r="J25" s="43"/>
      <c r="K25" s="43"/>
      <c r="L25" s="43"/>
      <c r="M25" s="43"/>
      <c r="N25" s="43"/>
    </row>
    <row r="26" spans="1:14" x14ac:dyDescent="0.2">
      <c r="A26" s="50" t="s">
        <v>19</v>
      </c>
      <c r="B26" s="51"/>
      <c r="C26" s="51"/>
      <c r="D26" s="51"/>
      <c r="E26" s="51"/>
      <c r="F26" s="51"/>
      <c r="G26" s="52"/>
      <c r="H26" s="52"/>
      <c r="I26" s="43"/>
      <c r="J26" s="43"/>
      <c r="K26" s="43"/>
      <c r="L26" s="43"/>
      <c r="M26" s="43"/>
      <c r="N26" s="43"/>
    </row>
    <row r="27" spans="1:14" x14ac:dyDescent="0.2">
      <c r="A27" s="62" t="s">
        <v>41</v>
      </c>
      <c r="B27" s="52"/>
      <c r="C27" s="52"/>
      <c r="D27" s="52"/>
      <c r="E27" s="52"/>
      <c r="F27" s="52"/>
      <c r="G27" s="43"/>
      <c r="H27" s="43"/>
      <c r="I27" s="43"/>
      <c r="J27" s="43"/>
      <c r="K27" s="43"/>
      <c r="L27" s="43"/>
      <c r="M27" s="43"/>
      <c r="N27" s="43"/>
    </row>
    <row r="28" spans="1:14" x14ac:dyDescent="0.2">
      <c r="A28" s="62" t="s">
        <v>42</v>
      </c>
      <c r="B28" s="53"/>
      <c r="C28" s="53"/>
      <c r="D28" s="53"/>
      <c r="E28" s="53"/>
      <c r="F28" s="53"/>
      <c r="G28" s="43"/>
      <c r="H28" s="43"/>
      <c r="I28" s="43"/>
      <c r="J28" s="43"/>
      <c r="K28" s="43"/>
      <c r="L28" s="43"/>
      <c r="M28" s="43"/>
      <c r="N28" s="43"/>
    </row>
    <row r="29" spans="1:14" s="54" customFormat="1" ht="30" customHeight="1" x14ac:dyDescent="0.25">
      <c r="A29" s="54" t="s">
        <v>83</v>
      </c>
    </row>
    <row r="30" spans="1:14" s="63" customFormat="1" x14ac:dyDescent="0.25">
      <c r="A30" s="63" t="s">
        <v>84</v>
      </c>
    </row>
    <row r="31" spans="1:14" s="63" customFormat="1" x14ac:dyDescent="0.25">
      <c r="A31" s="63" t="s">
        <v>85</v>
      </c>
    </row>
    <row r="32" spans="1:14" ht="29.25" customHeight="1" x14ac:dyDescent="0.25">
      <c r="A32" s="54" t="s">
        <v>24</v>
      </c>
      <c r="B32" s="53"/>
      <c r="C32" s="53"/>
      <c r="D32" s="53"/>
      <c r="E32" s="53"/>
      <c r="F32" s="53"/>
      <c r="G32" s="43"/>
      <c r="H32" s="43"/>
      <c r="I32" s="43"/>
      <c r="J32" s="43"/>
      <c r="K32" s="43"/>
      <c r="L32" s="43"/>
      <c r="M32" s="43"/>
      <c r="N32" s="43"/>
    </row>
    <row r="33" spans="1:14" x14ac:dyDescent="0.2">
      <c r="A33" s="64" t="s">
        <v>43</v>
      </c>
      <c r="B33" s="64"/>
      <c r="C33" s="64"/>
      <c r="D33" s="64"/>
      <c r="E33" s="64"/>
      <c r="F33" s="64"/>
      <c r="G33" s="43"/>
      <c r="H33" s="43"/>
      <c r="I33" s="43"/>
      <c r="J33" s="43"/>
      <c r="K33" s="43"/>
      <c r="L33" s="43"/>
      <c r="M33" s="43"/>
      <c r="N33" s="43"/>
    </row>
    <row r="34" spans="1:14" ht="15" customHeight="1" x14ac:dyDescent="0.2">
      <c r="A34" s="64" t="s">
        <v>44</v>
      </c>
      <c r="B34" s="64"/>
      <c r="C34" s="64"/>
      <c r="D34" s="64"/>
      <c r="E34" s="64"/>
      <c r="F34" s="64"/>
      <c r="G34" s="43"/>
      <c r="H34" s="43"/>
      <c r="I34" s="43"/>
      <c r="J34" s="43"/>
      <c r="K34" s="43"/>
      <c r="L34" s="43"/>
      <c r="M34" s="43"/>
      <c r="N34" s="43"/>
    </row>
    <row r="35" spans="1:14" ht="23.25" customHeight="1" x14ac:dyDescent="0.2">
      <c r="A35" s="43" t="s">
        <v>53</v>
      </c>
      <c r="B35" s="50"/>
      <c r="C35" s="50"/>
      <c r="D35" s="50"/>
      <c r="E35" s="50"/>
      <c r="F35" s="50"/>
      <c r="G35" s="43"/>
      <c r="H35" s="43"/>
      <c r="I35" s="43"/>
      <c r="J35" s="43"/>
      <c r="K35" s="43"/>
      <c r="L35" s="43"/>
      <c r="M35" s="43"/>
      <c r="N35" s="43"/>
    </row>
    <row r="36" spans="1:14" ht="29.25" customHeight="1" x14ac:dyDescent="0.2">
      <c r="A36" s="62" t="s">
        <v>52</v>
      </c>
      <c r="B36" s="50"/>
      <c r="C36" s="50"/>
      <c r="D36" s="50"/>
      <c r="E36" s="50"/>
      <c r="F36" s="50"/>
      <c r="G36" s="43"/>
      <c r="H36" s="43"/>
      <c r="I36" s="43"/>
      <c r="J36" s="43"/>
      <c r="K36" s="43"/>
      <c r="L36" s="43"/>
      <c r="M36" s="43"/>
      <c r="N36" s="43"/>
    </row>
    <row r="37" spans="1:14" x14ac:dyDescent="0.2">
      <c r="A37" s="43" t="str">
        <f>_xlfn.CONCAT("The data in this table are consistent with records that reached the IRS by ",config!B3,".")</f>
        <v>The data in this table are consistent with records that reached the IRS by 1 May 2025.</v>
      </c>
      <c r="B37" s="50"/>
      <c r="C37" s="50"/>
      <c r="D37" s="50"/>
      <c r="E37" s="50"/>
      <c r="F37" s="50"/>
      <c r="G37" s="43"/>
      <c r="H37" s="43"/>
      <c r="I37" s="43"/>
      <c r="J37" s="43"/>
      <c r="K37" s="43"/>
      <c r="L37" s="43"/>
      <c r="M37" s="43"/>
      <c r="N37" s="43"/>
    </row>
    <row r="38" spans="1:14" ht="29.25" customHeight="1" x14ac:dyDescent="0.2">
      <c r="A38" s="43" t="s">
        <v>11</v>
      </c>
      <c r="B38" s="43"/>
      <c r="C38" s="43"/>
      <c r="D38" s="43"/>
      <c r="E38" s="65"/>
      <c r="F38" s="66"/>
      <c r="G38" s="43"/>
      <c r="H38" s="43"/>
      <c r="I38" s="43"/>
      <c r="J38" s="43"/>
      <c r="K38" s="43"/>
      <c r="L38" s="43"/>
      <c r="M38" s="43"/>
      <c r="N38" s="43"/>
    </row>
    <row r="39" spans="1:14" ht="15" customHeight="1" x14ac:dyDescent="0.2">
      <c r="A39" s="65" t="s">
        <v>12</v>
      </c>
      <c r="B39" s="65"/>
      <c r="C39" s="65"/>
      <c r="D39" s="65"/>
      <c r="E39" s="50"/>
      <c r="F39" s="66"/>
      <c r="G39" s="55"/>
      <c r="H39" s="55"/>
      <c r="I39" s="43"/>
      <c r="J39" s="43"/>
      <c r="K39" s="43"/>
      <c r="L39" s="43"/>
      <c r="M39" s="43"/>
      <c r="N39" s="43"/>
    </row>
    <row r="40" spans="1:14" ht="24.95" customHeight="1" x14ac:dyDescent="0.2">
      <c r="A40" s="65" t="s">
        <v>60</v>
      </c>
      <c r="B40" s="43"/>
      <c r="C40" s="43"/>
      <c r="D40" s="43"/>
      <c r="E40" s="43"/>
      <c r="F40" s="43"/>
      <c r="G40" s="43"/>
      <c r="H40" s="43"/>
      <c r="I40" s="43"/>
      <c r="J40" s="43"/>
      <c r="K40" s="43"/>
      <c r="L40" s="43"/>
      <c r="M40" s="43"/>
      <c r="N40" s="43"/>
    </row>
    <row r="41" spans="1:14" ht="24.95" customHeight="1" x14ac:dyDescent="0.2">
      <c r="A41" s="43" t="s">
        <v>79</v>
      </c>
      <c r="B41" s="43"/>
      <c r="C41" s="43"/>
      <c r="D41" s="43"/>
      <c r="E41" s="43"/>
      <c r="F41" s="43"/>
      <c r="G41" s="43"/>
      <c r="H41" s="43"/>
      <c r="I41" s="43"/>
      <c r="J41" s="43"/>
      <c r="K41" s="43"/>
      <c r="L41" s="43"/>
      <c r="M41" s="43"/>
      <c r="N41" s="43" t="s">
        <v>18</v>
      </c>
    </row>
    <row r="42" spans="1:14" ht="15" customHeight="1" x14ac:dyDescent="0.2">
      <c r="A42" s="67" t="s">
        <v>80</v>
      </c>
      <c r="B42" s="56"/>
      <c r="C42" s="56"/>
      <c r="D42" s="56"/>
      <c r="E42" s="56"/>
      <c r="F42" s="56"/>
      <c r="G42" s="43"/>
      <c r="H42" s="43"/>
      <c r="I42" s="43"/>
      <c r="J42" s="43"/>
      <c r="K42" s="43"/>
      <c r="L42" s="43"/>
      <c r="M42" s="43"/>
      <c r="N42" s="43" t="s">
        <v>17</v>
      </c>
    </row>
    <row r="43" spans="1:14" ht="15" customHeight="1" x14ac:dyDescent="0.2">
      <c r="A43" s="68" t="s">
        <v>54</v>
      </c>
      <c r="B43" s="55"/>
      <c r="C43" s="55"/>
      <c r="D43" s="55"/>
      <c r="E43" s="55"/>
      <c r="F43" s="55"/>
      <c r="G43" s="43"/>
      <c r="H43" s="43"/>
      <c r="I43" s="43"/>
      <c r="J43" s="43"/>
      <c r="K43" s="43"/>
      <c r="L43" s="43"/>
      <c r="M43" s="43"/>
      <c r="N43" s="43"/>
    </row>
  </sheetData>
  <phoneticPr fontId="15" type="noConversion"/>
  <dataValidations count="1">
    <dataValidation type="list" allowBlank="1" showInputMessage="1" showErrorMessage="1" sqref="A4" xr:uid="{F2D2ABEB-AD30-4D33-93D8-4C22C93F1197}">
      <formula1>$N$41:$N$42</formula1>
    </dataValidation>
  </dataValidations>
  <hyperlinks>
    <hyperlink ref="A39" r:id="rId1" xr:uid="{698DC88E-B081-4C27-B511-74B01893CEFE}"/>
    <hyperlink ref="A40" r:id="rId2" display="The statistics in this table are National Statistics." xr:uid="{1FAD3EA5-66EC-4A37-95C6-6C7CDAAAA4EC}"/>
    <hyperlink ref="A42" r:id="rId3" display="Please email us at firestatistics@communities.gov.uk" xr:uid="{E7E950CC-7953-46E1-8DEA-6EF4DE356FA3}"/>
  </hyperlinks>
  <pageMargins left="0.7" right="0.7" top="0.75" bottom="0.75" header="0.3" footer="0.3"/>
  <pageSetup paperSize="9" orientation="landscape"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2</vt:i4>
      </vt:variant>
    </vt:vector>
  </HeadingPairs>
  <TitlesOfParts>
    <vt:vector size="9" baseType="lpstr">
      <vt:lpstr>Cover_sheet</vt:lpstr>
      <vt:lpstr>config</vt:lpstr>
      <vt:lpstr>Contents</vt:lpstr>
      <vt:lpstr>Data - fires</vt:lpstr>
      <vt:lpstr>Data - with casualties</vt:lpstr>
      <vt:lpstr>FIRE0708_raw</vt:lpstr>
      <vt:lpstr>FIRE0708</vt:lpstr>
      <vt:lpstr>Contents!Print_Area</vt:lpstr>
      <vt:lpstr>FIRE0708!Print_Area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keywords/>
  <cp:lastModifiedBy/>
  <dcterms:created xsi:type="dcterms:W3CDTF">2025-08-07T08:22:45Z</dcterms:created>
  <dcterms:modified xsi:type="dcterms:W3CDTF">2025-08-12T09:42:30Z</dcterms:modified>
</cp:coreProperties>
</file>