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124226"/>
  <xr:revisionPtr revIDLastSave="0" documentId="13_ncr:1_{183B49EA-8A1B-4618-BA33-1A2A6ECE2A61}" xr6:coauthVersionLast="47" xr6:coauthVersionMax="47" xr10:uidLastSave="{00000000-0000-0000-0000-000000000000}"/>
  <workbookProtection workbookAlgorithmName="SHA-512" workbookHashValue="RFvFwPuxkexbQ4eDxPjiZikLvuxJO3aUUPE8N8x6jiganZBiaPePzpo9xkBLStHxgglFpsjlTsfEwdx3MTqnMg==" workbookSaltValue="LNHZrFl4fwZu++jJc1clcw==" workbookSpinCount="100000" lockStructure="1"/>
  <bookViews>
    <workbookView xWindow="-120" yWindow="-120" windowWidth="29040" windowHeight="14370" firstSheet="1" activeTab="1" xr2:uid="{00000000-000D-0000-FFFF-FFFF00000000}"/>
  </bookViews>
  <sheets>
    <sheet name="config" sheetId="8" state="hidden" r:id="rId1"/>
    <sheet name="Cover_sheet" sheetId="4" r:id="rId2"/>
    <sheet name="Contents" sheetId="5" r:id="rId3"/>
    <sheet name="Data - fatalities" sheetId="6" state="hidden" r:id="rId4"/>
    <sheet name="Data - casualties" sheetId="10" state="hidden" r:id="rId5"/>
    <sheet name="Notes" sheetId="9" r:id="rId6"/>
    <sheet name="FIRE0504a" sheetId="3" r:id="rId7"/>
    <sheet name="FIRE0504b" sheetId="11" r:id="rId8"/>
    <sheet name="QA" sheetId="7" state="hidden" r:id="rId9"/>
  </sheets>
  <externalReferences>
    <externalReference r:id="rId10"/>
    <externalReference r:id="rId11"/>
  </externalReferences>
  <definedNames>
    <definedName name="_xlnm._FilterDatabase" localSheetId="6" hidden="1">FIRE0504a!$A$1:$A$1</definedName>
    <definedName name="_xlnm._FilterDatabase" localSheetId="7" hidden="1">FIRE0504b!$A$1:$A$1</definedName>
    <definedName name="bb">'[1]Succ apps, retire &amp; resig 0203'!$A$5:$S$58</definedName>
    <definedName name="_xlnm.Print_Area" localSheetId="2">Contents!$A$1:$E$8</definedName>
    <definedName name="qrychiefrepspecservrtaother" localSheetId="0">#REF!</definedName>
    <definedName name="qrychiefrepspecservrtaother">#REF!</definedName>
    <definedName name="qrychiefrepsuccretireresig" localSheetId="0">#REF!</definedName>
    <definedName name="qrychiefrepsuccretireresig">#REF!</definedName>
    <definedName name="qrychiefrepwteststr" localSheetId="0">#REF!</definedName>
    <definedName name="qrychiefrepwteststr">#REF!</definedName>
    <definedName name="qrychiefrepwtgeneth" localSheetId="0">#REF!</definedName>
    <definedName name="qrychiefrepwtgeneth">#REF!</definedName>
    <definedName name="qryEOwtgrandtotalethgen">'[2]Table 1'!$A$4:$F$4</definedName>
    <definedName name="qryffinjuries9900" localSheetId="0">#REF!</definedName>
    <definedName name="qryffinjuries9900">#REF!</definedName>
    <definedName name="qryPI15" localSheetId="0">#REF!</definedName>
    <definedName name="qryPI15">#REF!</definedName>
    <definedName name="qryPI16" localSheetId="0">#REF!</definedName>
    <definedName name="qryPI16">#REF!</definedName>
    <definedName name="qryPIBV145a" localSheetId="0">#REF!</definedName>
    <definedName name="qryPIBV145a">#REF!</definedName>
    <definedName name="qryPIBV145b" localSheetId="0">#REF!</definedName>
    <definedName name="qryPIBV145b">#REF!</definedName>
    <definedName name="qryPIBV145c" localSheetId="0">#REF!</definedName>
    <definedName name="qryPIBV145c">#REF!</definedName>
    <definedName name="qryPIBV15i" localSheetId="0">#REF!</definedName>
    <definedName name="qryPIBV15i">#REF!</definedName>
    <definedName name="qryPIBV15ii" localSheetId="0">#REF!</definedName>
    <definedName name="qryPIBV15ii">#REF!</definedName>
    <definedName name="qryPIctsickness" localSheetId="0">#REF!</definedName>
    <definedName name="qryPIctsickness">#REF!</definedName>
    <definedName name="qryPIriderfactleave" localSheetId="0">#REF!</definedName>
    <definedName name="qryPIriderfactleave">#REF!</definedName>
    <definedName name="qryPIriderfactsick" localSheetId="0">#REF!</definedName>
    <definedName name="qryPIriderfactsick">#REF!</definedName>
    <definedName name="Query1" localSheetId="0">#REF!</definedName>
    <definedName name="Query1">#REF!</definedName>
  </definedNames>
  <calcPr calcId="191029"/>
  <pivotCaches>
    <pivotCache cacheId="75" r:id="rId12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5" i="7" l="1"/>
  <c r="D55" i="7"/>
  <c r="E55" i="7"/>
  <c r="F55" i="7"/>
  <c r="G55" i="7"/>
  <c r="C56" i="7"/>
  <c r="D56" i="7"/>
  <c r="E56" i="7"/>
  <c r="F56" i="7"/>
  <c r="G56" i="7"/>
  <c r="C57" i="7"/>
  <c r="D57" i="7"/>
  <c r="E57" i="7"/>
  <c r="F57" i="7"/>
  <c r="G57" i="7"/>
  <c r="B56" i="7"/>
  <c r="B57" i="7"/>
  <c r="B55" i="7"/>
  <c r="B1" i="7"/>
  <c r="B37" i="7"/>
  <c r="B38" i="7"/>
  <c r="C23" i="7" a="1"/>
  <c r="D7" i="5"/>
  <c r="C18" i="3" l="1"/>
  <c r="D18" i="3"/>
  <c r="E18" i="3"/>
  <c r="F18" i="3"/>
  <c r="B18" i="3" s="1"/>
  <c r="G18" i="3"/>
  <c r="C19" i="3"/>
  <c r="D19" i="3"/>
  <c r="B19" i="3" s="1"/>
  <c r="E19" i="3"/>
  <c r="F19" i="3"/>
  <c r="G19" i="3"/>
  <c r="C20" i="3"/>
  <c r="D20" i="3"/>
  <c r="B20" i="3" s="1"/>
  <c r="E20" i="3"/>
  <c r="F20" i="3"/>
  <c r="G20" i="3"/>
  <c r="B17" i="11"/>
  <c r="B18" i="11"/>
  <c r="C17" i="11"/>
  <c r="D17" i="11"/>
  <c r="E17" i="11"/>
  <c r="F17" i="11"/>
  <c r="G17" i="11"/>
  <c r="H17" i="11"/>
  <c r="C18" i="11"/>
  <c r="D18" i="11"/>
  <c r="E18" i="11"/>
  <c r="F18" i="11"/>
  <c r="G18" i="11"/>
  <c r="H18" i="11"/>
  <c r="C19" i="11"/>
  <c r="D19" i="11"/>
  <c r="E19" i="11"/>
  <c r="F19" i="11"/>
  <c r="G19" i="11"/>
  <c r="H19" i="11"/>
  <c r="C5" i="11"/>
  <c r="D5" i="11"/>
  <c r="E5" i="11"/>
  <c r="F5" i="11"/>
  <c r="B5" i="11" s="1"/>
  <c r="G5" i="11"/>
  <c r="H5" i="11"/>
  <c r="C6" i="11"/>
  <c r="D6" i="11"/>
  <c r="E6" i="11"/>
  <c r="F6" i="11"/>
  <c r="G6" i="11"/>
  <c r="H6" i="11"/>
  <c r="C7" i="11"/>
  <c r="D7" i="11"/>
  <c r="E7" i="11"/>
  <c r="F7" i="11"/>
  <c r="B7" i="11" s="1"/>
  <c r="G7" i="11"/>
  <c r="H7" i="11"/>
  <c r="C8" i="11"/>
  <c r="D8" i="11"/>
  <c r="E8" i="11"/>
  <c r="F8" i="11"/>
  <c r="G8" i="11"/>
  <c r="H8" i="11"/>
  <c r="C9" i="11"/>
  <c r="D9" i="11"/>
  <c r="E9" i="11"/>
  <c r="F9" i="11"/>
  <c r="B9" i="11" s="1"/>
  <c r="G9" i="11"/>
  <c r="H9" i="11"/>
  <c r="C10" i="11"/>
  <c r="D10" i="11"/>
  <c r="E10" i="11"/>
  <c r="F10" i="11"/>
  <c r="G10" i="11"/>
  <c r="H10" i="11"/>
  <c r="C11" i="11"/>
  <c r="D11" i="11"/>
  <c r="E11" i="11"/>
  <c r="F11" i="11"/>
  <c r="B11" i="11" s="1"/>
  <c r="G11" i="11"/>
  <c r="H11" i="11"/>
  <c r="C12" i="11"/>
  <c r="D12" i="11"/>
  <c r="B12" i="11" s="1"/>
  <c r="E12" i="11"/>
  <c r="F12" i="11"/>
  <c r="G12" i="11"/>
  <c r="H12" i="11"/>
  <c r="C13" i="11"/>
  <c r="D13" i="11"/>
  <c r="E13" i="11"/>
  <c r="F13" i="11"/>
  <c r="B13" i="11" s="1"/>
  <c r="G13" i="11"/>
  <c r="H13" i="11"/>
  <c r="C14" i="11"/>
  <c r="D14" i="11"/>
  <c r="E14" i="11"/>
  <c r="F14" i="11"/>
  <c r="G14" i="11"/>
  <c r="H14" i="11"/>
  <c r="C15" i="11"/>
  <c r="D15" i="11"/>
  <c r="E15" i="11"/>
  <c r="F15" i="11"/>
  <c r="B15" i="11" s="1"/>
  <c r="G15" i="11"/>
  <c r="H15" i="11"/>
  <c r="C16" i="11"/>
  <c r="D16" i="11"/>
  <c r="B16" i="11" s="1"/>
  <c r="E16" i="11"/>
  <c r="F16" i="11"/>
  <c r="G16" i="11"/>
  <c r="H16" i="11"/>
  <c r="B19" i="11"/>
  <c r="D4" i="11"/>
  <c r="E4" i="11"/>
  <c r="F4" i="11"/>
  <c r="G4" i="11"/>
  <c r="H4" i="11"/>
  <c r="C4" i="11"/>
  <c r="B4" i="11" s="1"/>
  <c r="C6" i="3"/>
  <c r="D6" i="3"/>
  <c r="E6" i="3"/>
  <c r="F6" i="3"/>
  <c r="G6" i="3"/>
  <c r="C7" i="3"/>
  <c r="D7" i="3"/>
  <c r="E7" i="3"/>
  <c r="F7" i="3"/>
  <c r="G7" i="3"/>
  <c r="C8" i="3"/>
  <c r="D8" i="3"/>
  <c r="E8" i="3"/>
  <c r="F8" i="3"/>
  <c r="G8" i="3"/>
  <c r="C9" i="3"/>
  <c r="D9" i="3"/>
  <c r="E9" i="3"/>
  <c r="F9" i="3"/>
  <c r="G9" i="3"/>
  <c r="C10" i="3"/>
  <c r="D10" i="3"/>
  <c r="E10" i="3"/>
  <c r="F10" i="3"/>
  <c r="G10" i="3"/>
  <c r="C11" i="3"/>
  <c r="D11" i="3"/>
  <c r="E11" i="3"/>
  <c r="F11" i="3"/>
  <c r="G11" i="3"/>
  <c r="C12" i="3"/>
  <c r="D12" i="3"/>
  <c r="E12" i="3"/>
  <c r="F12" i="3"/>
  <c r="G12" i="3"/>
  <c r="C13" i="3"/>
  <c r="D13" i="3"/>
  <c r="E13" i="3"/>
  <c r="F13" i="3"/>
  <c r="G13" i="3"/>
  <c r="C14" i="3"/>
  <c r="D14" i="3"/>
  <c r="E14" i="3"/>
  <c r="F14" i="3"/>
  <c r="G14" i="3"/>
  <c r="C15" i="3"/>
  <c r="D15" i="3"/>
  <c r="E15" i="3"/>
  <c r="F15" i="3"/>
  <c r="G15" i="3"/>
  <c r="C16" i="3"/>
  <c r="D16" i="3"/>
  <c r="E16" i="3"/>
  <c r="F16" i="3"/>
  <c r="G16" i="3"/>
  <c r="C17" i="3"/>
  <c r="D17" i="3"/>
  <c r="E17" i="3"/>
  <c r="F17" i="3"/>
  <c r="G17" i="3"/>
  <c r="D5" i="3"/>
  <c r="E5" i="3"/>
  <c r="F5" i="3"/>
  <c r="G5" i="3"/>
  <c r="C5" i="3"/>
  <c r="D6" i="5"/>
  <c r="A2" i="5"/>
  <c r="A10" i="4"/>
  <c r="A3" i="4"/>
  <c r="A9" i="9"/>
  <c r="A9" i="4"/>
  <c r="A8" i="4"/>
  <c r="A5" i="4"/>
  <c r="B8" i="11" l="1"/>
  <c r="B14" i="11"/>
  <c r="B10" i="11"/>
  <c r="B6" i="11"/>
  <c r="D47" i="7"/>
  <c r="B33" i="7" l="1"/>
  <c r="B32" i="7"/>
  <c r="B31" i="7"/>
  <c r="B30" i="7"/>
  <c r="B28" i="7"/>
  <c r="B23" i="7"/>
  <c r="B25" i="7"/>
  <c r="B35" i="7"/>
  <c r="B34" i="7"/>
  <c r="B29" i="7"/>
  <c r="B27" i="7"/>
  <c r="B26" i="7"/>
  <c r="B36" i="7"/>
  <c r="B24" i="7"/>
  <c r="C43" i="7" l="1"/>
  <c r="D43" i="7"/>
  <c r="E43" i="7"/>
  <c r="F43" i="7"/>
  <c r="G43" i="7"/>
  <c r="C44" i="7"/>
  <c r="D44" i="7"/>
  <c r="E44" i="7"/>
  <c r="F44" i="7"/>
  <c r="G44" i="7"/>
  <c r="C45" i="7"/>
  <c r="D45" i="7"/>
  <c r="E45" i="7"/>
  <c r="F45" i="7"/>
  <c r="G45" i="7"/>
  <c r="C46" i="7"/>
  <c r="D46" i="7"/>
  <c r="E46" i="7"/>
  <c r="F46" i="7"/>
  <c r="G46" i="7"/>
  <c r="C47" i="7"/>
  <c r="E47" i="7"/>
  <c r="F47" i="7"/>
  <c r="G47" i="7"/>
  <c r="C48" i="7"/>
  <c r="D48" i="7"/>
  <c r="E48" i="7"/>
  <c r="F48" i="7"/>
  <c r="G48" i="7"/>
  <c r="C49" i="7"/>
  <c r="D49" i="7"/>
  <c r="E49" i="7"/>
  <c r="F49" i="7"/>
  <c r="G49" i="7"/>
  <c r="C50" i="7"/>
  <c r="D50" i="7"/>
  <c r="E50" i="7"/>
  <c r="F50" i="7"/>
  <c r="G50" i="7"/>
  <c r="C51" i="7"/>
  <c r="D51" i="7"/>
  <c r="E51" i="7"/>
  <c r="F51" i="7"/>
  <c r="G51" i="7"/>
  <c r="C52" i="7"/>
  <c r="D52" i="7"/>
  <c r="E52" i="7"/>
  <c r="F52" i="7"/>
  <c r="G52" i="7"/>
  <c r="C53" i="7"/>
  <c r="D53" i="7"/>
  <c r="E53" i="7"/>
  <c r="F53" i="7"/>
  <c r="G53" i="7"/>
  <c r="C54" i="7"/>
  <c r="D54" i="7"/>
  <c r="E54" i="7"/>
  <c r="F54" i="7"/>
  <c r="G54" i="7"/>
  <c r="D42" i="7"/>
  <c r="E42" i="7"/>
  <c r="F42" i="7"/>
  <c r="G42" i="7"/>
  <c r="C42" i="7"/>
  <c r="B17" i="3" l="1"/>
  <c r="B54" i="7" s="1"/>
  <c r="B16" i="3"/>
  <c r="B53" i="7" s="1"/>
  <c r="B15" i="3" l="1"/>
  <c r="B52" i="7" s="1"/>
  <c r="B6" i="3" l="1"/>
  <c r="B43" i="7" s="1"/>
  <c r="B8" i="3"/>
  <c r="B45" i="7" s="1"/>
  <c r="B10" i="3"/>
  <c r="B47" i="7" s="1"/>
  <c r="B12" i="3"/>
  <c r="B49" i="7" s="1"/>
  <c r="B14" i="3"/>
  <c r="B51" i="7" s="1"/>
  <c r="B5" i="3"/>
  <c r="B42" i="7" s="1"/>
  <c r="B7" i="3"/>
  <c r="B44" i="7" s="1"/>
  <c r="B9" i="3"/>
  <c r="B46" i="7" s="1"/>
  <c r="B11" i="3"/>
  <c r="B48" i="7" s="1"/>
  <c r="B13" i="3"/>
  <c r="B50" i="7" s="1"/>
  <c r="B4" i="3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3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</futureMetadata>
  <cellMetadata count="1">
    <bk>
      <rc t="1" v="0"/>
    </bk>
  </cellMetadata>
  <valueMetadata count="3">
    <bk>
      <rc t="2" v="0"/>
    </bk>
    <bk>
      <rc t="2" v="1"/>
    </bk>
    <bk>
      <rc t="2" v="2"/>
    </bk>
  </valueMetadata>
</metadata>
</file>

<file path=xl/sharedStrings.xml><?xml version="1.0" encoding="utf-8"?>
<sst xmlns="http://schemas.openxmlformats.org/spreadsheetml/2006/main" count="220" uniqueCount="101">
  <si>
    <t>Year</t>
  </si>
  <si>
    <t>Total</t>
  </si>
  <si>
    <t>2009/10</t>
  </si>
  <si>
    <t>2010/11</t>
  </si>
  <si>
    <t>2011/12</t>
  </si>
  <si>
    <t>2012/13</t>
  </si>
  <si>
    <t>2013/14</t>
  </si>
  <si>
    <t>2014/15</t>
  </si>
  <si>
    <t>Cause of death</t>
  </si>
  <si>
    <t>Burns</t>
  </si>
  <si>
    <t>Overcome by gas or smoke</t>
  </si>
  <si>
    <t>Burns and overcome by gas or smoke</t>
  </si>
  <si>
    <t>Unspecified</t>
  </si>
  <si>
    <t>General note:</t>
  </si>
  <si>
    <t>The full set of fire statistics releases, tables and guidance can be found on our landing page, here-</t>
  </si>
  <si>
    <t>https://www.gov.uk/government/collections/fire-statistics</t>
  </si>
  <si>
    <t>2015/16</t>
  </si>
  <si>
    <t>2016/17</t>
  </si>
  <si>
    <t>2017/18</t>
  </si>
  <si>
    <t>2018/19</t>
  </si>
  <si>
    <t xml:space="preserve">Detailed analysis of fires attended by FRSs </t>
  </si>
  <si>
    <t>Contents</t>
  </si>
  <si>
    <t>We’re always looking to improve the accessibility of our documents.</t>
  </si>
  <si>
    <t xml:space="preserve">To access data tables, select the table number or tabs. </t>
  </si>
  <si>
    <t>Cover sheet</t>
  </si>
  <si>
    <t>Sheet</t>
  </si>
  <si>
    <t>Title</t>
  </si>
  <si>
    <t>Period covered</t>
  </si>
  <si>
    <t>Yes</t>
  </si>
  <si>
    <t>Table 0504</t>
  </si>
  <si>
    <t>Fatalities from fires by cause of death, England</t>
  </si>
  <si>
    <t xml:space="preserve">1 Includes fatalities marked as "fire-related" but excludes fatalities marked as "not fire-related". Those where the role of fire in the fatality was "not known" are included in "fire-related". </t>
  </si>
  <si>
    <t xml:space="preserve"> Fire-related fatalities are those that would not have otherwise occurred had there not been a fire.</t>
  </si>
  <si>
    <t xml:space="preserve">  Hypothermia, Impalement, Other, Other medical condition, Other physical injury and Shock/anaphylactic shock.</t>
  </si>
  <si>
    <t>2019/20</t>
  </si>
  <si>
    <t>FINANCIAL_YEAR</t>
  </si>
  <si>
    <t>2020/21</t>
  </si>
  <si>
    <t>Detail</t>
  </si>
  <si>
    <t>Shows the number of fatalities from fires by cause of death.</t>
  </si>
  <si>
    <t>If you find any problems, or have any feedback, relating to accessibility</t>
  </si>
  <si>
    <t>end of table</t>
  </si>
  <si>
    <t>2 Other includes: Back/Neck injury, Chest/Abdominal injury, Chest pain/Heart condition/Cardiac arrest, Cuts/Lacerations, Drowning, Fracture, Head injury, Heat exhaustion,</t>
  </si>
  <si>
    <t>FR_FATALITIES_UNSPECIFIED</t>
  </si>
  <si>
    <t>FR_FATALITIES_OTHER</t>
  </si>
  <si>
    <t>FR_FATALITIES_BURNS_AND_OVERCOME_BY_GAS_OR_SMOKE</t>
  </si>
  <si>
    <t>FR_FATALITIES_OVERCOME_BY_GAS_OR_SMOKE</t>
  </si>
  <si>
    <t>FR_FATALITIES_BURNS</t>
  </si>
  <si>
    <t>2021/22</t>
  </si>
  <si>
    <t>2022/23</t>
  </si>
  <si>
    <t>2023/24</t>
  </si>
  <si>
    <t>The statistics in this table are Accredited Official Statistics.</t>
  </si>
  <si>
    <t>Official Accredited Statistics?</t>
  </si>
  <si>
    <t>Row Labels</t>
  </si>
  <si>
    <t>Grand Total</t>
  </si>
  <si>
    <t>Sum of FR_FATALITIES_BURNS</t>
  </si>
  <si>
    <t>Sum of FR_FATALITIES_OVERCOME_BY_GAS_OR_SMOKE</t>
  </si>
  <si>
    <t>Sum of FR_FATALITIES_BURNS_AND_OVERCOME_BY_GAS_OR_SMOKE</t>
  </si>
  <si>
    <t>Sum of FR_FATALITIES_OTHER</t>
  </si>
  <si>
    <t>Sum of FR_FATALITIES_UNSPECIFIED</t>
  </si>
  <si>
    <t>Other2</t>
  </si>
  <si>
    <t>ERRORS:</t>
  </si>
  <si>
    <t>Pubdate</t>
  </si>
  <si>
    <t>Upcoming date</t>
  </si>
  <si>
    <t>Datacut date</t>
  </si>
  <si>
    <t>Responsible statistician</t>
  </si>
  <si>
    <t>year ending month</t>
  </si>
  <si>
    <t>March</t>
  </si>
  <si>
    <t xml:space="preserve">year    </t>
  </si>
  <si>
    <t>financial year</t>
  </si>
  <si>
    <t>Please email us at firestatistics@communities.gov.uk</t>
  </si>
  <si>
    <t>Press enquiries: NewsDesk@communities.gov.uk</t>
  </si>
  <si>
    <t>Footnotes</t>
  </si>
  <si>
    <t xml:space="preserve">Fire data are collected by the Fire and Rescue Data Platform (FaRDaP) which collects information on all incidents attended by fire and rescue services. For a variety of reasons </t>
  </si>
  <si>
    <t xml:space="preserve"> some records take longer than others for fire and rescue services to upload to FaRDaP and therefore totals are constantly being amended (by relatively small numbers).</t>
  </si>
  <si>
    <t>Source: MHCLG Fire and Rescue Data Platform</t>
  </si>
  <si>
    <t>Contact: FireStatistics@communities.gov.uk</t>
  </si>
  <si>
    <t>copyright year</t>
  </si>
  <si>
    <t>population year</t>
  </si>
  <si>
    <t>NF_Casualties_Burns</t>
  </si>
  <si>
    <t>NF_Casualties_Overcome_by_gas_or_smoke</t>
  </si>
  <si>
    <t>NF_Casualties_Other_breathing_difficulties</t>
  </si>
  <si>
    <t>NF_Casualties_Burns_and_overcome_by_gas_or_smoke</t>
  </si>
  <si>
    <t>NF_Casualties_Other</t>
  </si>
  <si>
    <t>NF_Casualties_Unspecified</t>
  </si>
  <si>
    <t>2024/25</t>
  </si>
  <si>
    <t>2025/26</t>
  </si>
  <si>
    <t>Nature of injury</t>
  </si>
  <si>
    <t>Other breathing difficulties</t>
  </si>
  <si>
    <t>FIRE STATISTICS TABLE 0504b: Non-fatal casualties from fires by nature of injury, England</t>
  </si>
  <si>
    <t>Non-fatal casualties from fires by cause of death, England</t>
  </si>
  <si>
    <t>Shows the number of non-fatal casualties from fires by cause of death.</t>
  </si>
  <si>
    <t>Ollie Gee</t>
  </si>
  <si>
    <t>19 August 2026</t>
  </si>
  <si>
    <t>Summer 2027</t>
  </si>
  <si>
    <t>2024</t>
  </si>
  <si>
    <t>FIRE0504a</t>
  </si>
  <si>
    <t>FIRE0504b</t>
  </si>
  <si>
    <t>12 May 2026</t>
  </si>
  <si>
    <t>Email: FireStatistics@communities.gov.uk</t>
  </si>
  <si>
    <r>
      <t>Other</t>
    </r>
    <r>
      <rPr>
        <vertAlign val="superscript"/>
        <sz val="12"/>
        <color rgb="FF000000"/>
        <rFont val="Arial"/>
        <family val="2"/>
      </rPr>
      <t>2</t>
    </r>
  </si>
  <si>
    <r>
      <t>FIRE STATISTICS TABLE 0504a: Fatalities</t>
    </r>
    <r>
      <rPr>
        <b/>
        <vertAlign val="superscript"/>
        <sz val="12"/>
        <color rgb="FF000000"/>
        <rFont val="Arial"/>
        <family val="2"/>
      </rPr>
      <t>1</t>
    </r>
    <r>
      <rPr>
        <b/>
        <sz val="12"/>
        <color rgb="FF000000"/>
        <rFont val="Arial"/>
        <family val="2"/>
      </rPr>
      <t xml:space="preserve"> from fires by cause of death, England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</si>
</sst>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2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8"/>
      <color rgb="FF0000FF"/>
      <name val="Arial"/>
      <family val="2"/>
    </font>
    <font>
      <sz val="14"/>
      <color rgb="FF000000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u/>
      <sz val="12"/>
      <color theme="10"/>
      <name val="Arial"/>
      <family val="2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  <font>
      <u/>
      <sz val="11"/>
      <color rgb="FF0563C1"/>
      <name val="Calibri"/>
      <family val="2"/>
    </font>
    <font>
      <sz val="8"/>
      <name val="Calibri"/>
      <family val="2"/>
      <scheme val="minor"/>
    </font>
    <font>
      <u/>
      <sz val="12"/>
      <color rgb="FF000000"/>
      <name val="Arial"/>
      <family val="2"/>
    </font>
    <font>
      <vertAlign val="superscript"/>
      <sz val="12"/>
      <color rgb="FF000000"/>
      <name val="Arial"/>
      <family val="2"/>
    </font>
    <font>
      <b/>
      <vertAlign val="superscript"/>
      <sz val="12"/>
      <color rgb="FF000000"/>
      <name val="Arial"/>
      <family val="2"/>
    </font>
    <font>
      <sz val="12"/>
      <color rgb="FFFFFF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theme="0"/>
      </patternFill>
    </fill>
  </fills>
  <borders count="7">
    <border>
      <left/>
      <right/>
      <top/>
      <bottom/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auto="1"/>
      </bottom>
      <diagonal/>
    </border>
  </borders>
  <cellStyleXfs count="14">
    <xf numFmtId="0" fontId="0" fillId="0" borderId="0"/>
    <xf numFmtId="0" fontId="1" fillId="0" borderId="0" applyNumberFormat="0" applyFill="0" applyBorder="0" applyAlignment="0" applyProtection="0"/>
    <xf numFmtId="9" fontId="2" fillId="0" borderId="0" applyFont="0" applyFill="0" applyBorder="0" applyAlignment="0" applyProtection="0"/>
    <xf numFmtId="0" fontId="3" fillId="0" borderId="0" applyNumberFormat="0" applyBorder="0" applyProtection="0"/>
    <xf numFmtId="0" fontId="4" fillId="0" borderId="0" applyNumberFormat="0" applyBorder="0" applyProtection="0"/>
    <xf numFmtId="0" fontId="1" fillId="0" borderId="0" applyNumberFormat="0" applyFill="0" applyBorder="0" applyAlignment="0" applyProtection="0"/>
    <xf numFmtId="0" fontId="10" fillId="0" borderId="0" applyNumberFormat="0" applyFont="0" applyBorder="0" applyProtection="0"/>
    <xf numFmtId="0" fontId="12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" fillId="0" borderId="0" applyNumberFormat="0" applyBorder="0" applyProtection="0"/>
    <xf numFmtId="0" fontId="12" fillId="0" borderId="0" applyNumberFormat="0" applyFill="0" applyBorder="0" applyAlignment="0" applyProtection="0"/>
    <xf numFmtId="0" fontId="10" fillId="0" borderId="0"/>
    <xf numFmtId="0" fontId="10" fillId="0" borderId="0" applyNumberFormat="0" applyFont="0" applyBorder="0" applyProtection="0"/>
    <xf numFmtId="164" fontId="2" fillId="0" borderId="0" applyFont="0" applyFill="0" applyBorder="0" applyAlignment="0" applyProtection="0"/>
  </cellStyleXfs>
  <cellXfs count="63">
    <xf numFmtId="0" fontId="0" fillId="0" borderId="0" xfId="0"/>
    <xf numFmtId="0" fontId="4" fillId="3" borderId="0" xfId="3" applyFont="1" applyFill="1"/>
    <xf numFmtId="0" fontId="5" fillId="3" borderId="0" xfId="4" applyFont="1" applyFill="1" applyAlignment="1">
      <alignment vertical="center"/>
    </xf>
    <xf numFmtId="0" fontId="6" fillId="3" borderId="0" xfId="3" applyFont="1" applyFill="1"/>
    <xf numFmtId="0" fontId="7" fillId="0" borderId="0" xfId="4" applyFont="1" applyAlignment="1">
      <alignment vertical="center"/>
    </xf>
    <xf numFmtId="0" fontId="8" fillId="0" borderId="0" xfId="3" applyFont="1"/>
    <xf numFmtId="0" fontId="3" fillId="3" borderId="0" xfId="6" applyFont="1" applyFill="1"/>
    <xf numFmtId="0" fontId="13" fillId="3" borderId="0" xfId="7" applyFont="1" applyFill="1" applyAlignment="1"/>
    <xf numFmtId="0" fontId="5" fillId="4" borderId="0" xfId="4" applyFont="1" applyFill="1" applyAlignment="1">
      <alignment vertical="center"/>
    </xf>
    <xf numFmtId="0" fontId="3" fillId="4" borderId="0" xfId="3" applyFill="1"/>
    <xf numFmtId="0" fontId="3" fillId="3" borderId="0" xfId="3" applyFill="1"/>
    <xf numFmtId="0" fontId="9" fillId="0" borderId="0" xfId="1" applyFont="1"/>
    <xf numFmtId="0" fontId="9" fillId="4" borderId="0" xfId="1" applyFont="1" applyFill="1"/>
    <xf numFmtId="3" fontId="11" fillId="0" borderId="0" xfId="0" applyNumberFormat="1" applyFont="1"/>
    <xf numFmtId="3" fontId="3" fillId="0" borderId="0" xfId="0" applyNumberFormat="1" applyFont="1"/>
    <xf numFmtId="3" fontId="11" fillId="3" borderId="0" xfId="4" applyNumberFormat="1" applyFont="1" applyFill="1"/>
    <xf numFmtId="3" fontId="3" fillId="3" borderId="0" xfId="9" applyNumberFormat="1" applyFont="1" applyFill="1"/>
    <xf numFmtId="3" fontId="11" fillId="4" borderId="0" xfId="4" applyNumberFormat="1" applyFont="1" applyFill="1"/>
    <xf numFmtId="3" fontId="3" fillId="4" borderId="0" xfId="9" applyNumberFormat="1" applyFont="1" applyFill="1"/>
    <xf numFmtId="3" fontId="3" fillId="3" borderId="0" xfId="4" applyNumberFormat="1" applyFont="1" applyFill="1"/>
    <xf numFmtId="3" fontId="16" fillId="3" borderId="0" xfId="7" applyNumberFormat="1" applyFont="1" applyFill="1" applyAlignment="1"/>
    <xf numFmtId="3" fontId="11" fillId="3" borderId="0" xfId="9" applyNumberFormat="1" applyFont="1" applyFill="1" applyAlignment="1">
      <alignment wrapText="1"/>
    </xf>
    <xf numFmtId="3" fontId="11" fillId="3" borderId="0" xfId="9" applyNumberFormat="1" applyFont="1" applyFill="1" applyAlignment="1">
      <alignment horizontal="left" wrapText="1"/>
    </xf>
    <xf numFmtId="3" fontId="3" fillId="3" borderId="0" xfId="11" applyNumberFormat="1" applyFont="1" applyFill="1"/>
    <xf numFmtId="3" fontId="16" fillId="3" borderId="0" xfId="1" applyNumberFormat="1" applyFont="1" applyFill="1" applyAlignment="1">
      <alignment horizontal="left" vertical="center"/>
    </xf>
    <xf numFmtId="3" fontId="3" fillId="3" borderId="0" xfId="12" applyNumberFormat="1" applyFont="1" applyFill="1" applyAlignment="1">
      <alignment horizontal="left" vertical="center" wrapText="1"/>
    </xf>
    <xf numFmtId="3" fontId="3" fillId="2" borderId="0" xfId="0" applyNumberFormat="1" applyFont="1" applyFill="1" applyAlignment="1">
      <alignment horizontal="left" vertical="center"/>
    </xf>
    <xf numFmtId="3" fontId="3" fillId="3" borderId="0" xfId="12" applyNumberFormat="1" applyFont="1" applyFill="1" applyAlignment="1">
      <alignment horizontal="left" vertical="center"/>
    </xf>
    <xf numFmtId="3" fontId="3" fillId="3" borderId="0" xfId="11" applyNumberFormat="1" applyFont="1" applyFill="1" applyAlignment="1">
      <alignment wrapText="1"/>
    </xf>
    <xf numFmtId="3" fontId="3" fillId="3" borderId="0" xfId="11" applyNumberFormat="1" applyFont="1" applyFill="1" applyAlignment="1">
      <alignment horizontal="left"/>
    </xf>
    <xf numFmtId="3" fontId="3" fillId="0" borderId="0" xfId="0" applyNumberFormat="1" applyFont="1" applyAlignment="1">
      <alignment horizontal="right"/>
    </xf>
    <xf numFmtId="3" fontId="3" fillId="6" borderId="0" xfId="0" applyNumberFormat="1" applyFont="1" applyFill="1"/>
    <xf numFmtId="3" fontId="3" fillId="6" borderId="0" xfId="0" applyNumberFormat="1" applyFont="1" applyFill="1" applyAlignment="1">
      <alignment vertical="top"/>
    </xf>
    <xf numFmtId="3" fontId="11" fillId="6" borderId="0" xfId="0" applyNumberFormat="1" applyFont="1" applyFill="1"/>
    <xf numFmtId="3" fontId="16" fillId="6" borderId="0" xfId="1" applyNumberFormat="1" applyFont="1" applyFill="1" applyAlignment="1"/>
    <xf numFmtId="3" fontId="3" fillId="2" borderId="0" xfId="0" applyNumberFormat="1" applyFont="1" applyFill="1"/>
    <xf numFmtId="3" fontId="11" fillId="6" borderId="3" xfId="0" applyNumberFormat="1" applyFont="1" applyFill="1" applyBorder="1"/>
    <xf numFmtId="3" fontId="11" fillId="6" borderId="3" xfId="0" applyNumberFormat="1" applyFont="1" applyFill="1" applyBorder="1" applyAlignment="1">
      <alignment horizontal="center"/>
    </xf>
    <xf numFmtId="3" fontId="3" fillId="6" borderId="3" xfId="0" applyNumberFormat="1" applyFont="1" applyFill="1" applyBorder="1" applyAlignment="1">
      <alignment wrapText="1"/>
    </xf>
    <xf numFmtId="3" fontId="11" fillId="6" borderId="4" xfId="0" applyNumberFormat="1" applyFont="1" applyFill="1" applyBorder="1" applyAlignment="1">
      <alignment horizontal="right" vertical="center" wrapText="1"/>
    </xf>
    <xf numFmtId="3" fontId="3" fillId="6" borderId="4" xfId="0" applyNumberFormat="1" applyFont="1" applyFill="1" applyBorder="1" applyAlignment="1">
      <alignment horizontal="right" vertical="center" wrapText="1"/>
    </xf>
    <xf numFmtId="3" fontId="3" fillId="6" borderId="5" xfId="0" applyNumberFormat="1" applyFont="1" applyFill="1" applyBorder="1"/>
    <xf numFmtId="3" fontId="11" fillId="6" borderId="5" xfId="0" applyNumberFormat="1" applyFont="1" applyFill="1" applyBorder="1" applyAlignment="1">
      <alignment horizontal="right" vertical="center" wrapText="1"/>
    </xf>
    <xf numFmtId="3" fontId="3" fillId="7" borderId="0" xfId="0" applyNumberFormat="1" applyFont="1" applyFill="1"/>
    <xf numFmtId="3" fontId="11" fillId="6" borderId="0" xfId="0" applyNumberFormat="1" applyFont="1" applyFill="1" applyAlignment="1">
      <alignment horizontal="right" vertical="center" wrapText="1"/>
    </xf>
    <xf numFmtId="3" fontId="3" fillId="6" borderId="3" xfId="0" applyNumberFormat="1" applyFont="1" applyFill="1" applyBorder="1"/>
    <xf numFmtId="3" fontId="11" fillId="6" borderId="6" xfId="0" applyNumberFormat="1" applyFont="1" applyFill="1" applyBorder="1"/>
    <xf numFmtId="3" fontId="3" fillId="7" borderId="6" xfId="0" applyNumberFormat="1" applyFont="1" applyFill="1" applyBorder="1"/>
    <xf numFmtId="3" fontId="3" fillId="6" borderId="0" xfId="2" applyNumberFormat="1" applyFont="1" applyFill="1" applyAlignment="1">
      <alignment wrapText="1"/>
    </xf>
    <xf numFmtId="3" fontId="3" fillId="6" borderId="0" xfId="0" applyNumberFormat="1" applyFont="1" applyFill="1" applyAlignment="1">
      <alignment wrapText="1"/>
    </xf>
    <xf numFmtId="3" fontId="3" fillId="2" borderId="0" xfId="0" applyNumberFormat="1" applyFont="1" applyFill="1" applyAlignment="1">
      <alignment wrapText="1"/>
    </xf>
    <xf numFmtId="3" fontId="3" fillId="6" borderId="0" xfId="0" applyNumberFormat="1" applyFont="1" applyFill="1" applyAlignment="1">
      <alignment vertical="top" wrapText="1"/>
    </xf>
    <xf numFmtId="3" fontId="3" fillId="6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left"/>
    </xf>
    <xf numFmtId="3" fontId="16" fillId="6" borderId="0" xfId="1" applyNumberFormat="1" applyFont="1" applyFill="1" applyAlignment="1">
      <alignment horizontal="right"/>
    </xf>
    <xf numFmtId="3" fontId="19" fillId="6" borderId="0" xfId="0" applyNumberFormat="1" applyFont="1" applyFill="1"/>
    <xf numFmtId="3" fontId="3" fillId="7" borderId="5" xfId="0" applyNumberFormat="1" applyFont="1" applyFill="1" applyBorder="1"/>
    <xf numFmtId="3" fontId="11" fillId="5" borderId="2" xfId="13" applyNumberFormat="1" applyFont="1" applyFill="1" applyBorder="1" applyAlignment="1">
      <alignment horizontal="right"/>
    </xf>
    <xf numFmtId="3" fontId="11" fillId="5" borderId="2" xfId="0" applyNumberFormat="1" applyFont="1" applyFill="1" applyBorder="1" applyAlignment="1">
      <alignment horizontal="left"/>
    </xf>
    <xf numFmtId="3" fontId="3" fillId="0" borderId="0" xfId="0" pivotButton="1" applyNumberFormat="1" applyFont="1"/>
    <xf numFmtId="3" fontId="3" fillId="0" borderId="0" xfId="0" applyNumberFormat="1" applyFont="1" applyAlignment="1">
      <alignment horizontal="left"/>
    </xf>
    <xf numFmtId="3" fontId="3" fillId="2" borderId="1" xfId="0" applyNumberFormat="1" applyFont="1" applyFill="1" applyBorder="1" applyAlignment="1">
      <alignment horizontal="right" vertical="center" wrapText="1"/>
    </xf>
    <xf numFmtId="3" fontId="3" fillId="3" borderId="0" xfId="9" applyNumberFormat="1" applyFont="1" applyFill="1" applyAlignment="1">
      <alignment horizontal="center"/>
    </xf>
  </cellXfs>
  <cellStyles count="14">
    <cellStyle name="Comma" xfId="13" builtinId="3"/>
    <cellStyle name="Hyperlink" xfId="1" builtinId="8"/>
    <cellStyle name="Hyperlink 2" xfId="5" xr:uid="{20526DDC-141D-4F9F-B40E-571E7995D738}"/>
    <cellStyle name="Hyperlink 2 2" xfId="7" xr:uid="{7764D379-C6C3-4943-8719-C564AA653050}"/>
    <cellStyle name="Hyperlink 2 2 2" xfId="10" xr:uid="{C7A5600F-A3EA-476A-9804-6BA2457741A9}"/>
    <cellStyle name="Hyperlink 3" xfId="8" xr:uid="{174338D5-85DE-497E-8F6B-FAFF676DDCD7}"/>
    <cellStyle name="Normal" xfId="0" builtinId="0"/>
    <cellStyle name="Normal 2 2 2 2" xfId="4" xr:uid="{D58BAFC2-C3AB-49FE-8567-BD0DF67E2577}"/>
    <cellStyle name="Normal 2 3" xfId="9" xr:uid="{856A90B7-AD5D-465F-9E1B-0903C38A7468}"/>
    <cellStyle name="Normal 2 4" xfId="12" xr:uid="{CAF034E4-FE9F-4304-A49D-7CF7F30293B8}"/>
    <cellStyle name="Normal 5" xfId="11" xr:uid="{BCC18796-E4E5-4DD5-A473-117FB691FB5F}"/>
    <cellStyle name="Normal 6 2" xfId="3" xr:uid="{463B753E-1A95-436C-83D5-CEDC3C3679BD}"/>
    <cellStyle name="Normal 7 2" xfId="6" xr:uid="{C5129DDC-A019-4576-B13E-0E9CEDB744A5}"/>
    <cellStyle name="Per cent" xfId="2" builtinId="5"/>
  </cellStyles>
  <dxfs count="2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microsoft.com/office/2017/06/relationships/rdRichValue" Target="richData/rdrichvalue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1.xml"/><Relationship Id="rId1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microsoft.com/office/2017/06/relationships/rdRichValueTypes" Target="richData/rdRichValueTyp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23" Type="http://schemas.openxmlformats.org/officeDocument/2006/relationships/customXml" Target="../customXml/item2.xml"/><Relationship Id="rId10" Type="http://schemas.openxmlformats.org/officeDocument/2006/relationships/externalLink" Target="externalLinks/externalLink1.xml"/><Relationship Id="rId19" Type="http://schemas.microsoft.com/office/2017/06/relationships/rdRichValueStructure" Target="richData/rdrichvaluestructure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Relationship Id="rId22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reStats\OHR%20files\Chief%20Inspector's%20Annual%20Report\2002_03\Excel\Section%201%20-%20Staffing%20and%20Other%20Resources\Table%205%20and%206%20-%20Retained%20Success%20apps,01-02%20&amp;%2002-03%20re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MFSIISG\Equal%20Opportunities\JSC%20on%20Personnel%20Statistics\1999\Tables%201%20and%202%2098_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cc apps, retire &amp; resig 0102"/>
      <sheetName val="Succ apps, retire &amp; resig 0203"/>
    </sheetNames>
    <sheetDataSet>
      <sheetData sheetId="0" refreshError="1"/>
      <sheetData sheetId="1">
        <row r="5">
          <cell r="B5" t="str">
            <v>Successful applicants</v>
          </cell>
          <cell r="D5" t="str">
            <v>Dismissal on disciplinary grounds</v>
          </cell>
          <cell r="F5" t="str">
            <v>Medical discharge due to harassment or discrimination</v>
          </cell>
          <cell r="H5" t="str">
            <v>Resignation due to harassment or discrimination</v>
          </cell>
          <cell r="J5" t="str">
            <v>Medical discharge for other reasons</v>
          </cell>
          <cell r="L5" t="str">
            <v>Poor performance/ efficiency</v>
          </cell>
          <cell r="N5" t="str">
            <v>Resignation to take other employment</v>
          </cell>
          <cell r="P5" t="str">
            <v>Compulsory/ voluntary age retirement</v>
          </cell>
          <cell r="R5" t="str">
            <v>Deceased</v>
          </cell>
        </row>
        <row r="7">
          <cell r="A7" t="str">
            <v>FCDAs and FEPA1</v>
          </cell>
        </row>
        <row r="9">
          <cell r="A9" t="str">
            <v>Greater Manchester</v>
          </cell>
          <cell r="B9">
            <v>2</v>
          </cell>
          <cell r="D9">
            <v>0</v>
          </cell>
          <cell r="F9">
            <v>0</v>
          </cell>
          <cell r="H9">
            <v>0</v>
          </cell>
          <cell r="J9">
            <v>1</v>
          </cell>
          <cell r="L9">
            <v>0</v>
          </cell>
          <cell r="N9">
            <v>0</v>
          </cell>
          <cell r="P9">
            <v>1</v>
          </cell>
          <cell r="R9">
            <v>0</v>
          </cell>
        </row>
        <row r="10">
          <cell r="A10" t="str">
            <v>London2</v>
          </cell>
        </row>
        <row r="11">
          <cell r="A11" t="str">
            <v>Merseyside2</v>
          </cell>
        </row>
        <row r="12">
          <cell r="A12" t="str">
            <v>South Yorkshire</v>
          </cell>
          <cell r="B12">
            <v>4</v>
          </cell>
          <cell r="D12">
            <v>0</v>
          </cell>
          <cell r="F12">
            <v>0</v>
          </cell>
          <cell r="H12">
            <v>0</v>
          </cell>
          <cell r="J12">
            <v>0</v>
          </cell>
          <cell r="L12">
            <v>0</v>
          </cell>
          <cell r="N12">
            <v>1</v>
          </cell>
          <cell r="P12">
            <v>1</v>
          </cell>
          <cell r="R12">
            <v>0</v>
          </cell>
        </row>
        <row r="13">
          <cell r="A13" t="str">
            <v>Tyne &amp; Wear</v>
          </cell>
          <cell r="B13">
            <v>2</v>
          </cell>
          <cell r="D13">
            <v>0</v>
          </cell>
          <cell r="F13">
            <v>0</v>
          </cell>
          <cell r="H13">
            <v>0</v>
          </cell>
          <cell r="J13">
            <v>1</v>
          </cell>
          <cell r="L13">
            <v>0</v>
          </cell>
          <cell r="N13">
            <v>0</v>
          </cell>
          <cell r="P13">
            <v>0</v>
          </cell>
          <cell r="R13">
            <v>0</v>
          </cell>
        </row>
        <row r="14">
          <cell r="A14" t="str">
            <v>West Midlands</v>
          </cell>
          <cell r="B14">
            <v>2</v>
          </cell>
          <cell r="D14">
            <v>0</v>
          </cell>
          <cell r="F14">
            <v>0</v>
          </cell>
          <cell r="H14">
            <v>0</v>
          </cell>
          <cell r="J14">
            <v>0</v>
          </cell>
          <cell r="L14">
            <v>0</v>
          </cell>
          <cell r="N14">
            <v>0</v>
          </cell>
          <cell r="P14">
            <v>0</v>
          </cell>
          <cell r="R14">
            <v>0</v>
          </cell>
        </row>
        <row r="15">
          <cell r="A15" t="str">
            <v>West Yorkshire</v>
          </cell>
          <cell r="B15">
            <v>4</v>
          </cell>
          <cell r="D15">
            <v>0</v>
          </cell>
          <cell r="F15">
            <v>0</v>
          </cell>
          <cell r="H15">
            <v>0</v>
          </cell>
          <cell r="J15">
            <v>0</v>
          </cell>
          <cell r="L15">
            <v>0</v>
          </cell>
          <cell r="N15">
            <v>0</v>
          </cell>
          <cell r="P15">
            <v>2</v>
          </cell>
          <cell r="R15">
            <v>0</v>
          </cell>
        </row>
        <row r="17">
          <cell r="A17" t="str">
            <v>TOTAL</v>
          </cell>
          <cell r="B17">
            <v>14</v>
          </cell>
          <cell r="D17">
            <v>0</v>
          </cell>
          <cell r="F17">
            <v>0</v>
          </cell>
          <cell r="H17">
            <v>0</v>
          </cell>
          <cell r="J17">
            <v>2</v>
          </cell>
          <cell r="L17">
            <v>0</v>
          </cell>
          <cell r="N17">
            <v>1</v>
          </cell>
          <cell r="P17">
            <v>4</v>
          </cell>
          <cell r="R17">
            <v>0</v>
          </cell>
        </row>
        <row r="19">
          <cell r="A19" t="str">
            <v>ENGLAND</v>
          </cell>
        </row>
        <row r="21">
          <cell r="A21" t="str">
            <v>Avon</v>
          </cell>
          <cell r="B21">
            <v>18</v>
          </cell>
          <cell r="D21">
            <v>0</v>
          </cell>
          <cell r="F21">
            <v>0</v>
          </cell>
          <cell r="H21">
            <v>0</v>
          </cell>
          <cell r="J21">
            <v>1</v>
          </cell>
          <cell r="L21">
            <v>0</v>
          </cell>
          <cell r="N21">
            <v>5</v>
          </cell>
          <cell r="P21">
            <v>10</v>
          </cell>
          <cell r="R21">
            <v>0</v>
          </cell>
        </row>
        <row r="22">
          <cell r="A22" t="str">
            <v>Bedfordshire &amp; Luton</v>
          </cell>
          <cell r="B22">
            <v>8</v>
          </cell>
          <cell r="D22">
            <v>0</v>
          </cell>
          <cell r="F22">
            <v>0</v>
          </cell>
          <cell r="H22">
            <v>0</v>
          </cell>
          <cell r="J22">
            <v>0</v>
          </cell>
          <cell r="L22">
            <v>0</v>
          </cell>
          <cell r="N22">
            <v>12</v>
          </cell>
          <cell r="P22">
            <v>2</v>
          </cell>
          <cell r="R22">
            <v>0</v>
          </cell>
        </row>
        <row r="23">
          <cell r="A23" t="str">
            <v>Buckinghamshire</v>
          </cell>
          <cell r="B23">
            <v>23</v>
          </cell>
          <cell r="D23">
            <v>0</v>
          </cell>
          <cell r="F23">
            <v>0</v>
          </cell>
          <cell r="H23">
            <v>0</v>
          </cell>
          <cell r="J23">
            <v>0</v>
          </cell>
          <cell r="L23">
            <v>0</v>
          </cell>
          <cell r="N23">
            <v>2</v>
          </cell>
          <cell r="P23">
            <v>2</v>
          </cell>
          <cell r="R23">
            <v>0</v>
          </cell>
        </row>
        <row r="24">
          <cell r="A24" t="str">
            <v>Cambridgeshire</v>
          </cell>
          <cell r="B24">
            <v>34</v>
          </cell>
          <cell r="D24">
            <v>1</v>
          </cell>
          <cell r="F24">
            <v>0</v>
          </cell>
          <cell r="H24">
            <v>0</v>
          </cell>
          <cell r="J24">
            <v>0</v>
          </cell>
          <cell r="L24">
            <v>0</v>
          </cell>
          <cell r="N24">
            <v>0</v>
          </cell>
          <cell r="P24">
            <v>4</v>
          </cell>
          <cell r="R24">
            <v>0</v>
          </cell>
        </row>
        <row r="25">
          <cell r="A25" t="str">
            <v>Cheshire</v>
          </cell>
          <cell r="B25">
            <v>22</v>
          </cell>
          <cell r="D25">
            <v>0</v>
          </cell>
          <cell r="F25">
            <v>0</v>
          </cell>
          <cell r="H25">
            <v>0</v>
          </cell>
          <cell r="J25">
            <v>0</v>
          </cell>
          <cell r="L25">
            <v>0</v>
          </cell>
          <cell r="N25">
            <v>2</v>
          </cell>
          <cell r="P25">
            <v>2</v>
          </cell>
          <cell r="R25">
            <v>0</v>
          </cell>
        </row>
        <row r="26">
          <cell r="A26" t="str">
            <v>Cleveland</v>
          </cell>
          <cell r="B26">
            <v>11</v>
          </cell>
          <cell r="D26">
            <v>0</v>
          </cell>
          <cell r="F26">
            <v>0</v>
          </cell>
          <cell r="H26">
            <v>0</v>
          </cell>
          <cell r="J26">
            <v>0</v>
          </cell>
          <cell r="L26">
            <v>1</v>
          </cell>
          <cell r="N26">
            <v>0</v>
          </cell>
          <cell r="P26">
            <v>5</v>
          </cell>
          <cell r="R26">
            <v>0</v>
          </cell>
        </row>
        <row r="27">
          <cell r="A27" t="str">
            <v>Cornwall</v>
          </cell>
          <cell r="B27">
            <v>23</v>
          </cell>
          <cell r="D27">
            <v>0</v>
          </cell>
          <cell r="F27">
            <v>0</v>
          </cell>
          <cell r="H27">
            <v>0</v>
          </cell>
          <cell r="J27">
            <v>0</v>
          </cell>
          <cell r="L27">
            <v>0</v>
          </cell>
          <cell r="N27">
            <v>0</v>
          </cell>
          <cell r="P27">
            <v>8</v>
          </cell>
          <cell r="R27">
            <v>0</v>
          </cell>
        </row>
        <row r="28">
          <cell r="A28" t="str">
            <v>County Durham &amp; Darlington</v>
          </cell>
          <cell r="B28">
            <v>20</v>
          </cell>
          <cell r="D28">
            <v>0</v>
          </cell>
          <cell r="F28">
            <v>0</v>
          </cell>
          <cell r="H28">
            <v>0</v>
          </cell>
          <cell r="J28">
            <v>1</v>
          </cell>
          <cell r="L28">
            <v>0</v>
          </cell>
          <cell r="N28">
            <v>0</v>
          </cell>
          <cell r="P28">
            <v>2</v>
          </cell>
          <cell r="R28">
            <v>0</v>
          </cell>
        </row>
        <row r="29">
          <cell r="A29" t="str">
            <v>Cumbria</v>
          </cell>
          <cell r="B29">
            <v>37</v>
          </cell>
          <cell r="D29">
            <v>0</v>
          </cell>
          <cell r="F29">
            <v>0</v>
          </cell>
          <cell r="H29">
            <v>0</v>
          </cell>
          <cell r="J29">
            <v>0</v>
          </cell>
          <cell r="L29">
            <v>1</v>
          </cell>
          <cell r="N29">
            <v>6</v>
          </cell>
          <cell r="P29">
            <v>10</v>
          </cell>
          <cell r="R29">
            <v>0</v>
          </cell>
        </row>
        <row r="30">
          <cell r="A30" t="str">
            <v>Derbyshire</v>
          </cell>
          <cell r="B30">
            <v>37</v>
          </cell>
          <cell r="D30">
            <v>0</v>
          </cell>
          <cell r="F30">
            <v>0</v>
          </cell>
          <cell r="H30">
            <v>0</v>
          </cell>
          <cell r="J30">
            <v>4</v>
          </cell>
          <cell r="L30">
            <v>0</v>
          </cell>
          <cell r="N30">
            <v>2</v>
          </cell>
          <cell r="P30">
            <v>9</v>
          </cell>
          <cell r="R30">
            <v>0</v>
          </cell>
        </row>
        <row r="31">
          <cell r="A31" t="str">
            <v>Devon</v>
          </cell>
          <cell r="B31">
            <v>110</v>
          </cell>
          <cell r="D31">
            <v>0</v>
          </cell>
          <cell r="F31">
            <v>0</v>
          </cell>
          <cell r="H31">
            <v>0</v>
          </cell>
          <cell r="J31">
            <v>2</v>
          </cell>
          <cell r="L31">
            <v>0</v>
          </cell>
          <cell r="N31">
            <v>8</v>
          </cell>
          <cell r="P31">
            <v>17</v>
          </cell>
          <cell r="R31">
            <v>0</v>
          </cell>
        </row>
        <row r="32">
          <cell r="A32" t="str">
            <v>Dorset</v>
          </cell>
          <cell r="B32">
            <v>32</v>
          </cell>
          <cell r="D32">
            <v>1</v>
          </cell>
          <cell r="F32">
            <v>0</v>
          </cell>
          <cell r="H32">
            <v>0</v>
          </cell>
          <cell r="J32">
            <v>2</v>
          </cell>
          <cell r="L32">
            <v>1</v>
          </cell>
          <cell r="N32">
            <v>0</v>
          </cell>
          <cell r="P32">
            <v>6</v>
          </cell>
          <cell r="R32">
            <v>0</v>
          </cell>
        </row>
        <row r="33">
          <cell r="A33" t="str">
            <v>East Sussex</v>
          </cell>
          <cell r="B33">
            <v>5</v>
          </cell>
          <cell r="D33">
            <v>0</v>
          </cell>
          <cell r="F33">
            <v>0</v>
          </cell>
          <cell r="H33">
            <v>0</v>
          </cell>
          <cell r="J33">
            <v>1</v>
          </cell>
          <cell r="L33">
            <v>0</v>
          </cell>
          <cell r="N33">
            <v>25</v>
          </cell>
          <cell r="P33">
            <v>0</v>
          </cell>
          <cell r="R33">
            <v>0</v>
          </cell>
        </row>
        <row r="34">
          <cell r="A34" t="str">
            <v>Essex</v>
          </cell>
          <cell r="B34">
            <v>35</v>
          </cell>
          <cell r="D34">
            <v>1</v>
          </cell>
          <cell r="F34">
            <v>0</v>
          </cell>
          <cell r="H34">
            <v>0</v>
          </cell>
          <cell r="J34">
            <v>3</v>
          </cell>
          <cell r="L34">
            <v>1</v>
          </cell>
          <cell r="N34">
            <v>3</v>
          </cell>
          <cell r="P34">
            <v>11</v>
          </cell>
          <cell r="R34">
            <v>0</v>
          </cell>
        </row>
        <row r="35">
          <cell r="A35" t="str">
            <v>Gloucestershire</v>
          </cell>
          <cell r="B35">
            <v>19</v>
          </cell>
          <cell r="D35">
            <v>0</v>
          </cell>
          <cell r="F35">
            <v>0</v>
          </cell>
          <cell r="H35">
            <v>0</v>
          </cell>
          <cell r="J35">
            <v>0</v>
          </cell>
          <cell r="L35">
            <v>0</v>
          </cell>
          <cell r="N35">
            <v>3</v>
          </cell>
          <cell r="P35">
            <v>6</v>
          </cell>
          <cell r="R35">
            <v>0</v>
          </cell>
        </row>
        <row r="36">
          <cell r="A36" t="str">
            <v>Hampshire</v>
          </cell>
          <cell r="B36">
            <v>58</v>
          </cell>
          <cell r="D36">
            <v>0</v>
          </cell>
          <cell r="F36">
            <v>0</v>
          </cell>
          <cell r="H36">
            <v>1</v>
          </cell>
          <cell r="J36">
            <v>5</v>
          </cell>
          <cell r="L36">
            <v>12</v>
          </cell>
          <cell r="N36">
            <v>6</v>
          </cell>
          <cell r="P36">
            <v>15</v>
          </cell>
          <cell r="R36">
            <v>0</v>
          </cell>
        </row>
        <row r="37">
          <cell r="A37" t="str">
            <v>Hereford &amp; Worcester</v>
          </cell>
          <cell r="B37">
            <v>40</v>
          </cell>
          <cell r="D37">
            <v>0</v>
          </cell>
          <cell r="F37">
            <v>0</v>
          </cell>
          <cell r="H37">
            <v>0</v>
          </cell>
          <cell r="J37">
            <v>2</v>
          </cell>
          <cell r="L37">
            <v>0</v>
          </cell>
          <cell r="N37">
            <v>8</v>
          </cell>
          <cell r="P37">
            <v>2</v>
          </cell>
          <cell r="R37">
            <v>1</v>
          </cell>
        </row>
        <row r="38">
          <cell r="A38" t="str">
            <v>Hertfordshire</v>
          </cell>
          <cell r="B38">
            <v>10</v>
          </cell>
          <cell r="D38">
            <v>0</v>
          </cell>
          <cell r="F38">
            <v>0</v>
          </cell>
          <cell r="H38">
            <v>0</v>
          </cell>
          <cell r="J38">
            <v>0</v>
          </cell>
          <cell r="L38">
            <v>0</v>
          </cell>
          <cell r="N38">
            <v>21</v>
          </cell>
          <cell r="P38">
            <v>3</v>
          </cell>
          <cell r="R38">
            <v>1</v>
          </cell>
        </row>
        <row r="39">
          <cell r="A39" t="str">
            <v>Humberside</v>
          </cell>
          <cell r="B39">
            <v>39</v>
          </cell>
          <cell r="D39">
            <v>0</v>
          </cell>
          <cell r="F39">
            <v>0</v>
          </cell>
          <cell r="H39">
            <v>0</v>
          </cell>
          <cell r="J39">
            <v>0</v>
          </cell>
          <cell r="L39">
            <v>3</v>
          </cell>
          <cell r="N39">
            <v>32</v>
          </cell>
          <cell r="P39">
            <v>3</v>
          </cell>
          <cell r="R39">
            <v>1</v>
          </cell>
        </row>
        <row r="40">
          <cell r="A40" t="str">
            <v>Isle Of Wight</v>
          </cell>
          <cell r="B40">
            <v>24</v>
          </cell>
          <cell r="D40">
            <v>0</v>
          </cell>
          <cell r="F40">
            <v>0</v>
          </cell>
          <cell r="H40">
            <v>0</v>
          </cell>
          <cell r="J40">
            <v>1</v>
          </cell>
          <cell r="L40">
            <v>1</v>
          </cell>
          <cell r="N40">
            <v>2</v>
          </cell>
          <cell r="P40">
            <v>2</v>
          </cell>
          <cell r="R40">
            <v>0</v>
          </cell>
        </row>
        <row r="41">
          <cell r="A41" t="str">
            <v>Isles Of Scilly</v>
          </cell>
          <cell r="B41">
            <v>3</v>
          </cell>
          <cell r="D41">
            <v>0</v>
          </cell>
          <cell r="F41">
            <v>0</v>
          </cell>
          <cell r="H41">
            <v>0</v>
          </cell>
          <cell r="J41">
            <v>0</v>
          </cell>
          <cell r="L41">
            <v>0</v>
          </cell>
          <cell r="N41">
            <v>0</v>
          </cell>
          <cell r="P41">
            <v>3</v>
          </cell>
          <cell r="R41">
            <v>0</v>
          </cell>
        </row>
        <row r="42">
          <cell r="A42" t="str">
            <v>Kent</v>
          </cell>
          <cell r="B42">
            <v>94</v>
          </cell>
          <cell r="D42">
            <v>0</v>
          </cell>
          <cell r="F42">
            <v>0</v>
          </cell>
          <cell r="H42">
            <v>0</v>
          </cell>
          <cell r="J42">
            <v>3</v>
          </cell>
          <cell r="L42">
            <v>0</v>
          </cell>
          <cell r="N42">
            <v>24</v>
          </cell>
          <cell r="P42">
            <v>10</v>
          </cell>
          <cell r="R42">
            <v>1</v>
          </cell>
        </row>
        <row r="43">
          <cell r="A43" t="str">
            <v>Lancashire</v>
          </cell>
          <cell r="B43">
            <v>40</v>
          </cell>
          <cell r="D43">
            <v>1</v>
          </cell>
          <cell r="F43">
            <v>0</v>
          </cell>
          <cell r="H43">
            <v>0</v>
          </cell>
          <cell r="J43">
            <v>2</v>
          </cell>
          <cell r="L43">
            <v>0</v>
          </cell>
          <cell r="N43">
            <v>38</v>
          </cell>
          <cell r="P43">
            <v>3</v>
          </cell>
          <cell r="R43">
            <v>0</v>
          </cell>
        </row>
        <row r="44">
          <cell r="A44" t="str">
            <v>Leicestershire</v>
          </cell>
          <cell r="B44">
            <v>24</v>
          </cell>
          <cell r="D44">
            <v>0</v>
          </cell>
          <cell r="F44">
            <v>0</v>
          </cell>
          <cell r="H44">
            <v>0</v>
          </cell>
          <cell r="J44">
            <v>1</v>
          </cell>
          <cell r="L44">
            <v>0</v>
          </cell>
          <cell r="N44">
            <v>13</v>
          </cell>
          <cell r="P44">
            <v>7</v>
          </cell>
          <cell r="R44">
            <v>0</v>
          </cell>
        </row>
        <row r="45">
          <cell r="A45" t="str">
            <v>Lincolnshire</v>
          </cell>
          <cell r="B45">
            <v>31</v>
          </cell>
          <cell r="D45">
            <v>0</v>
          </cell>
          <cell r="F45">
            <v>0</v>
          </cell>
          <cell r="H45">
            <v>0</v>
          </cell>
          <cell r="J45">
            <v>0</v>
          </cell>
          <cell r="L45">
            <v>0</v>
          </cell>
          <cell r="N45">
            <v>5</v>
          </cell>
          <cell r="P45">
            <v>5</v>
          </cell>
          <cell r="R45">
            <v>0</v>
          </cell>
        </row>
        <row r="46">
          <cell r="A46" t="str">
            <v>Norfolk</v>
          </cell>
          <cell r="B46">
            <v>56</v>
          </cell>
          <cell r="D46">
            <v>1</v>
          </cell>
          <cell r="F46">
            <v>0</v>
          </cell>
          <cell r="H46">
            <v>0</v>
          </cell>
          <cell r="J46">
            <v>1</v>
          </cell>
          <cell r="L46">
            <v>0</v>
          </cell>
          <cell r="N46">
            <v>6</v>
          </cell>
          <cell r="P46">
            <v>5</v>
          </cell>
          <cell r="R46">
            <v>0</v>
          </cell>
        </row>
        <row r="47">
          <cell r="A47" t="str">
            <v>North Yorkshire</v>
          </cell>
          <cell r="B47">
            <v>36</v>
          </cell>
          <cell r="D47">
            <v>0</v>
          </cell>
          <cell r="F47">
            <v>0</v>
          </cell>
          <cell r="H47">
            <v>0</v>
          </cell>
          <cell r="J47">
            <v>0</v>
          </cell>
          <cell r="L47">
            <v>0</v>
          </cell>
          <cell r="N47">
            <v>0</v>
          </cell>
          <cell r="P47">
            <v>6</v>
          </cell>
          <cell r="R47">
            <v>0</v>
          </cell>
        </row>
        <row r="48">
          <cell r="A48" t="str">
            <v>Northamptonshire</v>
          </cell>
          <cell r="B48">
            <v>23</v>
          </cell>
          <cell r="D48">
            <v>0</v>
          </cell>
          <cell r="F48">
            <v>0</v>
          </cell>
          <cell r="H48">
            <v>0</v>
          </cell>
          <cell r="J48">
            <v>0</v>
          </cell>
          <cell r="L48">
            <v>0</v>
          </cell>
          <cell r="N48">
            <v>0</v>
          </cell>
          <cell r="P48">
            <v>1</v>
          </cell>
          <cell r="R48">
            <v>0</v>
          </cell>
        </row>
        <row r="49">
          <cell r="A49" t="str">
            <v>Northumberland</v>
          </cell>
          <cell r="B49">
            <v>14</v>
          </cell>
          <cell r="D49">
            <v>0</v>
          </cell>
          <cell r="F49">
            <v>0</v>
          </cell>
          <cell r="H49">
            <v>0</v>
          </cell>
          <cell r="J49">
            <v>1</v>
          </cell>
          <cell r="L49">
            <v>0</v>
          </cell>
          <cell r="N49">
            <v>10</v>
          </cell>
          <cell r="P49">
            <v>6</v>
          </cell>
          <cell r="R49">
            <v>0</v>
          </cell>
        </row>
        <row r="50">
          <cell r="A50" t="str">
            <v>Nottinghamshire</v>
          </cell>
          <cell r="B50">
            <v>39</v>
          </cell>
          <cell r="D50">
            <v>1</v>
          </cell>
          <cell r="F50">
            <v>0</v>
          </cell>
          <cell r="H50">
            <v>0</v>
          </cell>
          <cell r="J50">
            <v>0</v>
          </cell>
          <cell r="L50">
            <v>0</v>
          </cell>
          <cell r="N50">
            <v>8</v>
          </cell>
          <cell r="P50">
            <v>8</v>
          </cell>
          <cell r="R50">
            <v>0</v>
          </cell>
        </row>
        <row r="51">
          <cell r="A51" t="str">
            <v>Oxfordshire</v>
          </cell>
          <cell r="B51">
            <v>29</v>
          </cell>
          <cell r="D51">
            <v>0</v>
          </cell>
          <cell r="F51">
            <v>0</v>
          </cell>
          <cell r="H51">
            <v>0</v>
          </cell>
          <cell r="J51">
            <v>2</v>
          </cell>
          <cell r="L51">
            <v>0</v>
          </cell>
          <cell r="N51">
            <v>5</v>
          </cell>
          <cell r="P51">
            <v>0</v>
          </cell>
          <cell r="R51">
            <v>0</v>
          </cell>
        </row>
        <row r="52">
          <cell r="A52" t="str">
            <v>Royal Berkshire</v>
          </cell>
          <cell r="B52">
            <v>15</v>
          </cell>
          <cell r="D52">
            <v>1</v>
          </cell>
          <cell r="F52">
            <v>0</v>
          </cell>
          <cell r="H52">
            <v>0</v>
          </cell>
          <cell r="J52">
            <v>1</v>
          </cell>
          <cell r="L52">
            <v>0</v>
          </cell>
          <cell r="N52">
            <v>5</v>
          </cell>
          <cell r="P52">
            <v>1</v>
          </cell>
          <cell r="R52">
            <v>0</v>
          </cell>
        </row>
        <row r="53">
          <cell r="A53" t="str">
            <v>Shropshire</v>
          </cell>
          <cell r="B53">
            <v>25</v>
          </cell>
          <cell r="D53">
            <v>1</v>
          </cell>
          <cell r="F53">
            <v>0</v>
          </cell>
          <cell r="H53">
            <v>0</v>
          </cell>
          <cell r="J53">
            <v>0</v>
          </cell>
          <cell r="L53">
            <v>0</v>
          </cell>
          <cell r="N53">
            <v>3</v>
          </cell>
          <cell r="P53">
            <v>3</v>
          </cell>
          <cell r="R53">
            <v>0</v>
          </cell>
        </row>
        <row r="54">
          <cell r="A54" t="str">
            <v>Somerset</v>
          </cell>
          <cell r="B54">
            <v>9</v>
          </cell>
          <cell r="D54">
            <v>0</v>
          </cell>
          <cell r="F54">
            <v>0</v>
          </cell>
          <cell r="H54">
            <v>0</v>
          </cell>
          <cell r="J54">
            <v>1</v>
          </cell>
          <cell r="L54">
            <v>1</v>
          </cell>
          <cell r="N54">
            <v>3</v>
          </cell>
          <cell r="P54">
            <v>5</v>
          </cell>
          <cell r="R54">
            <v>0</v>
          </cell>
        </row>
        <row r="55">
          <cell r="A55" t="str">
            <v>Staffordshire</v>
          </cell>
          <cell r="B55">
            <v>63</v>
          </cell>
          <cell r="D55">
            <v>0</v>
          </cell>
          <cell r="F55">
            <v>0</v>
          </cell>
          <cell r="H55">
            <v>1</v>
          </cell>
          <cell r="J55">
            <v>0</v>
          </cell>
          <cell r="L55">
            <v>1</v>
          </cell>
          <cell r="N55">
            <v>10</v>
          </cell>
          <cell r="P55">
            <v>1</v>
          </cell>
          <cell r="R55">
            <v>0</v>
          </cell>
        </row>
        <row r="56">
          <cell r="A56" t="str">
            <v>Suffolk</v>
          </cell>
          <cell r="B56">
            <v>45</v>
          </cell>
          <cell r="D56">
            <v>1</v>
          </cell>
          <cell r="F56">
            <v>0</v>
          </cell>
          <cell r="H56">
            <v>0</v>
          </cell>
          <cell r="J56">
            <v>2</v>
          </cell>
          <cell r="L56">
            <v>1</v>
          </cell>
          <cell r="N56">
            <v>24</v>
          </cell>
          <cell r="P56">
            <v>3</v>
          </cell>
          <cell r="R56">
            <v>0</v>
          </cell>
        </row>
        <row r="57">
          <cell r="A57" t="str">
            <v>Surrey</v>
          </cell>
          <cell r="B57">
            <v>12</v>
          </cell>
          <cell r="D57">
            <v>1</v>
          </cell>
          <cell r="F57">
            <v>0</v>
          </cell>
          <cell r="H57">
            <v>0</v>
          </cell>
          <cell r="J57">
            <v>0</v>
          </cell>
          <cell r="L57">
            <v>0</v>
          </cell>
          <cell r="N57">
            <v>1</v>
          </cell>
          <cell r="P57">
            <v>1</v>
          </cell>
          <cell r="R57">
            <v>0</v>
          </cell>
        </row>
        <row r="58">
          <cell r="A58" t="str">
            <v>Warwickshire</v>
          </cell>
          <cell r="B58">
            <v>25</v>
          </cell>
          <cell r="D58">
            <v>0</v>
          </cell>
          <cell r="F58">
            <v>0</v>
          </cell>
          <cell r="H58">
            <v>0</v>
          </cell>
          <cell r="J58">
            <v>1</v>
          </cell>
          <cell r="L58">
            <v>1</v>
          </cell>
          <cell r="N58">
            <v>1</v>
          </cell>
          <cell r="P58">
            <v>2</v>
          </cell>
          <cell r="R58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1"/>
      <sheetName val="Table 2 data"/>
      <sheetName val="Table 2"/>
    </sheetNames>
    <sheetDataSet>
      <sheetData sheetId="0"/>
      <sheetData sheetId="1"/>
      <sheetData sheetId="2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6205.404235069444" createdVersion="8" refreshedVersion="8" minRefreshableVersion="3" recordCount="16" xr:uid="{B2E2EF4B-C940-48B8-901C-ADF27BD23973}">
  <cacheSource type="worksheet">
    <worksheetSource ref="A1:F17" sheet="Data - fatalities"/>
  </cacheSource>
  <cacheFields count="6">
    <cacheField name="FINANCIAL_YEAR" numFmtId="0">
      <sharedItems count="16">
        <s v="2010/11"/>
        <s v="2011/12"/>
        <s v="2012/13"/>
        <s v="2013/14"/>
        <s v="2014/15"/>
        <s v="2015/16"/>
        <s v="2016/17"/>
        <s v="2017/18"/>
        <s v="2018/19"/>
        <s v="2019/20"/>
        <s v="2020/21"/>
        <s v="2021/22"/>
        <s v="2022/23"/>
        <s v="2023/24"/>
        <s v="2024/25"/>
        <s v="2025/26"/>
      </sharedItems>
    </cacheField>
    <cacheField name="FR_FATALITIES_BURNS" numFmtId="0">
      <sharedItems containsSemiMixedTypes="0" containsString="0" containsNumber="1" containsInteger="1" minValue="56" maxValue="93"/>
    </cacheField>
    <cacheField name="FR_FATALITIES_OVERCOME_BY_GAS_OR_SMOKE" numFmtId="0">
      <sharedItems containsSemiMixedTypes="0" containsString="0" containsNumber="1" containsInteger="1" minValue="77" maxValue="122"/>
    </cacheField>
    <cacheField name="FR_FATALITIES_BURNS_AND_OVERCOME_BY_GAS_OR_SMOKE" numFmtId="0">
      <sharedItems containsSemiMixedTypes="0" containsString="0" containsNumber="1" containsInteger="1" minValue="38" maxValue="63"/>
    </cacheField>
    <cacheField name="FR_FATALITIES_OTHER" numFmtId="0">
      <sharedItems containsSemiMixedTypes="0" containsString="0" containsNumber="1" containsInteger="1" minValue="8" maxValue="26"/>
    </cacheField>
    <cacheField name="FR_FATALITIES_UNSPECIFIED" numFmtId="0">
      <sharedItems containsSemiMixedTypes="0" containsString="0" containsNumber="1" containsInteger="1" minValue="19" maxValue="8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">
  <r>
    <x v="0"/>
    <n v="82"/>
    <n v="122"/>
    <n v="59"/>
    <n v="25"/>
    <n v="46"/>
  </r>
  <r>
    <x v="1"/>
    <n v="89"/>
    <n v="109"/>
    <n v="51"/>
    <n v="26"/>
    <n v="38"/>
  </r>
  <r>
    <x v="2"/>
    <n v="93"/>
    <n v="93"/>
    <n v="63"/>
    <n v="19"/>
    <n v="19"/>
  </r>
  <r>
    <x v="3"/>
    <n v="56"/>
    <n v="114"/>
    <n v="55"/>
    <n v="18"/>
    <n v="33"/>
  </r>
  <r>
    <x v="4"/>
    <n v="76"/>
    <n v="92"/>
    <n v="48"/>
    <n v="16"/>
    <n v="32"/>
  </r>
  <r>
    <x v="5"/>
    <n v="62"/>
    <n v="111"/>
    <n v="61"/>
    <n v="15"/>
    <n v="56"/>
  </r>
  <r>
    <x v="6"/>
    <n v="69"/>
    <n v="103"/>
    <n v="46"/>
    <n v="13"/>
    <n v="34"/>
  </r>
  <r>
    <x v="7"/>
    <n v="83"/>
    <n v="102"/>
    <n v="49"/>
    <n v="15"/>
    <n v="89"/>
  </r>
  <r>
    <x v="8"/>
    <n v="69"/>
    <n v="85"/>
    <n v="50"/>
    <n v="8"/>
    <n v="39"/>
  </r>
  <r>
    <x v="9"/>
    <n v="73"/>
    <n v="79"/>
    <n v="52"/>
    <n v="13"/>
    <n v="26"/>
  </r>
  <r>
    <x v="10"/>
    <n v="74"/>
    <n v="80"/>
    <n v="38"/>
    <n v="11"/>
    <n v="33"/>
  </r>
  <r>
    <x v="11"/>
    <n v="85"/>
    <n v="94"/>
    <n v="47"/>
    <n v="11"/>
    <n v="37"/>
  </r>
  <r>
    <x v="12"/>
    <n v="85"/>
    <n v="82"/>
    <n v="53"/>
    <n v="9"/>
    <n v="39"/>
  </r>
  <r>
    <x v="13"/>
    <n v="72"/>
    <n v="78"/>
    <n v="42"/>
    <n v="10"/>
    <n v="48"/>
  </r>
  <r>
    <x v="14"/>
    <n v="86"/>
    <n v="95"/>
    <n v="49"/>
    <n v="9"/>
    <n v="41"/>
  </r>
  <r>
    <x v="15"/>
    <n v="78"/>
    <n v="77"/>
    <n v="48"/>
    <n v="11"/>
    <n v="4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1743565-7A4E-4345-BD3B-E37B6267440D}" name="PivotTable68" cacheId="75" applyNumberFormats="0" applyBorderFormats="0" applyFontFormats="0" applyPatternFormats="0" applyAlignmentFormats="0" applyWidthHeightFormats="1" dataCaption="Values" updatedVersion="8" minRefreshableVersion="3" itemPrintTitles="1" createdVersion="8" indent="0" outline="1" outlineData="1" multipleFieldFilters="0">
  <location ref="A3:F20" firstHeaderRow="0" firstDataRow="1" firstDataCol="1"/>
  <pivotFields count="6">
    <pivotField axis="axisRow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</pivotFields>
  <rowFields count="1">
    <field x="0"/>
  </rowFields>
  <row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um of FR_FATALITIES_BURNS" fld="1" baseField="0" baseItem="0"/>
    <dataField name="Sum of FR_FATALITIES_OVERCOME_BY_GAS_OR_SMOKE" fld="2" baseField="0" baseItem="0"/>
    <dataField name="Sum of FR_FATALITIES_BURNS_AND_OVERCOME_BY_GAS_OR_SMOKE" fld="3" baseField="0" baseItem="0"/>
    <dataField name="Sum of FR_FATALITIES_OTHER" fld="4" baseField="0" baseItem="0"/>
    <dataField name="Sum of FR_FATALITIES_UNSPECIFIED" fld="5" baseField="0" baseItem="0"/>
  </dataFields>
  <formats count="24">
    <format dxfId="26">
      <pivotArea type="all" dataOnly="0" outline="0" fieldPosition="0"/>
    </format>
    <format dxfId="25">
      <pivotArea outline="0" collapsedLevelsAreSubtotals="1" fieldPosition="0"/>
    </format>
    <format dxfId="24">
      <pivotArea field="0" type="button" dataOnly="0" labelOnly="1" outline="0" axis="axisRow" fieldPosition="0"/>
    </format>
    <format dxfId="23">
      <pivotArea dataOnly="0" labelOnly="1" fieldPosition="0">
        <references count="1">
          <reference field="0" count="0"/>
        </references>
      </pivotArea>
    </format>
    <format dxfId="22">
      <pivotArea dataOnly="0" labelOnly="1" grandRow="1" outline="0" fieldPosition="0"/>
    </format>
    <format dxfId="21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  <format dxfId="20">
      <pivotArea type="all" dataOnly="0" outline="0" fieldPosition="0"/>
    </format>
    <format dxfId="19">
      <pivotArea outline="0" collapsedLevelsAreSubtotals="1" fieldPosition="0"/>
    </format>
    <format dxfId="18">
      <pivotArea field="0" type="button" dataOnly="0" labelOnly="1" outline="0" axis="axisRow" fieldPosition="0"/>
    </format>
    <format dxfId="17">
      <pivotArea dataOnly="0" labelOnly="1" fieldPosition="0">
        <references count="1">
          <reference field="0" count="0"/>
        </references>
      </pivotArea>
    </format>
    <format dxfId="16">
      <pivotArea dataOnly="0" labelOnly="1" grandRow="1" outline="0" fieldPosition="0"/>
    </format>
    <format dxfId="15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  <format dxfId="14">
      <pivotArea type="all" dataOnly="0" outline="0" fieldPosition="0"/>
    </format>
    <format dxfId="13">
      <pivotArea outline="0" collapsedLevelsAreSubtotals="1" fieldPosition="0"/>
    </format>
    <format dxfId="12">
      <pivotArea field="0" type="button" dataOnly="0" labelOnly="1" outline="0" axis="axisRow" fieldPosition="0"/>
    </format>
    <format dxfId="11">
      <pivotArea dataOnly="0" labelOnly="1" fieldPosition="0">
        <references count="1">
          <reference field="0" count="0"/>
        </references>
      </pivotArea>
    </format>
    <format dxfId="10">
      <pivotArea dataOnly="0" labelOnly="1" grandRow="1" outline="0" fieldPosition="0"/>
    </format>
    <format dxfId="9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  <format dxfId="8">
      <pivotArea type="all" dataOnly="0" outline="0" fieldPosition="0"/>
    </format>
    <format dxfId="7">
      <pivotArea outline="0" collapsedLevelsAreSubtotals="1" fieldPosition="0"/>
    </format>
    <format dxfId="6">
      <pivotArea field="0" type="button" dataOnly="0" labelOnly="1" outline="0" axis="axisRow" fieldPosition="0"/>
    </format>
    <format dxfId="5">
      <pivotArea dataOnly="0" labelOnly="1" fieldPosition="0">
        <references count="1">
          <reference field="0" count="0"/>
        </references>
      </pivotArea>
    </format>
    <format dxfId="4">
      <pivotArea dataOnly="0" labelOnly="1" grandRow="1" outline="0" fieldPosition="0"/>
    </format>
    <format dxfId="3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3">
  <rv s="0">
    <v>0</v>
    <v>5</v>
    <v>MHCLG Logo</v>
  </rv>
  <rv s="0">
    <v>1</v>
    <v>5</v>
    <v>Accredited Official Statistics</v>
  </rv>
  <rv s="0">
    <v>2</v>
    <v>5</v>
    <v>Accredited Official Statistics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firestatistics@communities.gov.uk" TargetMode="External"/><Relationship Id="rId2" Type="http://schemas.openxmlformats.org/officeDocument/2006/relationships/hyperlink" Target="mailto:NewsDesk@communities.gov.uk" TargetMode="External"/><Relationship Id="rId1" Type="http://schemas.openxmlformats.org/officeDocument/2006/relationships/hyperlink" Target="mailto:firestatistics@communities.gov.uk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www.gov.uk/search/research-and-statistics?keywords=fire&amp;content_store_document_type=upcoming_statistics&amp;order=release-date-oldest" TargetMode="External"/><Relationship Id="rId4" Type="http://schemas.openxmlformats.org/officeDocument/2006/relationships/hyperlink" Target="https://www.gov.uk/government/collections/fire-statistics-great-britain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code.statisticsauthority.gov.uk/" TargetMode="External"/><Relationship Id="rId2" Type="http://schemas.openxmlformats.org/officeDocument/2006/relationships/hyperlink" Target="https://www.gov.uk/government/collections/fire-statistics" TargetMode="External"/><Relationship Id="rId1" Type="http://schemas.openxmlformats.org/officeDocument/2006/relationships/hyperlink" Target="mailto:firestatistics@communities.gov.uk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98891-B219-47F3-9972-9B5C6D401693}">
  <sheetPr codeName="Sheet6">
    <tabColor rgb="FFFF0000"/>
  </sheetPr>
  <dimension ref="A1:B9"/>
  <sheetViews>
    <sheetView zoomScaleNormal="100" workbookViewId="0">
      <selection activeCell="B3" sqref="B3"/>
    </sheetView>
  </sheetViews>
  <sheetFormatPr defaultRowHeight="15" x14ac:dyDescent="0.2"/>
  <cols>
    <col min="1" max="1" width="25.140625" style="14" bestFit="1" customWidth="1"/>
    <col min="2" max="2" width="14.5703125" style="14" bestFit="1" customWidth="1"/>
    <col min="3" max="16384" width="9.140625" style="14"/>
  </cols>
  <sheetData>
    <row r="1" spans="1:2" ht="15.75" x14ac:dyDescent="0.25">
      <c r="A1" s="13" t="s">
        <v>61</v>
      </c>
      <c r="B1" s="14" t="s">
        <v>92</v>
      </c>
    </row>
    <row r="2" spans="1:2" x14ac:dyDescent="0.2">
      <c r="A2" s="14" t="s">
        <v>62</v>
      </c>
      <c r="B2" s="14" t="s">
        <v>93</v>
      </c>
    </row>
    <row r="3" spans="1:2" x14ac:dyDescent="0.2">
      <c r="A3" s="14" t="s">
        <v>63</v>
      </c>
      <c r="B3" s="14" t="s">
        <v>97</v>
      </c>
    </row>
    <row r="4" spans="1:2" x14ac:dyDescent="0.2">
      <c r="A4" s="14" t="s">
        <v>64</v>
      </c>
      <c r="B4" s="14" t="s">
        <v>91</v>
      </c>
    </row>
    <row r="5" spans="1:2" x14ac:dyDescent="0.2">
      <c r="A5" s="14" t="s">
        <v>65</v>
      </c>
      <c r="B5" s="14" t="s">
        <v>66</v>
      </c>
    </row>
    <row r="6" spans="1:2" x14ac:dyDescent="0.2">
      <c r="A6" s="14" t="s">
        <v>67</v>
      </c>
      <c r="B6" s="14">
        <v>2026</v>
      </c>
    </row>
    <row r="7" spans="1:2" x14ac:dyDescent="0.2">
      <c r="A7" s="14" t="s">
        <v>68</v>
      </c>
      <c r="B7" s="14" t="s">
        <v>85</v>
      </c>
    </row>
    <row r="8" spans="1:2" x14ac:dyDescent="0.2">
      <c r="A8" s="14" t="s">
        <v>76</v>
      </c>
      <c r="B8" s="14">
        <v>2026</v>
      </c>
    </row>
    <row r="9" spans="1:2" x14ac:dyDescent="0.2">
      <c r="A9" s="14" t="s">
        <v>77</v>
      </c>
      <c r="B9" s="14" t="s">
        <v>94</v>
      </c>
    </row>
  </sheetData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F7F24-7F07-4999-BFD6-D086D42843DF}">
  <sheetPr codeName="Sheet2"/>
  <dimension ref="A1:K14"/>
  <sheetViews>
    <sheetView showGridLines="0" tabSelected="1" zoomScaleNormal="100" workbookViewId="0"/>
  </sheetViews>
  <sheetFormatPr defaultRowHeight="12.75" x14ac:dyDescent="0.2"/>
  <cols>
    <col min="1" max="1" width="74" style="1" bestFit="1" customWidth="1"/>
    <col min="2" max="2" width="15.85546875" style="1" customWidth="1"/>
    <col min="3" max="255" width="9.42578125" style="1" customWidth="1"/>
    <col min="256" max="256" width="2.85546875" style="1" customWidth="1"/>
    <col min="257" max="257" width="74" style="1" bestFit="1" customWidth="1"/>
    <col min="258" max="511" width="9.42578125" style="1" customWidth="1"/>
    <col min="512" max="512" width="2.85546875" style="1" customWidth="1"/>
    <col min="513" max="513" width="74" style="1" bestFit="1" customWidth="1"/>
    <col min="514" max="767" width="9.42578125" style="1" customWidth="1"/>
    <col min="768" max="768" width="2.85546875" style="1" customWidth="1"/>
    <col min="769" max="769" width="74" style="1" bestFit="1" customWidth="1"/>
    <col min="770" max="1023" width="9.42578125" style="1" customWidth="1"/>
    <col min="1024" max="1024" width="2.85546875" style="1" customWidth="1"/>
    <col min="1025" max="1025" width="74" style="1" bestFit="1" customWidth="1"/>
    <col min="1026" max="1279" width="9.42578125" style="1" customWidth="1"/>
    <col min="1280" max="1280" width="2.85546875" style="1" customWidth="1"/>
    <col min="1281" max="1281" width="74" style="1" bestFit="1" customWidth="1"/>
    <col min="1282" max="1535" width="9.42578125" style="1" customWidth="1"/>
    <col min="1536" max="1536" width="2.85546875" style="1" customWidth="1"/>
    <col min="1537" max="1537" width="74" style="1" bestFit="1" customWidth="1"/>
    <col min="1538" max="1791" width="9.42578125" style="1" customWidth="1"/>
    <col min="1792" max="1792" width="2.85546875" style="1" customWidth="1"/>
    <col min="1793" max="1793" width="74" style="1" bestFit="1" customWidth="1"/>
    <col min="1794" max="2047" width="9.42578125" style="1" customWidth="1"/>
    <col min="2048" max="2048" width="2.85546875" style="1" customWidth="1"/>
    <col min="2049" max="2049" width="74" style="1" bestFit="1" customWidth="1"/>
    <col min="2050" max="2303" width="9.42578125" style="1" customWidth="1"/>
    <col min="2304" max="2304" width="2.85546875" style="1" customWidth="1"/>
    <col min="2305" max="2305" width="74" style="1" bestFit="1" customWidth="1"/>
    <col min="2306" max="2559" width="9.42578125" style="1" customWidth="1"/>
    <col min="2560" max="2560" width="2.85546875" style="1" customWidth="1"/>
    <col min="2561" max="2561" width="74" style="1" bestFit="1" customWidth="1"/>
    <col min="2562" max="2815" width="9.42578125" style="1" customWidth="1"/>
    <col min="2816" max="2816" width="2.85546875" style="1" customWidth="1"/>
    <col min="2817" max="2817" width="74" style="1" bestFit="1" customWidth="1"/>
    <col min="2818" max="3071" width="9.42578125" style="1" customWidth="1"/>
    <col min="3072" max="3072" width="2.85546875" style="1" customWidth="1"/>
    <col min="3073" max="3073" width="74" style="1" bestFit="1" customWidth="1"/>
    <col min="3074" max="3327" width="9.42578125" style="1" customWidth="1"/>
    <col min="3328" max="3328" width="2.85546875" style="1" customWidth="1"/>
    <col min="3329" max="3329" width="74" style="1" bestFit="1" customWidth="1"/>
    <col min="3330" max="3583" width="9.42578125" style="1" customWidth="1"/>
    <col min="3584" max="3584" width="2.85546875" style="1" customWidth="1"/>
    <col min="3585" max="3585" width="74" style="1" bestFit="1" customWidth="1"/>
    <col min="3586" max="3839" width="9.42578125" style="1" customWidth="1"/>
    <col min="3840" max="3840" width="2.85546875" style="1" customWidth="1"/>
    <col min="3841" max="3841" width="74" style="1" bestFit="1" customWidth="1"/>
    <col min="3842" max="4095" width="9.42578125" style="1" customWidth="1"/>
    <col min="4096" max="4096" width="2.85546875" style="1" customWidth="1"/>
    <col min="4097" max="4097" width="74" style="1" bestFit="1" customWidth="1"/>
    <col min="4098" max="4351" width="9.42578125" style="1" customWidth="1"/>
    <col min="4352" max="4352" width="2.85546875" style="1" customWidth="1"/>
    <col min="4353" max="4353" width="74" style="1" bestFit="1" customWidth="1"/>
    <col min="4354" max="4607" width="9.42578125" style="1" customWidth="1"/>
    <col min="4608" max="4608" width="2.85546875" style="1" customWidth="1"/>
    <col min="4609" max="4609" width="74" style="1" bestFit="1" customWidth="1"/>
    <col min="4610" max="4863" width="9.42578125" style="1" customWidth="1"/>
    <col min="4864" max="4864" width="2.85546875" style="1" customWidth="1"/>
    <col min="4865" max="4865" width="74" style="1" bestFit="1" customWidth="1"/>
    <col min="4866" max="5119" width="9.42578125" style="1" customWidth="1"/>
    <col min="5120" max="5120" width="2.85546875" style="1" customWidth="1"/>
    <col min="5121" max="5121" width="74" style="1" bestFit="1" customWidth="1"/>
    <col min="5122" max="5375" width="9.42578125" style="1" customWidth="1"/>
    <col min="5376" max="5376" width="2.85546875" style="1" customWidth="1"/>
    <col min="5377" max="5377" width="74" style="1" bestFit="1" customWidth="1"/>
    <col min="5378" max="5631" width="9.42578125" style="1" customWidth="1"/>
    <col min="5632" max="5632" width="2.85546875" style="1" customWidth="1"/>
    <col min="5633" max="5633" width="74" style="1" bestFit="1" customWidth="1"/>
    <col min="5634" max="5887" width="9.42578125" style="1" customWidth="1"/>
    <col min="5888" max="5888" width="2.85546875" style="1" customWidth="1"/>
    <col min="5889" max="5889" width="74" style="1" bestFit="1" customWidth="1"/>
    <col min="5890" max="6143" width="9.42578125" style="1" customWidth="1"/>
    <col min="6144" max="6144" width="2.85546875" style="1" customWidth="1"/>
    <col min="6145" max="6145" width="74" style="1" bestFit="1" customWidth="1"/>
    <col min="6146" max="6399" width="9.42578125" style="1" customWidth="1"/>
    <col min="6400" max="6400" width="2.85546875" style="1" customWidth="1"/>
    <col min="6401" max="6401" width="74" style="1" bestFit="1" customWidth="1"/>
    <col min="6402" max="6655" width="9.42578125" style="1" customWidth="1"/>
    <col min="6656" max="6656" width="2.85546875" style="1" customWidth="1"/>
    <col min="6657" max="6657" width="74" style="1" bestFit="1" customWidth="1"/>
    <col min="6658" max="6911" width="9.42578125" style="1" customWidth="1"/>
    <col min="6912" max="6912" width="2.85546875" style="1" customWidth="1"/>
    <col min="6913" max="6913" width="74" style="1" bestFit="1" customWidth="1"/>
    <col min="6914" max="7167" width="9.42578125" style="1" customWidth="1"/>
    <col min="7168" max="7168" width="2.85546875" style="1" customWidth="1"/>
    <col min="7169" max="7169" width="74" style="1" bestFit="1" customWidth="1"/>
    <col min="7170" max="7423" width="9.42578125" style="1" customWidth="1"/>
    <col min="7424" max="7424" width="2.85546875" style="1" customWidth="1"/>
    <col min="7425" max="7425" width="74" style="1" bestFit="1" customWidth="1"/>
    <col min="7426" max="7679" width="9.42578125" style="1" customWidth="1"/>
    <col min="7680" max="7680" width="2.85546875" style="1" customWidth="1"/>
    <col min="7681" max="7681" width="74" style="1" bestFit="1" customWidth="1"/>
    <col min="7682" max="7935" width="9.42578125" style="1" customWidth="1"/>
    <col min="7936" max="7936" width="2.85546875" style="1" customWidth="1"/>
    <col min="7937" max="7937" width="74" style="1" bestFit="1" customWidth="1"/>
    <col min="7938" max="8191" width="9.42578125" style="1" customWidth="1"/>
    <col min="8192" max="8192" width="2.85546875" style="1" customWidth="1"/>
    <col min="8193" max="8193" width="74" style="1" bestFit="1" customWidth="1"/>
    <col min="8194" max="8447" width="9.42578125" style="1" customWidth="1"/>
    <col min="8448" max="8448" width="2.85546875" style="1" customWidth="1"/>
    <col min="8449" max="8449" width="74" style="1" bestFit="1" customWidth="1"/>
    <col min="8450" max="8703" width="9.42578125" style="1" customWidth="1"/>
    <col min="8704" max="8704" width="2.85546875" style="1" customWidth="1"/>
    <col min="8705" max="8705" width="74" style="1" bestFit="1" customWidth="1"/>
    <col min="8706" max="8959" width="9.42578125" style="1" customWidth="1"/>
    <col min="8960" max="8960" width="2.85546875" style="1" customWidth="1"/>
    <col min="8961" max="8961" width="74" style="1" bestFit="1" customWidth="1"/>
    <col min="8962" max="9215" width="9.42578125" style="1" customWidth="1"/>
    <col min="9216" max="9216" width="2.85546875" style="1" customWidth="1"/>
    <col min="9217" max="9217" width="74" style="1" bestFit="1" customWidth="1"/>
    <col min="9218" max="9471" width="9.42578125" style="1" customWidth="1"/>
    <col min="9472" max="9472" width="2.85546875" style="1" customWidth="1"/>
    <col min="9473" max="9473" width="74" style="1" bestFit="1" customWidth="1"/>
    <col min="9474" max="9727" width="9.42578125" style="1" customWidth="1"/>
    <col min="9728" max="9728" width="2.85546875" style="1" customWidth="1"/>
    <col min="9729" max="9729" width="74" style="1" bestFit="1" customWidth="1"/>
    <col min="9730" max="9983" width="9.42578125" style="1" customWidth="1"/>
    <col min="9984" max="9984" width="2.85546875" style="1" customWidth="1"/>
    <col min="9985" max="9985" width="74" style="1" bestFit="1" customWidth="1"/>
    <col min="9986" max="10239" width="9.42578125" style="1" customWidth="1"/>
    <col min="10240" max="10240" width="2.85546875" style="1" customWidth="1"/>
    <col min="10241" max="10241" width="74" style="1" bestFit="1" customWidth="1"/>
    <col min="10242" max="10495" width="9.42578125" style="1" customWidth="1"/>
    <col min="10496" max="10496" width="2.85546875" style="1" customWidth="1"/>
    <col min="10497" max="10497" width="74" style="1" bestFit="1" customWidth="1"/>
    <col min="10498" max="10751" width="9.42578125" style="1" customWidth="1"/>
    <col min="10752" max="10752" width="2.85546875" style="1" customWidth="1"/>
    <col min="10753" max="10753" width="74" style="1" bestFit="1" customWidth="1"/>
    <col min="10754" max="11007" width="9.42578125" style="1" customWidth="1"/>
    <col min="11008" max="11008" width="2.85546875" style="1" customWidth="1"/>
    <col min="11009" max="11009" width="74" style="1" bestFit="1" customWidth="1"/>
    <col min="11010" max="11263" width="9.42578125" style="1" customWidth="1"/>
    <col min="11264" max="11264" width="2.85546875" style="1" customWidth="1"/>
    <col min="11265" max="11265" width="74" style="1" bestFit="1" customWidth="1"/>
    <col min="11266" max="11519" width="9.42578125" style="1" customWidth="1"/>
    <col min="11520" max="11520" width="2.85546875" style="1" customWidth="1"/>
    <col min="11521" max="11521" width="74" style="1" bestFit="1" customWidth="1"/>
    <col min="11522" max="11775" width="9.42578125" style="1" customWidth="1"/>
    <col min="11776" max="11776" width="2.85546875" style="1" customWidth="1"/>
    <col min="11777" max="11777" width="74" style="1" bestFit="1" customWidth="1"/>
    <col min="11778" max="12031" width="9.42578125" style="1" customWidth="1"/>
    <col min="12032" max="12032" width="2.85546875" style="1" customWidth="1"/>
    <col min="12033" max="12033" width="74" style="1" bestFit="1" customWidth="1"/>
    <col min="12034" max="12287" width="9.42578125" style="1" customWidth="1"/>
    <col min="12288" max="12288" width="2.85546875" style="1" customWidth="1"/>
    <col min="12289" max="12289" width="74" style="1" bestFit="1" customWidth="1"/>
    <col min="12290" max="12543" width="9.42578125" style="1" customWidth="1"/>
    <col min="12544" max="12544" width="2.85546875" style="1" customWidth="1"/>
    <col min="12545" max="12545" width="74" style="1" bestFit="1" customWidth="1"/>
    <col min="12546" max="12799" width="9.42578125" style="1" customWidth="1"/>
    <col min="12800" max="12800" width="2.85546875" style="1" customWidth="1"/>
    <col min="12801" max="12801" width="74" style="1" bestFit="1" customWidth="1"/>
    <col min="12802" max="13055" width="9.42578125" style="1" customWidth="1"/>
    <col min="13056" max="13056" width="2.85546875" style="1" customWidth="1"/>
    <col min="13057" max="13057" width="74" style="1" bestFit="1" customWidth="1"/>
    <col min="13058" max="13311" width="9.42578125" style="1" customWidth="1"/>
    <col min="13312" max="13312" width="2.85546875" style="1" customWidth="1"/>
    <col min="13313" max="13313" width="74" style="1" bestFit="1" customWidth="1"/>
    <col min="13314" max="13567" width="9.42578125" style="1" customWidth="1"/>
    <col min="13568" max="13568" width="2.85546875" style="1" customWidth="1"/>
    <col min="13569" max="13569" width="74" style="1" bestFit="1" customWidth="1"/>
    <col min="13570" max="13823" width="9.42578125" style="1" customWidth="1"/>
    <col min="13824" max="13824" width="2.85546875" style="1" customWidth="1"/>
    <col min="13825" max="13825" width="74" style="1" bestFit="1" customWidth="1"/>
    <col min="13826" max="14079" width="9.42578125" style="1" customWidth="1"/>
    <col min="14080" max="14080" width="2.85546875" style="1" customWidth="1"/>
    <col min="14081" max="14081" width="74" style="1" bestFit="1" customWidth="1"/>
    <col min="14082" max="14335" width="9.42578125" style="1" customWidth="1"/>
    <col min="14336" max="14336" width="2.85546875" style="1" customWidth="1"/>
    <col min="14337" max="14337" width="74" style="1" bestFit="1" customWidth="1"/>
    <col min="14338" max="14591" width="9.42578125" style="1" customWidth="1"/>
    <col min="14592" max="14592" width="2.85546875" style="1" customWidth="1"/>
    <col min="14593" max="14593" width="74" style="1" bestFit="1" customWidth="1"/>
    <col min="14594" max="14847" width="9.42578125" style="1" customWidth="1"/>
    <col min="14848" max="14848" width="2.85546875" style="1" customWidth="1"/>
    <col min="14849" max="14849" width="74" style="1" bestFit="1" customWidth="1"/>
    <col min="14850" max="15103" width="9.42578125" style="1" customWidth="1"/>
    <col min="15104" max="15104" width="2.85546875" style="1" customWidth="1"/>
    <col min="15105" max="15105" width="74" style="1" bestFit="1" customWidth="1"/>
    <col min="15106" max="15359" width="9.42578125" style="1" customWidth="1"/>
    <col min="15360" max="15360" width="2.85546875" style="1" customWidth="1"/>
    <col min="15361" max="15361" width="74" style="1" bestFit="1" customWidth="1"/>
    <col min="15362" max="15615" width="9.42578125" style="1" customWidth="1"/>
    <col min="15616" max="15616" width="2.85546875" style="1" customWidth="1"/>
    <col min="15617" max="15617" width="74" style="1" bestFit="1" customWidth="1"/>
    <col min="15618" max="15871" width="9.42578125" style="1" customWidth="1"/>
    <col min="15872" max="15872" width="2.85546875" style="1" customWidth="1"/>
    <col min="15873" max="15873" width="74" style="1" bestFit="1" customWidth="1"/>
    <col min="15874" max="16127" width="9.42578125" style="1" customWidth="1"/>
    <col min="16128" max="16128" width="2.85546875" style="1" customWidth="1"/>
    <col min="16129" max="16129" width="74" style="1" bestFit="1" customWidth="1"/>
    <col min="16130" max="16384" width="9.42578125" style="1" customWidth="1"/>
  </cols>
  <sheetData>
    <row r="1" spans="1:11" ht="84" customHeight="1" x14ac:dyDescent="0.2">
      <c r="A1" s="1" t="e" vm="1">
        <v>#VALUE!</v>
      </c>
      <c r="B1" s="1" t="e" vm="2">
        <v>#VALUE!</v>
      </c>
    </row>
    <row r="2" spans="1:11" ht="23.25" x14ac:dyDescent="0.2">
      <c r="A2" s="2" t="s">
        <v>20</v>
      </c>
    </row>
    <row r="3" spans="1:11" ht="23.25" x14ac:dyDescent="0.2">
      <c r="A3" s="8" t="str">
        <f>_xlfn.CONCAT("England, year ending ",config!B5," ",config!B6,": Data tables")</f>
        <v>England, year ending March 2026: Data tables</v>
      </c>
    </row>
    <row r="4" spans="1:11" ht="45" customHeight="1" x14ac:dyDescent="0.25">
      <c r="A4" s="3" t="s">
        <v>29</v>
      </c>
      <c r="C4" s="4"/>
      <c r="K4" s="5"/>
    </row>
    <row r="5" spans="1:11" s="10" customFormat="1" ht="31.5" customHeight="1" x14ac:dyDescent="0.2">
      <c r="A5" s="9" t="str">
        <f>_xlfn.CONCAT("Responsible Statistician: ",config!B4)</f>
        <v>Responsible Statistician: Ollie Gee</v>
      </c>
    </row>
    <row r="6" spans="1:11" s="10" customFormat="1" ht="15.75" customHeight="1" x14ac:dyDescent="0.2">
      <c r="A6" s="11" t="s">
        <v>98</v>
      </c>
    </row>
    <row r="7" spans="1:11" s="10" customFormat="1" ht="15.75" customHeight="1" x14ac:dyDescent="0.2">
      <c r="A7" s="12" t="s">
        <v>70</v>
      </c>
      <c r="B7" s="7"/>
    </row>
    <row r="8" spans="1:11" s="10" customFormat="1" ht="31.5" customHeight="1" x14ac:dyDescent="0.2">
      <c r="A8" s="11" t="str">
        <f>_xlfn.CONCAT("Published: ",config!B1)</f>
        <v>Published: 19 August 2026</v>
      </c>
      <c r="B8" s="6"/>
    </row>
    <row r="9" spans="1:11" s="10" customFormat="1" ht="15.75" customHeight="1" x14ac:dyDescent="0.2">
      <c r="A9" s="11" t="str">
        <f>_xlfn.CONCAT("Next update: ",config!B2)</f>
        <v>Next update: Summer 2027</v>
      </c>
      <c r="B9" s="6"/>
    </row>
    <row r="10" spans="1:11" s="10" customFormat="1" ht="31.5" customHeight="1" x14ac:dyDescent="0.2">
      <c r="A10" s="9" t="str">
        <f>_xlfn.CONCAT("Crown copyright © ",config!B8)</f>
        <v>Crown copyright © 2026</v>
      </c>
    </row>
    <row r="11" spans="1:11" s="10" customFormat="1" ht="15.75" customHeight="1" x14ac:dyDescent="0.2">
      <c r="A11" s="11" t="s">
        <v>21</v>
      </c>
    </row>
    <row r="12" spans="1:11" s="10" customFormat="1" ht="31.5" customHeight="1" x14ac:dyDescent="0.2">
      <c r="A12" s="10" t="s">
        <v>22</v>
      </c>
    </row>
    <row r="13" spans="1:11" s="10" customFormat="1" ht="15.75" customHeight="1" x14ac:dyDescent="0.2">
      <c r="A13" s="10" t="s">
        <v>39</v>
      </c>
    </row>
    <row r="14" spans="1:11" s="10" customFormat="1" ht="15.75" customHeight="1" x14ac:dyDescent="0.2">
      <c r="A14" s="11" t="s">
        <v>69</v>
      </c>
    </row>
  </sheetData>
  <hyperlinks>
    <hyperlink ref="A14" r:id="rId1" xr:uid="{F9A33A34-6742-4DC8-8145-75CB791F5E49}"/>
    <hyperlink ref="A7" r:id="rId2" xr:uid="{3948A296-B16B-40FC-9AD4-0C1E3112DC07}"/>
    <hyperlink ref="A6" r:id="rId3" display="firestatistics@communities.gov.uk" xr:uid="{FAA931B0-EDD3-4322-9C89-39C64B9AFA8A}"/>
    <hyperlink ref="A8" r:id="rId4" display="https://www.gov.uk/government/collections/fire-statistics-great-britain" xr:uid="{A0515FA7-BDFE-4EB0-A8CB-4247DC493C27}"/>
    <hyperlink ref="A9" r:id="rId5" display="https://www.gov.uk/search/research-and-statistics?keywords=fire&amp;content_store_document_type=upcoming_statistics&amp;order=release-date-oldest" xr:uid="{A1B95161-5EE9-49EE-B566-F643655FF9D9}"/>
    <hyperlink ref="A11" location="Contents!A1" display="Contents" xr:uid="{9DF865D1-E663-4A32-8CA6-1D9B1CAED379}"/>
  </hyperlinks>
  <pageMargins left="0.70000000000000007" right="0.70000000000000007" top="0.75" bottom="0.75" header="0.30000000000000004" footer="0.30000000000000004"/>
  <pageSetup paperSize="9" fitToWidth="0" fitToHeight="0" orientation="landscape" r:id="rId6"/>
  <headerFooter>
    <oddHeader>&amp;C&amp;"Aptos"&amp;10&amp;K000000 OFFICIAL&amp;1#_x000D_</oddHeader>
    <oddFooter>&amp;C_x000D_&amp;1#&amp;"Aptos"&amp;10&amp;K000000 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C5BD3-DAE4-40AB-AEED-D42CB01C0D05}">
  <sheetPr codeName="Sheet3"/>
  <dimension ref="A1:R25"/>
  <sheetViews>
    <sheetView zoomScaleNormal="100" workbookViewId="0"/>
  </sheetViews>
  <sheetFormatPr defaultColWidth="9.42578125" defaultRowHeight="15" x14ac:dyDescent="0.2"/>
  <cols>
    <col min="1" max="1" width="17.140625" style="23" customWidth="1"/>
    <col min="2" max="2" width="43.42578125" style="28" customWidth="1"/>
    <col min="3" max="3" width="51" style="28" customWidth="1"/>
    <col min="4" max="5" width="20.85546875" style="23" customWidth="1"/>
    <col min="6" max="6" width="9.42578125" style="23" customWidth="1"/>
    <col min="7" max="16384" width="9.42578125" style="23"/>
  </cols>
  <sheetData>
    <row r="1" spans="1:18" s="16" customFormat="1" ht="15.75" x14ac:dyDescent="0.25">
      <c r="A1" s="15" t="s">
        <v>20</v>
      </c>
      <c r="D1" s="62" t="e" vm="3">
        <v>#VALUE!</v>
      </c>
      <c r="E1" s="62" t="e" vm="1">
        <v>#VALUE!</v>
      </c>
    </row>
    <row r="2" spans="1:18" s="16" customFormat="1" ht="15.75" x14ac:dyDescent="0.25">
      <c r="A2" s="17" t="str">
        <f>_xlfn.CONCAT("Publication Date: ",config!B1)</f>
        <v>Publication Date: 19 August 2026</v>
      </c>
      <c r="B2" s="18"/>
      <c r="C2" s="18"/>
      <c r="D2" s="62"/>
      <c r="E2" s="62"/>
      <c r="F2" s="18"/>
    </row>
    <row r="3" spans="1:18" s="19" customFormat="1" x14ac:dyDescent="0.2">
      <c r="A3" s="19" t="s">
        <v>23</v>
      </c>
      <c r="D3" s="62"/>
      <c r="E3" s="62"/>
    </row>
    <row r="4" spans="1:18" s="19" customFormat="1" x14ac:dyDescent="0.2">
      <c r="A4" s="20" t="s">
        <v>24</v>
      </c>
      <c r="D4" s="62"/>
      <c r="E4" s="62"/>
    </row>
    <row r="5" spans="1:18" ht="47.25" x14ac:dyDescent="0.25">
      <c r="A5" s="21" t="s">
        <v>25</v>
      </c>
      <c r="B5" s="21" t="s">
        <v>26</v>
      </c>
      <c r="C5" s="21" t="s">
        <v>37</v>
      </c>
      <c r="D5" s="21" t="s">
        <v>27</v>
      </c>
      <c r="E5" s="22" t="s">
        <v>51</v>
      </c>
    </row>
    <row r="6" spans="1:18" ht="30" x14ac:dyDescent="0.2">
      <c r="A6" s="24" t="s">
        <v>95</v>
      </c>
      <c r="B6" s="25" t="s">
        <v>30</v>
      </c>
      <c r="C6" s="25" t="s">
        <v>38</v>
      </c>
      <c r="D6" s="26" t="str">
        <f>_xlfn.CONCAT("2009/10 to ", config!B7)</f>
        <v>2009/10 to 2025/26</v>
      </c>
      <c r="E6" s="27" t="s">
        <v>28</v>
      </c>
    </row>
    <row r="7" spans="1:18" ht="30" customHeight="1" x14ac:dyDescent="0.2">
      <c r="A7" s="24" t="s">
        <v>96</v>
      </c>
      <c r="B7" s="25" t="s">
        <v>89</v>
      </c>
      <c r="C7" s="25" t="s">
        <v>90</v>
      </c>
      <c r="D7" s="26" t="str">
        <f>_xlfn.CONCAT("2009/10 to ", config!B7)</f>
        <v>2009/10 to 2025/26</v>
      </c>
      <c r="E7" s="27" t="s">
        <v>28</v>
      </c>
    </row>
    <row r="8" spans="1:18" x14ac:dyDescent="0.2">
      <c r="A8" s="20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</row>
    <row r="9" spans="1:18" x14ac:dyDescent="0.2">
      <c r="D9" s="29"/>
    </row>
    <row r="10" spans="1:18" x14ac:dyDescent="0.2">
      <c r="D10" s="29"/>
    </row>
    <row r="11" spans="1:18" x14ac:dyDescent="0.2">
      <c r="D11" s="29"/>
    </row>
    <row r="12" spans="1:18" x14ac:dyDescent="0.2">
      <c r="D12" s="29"/>
    </row>
    <row r="13" spans="1:18" x14ac:dyDescent="0.2">
      <c r="D13" s="29"/>
    </row>
    <row r="14" spans="1:18" x14ac:dyDescent="0.2">
      <c r="D14" s="29"/>
    </row>
    <row r="15" spans="1:18" x14ac:dyDescent="0.2">
      <c r="D15" s="29"/>
    </row>
    <row r="16" spans="1:18" x14ac:dyDescent="0.2">
      <c r="D16" s="29"/>
    </row>
    <row r="17" spans="4:4" x14ac:dyDescent="0.2">
      <c r="D17" s="29"/>
    </row>
    <row r="18" spans="4:4" x14ac:dyDescent="0.2">
      <c r="D18" s="29"/>
    </row>
    <row r="19" spans="4:4" x14ac:dyDescent="0.2">
      <c r="D19" s="29"/>
    </row>
    <row r="20" spans="4:4" x14ac:dyDescent="0.2">
      <c r="D20" s="29"/>
    </row>
    <row r="21" spans="4:4" x14ac:dyDescent="0.2">
      <c r="D21" s="29"/>
    </row>
    <row r="22" spans="4:4" x14ac:dyDescent="0.2">
      <c r="D22" s="29"/>
    </row>
    <row r="23" spans="4:4" x14ac:dyDescent="0.2">
      <c r="D23" s="29"/>
    </row>
    <row r="24" spans="4:4" x14ac:dyDescent="0.2">
      <c r="D24" s="29"/>
    </row>
    <row r="25" spans="4:4" x14ac:dyDescent="0.2">
      <c r="D25" s="29"/>
    </row>
  </sheetData>
  <mergeCells count="2">
    <mergeCell ref="E1:E4"/>
    <mergeCell ref="D1:D4"/>
  </mergeCells>
  <hyperlinks>
    <hyperlink ref="A4" location="Cover_sheet!A1" display="Cover sheet" xr:uid="{3CB6DFBB-42AB-4751-97E3-AB41FFB5DB93}"/>
    <hyperlink ref="A6" location="FIRE0504a!A1" display="FIRE0504a" xr:uid="{8D8A60E3-C3CB-4154-ABAD-323524528259}"/>
    <hyperlink ref="A7" location="FIRE0504b!A1" display="FIRE0504a" xr:uid="{BB9B986C-46A8-4074-84D1-F2EC181B1929}"/>
  </hyperlinks>
  <pageMargins left="0.31496062992126012" right="0.31496062992126012" top="0.74803149606299213" bottom="0.74803149606299213" header="0.31496062992126012" footer="0.31496062992126012"/>
  <pageSetup paperSize="9" scale="90" fitToWidth="0" fitToHeight="0" orientation="landscape" r:id="rId1"/>
  <headerFooter>
    <oddHeader>&amp;C&amp;"Aptos"&amp;10&amp;K000000 OFFICIAL&amp;1#_x000D_</oddHeader>
    <oddFooter>&amp;C_x000D_&amp;1#&amp;"Aptos"&amp;10&amp;K000000 OFFICIAL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F22C8-5942-497B-9513-80E01BED62B1}">
  <sheetPr codeName="Sheet4">
    <tabColor rgb="FFFF0000"/>
  </sheetPr>
  <dimension ref="A1:F31"/>
  <sheetViews>
    <sheetView zoomScaleNormal="100" workbookViewId="0"/>
  </sheetViews>
  <sheetFormatPr defaultColWidth="9.140625" defaultRowHeight="15" x14ac:dyDescent="0.2"/>
  <cols>
    <col min="1" max="1" width="16.140625" style="14" bestFit="1" customWidth="1"/>
    <col min="2" max="2" width="18.5703125" style="14" bestFit="1" customWidth="1"/>
    <col min="3" max="3" width="40.140625" style="14" bestFit="1" customWidth="1"/>
    <col min="4" max="4" width="50.5703125" style="14" bestFit="1" customWidth="1"/>
    <col min="5" max="5" width="18.5703125" style="14" bestFit="1" customWidth="1"/>
    <col min="6" max="6" width="24.42578125" style="14" bestFit="1" customWidth="1"/>
    <col min="7" max="16384" width="9.140625" style="14"/>
  </cols>
  <sheetData>
    <row r="1" spans="1:6" ht="15.75" x14ac:dyDescent="0.25">
      <c r="A1" s="13" t="s">
        <v>35</v>
      </c>
      <c r="B1" s="14" t="s">
        <v>46</v>
      </c>
      <c r="C1" s="14" t="s">
        <v>45</v>
      </c>
      <c r="D1" s="14" t="s">
        <v>44</v>
      </c>
      <c r="E1" s="14" t="s">
        <v>43</v>
      </c>
      <c r="F1" s="14" t="s">
        <v>42</v>
      </c>
    </row>
    <row r="2" spans="1:6" x14ac:dyDescent="0.2">
      <c r="A2" s="30" t="s">
        <v>3</v>
      </c>
      <c r="B2" s="30">
        <v>82</v>
      </c>
      <c r="C2" s="30">
        <v>122</v>
      </c>
      <c r="D2" s="30">
        <v>59</v>
      </c>
      <c r="E2" s="30">
        <v>25</v>
      </c>
      <c r="F2" s="30">
        <v>46</v>
      </c>
    </row>
    <row r="3" spans="1:6" x14ac:dyDescent="0.2">
      <c r="A3" s="30" t="s">
        <v>4</v>
      </c>
      <c r="B3" s="30">
        <v>89</v>
      </c>
      <c r="C3" s="30">
        <v>109</v>
      </c>
      <c r="D3" s="30">
        <v>51</v>
      </c>
      <c r="E3" s="30">
        <v>26</v>
      </c>
      <c r="F3" s="30">
        <v>38</v>
      </c>
    </row>
    <row r="4" spans="1:6" x14ac:dyDescent="0.2">
      <c r="A4" s="30" t="s">
        <v>5</v>
      </c>
      <c r="B4" s="30">
        <v>93</v>
      </c>
      <c r="C4" s="30">
        <v>93</v>
      </c>
      <c r="D4" s="30">
        <v>63</v>
      </c>
      <c r="E4" s="30">
        <v>19</v>
      </c>
      <c r="F4" s="30">
        <v>19</v>
      </c>
    </row>
    <row r="5" spans="1:6" x14ac:dyDescent="0.2">
      <c r="A5" s="30" t="s">
        <v>6</v>
      </c>
      <c r="B5" s="30">
        <v>56</v>
      </c>
      <c r="C5" s="30">
        <v>114</v>
      </c>
      <c r="D5" s="30">
        <v>55</v>
      </c>
      <c r="E5" s="30">
        <v>18</v>
      </c>
      <c r="F5" s="30">
        <v>33</v>
      </c>
    </row>
    <row r="6" spans="1:6" x14ac:dyDescent="0.2">
      <c r="A6" s="30" t="s">
        <v>7</v>
      </c>
      <c r="B6" s="30">
        <v>76</v>
      </c>
      <c r="C6" s="30">
        <v>92</v>
      </c>
      <c r="D6" s="30">
        <v>48</v>
      </c>
      <c r="E6" s="30">
        <v>16</v>
      </c>
      <c r="F6" s="30">
        <v>32</v>
      </c>
    </row>
    <row r="7" spans="1:6" x14ac:dyDescent="0.2">
      <c r="A7" s="30" t="s">
        <v>16</v>
      </c>
      <c r="B7" s="30">
        <v>62</v>
      </c>
      <c r="C7" s="30">
        <v>111</v>
      </c>
      <c r="D7" s="30">
        <v>61</v>
      </c>
      <c r="E7" s="30">
        <v>15</v>
      </c>
      <c r="F7" s="30">
        <v>56</v>
      </c>
    </row>
    <row r="8" spans="1:6" x14ac:dyDescent="0.2">
      <c r="A8" s="30" t="s">
        <v>17</v>
      </c>
      <c r="B8" s="30">
        <v>69</v>
      </c>
      <c r="C8" s="30">
        <v>103</v>
      </c>
      <c r="D8" s="30">
        <v>46</v>
      </c>
      <c r="E8" s="30">
        <v>13</v>
      </c>
      <c r="F8" s="30">
        <v>34</v>
      </c>
    </row>
    <row r="9" spans="1:6" x14ac:dyDescent="0.2">
      <c r="A9" s="30" t="s">
        <v>18</v>
      </c>
      <c r="B9" s="30">
        <v>83</v>
      </c>
      <c r="C9" s="30">
        <v>102</v>
      </c>
      <c r="D9" s="30">
        <v>49</v>
      </c>
      <c r="E9" s="30">
        <v>15</v>
      </c>
      <c r="F9" s="30">
        <v>89</v>
      </c>
    </row>
    <row r="10" spans="1:6" x14ac:dyDescent="0.2">
      <c r="A10" s="30" t="s">
        <v>19</v>
      </c>
      <c r="B10" s="30">
        <v>69</v>
      </c>
      <c r="C10" s="30">
        <v>85</v>
      </c>
      <c r="D10" s="30">
        <v>50</v>
      </c>
      <c r="E10" s="30">
        <v>8</v>
      </c>
      <c r="F10" s="30">
        <v>39</v>
      </c>
    </row>
    <row r="11" spans="1:6" x14ac:dyDescent="0.2">
      <c r="A11" s="30" t="s">
        <v>34</v>
      </c>
      <c r="B11" s="30">
        <v>73</v>
      </c>
      <c r="C11" s="30">
        <v>79</v>
      </c>
      <c r="D11" s="30">
        <v>52</v>
      </c>
      <c r="E11" s="30">
        <v>13</v>
      </c>
      <c r="F11" s="30">
        <v>26</v>
      </c>
    </row>
    <row r="12" spans="1:6" x14ac:dyDescent="0.2">
      <c r="A12" s="30" t="s">
        <v>36</v>
      </c>
      <c r="B12" s="30">
        <v>74</v>
      </c>
      <c r="C12" s="30">
        <v>80</v>
      </c>
      <c r="D12" s="30">
        <v>38</v>
      </c>
      <c r="E12" s="30">
        <v>11</v>
      </c>
      <c r="F12" s="30">
        <v>33</v>
      </c>
    </row>
    <row r="13" spans="1:6" x14ac:dyDescent="0.2">
      <c r="A13" s="30" t="s">
        <v>47</v>
      </c>
      <c r="B13" s="30">
        <v>85</v>
      </c>
      <c r="C13" s="30">
        <v>94</v>
      </c>
      <c r="D13" s="30">
        <v>47</v>
      </c>
      <c r="E13" s="30">
        <v>11</v>
      </c>
      <c r="F13" s="30">
        <v>37</v>
      </c>
    </row>
    <row r="14" spans="1:6" x14ac:dyDescent="0.2">
      <c r="A14" s="30" t="s">
        <v>48</v>
      </c>
      <c r="B14" s="30">
        <v>85</v>
      </c>
      <c r="C14" s="30">
        <v>82</v>
      </c>
      <c r="D14" s="30">
        <v>53</v>
      </c>
      <c r="E14" s="30">
        <v>9</v>
      </c>
      <c r="F14" s="30">
        <v>39</v>
      </c>
    </row>
    <row r="15" spans="1:6" x14ac:dyDescent="0.2">
      <c r="A15" s="30" t="s">
        <v>49</v>
      </c>
      <c r="B15" s="30">
        <v>72</v>
      </c>
      <c r="C15" s="30">
        <v>78</v>
      </c>
      <c r="D15" s="30">
        <v>42</v>
      </c>
      <c r="E15" s="30">
        <v>10</v>
      </c>
      <c r="F15" s="30">
        <v>48</v>
      </c>
    </row>
    <row r="16" spans="1:6" x14ac:dyDescent="0.2">
      <c r="A16" s="30" t="s">
        <v>84</v>
      </c>
      <c r="B16" s="30">
        <v>86</v>
      </c>
      <c r="C16" s="30">
        <v>95</v>
      </c>
      <c r="D16" s="30">
        <v>49</v>
      </c>
      <c r="E16" s="30">
        <v>9</v>
      </c>
      <c r="F16" s="30">
        <v>41</v>
      </c>
    </row>
    <row r="17" spans="1:6" x14ac:dyDescent="0.2">
      <c r="A17" s="30" t="s">
        <v>85</v>
      </c>
      <c r="B17" s="30">
        <v>78</v>
      </c>
      <c r="C17" s="30">
        <v>77</v>
      </c>
      <c r="D17" s="30">
        <v>48</v>
      </c>
      <c r="E17" s="30">
        <v>11</v>
      </c>
      <c r="F17" s="30">
        <v>40</v>
      </c>
    </row>
    <row r="18" spans="1:6" x14ac:dyDescent="0.2">
      <c r="A18" s="30"/>
      <c r="B18" s="30"/>
      <c r="C18" s="30"/>
      <c r="D18" s="30"/>
      <c r="E18" s="30"/>
      <c r="F18" s="30"/>
    </row>
    <row r="19" spans="1:6" x14ac:dyDescent="0.2">
      <c r="A19" s="30"/>
      <c r="B19" s="30"/>
      <c r="C19" s="30"/>
      <c r="D19" s="30"/>
      <c r="E19" s="30"/>
      <c r="F19" s="30"/>
    </row>
    <row r="20" spans="1:6" x14ac:dyDescent="0.2">
      <c r="A20" s="30"/>
      <c r="B20" s="30"/>
      <c r="C20" s="30"/>
      <c r="D20" s="30"/>
      <c r="E20" s="30"/>
      <c r="F20" s="30"/>
    </row>
    <row r="21" spans="1:6" x14ac:dyDescent="0.2">
      <c r="A21" s="30"/>
      <c r="B21" s="30"/>
      <c r="C21" s="30"/>
      <c r="D21" s="30"/>
      <c r="E21" s="30"/>
      <c r="F21" s="30"/>
    </row>
    <row r="22" spans="1:6" x14ac:dyDescent="0.2">
      <c r="A22" s="30"/>
      <c r="B22" s="30"/>
      <c r="C22" s="30"/>
      <c r="D22" s="30"/>
      <c r="E22" s="30"/>
      <c r="F22" s="30"/>
    </row>
    <row r="23" spans="1:6" x14ac:dyDescent="0.2">
      <c r="A23" s="30"/>
      <c r="B23" s="30"/>
      <c r="C23" s="30"/>
      <c r="D23" s="30"/>
      <c r="E23" s="30"/>
      <c r="F23" s="30"/>
    </row>
    <row r="24" spans="1:6" x14ac:dyDescent="0.2">
      <c r="A24" s="30"/>
      <c r="B24" s="30"/>
      <c r="C24" s="30"/>
      <c r="D24" s="30"/>
      <c r="E24" s="30"/>
      <c r="F24" s="30"/>
    </row>
    <row r="25" spans="1:6" x14ac:dyDescent="0.2">
      <c r="A25" s="30"/>
      <c r="B25" s="30"/>
      <c r="C25" s="30"/>
      <c r="D25" s="30"/>
      <c r="E25" s="30"/>
      <c r="F25" s="30"/>
    </row>
    <row r="26" spans="1:6" x14ac:dyDescent="0.2">
      <c r="A26" s="30"/>
      <c r="B26" s="30"/>
      <c r="C26" s="30"/>
      <c r="D26" s="30"/>
      <c r="E26" s="30"/>
      <c r="F26" s="30"/>
    </row>
    <row r="27" spans="1:6" x14ac:dyDescent="0.2">
      <c r="A27" s="30"/>
      <c r="B27" s="30"/>
      <c r="C27" s="30"/>
      <c r="D27" s="30"/>
      <c r="E27" s="30"/>
      <c r="F27" s="30"/>
    </row>
    <row r="28" spans="1:6" x14ac:dyDescent="0.2">
      <c r="A28" s="30"/>
      <c r="B28" s="30"/>
      <c r="C28" s="30"/>
      <c r="D28" s="30"/>
      <c r="E28" s="30"/>
      <c r="F28" s="30"/>
    </row>
    <row r="29" spans="1:6" x14ac:dyDescent="0.2">
      <c r="A29" s="30"/>
      <c r="B29" s="30"/>
      <c r="C29" s="30"/>
      <c r="D29" s="30"/>
      <c r="E29" s="30"/>
      <c r="F29" s="30"/>
    </row>
    <row r="30" spans="1:6" x14ac:dyDescent="0.2">
      <c r="A30" s="30"/>
      <c r="B30" s="30"/>
      <c r="C30" s="30"/>
      <c r="D30" s="30"/>
      <c r="E30" s="30"/>
      <c r="F30" s="30"/>
    </row>
    <row r="31" spans="1:6" x14ac:dyDescent="0.2">
      <c r="A31" s="30"/>
      <c r="B31" s="30"/>
      <c r="C31" s="30"/>
      <c r="D31" s="30"/>
      <c r="E31" s="30"/>
      <c r="F31" s="30"/>
    </row>
  </sheetData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244F3-6E13-43E4-9E44-939758A744E0}">
  <sheetPr codeName="Sheet7">
    <tabColor rgb="FFFF0000"/>
  </sheetPr>
  <dimension ref="A1:G31"/>
  <sheetViews>
    <sheetView zoomScaleNormal="100" workbookViewId="0"/>
  </sheetViews>
  <sheetFormatPr defaultColWidth="9.140625" defaultRowHeight="15" x14ac:dyDescent="0.2"/>
  <cols>
    <col min="1" max="1" width="16.140625" style="14" bestFit="1" customWidth="1"/>
    <col min="2" max="2" width="18.5703125" style="14" bestFit="1" customWidth="1"/>
    <col min="3" max="3" width="40.140625" style="14" bestFit="1" customWidth="1"/>
    <col min="4" max="4" width="50.5703125" style="14" bestFit="1" customWidth="1"/>
    <col min="5" max="5" width="18.5703125" style="14" bestFit="1" customWidth="1"/>
    <col min="6" max="6" width="24.42578125" style="14" bestFit="1" customWidth="1"/>
    <col min="7" max="16384" width="9.140625" style="14"/>
  </cols>
  <sheetData>
    <row r="1" spans="1:7" ht="15.75" x14ac:dyDescent="0.25">
      <c r="A1" s="13" t="s">
        <v>35</v>
      </c>
      <c r="B1" s="14" t="s">
        <v>78</v>
      </c>
      <c r="C1" s="14" t="s">
        <v>79</v>
      </c>
      <c r="D1" s="14" t="s">
        <v>80</v>
      </c>
      <c r="E1" s="14" t="s">
        <v>81</v>
      </c>
      <c r="F1" s="14" t="s">
        <v>82</v>
      </c>
      <c r="G1" s="14" t="s">
        <v>83</v>
      </c>
    </row>
    <row r="2" spans="1:7" x14ac:dyDescent="0.2">
      <c r="A2" s="30" t="s">
        <v>3</v>
      </c>
      <c r="B2" s="30">
        <v>1537</v>
      </c>
      <c r="C2" s="30">
        <v>4274</v>
      </c>
      <c r="D2" s="30">
        <v>1480</v>
      </c>
      <c r="E2" s="30">
        <v>226</v>
      </c>
      <c r="F2" s="30">
        <v>1751</v>
      </c>
      <c r="G2" s="30">
        <v>130</v>
      </c>
    </row>
    <row r="3" spans="1:7" x14ac:dyDescent="0.2">
      <c r="A3" s="30" t="s">
        <v>4</v>
      </c>
      <c r="B3" s="30">
        <v>1489</v>
      </c>
      <c r="C3" s="30">
        <v>4437</v>
      </c>
      <c r="D3" s="30">
        <v>1348</v>
      </c>
      <c r="E3" s="30">
        <v>195</v>
      </c>
      <c r="F3" s="30">
        <v>1773</v>
      </c>
      <c r="G3" s="30">
        <v>136</v>
      </c>
    </row>
    <row r="4" spans="1:7" x14ac:dyDescent="0.2">
      <c r="A4" s="30" t="s">
        <v>5</v>
      </c>
      <c r="B4" s="30">
        <v>1305</v>
      </c>
      <c r="C4" s="30">
        <v>4071</v>
      </c>
      <c r="D4" s="30">
        <v>1103</v>
      </c>
      <c r="E4" s="30">
        <v>202</v>
      </c>
      <c r="F4" s="30">
        <v>1629</v>
      </c>
      <c r="G4" s="30">
        <v>125</v>
      </c>
    </row>
    <row r="5" spans="1:7" x14ac:dyDescent="0.2">
      <c r="A5" s="30" t="s">
        <v>6</v>
      </c>
      <c r="B5" s="30">
        <v>1208</v>
      </c>
      <c r="C5" s="30">
        <v>3655</v>
      </c>
      <c r="D5" s="30">
        <v>1016</v>
      </c>
      <c r="E5" s="30">
        <v>212</v>
      </c>
      <c r="F5" s="30">
        <v>1578</v>
      </c>
      <c r="G5" s="30">
        <v>156</v>
      </c>
    </row>
    <row r="6" spans="1:7" x14ac:dyDescent="0.2">
      <c r="A6" s="30" t="s">
        <v>7</v>
      </c>
      <c r="B6" s="30">
        <v>1252</v>
      </c>
      <c r="C6" s="30">
        <v>3474</v>
      </c>
      <c r="D6" s="30">
        <v>1024</v>
      </c>
      <c r="E6" s="30">
        <v>195</v>
      </c>
      <c r="F6" s="30">
        <v>1571</v>
      </c>
      <c r="G6" s="30">
        <v>90</v>
      </c>
    </row>
    <row r="7" spans="1:7" x14ac:dyDescent="0.2">
      <c r="A7" s="30" t="s">
        <v>16</v>
      </c>
      <c r="B7" s="30">
        <v>1271</v>
      </c>
      <c r="C7" s="30">
        <v>3457</v>
      </c>
      <c r="D7" s="30">
        <v>1068</v>
      </c>
      <c r="E7" s="30">
        <v>176</v>
      </c>
      <c r="F7" s="30">
        <v>1564</v>
      </c>
      <c r="G7" s="30">
        <v>137</v>
      </c>
    </row>
    <row r="8" spans="1:7" x14ac:dyDescent="0.2">
      <c r="A8" s="30" t="s">
        <v>17</v>
      </c>
      <c r="B8" s="30">
        <v>1199</v>
      </c>
      <c r="C8" s="30">
        <v>3159</v>
      </c>
      <c r="D8" s="30">
        <v>1011</v>
      </c>
      <c r="E8" s="30">
        <v>166</v>
      </c>
      <c r="F8" s="30">
        <v>1444</v>
      </c>
      <c r="G8" s="30">
        <v>129</v>
      </c>
    </row>
    <row r="9" spans="1:7" x14ac:dyDescent="0.2">
      <c r="A9" s="30" t="s">
        <v>18</v>
      </c>
      <c r="B9" s="30">
        <v>1268</v>
      </c>
      <c r="C9" s="30">
        <v>3271</v>
      </c>
      <c r="D9" s="30">
        <v>964</v>
      </c>
      <c r="E9" s="30">
        <v>168</v>
      </c>
      <c r="F9" s="30">
        <v>1424</v>
      </c>
      <c r="G9" s="30">
        <v>211</v>
      </c>
    </row>
    <row r="10" spans="1:7" x14ac:dyDescent="0.2">
      <c r="A10" s="30" t="s">
        <v>19</v>
      </c>
      <c r="B10" s="30">
        <v>1290</v>
      </c>
      <c r="C10" s="30">
        <v>3012</v>
      </c>
      <c r="D10" s="30">
        <v>945</v>
      </c>
      <c r="E10" s="30">
        <v>157</v>
      </c>
      <c r="F10" s="30">
        <v>1593</v>
      </c>
      <c r="G10" s="30">
        <v>168</v>
      </c>
    </row>
    <row r="11" spans="1:7" x14ac:dyDescent="0.2">
      <c r="A11" s="30" t="s">
        <v>34</v>
      </c>
      <c r="B11" s="30">
        <v>1212</v>
      </c>
      <c r="C11" s="30">
        <v>2905</v>
      </c>
      <c r="D11" s="30">
        <v>930</v>
      </c>
      <c r="E11" s="30">
        <v>166</v>
      </c>
      <c r="F11" s="30">
        <v>1586</v>
      </c>
      <c r="G11" s="30">
        <v>150</v>
      </c>
    </row>
    <row r="12" spans="1:7" x14ac:dyDescent="0.2">
      <c r="A12" s="30" t="s">
        <v>36</v>
      </c>
      <c r="B12" s="30">
        <v>1227</v>
      </c>
      <c r="C12" s="30">
        <v>2506</v>
      </c>
      <c r="D12" s="30">
        <v>829</v>
      </c>
      <c r="E12" s="30">
        <v>133</v>
      </c>
      <c r="F12" s="30">
        <v>1520</v>
      </c>
      <c r="G12" s="30">
        <v>156</v>
      </c>
    </row>
    <row r="13" spans="1:7" x14ac:dyDescent="0.2">
      <c r="A13" s="30" t="s">
        <v>47</v>
      </c>
      <c r="B13" s="30">
        <v>1233</v>
      </c>
      <c r="C13" s="30">
        <v>2559</v>
      </c>
      <c r="D13" s="30">
        <v>743</v>
      </c>
      <c r="E13" s="30">
        <v>141</v>
      </c>
      <c r="F13" s="30">
        <v>1471</v>
      </c>
      <c r="G13" s="30">
        <v>179</v>
      </c>
    </row>
    <row r="14" spans="1:7" x14ac:dyDescent="0.2">
      <c r="A14" s="30" t="s">
        <v>48</v>
      </c>
      <c r="B14" s="30">
        <v>1166</v>
      </c>
      <c r="C14" s="30">
        <v>2414</v>
      </c>
      <c r="D14" s="30">
        <v>781</v>
      </c>
      <c r="E14" s="30">
        <v>159</v>
      </c>
      <c r="F14" s="30">
        <v>1509</v>
      </c>
      <c r="G14" s="30">
        <v>171</v>
      </c>
    </row>
    <row r="15" spans="1:7" x14ac:dyDescent="0.2">
      <c r="A15" s="30" t="s">
        <v>49</v>
      </c>
      <c r="B15" s="30">
        <v>1204</v>
      </c>
      <c r="C15" s="30">
        <v>2518</v>
      </c>
      <c r="D15" s="30">
        <v>736</v>
      </c>
      <c r="E15" s="30">
        <v>142</v>
      </c>
      <c r="F15" s="30">
        <v>1542</v>
      </c>
      <c r="G15" s="30">
        <v>207</v>
      </c>
    </row>
    <row r="16" spans="1:7" x14ac:dyDescent="0.2">
      <c r="A16" s="30" t="s">
        <v>84</v>
      </c>
      <c r="B16" s="30">
        <v>1141</v>
      </c>
      <c r="C16" s="30">
        <v>2476</v>
      </c>
      <c r="D16" s="30">
        <v>846</v>
      </c>
      <c r="E16" s="30">
        <v>166</v>
      </c>
      <c r="F16" s="30">
        <v>1602</v>
      </c>
      <c r="G16" s="30">
        <v>218</v>
      </c>
    </row>
    <row r="17" spans="1:7" x14ac:dyDescent="0.2">
      <c r="A17" s="30" t="s">
        <v>85</v>
      </c>
      <c r="B17" s="30">
        <v>1338</v>
      </c>
      <c r="C17" s="30">
        <v>2338</v>
      </c>
      <c r="D17" s="30">
        <v>914</v>
      </c>
      <c r="E17" s="30">
        <v>150</v>
      </c>
      <c r="F17" s="30">
        <v>1807</v>
      </c>
      <c r="G17" s="30">
        <v>301</v>
      </c>
    </row>
    <row r="18" spans="1:7" x14ac:dyDescent="0.2">
      <c r="A18" s="30"/>
      <c r="B18" s="30"/>
      <c r="C18" s="30"/>
      <c r="D18" s="30"/>
      <c r="E18" s="30"/>
      <c r="F18" s="30"/>
    </row>
    <row r="19" spans="1:7" x14ac:dyDescent="0.2">
      <c r="A19" s="30"/>
      <c r="B19" s="30"/>
      <c r="C19" s="30"/>
      <c r="D19" s="30"/>
      <c r="E19" s="30"/>
      <c r="F19" s="30"/>
    </row>
    <row r="20" spans="1:7" x14ac:dyDescent="0.2">
      <c r="A20" s="30"/>
      <c r="B20" s="30"/>
      <c r="C20" s="30"/>
      <c r="D20" s="30"/>
      <c r="E20" s="30"/>
      <c r="F20" s="30"/>
    </row>
    <row r="21" spans="1:7" x14ac:dyDescent="0.2">
      <c r="A21" s="30"/>
      <c r="B21" s="30"/>
      <c r="C21" s="30"/>
      <c r="D21" s="30"/>
      <c r="E21" s="30"/>
      <c r="F21" s="30"/>
    </row>
    <row r="22" spans="1:7" x14ac:dyDescent="0.2">
      <c r="A22" s="30"/>
      <c r="B22" s="30"/>
      <c r="C22" s="30"/>
      <c r="D22" s="30"/>
      <c r="E22" s="30"/>
      <c r="F22" s="30"/>
    </row>
    <row r="23" spans="1:7" x14ac:dyDescent="0.2">
      <c r="A23" s="30"/>
      <c r="B23" s="30"/>
      <c r="C23" s="30"/>
      <c r="D23" s="30"/>
      <c r="E23" s="30"/>
      <c r="F23" s="30"/>
    </row>
    <row r="24" spans="1:7" x14ac:dyDescent="0.2">
      <c r="A24" s="30"/>
      <c r="B24" s="30"/>
      <c r="C24" s="30"/>
      <c r="D24" s="30"/>
      <c r="E24" s="30"/>
      <c r="F24" s="30"/>
    </row>
    <row r="25" spans="1:7" x14ac:dyDescent="0.2">
      <c r="A25" s="30"/>
      <c r="B25" s="30"/>
      <c r="C25" s="30"/>
      <c r="D25" s="30"/>
      <c r="E25" s="30"/>
      <c r="F25" s="30"/>
    </row>
    <row r="26" spans="1:7" x14ac:dyDescent="0.2">
      <c r="A26" s="30"/>
      <c r="B26" s="30"/>
      <c r="C26" s="30"/>
      <c r="D26" s="30"/>
      <c r="E26" s="30"/>
      <c r="F26" s="30"/>
    </row>
    <row r="27" spans="1:7" x14ac:dyDescent="0.2">
      <c r="A27" s="30"/>
      <c r="B27" s="30"/>
      <c r="C27" s="30"/>
      <c r="D27" s="30"/>
      <c r="E27" s="30"/>
      <c r="F27" s="30"/>
    </row>
    <row r="28" spans="1:7" x14ac:dyDescent="0.2">
      <c r="A28" s="30"/>
      <c r="B28" s="30"/>
      <c r="C28" s="30"/>
      <c r="D28" s="30"/>
      <c r="E28" s="30"/>
      <c r="F28" s="30"/>
    </row>
    <row r="29" spans="1:7" x14ac:dyDescent="0.2">
      <c r="A29" s="30"/>
      <c r="B29" s="30"/>
      <c r="C29" s="30"/>
      <c r="D29" s="30"/>
      <c r="E29" s="30"/>
      <c r="F29" s="30"/>
    </row>
    <row r="30" spans="1:7" x14ac:dyDescent="0.2">
      <c r="A30" s="30"/>
      <c r="B30" s="30"/>
      <c r="C30" s="30"/>
      <c r="D30" s="30"/>
      <c r="E30" s="30"/>
      <c r="F30" s="30"/>
    </row>
    <row r="31" spans="1:7" x14ac:dyDescent="0.2">
      <c r="A31" s="30"/>
      <c r="B31" s="30"/>
      <c r="C31" s="30"/>
      <c r="D31" s="30"/>
      <c r="E31" s="30"/>
      <c r="F31" s="30"/>
    </row>
  </sheetData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B3302-C20D-4FBE-9A7B-F2F994337E47}">
  <sheetPr codeName="Sheet8"/>
  <dimension ref="A1:A14"/>
  <sheetViews>
    <sheetView showGridLines="0" zoomScaleNormal="100" workbookViewId="0"/>
  </sheetViews>
  <sheetFormatPr defaultRowHeight="15.75" customHeight="1" x14ac:dyDescent="0.2"/>
  <cols>
    <col min="1" max="16384" width="9.140625" style="14"/>
  </cols>
  <sheetData>
    <row r="1" spans="1:1" ht="15.75" customHeight="1" x14ac:dyDescent="0.25">
      <c r="A1" s="13" t="s">
        <v>71</v>
      </c>
    </row>
    <row r="2" spans="1:1" ht="31.5" customHeight="1" x14ac:dyDescent="0.2">
      <c r="A2" s="31" t="s">
        <v>31</v>
      </c>
    </row>
    <row r="3" spans="1:1" ht="15.75" customHeight="1" x14ac:dyDescent="0.2">
      <c r="A3" s="31" t="s">
        <v>32</v>
      </c>
    </row>
    <row r="4" spans="1:1" ht="15.75" customHeight="1" x14ac:dyDescent="0.2">
      <c r="A4" s="32" t="s">
        <v>41</v>
      </c>
    </row>
    <row r="5" spans="1:1" ht="15.75" customHeight="1" x14ac:dyDescent="0.2">
      <c r="A5" s="32" t="s">
        <v>33</v>
      </c>
    </row>
    <row r="6" spans="1:1" ht="31.5" customHeight="1" x14ac:dyDescent="0.25">
      <c r="A6" s="33" t="s">
        <v>13</v>
      </c>
    </row>
    <row r="7" spans="1:1" ht="15.75" customHeight="1" x14ac:dyDescent="0.2">
      <c r="A7" s="31" t="s">
        <v>72</v>
      </c>
    </row>
    <row r="8" spans="1:1" ht="15.75" customHeight="1" x14ac:dyDescent="0.2">
      <c r="A8" s="31" t="s">
        <v>73</v>
      </c>
    </row>
    <row r="9" spans="1:1" ht="31.5" customHeight="1" x14ac:dyDescent="0.2">
      <c r="A9" s="31" t="str">
        <f>_xlfn.CONCAT("The data in this table are consistent with records that reached FaRDaP by ",config!B3,".")</f>
        <v>The data in this table are consistent with records that reached FaRDaP by 12 May 2026.</v>
      </c>
    </row>
    <row r="10" spans="1:1" ht="31.5" customHeight="1" x14ac:dyDescent="0.2">
      <c r="A10" s="31" t="s">
        <v>14</v>
      </c>
    </row>
    <row r="11" spans="1:1" ht="15.75" customHeight="1" x14ac:dyDescent="0.2">
      <c r="A11" s="34" t="s">
        <v>15</v>
      </c>
    </row>
    <row r="12" spans="1:1" ht="15.75" customHeight="1" x14ac:dyDescent="0.2">
      <c r="A12" s="34" t="s">
        <v>50</v>
      </c>
    </row>
    <row r="13" spans="1:1" ht="31.5" customHeight="1" x14ac:dyDescent="0.2">
      <c r="A13" s="31" t="s">
        <v>74</v>
      </c>
    </row>
    <row r="14" spans="1:1" ht="15.75" customHeight="1" x14ac:dyDescent="0.2">
      <c r="A14" s="34" t="s">
        <v>75</v>
      </c>
    </row>
  </sheetData>
  <hyperlinks>
    <hyperlink ref="A14" r:id="rId1" xr:uid="{F64E7B4A-7800-4A5C-826F-D03F916D6B19}"/>
    <hyperlink ref="A11" r:id="rId2" xr:uid="{AC4FC116-83A9-42F8-97B9-31D483F1E7F3}"/>
    <hyperlink ref="A12" r:id="rId3" display="The statistics in this table are National Statistics." xr:uid="{17A12B71-B8D5-4E75-AA32-92DF13186285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81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x14ac:dyDescent="0.2"/>
  <cols>
    <col min="1" max="1" width="13.5703125" style="35" customWidth="1"/>
    <col min="2" max="2" width="14.85546875" style="35" bestFit="1" customWidth="1"/>
    <col min="3" max="7" width="13.5703125" style="35" customWidth="1"/>
    <col min="8" max="8" width="11.5703125" style="35" bestFit="1" customWidth="1"/>
    <col min="9" max="16384" width="9.140625" style="35"/>
  </cols>
  <sheetData>
    <row r="1" spans="1:15" ht="18.75" x14ac:dyDescent="0.25">
      <c r="A1" s="33" t="s">
        <v>100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29.25" customHeight="1" thickBot="1" x14ac:dyDescent="0.3">
      <c r="A2" s="31"/>
      <c r="B2" s="31"/>
      <c r="C2" s="36"/>
      <c r="D2" s="37" t="s">
        <v>8</v>
      </c>
      <c r="E2" s="36"/>
      <c r="F2" s="36"/>
      <c r="G2" s="36"/>
      <c r="H2" s="31"/>
      <c r="I2" s="31"/>
      <c r="J2" s="31"/>
      <c r="K2" s="31"/>
      <c r="L2" s="31"/>
      <c r="M2" s="31"/>
      <c r="N2" s="31"/>
      <c r="O2" s="31"/>
    </row>
    <row r="3" spans="1:15" ht="60.75" thickBot="1" x14ac:dyDescent="0.25">
      <c r="A3" s="38" t="s">
        <v>0</v>
      </c>
      <c r="B3" s="39" t="s">
        <v>1</v>
      </c>
      <c r="C3" s="40" t="s">
        <v>9</v>
      </c>
      <c r="D3" s="40" t="s">
        <v>10</v>
      </c>
      <c r="E3" s="40" t="s">
        <v>11</v>
      </c>
      <c r="F3" s="40" t="s">
        <v>99</v>
      </c>
      <c r="G3" s="40" t="s">
        <v>12</v>
      </c>
      <c r="H3" s="31"/>
      <c r="I3" s="31"/>
      <c r="J3" s="31"/>
      <c r="K3" s="31"/>
      <c r="L3" s="31"/>
      <c r="M3" s="31"/>
      <c r="N3" s="31"/>
      <c r="O3" s="31"/>
    </row>
    <row r="4" spans="1:15" ht="15.75" customHeight="1" x14ac:dyDescent="0.2">
      <c r="A4" s="41" t="s">
        <v>2</v>
      </c>
      <c r="B4" s="42">
        <f>SUM(C4:G4)</f>
        <v>340</v>
      </c>
      <c r="C4" s="43">
        <v>94</v>
      </c>
      <c r="D4" s="43">
        <v>127</v>
      </c>
      <c r="E4" s="43">
        <v>52</v>
      </c>
      <c r="F4" s="43">
        <v>19</v>
      </c>
      <c r="G4" s="43">
        <v>48</v>
      </c>
      <c r="H4" s="31"/>
      <c r="I4" s="31"/>
      <c r="J4" s="31"/>
      <c r="K4" s="31"/>
      <c r="L4" s="31"/>
      <c r="M4" s="31"/>
      <c r="N4" s="31"/>
      <c r="O4" s="31"/>
    </row>
    <row r="5" spans="1:15" ht="15.75" customHeight="1" x14ac:dyDescent="0.2">
      <c r="A5" s="31" t="s">
        <v>3</v>
      </c>
      <c r="B5" s="44">
        <f t="shared" ref="B5:B15" si="0">SUM(C5:G5)</f>
        <v>334</v>
      </c>
      <c r="C5" s="43">
        <f>'Data - fatalities'!B2</f>
        <v>82</v>
      </c>
      <c r="D5" s="43">
        <f>'Data - fatalities'!C2</f>
        <v>122</v>
      </c>
      <c r="E5" s="43">
        <f>'Data - fatalities'!D2</f>
        <v>59</v>
      </c>
      <c r="F5" s="43">
        <f>'Data - fatalities'!E2</f>
        <v>25</v>
      </c>
      <c r="G5" s="43">
        <f>'Data - fatalities'!F2</f>
        <v>46</v>
      </c>
      <c r="H5" s="31"/>
      <c r="I5" s="31"/>
      <c r="J5" s="31"/>
      <c r="K5" s="31"/>
      <c r="L5" s="31"/>
      <c r="M5" s="31"/>
      <c r="N5" s="31"/>
      <c r="O5" s="31"/>
    </row>
    <row r="6" spans="1:15" ht="15.75" customHeight="1" x14ac:dyDescent="0.2">
      <c r="A6" s="31" t="s">
        <v>4</v>
      </c>
      <c r="B6" s="44">
        <f t="shared" si="0"/>
        <v>313</v>
      </c>
      <c r="C6" s="43">
        <f>'Data - fatalities'!B3</f>
        <v>89</v>
      </c>
      <c r="D6" s="43">
        <f>'Data - fatalities'!C3</f>
        <v>109</v>
      </c>
      <c r="E6" s="43">
        <f>'Data - fatalities'!D3</f>
        <v>51</v>
      </c>
      <c r="F6" s="43">
        <f>'Data - fatalities'!E3</f>
        <v>26</v>
      </c>
      <c r="G6" s="43">
        <f>'Data - fatalities'!F3</f>
        <v>38</v>
      </c>
      <c r="H6" s="31"/>
      <c r="I6" s="31"/>
      <c r="J6" s="31"/>
      <c r="K6" s="31"/>
      <c r="L6" s="31"/>
      <c r="M6" s="31"/>
      <c r="N6" s="31"/>
      <c r="O6" s="31"/>
    </row>
    <row r="7" spans="1:15" ht="15.75" customHeight="1" x14ac:dyDescent="0.2">
      <c r="A7" s="31" t="s">
        <v>5</v>
      </c>
      <c r="B7" s="44">
        <f t="shared" si="0"/>
        <v>287</v>
      </c>
      <c r="C7" s="43">
        <f>'Data - fatalities'!B4</f>
        <v>93</v>
      </c>
      <c r="D7" s="43">
        <f>'Data - fatalities'!C4</f>
        <v>93</v>
      </c>
      <c r="E7" s="43">
        <f>'Data - fatalities'!D4</f>
        <v>63</v>
      </c>
      <c r="F7" s="43">
        <f>'Data - fatalities'!E4</f>
        <v>19</v>
      </c>
      <c r="G7" s="43">
        <f>'Data - fatalities'!F4</f>
        <v>19</v>
      </c>
      <c r="H7" s="31"/>
      <c r="I7" s="31"/>
      <c r="J7" s="31"/>
      <c r="K7" s="31"/>
      <c r="L7" s="31"/>
      <c r="M7" s="31"/>
      <c r="N7" s="31"/>
      <c r="O7" s="31"/>
    </row>
    <row r="8" spans="1:15" ht="15.75" customHeight="1" x14ac:dyDescent="0.2">
      <c r="A8" s="31" t="s">
        <v>6</v>
      </c>
      <c r="B8" s="44">
        <f t="shared" si="0"/>
        <v>276</v>
      </c>
      <c r="C8" s="43">
        <f>'Data - fatalities'!B5</f>
        <v>56</v>
      </c>
      <c r="D8" s="43">
        <f>'Data - fatalities'!C5</f>
        <v>114</v>
      </c>
      <c r="E8" s="43">
        <f>'Data - fatalities'!D5</f>
        <v>55</v>
      </c>
      <c r="F8" s="43">
        <f>'Data - fatalities'!E5</f>
        <v>18</v>
      </c>
      <c r="G8" s="43">
        <f>'Data - fatalities'!F5</f>
        <v>33</v>
      </c>
      <c r="H8" s="31"/>
      <c r="I8" s="31"/>
      <c r="J8" s="31"/>
      <c r="K8" s="31"/>
      <c r="L8" s="31"/>
      <c r="M8" s="31"/>
      <c r="N8" s="31"/>
      <c r="O8" s="31"/>
    </row>
    <row r="9" spans="1:15" ht="15.75" customHeight="1" x14ac:dyDescent="0.2">
      <c r="A9" s="31" t="s">
        <v>7</v>
      </c>
      <c r="B9" s="44">
        <f t="shared" si="0"/>
        <v>264</v>
      </c>
      <c r="C9" s="43">
        <f>'Data - fatalities'!B6</f>
        <v>76</v>
      </c>
      <c r="D9" s="43">
        <f>'Data - fatalities'!C6</f>
        <v>92</v>
      </c>
      <c r="E9" s="43">
        <f>'Data - fatalities'!D6</f>
        <v>48</v>
      </c>
      <c r="F9" s="43">
        <f>'Data - fatalities'!E6</f>
        <v>16</v>
      </c>
      <c r="G9" s="43">
        <f>'Data - fatalities'!F6</f>
        <v>32</v>
      </c>
      <c r="H9" s="31"/>
      <c r="I9" s="31"/>
      <c r="J9" s="31"/>
      <c r="K9" s="31"/>
      <c r="L9" s="31"/>
      <c r="M9" s="31"/>
      <c r="N9" s="31"/>
      <c r="O9" s="31"/>
    </row>
    <row r="10" spans="1:15" ht="15.75" customHeight="1" x14ac:dyDescent="0.2">
      <c r="A10" s="31" t="s">
        <v>16</v>
      </c>
      <c r="B10" s="44">
        <f t="shared" si="0"/>
        <v>305</v>
      </c>
      <c r="C10" s="43">
        <f>'Data - fatalities'!B7</f>
        <v>62</v>
      </c>
      <c r="D10" s="43">
        <f>'Data - fatalities'!C7</f>
        <v>111</v>
      </c>
      <c r="E10" s="43">
        <f>'Data - fatalities'!D7</f>
        <v>61</v>
      </c>
      <c r="F10" s="43">
        <f>'Data - fatalities'!E7</f>
        <v>15</v>
      </c>
      <c r="G10" s="43">
        <f>'Data - fatalities'!F7</f>
        <v>56</v>
      </c>
      <c r="H10" s="31"/>
      <c r="I10" s="31"/>
      <c r="J10" s="31"/>
      <c r="K10" s="31"/>
      <c r="L10" s="31"/>
      <c r="M10" s="31"/>
      <c r="N10" s="31"/>
      <c r="O10" s="31"/>
    </row>
    <row r="11" spans="1:15" ht="15.75" customHeight="1" x14ac:dyDescent="0.2">
      <c r="A11" s="31" t="s">
        <v>17</v>
      </c>
      <c r="B11" s="44">
        <f t="shared" si="0"/>
        <v>265</v>
      </c>
      <c r="C11" s="43">
        <f>'Data - fatalities'!B8</f>
        <v>69</v>
      </c>
      <c r="D11" s="43">
        <f>'Data - fatalities'!C8</f>
        <v>103</v>
      </c>
      <c r="E11" s="43">
        <f>'Data - fatalities'!D8</f>
        <v>46</v>
      </c>
      <c r="F11" s="43">
        <f>'Data - fatalities'!E8</f>
        <v>13</v>
      </c>
      <c r="G11" s="43">
        <f>'Data - fatalities'!F8</f>
        <v>34</v>
      </c>
      <c r="H11" s="31"/>
      <c r="I11" s="31"/>
      <c r="J11" s="31"/>
      <c r="K11" s="31"/>
      <c r="L11" s="31"/>
      <c r="M11" s="31"/>
      <c r="N11" s="31"/>
      <c r="O11" s="31"/>
    </row>
    <row r="12" spans="1:15" ht="15.75" customHeight="1" x14ac:dyDescent="0.2">
      <c r="A12" s="31" t="s">
        <v>18</v>
      </c>
      <c r="B12" s="44">
        <f t="shared" si="0"/>
        <v>338</v>
      </c>
      <c r="C12" s="43">
        <f>'Data - fatalities'!B9</f>
        <v>83</v>
      </c>
      <c r="D12" s="43">
        <f>'Data - fatalities'!C9</f>
        <v>102</v>
      </c>
      <c r="E12" s="43">
        <f>'Data - fatalities'!D9</f>
        <v>49</v>
      </c>
      <c r="F12" s="43">
        <f>'Data - fatalities'!E9</f>
        <v>15</v>
      </c>
      <c r="G12" s="43">
        <f>'Data - fatalities'!F9</f>
        <v>89</v>
      </c>
      <c r="H12" s="31"/>
      <c r="I12" s="31"/>
      <c r="J12" s="31"/>
      <c r="K12" s="31"/>
      <c r="L12" s="31"/>
      <c r="M12" s="31"/>
      <c r="N12" s="31"/>
      <c r="O12" s="31"/>
    </row>
    <row r="13" spans="1:15" ht="15.75" customHeight="1" x14ac:dyDescent="0.2">
      <c r="A13" s="31" t="s">
        <v>19</v>
      </c>
      <c r="B13" s="44">
        <f t="shared" si="0"/>
        <v>251</v>
      </c>
      <c r="C13" s="43">
        <f>'Data - fatalities'!B10</f>
        <v>69</v>
      </c>
      <c r="D13" s="43">
        <f>'Data - fatalities'!C10</f>
        <v>85</v>
      </c>
      <c r="E13" s="43">
        <f>'Data - fatalities'!D10</f>
        <v>50</v>
      </c>
      <c r="F13" s="43">
        <f>'Data - fatalities'!E10</f>
        <v>8</v>
      </c>
      <c r="G13" s="43">
        <f>'Data - fatalities'!F10</f>
        <v>39</v>
      </c>
      <c r="H13" s="31"/>
      <c r="I13" s="31"/>
      <c r="J13" s="31"/>
      <c r="K13" s="31"/>
      <c r="L13" s="31"/>
      <c r="M13" s="31"/>
      <c r="N13" s="31"/>
      <c r="O13" s="31"/>
    </row>
    <row r="14" spans="1:15" ht="15.75" customHeight="1" x14ac:dyDescent="0.2">
      <c r="A14" s="31" t="s">
        <v>34</v>
      </c>
      <c r="B14" s="44">
        <f t="shared" si="0"/>
        <v>243</v>
      </c>
      <c r="C14" s="43">
        <f>'Data - fatalities'!B11</f>
        <v>73</v>
      </c>
      <c r="D14" s="43">
        <f>'Data - fatalities'!C11</f>
        <v>79</v>
      </c>
      <c r="E14" s="43">
        <f>'Data - fatalities'!D11</f>
        <v>52</v>
      </c>
      <c r="F14" s="43">
        <f>'Data - fatalities'!E11</f>
        <v>13</v>
      </c>
      <c r="G14" s="43">
        <f>'Data - fatalities'!F11</f>
        <v>26</v>
      </c>
      <c r="H14" s="31"/>
      <c r="I14" s="31"/>
      <c r="J14" s="31"/>
      <c r="K14" s="31"/>
      <c r="L14" s="31"/>
      <c r="M14" s="31"/>
      <c r="N14" s="31"/>
      <c r="O14" s="31"/>
    </row>
    <row r="15" spans="1:15" ht="15.75" customHeight="1" x14ac:dyDescent="0.25">
      <c r="A15" s="31" t="s">
        <v>36</v>
      </c>
      <c r="B15" s="33">
        <f t="shared" si="0"/>
        <v>236</v>
      </c>
      <c r="C15" s="43">
        <f>'Data - fatalities'!B12</f>
        <v>74</v>
      </c>
      <c r="D15" s="43">
        <f>'Data - fatalities'!C12</f>
        <v>80</v>
      </c>
      <c r="E15" s="43">
        <f>'Data - fatalities'!D12</f>
        <v>38</v>
      </c>
      <c r="F15" s="43">
        <f>'Data - fatalities'!E12</f>
        <v>11</v>
      </c>
      <c r="G15" s="43">
        <f>'Data - fatalities'!F12</f>
        <v>33</v>
      </c>
      <c r="H15" s="31"/>
      <c r="I15" s="31"/>
      <c r="J15" s="31"/>
      <c r="K15" s="31"/>
      <c r="L15" s="31"/>
      <c r="M15" s="31"/>
      <c r="N15" s="31"/>
      <c r="O15" s="31"/>
    </row>
    <row r="16" spans="1:15" ht="15.75" customHeight="1" x14ac:dyDescent="0.25">
      <c r="A16" s="31" t="s">
        <v>47</v>
      </c>
      <c r="B16" s="33">
        <f t="shared" ref="B16" si="1">SUM(C16:G16)</f>
        <v>274</v>
      </c>
      <c r="C16" s="43">
        <f>'Data - fatalities'!B13</f>
        <v>85</v>
      </c>
      <c r="D16" s="43">
        <f>'Data - fatalities'!C13</f>
        <v>94</v>
      </c>
      <c r="E16" s="43">
        <f>'Data - fatalities'!D13</f>
        <v>47</v>
      </c>
      <c r="F16" s="43">
        <f>'Data - fatalities'!E13</f>
        <v>11</v>
      </c>
      <c r="G16" s="43">
        <f>'Data - fatalities'!F13</f>
        <v>37</v>
      </c>
      <c r="H16" s="31"/>
      <c r="I16" s="31"/>
      <c r="J16" s="31"/>
      <c r="K16" s="31"/>
      <c r="L16" s="31"/>
      <c r="M16" s="31"/>
      <c r="N16" s="31"/>
      <c r="O16" s="31"/>
    </row>
    <row r="17" spans="1:15" ht="15.75" customHeight="1" x14ac:dyDescent="0.25">
      <c r="A17" s="31" t="s">
        <v>48</v>
      </c>
      <c r="B17" s="33">
        <f t="shared" ref="B17" si="2">SUM(C17:G17)</f>
        <v>268</v>
      </c>
      <c r="C17" s="43">
        <f>'Data - fatalities'!B14</f>
        <v>85</v>
      </c>
      <c r="D17" s="43">
        <f>'Data - fatalities'!C14</f>
        <v>82</v>
      </c>
      <c r="E17" s="43">
        <f>'Data - fatalities'!D14</f>
        <v>53</v>
      </c>
      <c r="F17" s="43">
        <f>'Data - fatalities'!E14</f>
        <v>9</v>
      </c>
      <c r="G17" s="43">
        <f>'Data - fatalities'!F14</f>
        <v>39</v>
      </c>
      <c r="H17" s="31"/>
      <c r="I17" s="31"/>
      <c r="J17" s="31"/>
      <c r="K17" s="31"/>
      <c r="L17" s="31"/>
      <c r="M17" s="31"/>
      <c r="N17" s="31"/>
      <c r="O17" s="31"/>
    </row>
    <row r="18" spans="1:15" ht="15.75" customHeight="1" x14ac:dyDescent="0.25">
      <c r="A18" s="31" t="s">
        <v>49</v>
      </c>
      <c r="B18" s="33">
        <f t="shared" ref="B18:B20" si="3">SUM(C18:G18)</f>
        <v>250</v>
      </c>
      <c r="C18" s="43">
        <f>'Data - fatalities'!B15</f>
        <v>72</v>
      </c>
      <c r="D18" s="43">
        <f>'Data - fatalities'!C15</f>
        <v>78</v>
      </c>
      <c r="E18" s="43">
        <f>'Data - fatalities'!D15</f>
        <v>42</v>
      </c>
      <c r="F18" s="43">
        <f>'Data - fatalities'!E15</f>
        <v>10</v>
      </c>
      <c r="G18" s="43">
        <f>'Data - fatalities'!F15</f>
        <v>48</v>
      </c>
      <c r="H18" s="31"/>
      <c r="I18" s="31"/>
      <c r="J18" s="31"/>
      <c r="K18" s="31"/>
      <c r="L18" s="31"/>
      <c r="M18" s="31"/>
      <c r="N18" s="31"/>
      <c r="O18" s="31"/>
    </row>
    <row r="19" spans="1:15" ht="15.75" customHeight="1" x14ac:dyDescent="0.25">
      <c r="A19" s="31" t="s">
        <v>84</v>
      </c>
      <c r="B19" s="33">
        <f t="shared" si="3"/>
        <v>280</v>
      </c>
      <c r="C19" s="43">
        <f>'Data - fatalities'!B16</f>
        <v>86</v>
      </c>
      <c r="D19" s="43">
        <f>'Data - fatalities'!C16</f>
        <v>95</v>
      </c>
      <c r="E19" s="43">
        <f>'Data - fatalities'!D16</f>
        <v>49</v>
      </c>
      <c r="F19" s="43">
        <f>'Data - fatalities'!E16</f>
        <v>9</v>
      </c>
      <c r="G19" s="43">
        <f>'Data - fatalities'!F16</f>
        <v>41</v>
      </c>
      <c r="H19" s="31"/>
      <c r="I19" s="31"/>
      <c r="J19" s="31"/>
      <c r="K19" s="31"/>
      <c r="L19" s="31"/>
      <c r="M19" s="31"/>
      <c r="N19" s="31"/>
      <c r="O19" s="31"/>
    </row>
    <row r="20" spans="1:15" ht="15.75" customHeight="1" thickBot="1" x14ac:dyDescent="0.3">
      <c r="A20" s="45" t="s">
        <v>85</v>
      </c>
      <c r="B20" s="46">
        <f t="shared" si="3"/>
        <v>254</v>
      </c>
      <c r="C20" s="47">
        <f>'Data - fatalities'!B17</f>
        <v>78</v>
      </c>
      <c r="D20" s="47">
        <f>'Data - fatalities'!C17</f>
        <v>77</v>
      </c>
      <c r="E20" s="47">
        <f>'Data - fatalities'!D17</f>
        <v>48</v>
      </c>
      <c r="F20" s="47">
        <f>'Data - fatalities'!E17</f>
        <v>11</v>
      </c>
      <c r="G20" s="47">
        <f>'Data - fatalities'!F17</f>
        <v>40</v>
      </c>
      <c r="H20" s="31"/>
      <c r="I20" s="31"/>
      <c r="J20" s="31"/>
      <c r="K20" s="31"/>
      <c r="L20" s="31"/>
      <c r="M20" s="31"/>
      <c r="N20" s="31"/>
      <c r="O20" s="31"/>
    </row>
    <row r="21" spans="1:15" s="50" customFormat="1" ht="26.25" customHeight="1" x14ac:dyDescent="0.2">
      <c r="A21" s="31"/>
      <c r="B21" s="31"/>
      <c r="C21" s="31"/>
      <c r="D21" s="31"/>
      <c r="E21" s="31"/>
      <c r="F21" s="31"/>
      <c r="G21" s="31"/>
      <c r="H21" s="48"/>
      <c r="I21" s="31"/>
      <c r="J21" s="31"/>
      <c r="K21" s="31"/>
      <c r="L21" s="31"/>
      <c r="M21" s="31"/>
      <c r="N21" s="49"/>
      <c r="O21" s="49"/>
    </row>
    <row r="22" spans="1:15" s="50" customFormat="1" x14ac:dyDescent="0.2">
      <c r="A22" s="31"/>
      <c r="B22" s="31"/>
      <c r="C22" s="31"/>
      <c r="D22" s="31"/>
      <c r="E22" s="31"/>
      <c r="F22" s="31"/>
      <c r="G22" s="31"/>
      <c r="H22" s="48"/>
      <c r="I22" s="31"/>
      <c r="J22" s="31"/>
      <c r="K22" s="31"/>
      <c r="L22" s="31"/>
      <c r="M22" s="31"/>
      <c r="N22" s="49"/>
      <c r="O22" s="49"/>
    </row>
    <row r="23" spans="1:15" x14ac:dyDescent="0.2">
      <c r="A23" s="32"/>
      <c r="B23" s="32"/>
      <c r="C23" s="32"/>
      <c r="D23" s="32"/>
      <c r="E23" s="32"/>
      <c r="F23" s="32"/>
      <c r="G23" s="32"/>
      <c r="H23" s="31"/>
      <c r="I23" s="31"/>
      <c r="J23" s="31"/>
      <c r="K23" s="31"/>
      <c r="L23" s="31"/>
      <c r="M23" s="31"/>
      <c r="N23" s="31"/>
      <c r="O23" s="31"/>
    </row>
    <row r="24" spans="1:15" x14ac:dyDescent="0.2">
      <c r="A24" s="32"/>
      <c r="B24" s="32"/>
      <c r="C24" s="32"/>
      <c r="D24" s="32"/>
      <c r="E24" s="32"/>
      <c r="F24" s="32"/>
      <c r="G24" s="32"/>
      <c r="H24" s="31"/>
      <c r="I24" s="31"/>
      <c r="J24" s="31"/>
      <c r="K24" s="31"/>
      <c r="L24" s="31"/>
      <c r="M24" s="31"/>
      <c r="N24" s="31"/>
      <c r="O24" s="31"/>
    </row>
    <row r="25" spans="1:15" s="53" customFormat="1" ht="28.5" customHeight="1" x14ac:dyDescent="0.25">
      <c r="A25" s="33"/>
      <c r="B25" s="31"/>
      <c r="C25" s="31"/>
      <c r="D25" s="31"/>
      <c r="E25" s="31"/>
      <c r="F25" s="31"/>
      <c r="G25" s="31"/>
      <c r="H25" s="51"/>
      <c r="I25" s="31"/>
      <c r="J25" s="31"/>
      <c r="K25" s="31"/>
      <c r="L25" s="31"/>
      <c r="M25" s="31"/>
      <c r="N25" s="52"/>
      <c r="O25" s="52"/>
    </row>
    <row r="26" spans="1:15" x14ac:dyDescent="0.2">
      <c r="A26" s="31"/>
      <c r="B26" s="32"/>
      <c r="C26" s="32"/>
      <c r="D26" s="32"/>
      <c r="E26" s="32"/>
      <c r="F26" s="32"/>
      <c r="G26" s="32"/>
      <c r="H26" s="31"/>
      <c r="I26" s="31"/>
      <c r="J26" s="31"/>
      <c r="K26" s="31"/>
      <c r="L26" s="31"/>
      <c r="M26" s="31"/>
      <c r="N26" s="31"/>
      <c r="O26" s="31"/>
    </row>
    <row r="27" spans="1:15" x14ac:dyDescent="0.2">
      <c r="A27" s="31"/>
      <c r="B27" s="32"/>
      <c r="C27" s="32"/>
      <c r="D27" s="32"/>
      <c r="E27" s="32"/>
      <c r="F27" s="32"/>
      <c r="G27" s="32"/>
      <c r="H27" s="31"/>
      <c r="I27" s="31"/>
      <c r="J27" s="31"/>
      <c r="K27" s="31"/>
      <c r="L27" s="31"/>
      <c r="M27" s="31"/>
      <c r="N27" s="31"/>
      <c r="O27" s="31"/>
    </row>
    <row r="28" spans="1:15" ht="30" customHeight="1" x14ac:dyDescent="0.2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</row>
    <row r="29" spans="1:15" ht="24.95" customHeight="1" x14ac:dyDescent="0.2">
      <c r="A29" s="31"/>
      <c r="B29" s="34"/>
      <c r="C29" s="34"/>
      <c r="D29" s="34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</row>
    <row r="30" spans="1:15" x14ac:dyDescent="0.2">
      <c r="A30" s="34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</row>
    <row r="31" spans="1:15" ht="24.95" customHeight="1" x14ac:dyDescent="0.2">
      <c r="A31" s="34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</row>
    <row r="32" spans="1:15" ht="24.95" customHeight="1" x14ac:dyDescent="0.2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</row>
    <row r="33" spans="1:15" x14ac:dyDescent="0.2">
      <c r="A33" s="34"/>
      <c r="B33" s="31"/>
      <c r="C33" s="31"/>
      <c r="D33" s="31"/>
      <c r="E33" s="34"/>
      <c r="F33" s="34"/>
      <c r="G33" s="54"/>
      <c r="H33" s="31"/>
      <c r="I33" s="31"/>
      <c r="J33" s="31"/>
      <c r="K33" s="31"/>
      <c r="L33" s="31"/>
      <c r="M33" s="31"/>
      <c r="N33" s="31"/>
      <c r="O33" s="31"/>
    </row>
    <row r="34" spans="1:15" x14ac:dyDescent="0.2">
      <c r="A34" s="55" t="s">
        <v>40</v>
      </c>
      <c r="B34" s="34"/>
      <c r="C34" s="34"/>
      <c r="D34" s="34"/>
      <c r="E34" s="31"/>
      <c r="F34" s="31"/>
      <c r="G34" s="54"/>
      <c r="H34" s="31"/>
      <c r="I34" s="31"/>
      <c r="J34" s="31"/>
      <c r="K34" s="31"/>
      <c r="L34" s="31"/>
      <c r="M34" s="31"/>
      <c r="N34" s="31"/>
      <c r="O34" s="31"/>
    </row>
    <row r="35" spans="1:15" x14ac:dyDescent="0.2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</row>
    <row r="36" spans="1:15" x14ac:dyDescent="0.2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</row>
    <row r="37" spans="1:15" x14ac:dyDescent="0.2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</row>
    <row r="38" spans="1:15" x14ac:dyDescent="0.2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</row>
    <row r="39" spans="1:15" x14ac:dyDescent="0.2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</row>
    <row r="40" spans="1:15" x14ac:dyDescent="0.2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</row>
    <row r="41" spans="1:15" x14ac:dyDescent="0.2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</row>
    <row r="42" spans="1:15" x14ac:dyDescent="0.2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</row>
    <row r="43" spans="1:15" x14ac:dyDescent="0.2">
      <c r="A43" s="31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</row>
    <row r="44" spans="1:15" x14ac:dyDescent="0.2">
      <c r="A44" s="31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</row>
    <row r="45" spans="1:15" x14ac:dyDescent="0.2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</row>
    <row r="46" spans="1:15" x14ac:dyDescent="0.2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</row>
    <row r="47" spans="1:15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</row>
    <row r="48" spans="1:15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</row>
    <row r="49" spans="1:15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</row>
    <row r="50" spans="1:15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</row>
    <row r="51" spans="1:15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</row>
    <row r="52" spans="1:15" x14ac:dyDescent="0.2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</row>
    <row r="53" spans="1:15" x14ac:dyDescent="0.2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</row>
    <row r="54" spans="1:15" x14ac:dyDescent="0.2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</row>
    <row r="55" spans="1:15" x14ac:dyDescent="0.2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</row>
    <row r="56" spans="1:15" x14ac:dyDescent="0.2">
      <c r="A56" s="31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</row>
    <row r="57" spans="1:15" x14ac:dyDescent="0.2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</row>
    <row r="58" spans="1:15" x14ac:dyDescent="0.2">
      <c r="A58" s="31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</row>
    <row r="59" spans="1:15" x14ac:dyDescent="0.2">
      <c r="A59" s="31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</row>
    <row r="60" spans="1:15" x14ac:dyDescent="0.2">
      <c r="A60" s="31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</row>
    <row r="61" spans="1:15" x14ac:dyDescent="0.2">
      <c r="A61" s="31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</row>
    <row r="62" spans="1:15" x14ac:dyDescent="0.2">
      <c r="A62" s="31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</row>
    <row r="63" spans="1:15" x14ac:dyDescent="0.2">
      <c r="A63" s="31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</row>
    <row r="64" spans="1:15" x14ac:dyDescent="0.2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</row>
    <row r="65" spans="1:15" x14ac:dyDescent="0.2">
      <c r="A65" s="31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</row>
    <row r="66" spans="1:15" x14ac:dyDescent="0.2">
      <c r="A66" s="31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</row>
    <row r="67" spans="1:15" x14ac:dyDescent="0.2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</row>
    <row r="68" spans="1:15" x14ac:dyDescent="0.2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</row>
    <row r="69" spans="1:15" x14ac:dyDescent="0.2">
      <c r="A69" s="31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</row>
    <row r="70" spans="1:15" x14ac:dyDescent="0.2">
      <c r="A70" s="31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</row>
    <row r="71" spans="1:15" x14ac:dyDescent="0.2">
      <c r="A71" s="31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</row>
    <row r="72" spans="1:15" x14ac:dyDescent="0.2">
      <c r="A72" s="31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</row>
    <row r="73" spans="1:15" x14ac:dyDescent="0.2">
      <c r="A73" s="31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</row>
    <row r="74" spans="1:15" x14ac:dyDescent="0.2">
      <c r="A74" s="31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</row>
    <row r="75" spans="1:15" x14ac:dyDescent="0.2">
      <c r="A75" s="31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</row>
    <row r="76" spans="1:15" x14ac:dyDescent="0.2">
      <c r="A76" s="31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</row>
    <row r="77" spans="1:15" x14ac:dyDescent="0.2">
      <c r="A77" s="31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</row>
    <row r="78" spans="1:15" x14ac:dyDescent="0.2">
      <c r="A78" s="31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</row>
    <row r="79" spans="1:15" x14ac:dyDescent="0.2">
      <c r="A79" s="31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</row>
    <row r="80" spans="1:15" x14ac:dyDescent="0.2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</row>
    <row r="81" spans="1:15" x14ac:dyDescent="0.2">
      <c r="A81" s="31"/>
      <c r="B81" s="5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</row>
  </sheetData>
  <phoneticPr fontId="15" type="noConversion"/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749F2-FDB1-404B-8A9E-536A9BA57EED}">
  <sheetPr codeName="Sheet9"/>
  <dimension ref="A1:P80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x14ac:dyDescent="0.2"/>
  <cols>
    <col min="1" max="1" width="13.5703125" style="35" customWidth="1"/>
    <col min="2" max="2" width="14.85546875" style="35" bestFit="1" customWidth="1"/>
    <col min="3" max="8" width="13.5703125" style="35" customWidth="1"/>
    <col min="9" max="9" width="11.5703125" style="35" bestFit="1" customWidth="1"/>
    <col min="10" max="16384" width="9.140625" style="35"/>
  </cols>
  <sheetData>
    <row r="1" spans="1:16" ht="15.75" x14ac:dyDescent="0.25">
      <c r="A1" s="33" t="s">
        <v>88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</row>
    <row r="2" spans="1:16" ht="29.25" customHeight="1" thickBot="1" x14ac:dyDescent="0.3">
      <c r="A2" s="31"/>
      <c r="B2" s="31"/>
      <c r="C2" s="36"/>
      <c r="D2" s="37" t="s">
        <v>86</v>
      </c>
      <c r="E2" s="37"/>
      <c r="F2" s="36"/>
      <c r="G2" s="36"/>
      <c r="H2" s="36"/>
      <c r="I2" s="31"/>
      <c r="J2" s="31"/>
      <c r="K2" s="31"/>
      <c r="L2" s="31"/>
      <c r="M2" s="31"/>
      <c r="N2" s="31"/>
      <c r="O2" s="31"/>
      <c r="P2" s="31"/>
    </row>
    <row r="3" spans="1:16" ht="60.75" thickBot="1" x14ac:dyDescent="0.25">
      <c r="A3" s="38" t="s">
        <v>0</v>
      </c>
      <c r="B3" s="39" t="s">
        <v>1</v>
      </c>
      <c r="C3" s="40" t="s">
        <v>9</v>
      </c>
      <c r="D3" s="40" t="s">
        <v>10</v>
      </c>
      <c r="E3" s="40" t="s">
        <v>87</v>
      </c>
      <c r="F3" s="40" t="s">
        <v>11</v>
      </c>
      <c r="G3" s="40" t="s">
        <v>99</v>
      </c>
      <c r="H3" s="40" t="s">
        <v>12</v>
      </c>
      <c r="I3" s="31"/>
      <c r="J3" s="31"/>
      <c r="K3" s="31"/>
      <c r="L3" s="31"/>
      <c r="M3" s="31"/>
      <c r="N3" s="31"/>
      <c r="O3" s="31"/>
      <c r="P3" s="31"/>
    </row>
    <row r="4" spans="1:16" ht="15.75" customHeight="1" x14ac:dyDescent="0.2">
      <c r="A4" s="31" t="s">
        <v>3</v>
      </c>
      <c r="B4" s="44">
        <f t="shared" ref="B4:B19" si="0">SUM(C4:H4)</f>
        <v>9398</v>
      </c>
      <c r="C4" s="56">
        <f>'Data - casualties'!B2</f>
        <v>1537</v>
      </c>
      <c r="D4" s="56">
        <f>'Data - casualties'!C2</f>
        <v>4274</v>
      </c>
      <c r="E4" s="56">
        <f>'Data - casualties'!D2</f>
        <v>1480</v>
      </c>
      <c r="F4" s="56">
        <f>'Data - casualties'!E2</f>
        <v>226</v>
      </c>
      <c r="G4" s="56">
        <f>'Data - casualties'!F2</f>
        <v>1751</v>
      </c>
      <c r="H4" s="56">
        <f>'Data - casualties'!G2</f>
        <v>130</v>
      </c>
      <c r="I4" s="31"/>
      <c r="J4" s="31"/>
      <c r="K4" s="31"/>
      <c r="L4" s="31"/>
      <c r="M4" s="31"/>
      <c r="N4" s="31"/>
      <c r="O4" s="31"/>
      <c r="P4" s="31"/>
    </row>
    <row r="5" spans="1:16" ht="15.75" customHeight="1" x14ac:dyDescent="0.2">
      <c r="A5" s="31" t="s">
        <v>4</v>
      </c>
      <c r="B5" s="44">
        <f t="shared" si="0"/>
        <v>9378</v>
      </c>
      <c r="C5" s="43">
        <f>'Data - casualties'!B3</f>
        <v>1489</v>
      </c>
      <c r="D5" s="43">
        <f>'Data - casualties'!C3</f>
        <v>4437</v>
      </c>
      <c r="E5" s="43">
        <f>'Data - casualties'!D3</f>
        <v>1348</v>
      </c>
      <c r="F5" s="43">
        <f>'Data - casualties'!E3</f>
        <v>195</v>
      </c>
      <c r="G5" s="43">
        <f>'Data - casualties'!F3</f>
        <v>1773</v>
      </c>
      <c r="H5" s="43">
        <f>'Data - casualties'!G3</f>
        <v>136</v>
      </c>
      <c r="I5" s="31"/>
      <c r="J5" s="31"/>
      <c r="K5" s="31"/>
      <c r="L5" s="31"/>
      <c r="M5" s="31"/>
      <c r="N5" s="31"/>
      <c r="O5" s="31"/>
      <c r="P5" s="31"/>
    </row>
    <row r="6" spans="1:16" ht="15.75" customHeight="1" x14ac:dyDescent="0.2">
      <c r="A6" s="31" t="s">
        <v>5</v>
      </c>
      <c r="B6" s="44">
        <f t="shared" si="0"/>
        <v>8435</v>
      </c>
      <c r="C6" s="43">
        <f>'Data - casualties'!B4</f>
        <v>1305</v>
      </c>
      <c r="D6" s="43">
        <f>'Data - casualties'!C4</f>
        <v>4071</v>
      </c>
      <c r="E6" s="43">
        <f>'Data - casualties'!D4</f>
        <v>1103</v>
      </c>
      <c r="F6" s="43">
        <f>'Data - casualties'!E4</f>
        <v>202</v>
      </c>
      <c r="G6" s="43">
        <f>'Data - casualties'!F4</f>
        <v>1629</v>
      </c>
      <c r="H6" s="43">
        <f>'Data - casualties'!G4</f>
        <v>125</v>
      </c>
      <c r="I6" s="31"/>
      <c r="J6" s="31"/>
      <c r="K6" s="31"/>
      <c r="L6" s="31"/>
      <c r="M6" s="31"/>
      <c r="N6" s="31"/>
      <c r="O6" s="31"/>
      <c r="P6" s="31"/>
    </row>
    <row r="7" spans="1:16" ht="15.75" customHeight="1" x14ac:dyDescent="0.2">
      <c r="A7" s="31" t="s">
        <v>6</v>
      </c>
      <c r="B7" s="44">
        <f t="shared" si="0"/>
        <v>7825</v>
      </c>
      <c r="C7" s="43">
        <f>'Data - casualties'!B5</f>
        <v>1208</v>
      </c>
      <c r="D7" s="43">
        <f>'Data - casualties'!C5</f>
        <v>3655</v>
      </c>
      <c r="E7" s="43">
        <f>'Data - casualties'!D5</f>
        <v>1016</v>
      </c>
      <c r="F7" s="43">
        <f>'Data - casualties'!E5</f>
        <v>212</v>
      </c>
      <c r="G7" s="43">
        <f>'Data - casualties'!F5</f>
        <v>1578</v>
      </c>
      <c r="H7" s="43">
        <f>'Data - casualties'!G5</f>
        <v>156</v>
      </c>
      <c r="I7" s="31"/>
      <c r="J7" s="31"/>
      <c r="K7" s="31"/>
      <c r="L7" s="31"/>
      <c r="M7" s="31"/>
      <c r="N7" s="31"/>
      <c r="O7" s="31"/>
      <c r="P7" s="31"/>
    </row>
    <row r="8" spans="1:16" ht="15.75" customHeight="1" x14ac:dyDescent="0.2">
      <c r="A8" s="31" t="s">
        <v>7</v>
      </c>
      <c r="B8" s="44">
        <f t="shared" si="0"/>
        <v>7606</v>
      </c>
      <c r="C8" s="43">
        <f>'Data - casualties'!B6</f>
        <v>1252</v>
      </c>
      <c r="D8" s="43">
        <f>'Data - casualties'!C6</f>
        <v>3474</v>
      </c>
      <c r="E8" s="43">
        <f>'Data - casualties'!D6</f>
        <v>1024</v>
      </c>
      <c r="F8" s="43">
        <f>'Data - casualties'!E6</f>
        <v>195</v>
      </c>
      <c r="G8" s="43">
        <f>'Data - casualties'!F6</f>
        <v>1571</v>
      </c>
      <c r="H8" s="43">
        <f>'Data - casualties'!G6</f>
        <v>90</v>
      </c>
      <c r="I8" s="31"/>
      <c r="J8" s="31"/>
      <c r="K8" s="31"/>
      <c r="L8" s="31"/>
      <c r="M8" s="31"/>
      <c r="N8" s="31"/>
      <c r="O8" s="31"/>
      <c r="P8" s="31"/>
    </row>
    <row r="9" spans="1:16" ht="15.75" customHeight="1" x14ac:dyDescent="0.2">
      <c r="A9" s="31" t="s">
        <v>16</v>
      </c>
      <c r="B9" s="44">
        <f t="shared" si="0"/>
        <v>7673</v>
      </c>
      <c r="C9" s="43">
        <f>'Data - casualties'!B7</f>
        <v>1271</v>
      </c>
      <c r="D9" s="43">
        <f>'Data - casualties'!C7</f>
        <v>3457</v>
      </c>
      <c r="E9" s="43">
        <f>'Data - casualties'!D7</f>
        <v>1068</v>
      </c>
      <c r="F9" s="43">
        <f>'Data - casualties'!E7</f>
        <v>176</v>
      </c>
      <c r="G9" s="43">
        <f>'Data - casualties'!F7</f>
        <v>1564</v>
      </c>
      <c r="H9" s="43">
        <f>'Data - casualties'!G7</f>
        <v>137</v>
      </c>
      <c r="I9" s="31"/>
      <c r="J9" s="31"/>
      <c r="K9" s="31"/>
      <c r="L9" s="31"/>
      <c r="M9" s="31"/>
      <c r="N9" s="31"/>
      <c r="O9" s="31"/>
      <c r="P9" s="31"/>
    </row>
    <row r="10" spans="1:16" ht="15.75" customHeight="1" x14ac:dyDescent="0.2">
      <c r="A10" s="31" t="s">
        <v>17</v>
      </c>
      <c r="B10" s="44">
        <f t="shared" si="0"/>
        <v>7108</v>
      </c>
      <c r="C10" s="43">
        <f>'Data - casualties'!B8</f>
        <v>1199</v>
      </c>
      <c r="D10" s="43">
        <f>'Data - casualties'!C8</f>
        <v>3159</v>
      </c>
      <c r="E10" s="43">
        <f>'Data - casualties'!D8</f>
        <v>1011</v>
      </c>
      <c r="F10" s="43">
        <f>'Data - casualties'!E8</f>
        <v>166</v>
      </c>
      <c r="G10" s="43">
        <f>'Data - casualties'!F8</f>
        <v>1444</v>
      </c>
      <c r="H10" s="43">
        <f>'Data - casualties'!G8</f>
        <v>129</v>
      </c>
      <c r="I10" s="31"/>
      <c r="J10" s="31"/>
      <c r="K10" s="31"/>
      <c r="L10" s="31"/>
      <c r="M10" s="31"/>
      <c r="N10" s="31"/>
      <c r="O10" s="31"/>
      <c r="P10" s="31"/>
    </row>
    <row r="11" spans="1:16" ht="15.75" customHeight="1" x14ac:dyDescent="0.2">
      <c r="A11" s="31" t="s">
        <v>18</v>
      </c>
      <c r="B11" s="44">
        <f t="shared" si="0"/>
        <v>7306</v>
      </c>
      <c r="C11" s="43">
        <f>'Data - casualties'!B9</f>
        <v>1268</v>
      </c>
      <c r="D11" s="43">
        <f>'Data - casualties'!C9</f>
        <v>3271</v>
      </c>
      <c r="E11" s="43">
        <f>'Data - casualties'!D9</f>
        <v>964</v>
      </c>
      <c r="F11" s="43">
        <f>'Data - casualties'!E9</f>
        <v>168</v>
      </c>
      <c r="G11" s="43">
        <f>'Data - casualties'!F9</f>
        <v>1424</v>
      </c>
      <c r="H11" s="43">
        <f>'Data - casualties'!G9</f>
        <v>211</v>
      </c>
      <c r="I11" s="31"/>
      <c r="J11" s="31"/>
      <c r="K11" s="31"/>
      <c r="L11" s="31"/>
      <c r="M11" s="31"/>
      <c r="N11" s="31"/>
      <c r="O11" s="31"/>
      <c r="P11" s="31"/>
    </row>
    <row r="12" spans="1:16" ht="15.75" customHeight="1" x14ac:dyDescent="0.2">
      <c r="A12" s="31" t="s">
        <v>19</v>
      </c>
      <c r="B12" s="44">
        <f t="shared" si="0"/>
        <v>7165</v>
      </c>
      <c r="C12" s="43">
        <f>'Data - casualties'!B10</f>
        <v>1290</v>
      </c>
      <c r="D12" s="43">
        <f>'Data - casualties'!C10</f>
        <v>3012</v>
      </c>
      <c r="E12" s="43">
        <f>'Data - casualties'!D10</f>
        <v>945</v>
      </c>
      <c r="F12" s="43">
        <f>'Data - casualties'!E10</f>
        <v>157</v>
      </c>
      <c r="G12" s="43">
        <f>'Data - casualties'!F10</f>
        <v>1593</v>
      </c>
      <c r="H12" s="43">
        <f>'Data - casualties'!G10</f>
        <v>168</v>
      </c>
      <c r="I12" s="31"/>
      <c r="J12" s="31"/>
      <c r="K12" s="31"/>
      <c r="L12" s="31"/>
      <c r="M12" s="31"/>
      <c r="N12" s="31"/>
      <c r="O12" s="31"/>
      <c r="P12" s="31"/>
    </row>
    <row r="13" spans="1:16" ht="15.75" customHeight="1" x14ac:dyDescent="0.2">
      <c r="A13" s="31" t="s">
        <v>34</v>
      </c>
      <c r="B13" s="44">
        <f t="shared" si="0"/>
        <v>6949</v>
      </c>
      <c r="C13" s="43">
        <f>'Data - casualties'!B11</f>
        <v>1212</v>
      </c>
      <c r="D13" s="43">
        <f>'Data - casualties'!C11</f>
        <v>2905</v>
      </c>
      <c r="E13" s="43">
        <f>'Data - casualties'!D11</f>
        <v>930</v>
      </c>
      <c r="F13" s="43">
        <f>'Data - casualties'!E11</f>
        <v>166</v>
      </c>
      <c r="G13" s="43">
        <f>'Data - casualties'!F11</f>
        <v>1586</v>
      </c>
      <c r="H13" s="43">
        <f>'Data - casualties'!G11</f>
        <v>150</v>
      </c>
      <c r="I13" s="31"/>
      <c r="J13" s="31"/>
      <c r="K13" s="31"/>
      <c r="L13" s="31"/>
      <c r="M13" s="31"/>
      <c r="N13" s="31"/>
      <c r="O13" s="31"/>
      <c r="P13" s="31"/>
    </row>
    <row r="14" spans="1:16" ht="15.75" customHeight="1" x14ac:dyDescent="0.25">
      <c r="A14" s="31" t="s">
        <v>36</v>
      </c>
      <c r="B14" s="33">
        <f t="shared" si="0"/>
        <v>6371</v>
      </c>
      <c r="C14" s="43">
        <f>'Data - casualties'!B12</f>
        <v>1227</v>
      </c>
      <c r="D14" s="43">
        <f>'Data - casualties'!C12</f>
        <v>2506</v>
      </c>
      <c r="E14" s="43">
        <f>'Data - casualties'!D12</f>
        <v>829</v>
      </c>
      <c r="F14" s="43">
        <f>'Data - casualties'!E12</f>
        <v>133</v>
      </c>
      <c r="G14" s="43">
        <f>'Data - casualties'!F12</f>
        <v>1520</v>
      </c>
      <c r="H14" s="43">
        <f>'Data - casualties'!G12</f>
        <v>156</v>
      </c>
      <c r="I14" s="31"/>
      <c r="J14" s="31"/>
      <c r="K14" s="31"/>
      <c r="L14" s="31"/>
      <c r="M14" s="31"/>
      <c r="N14" s="31"/>
      <c r="O14" s="31"/>
      <c r="P14" s="31"/>
    </row>
    <row r="15" spans="1:16" ht="15.75" customHeight="1" x14ac:dyDescent="0.25">
      <c r="A15" s="31" t="s">
        <v>47</v>
      </c>
      <c r="B15" s="33">
        <f t="shared" si="0"/>
        <v>6326</v>
      </c>
      <c r="C15" s="43">
        <f>'Data - casualties'!B13</f>
        <v>1233</v>
      </c>
      <c r="D15" s="43">
        <f>'Data - casualties'!C13</f>
        <v>2559</v>
      </c>
      <c r="E15" s="43">
        <f>'Data - casualties'!D13</f>
        <v>743</v>
      </c>
      <c r="F15" s="43">
        <f>'Data - casualties'!E13</f>
        <v>141</v>
      </c>
      <c r="G15" s="43">
        <f>'Data - casualties'!F13</f>
        <v>1471</v>
      </c>
      <c r="H15" s="43">
        <f>'Data - casualties'!G13</f>
        <v>179</v>
      </c>
      <c r="I15" s="31"/>
      <c r="J15" s="31"/>
      <c r="K15" s="31"/>
      <c r="L15" s="31"/>
      <c r="M15" s="31"/>
      <c r="N15" s="31"/>
      <c r="O15" s="31"/>
      <c r="P15" s="31"/>
    </row>
    <row r="16" spans="1:16" ht="15.75" customHeight="1" x14ac:dyDescent="0.25">
      <c r="A16" s="31" t="s">
        <v>48</v>
      </c>
      <c r="B16" s="33">
        <f t="shared" si="0"/>
        <v>6200</v>
      </c>
      <c r="C16" s="43">
        <f>'Data - casualties'!B14</f>
        <v>1166</v>
      </c>
      <c r="D16" s="43">
        <f>'Data - casualties'!C14</f>
        <v>2414</v>
      </c>
      <c r="E16" s="43">
        <f>'Data - casualties'!D14</f>
        <v>781</v>
      </c>
      <c r="F16" s="43">
        <f>'Data - casualties'!E14</f>
        <v>159</v>
      </c>
      <c r="G16" s="43">
        <f>'Data - casualties'!F14</f>
        <v>1509</v>
      </c>
      <c r="H16" s="43">
        <f>'Data - casualties'!G14</f>
        <v>171</v>
      </c>
      <c r="I16" s="31"/>
      <c r="J16" s="31"/>
      <c r="K16" s="31"/>
      <c r="L16" s="31"/>
      <c r="M16" s="31"/>
      <c r="N16" s="31"/>
      <c r="O16" s="31"/>
      <c r="P16" s="31"/>
    </row>
    <row r="17" spans="1:16" ht="15.75" customHeight="1" x14ac:dyDescent="0.25">
      <c r="A17" s="31" t="s">
        <v>49</v>
      </c>
      <c r="B17" s="33">
        <f t="shared" si="0"/>
        <v>6349</v>
      </c>
      <c r="C17" s="43">
        <f>'Data - casualties'!B15</f>
        <v>1204</v>
      </c>
      <c r="D17" s="43">
        <f>'Data - casualties'!C15</f>
        <v>2518</v>
      </c>
      <c r="E17" s="43">
        <f>'Data - casualties'!D15</f>
        <v>736</v>
      </c>
      <c r="F17" s="43">
        <f>'Data - casualties'!E15</f>
        <v>142</v>
      </c>
      <c r="G17" s="43">
        <f>'Data - casualties'!F15</f>
        <v>1542</v>
      </c>
      <c r="H17" s="43">
        <f>'Data - casualties'!G15</f>
        <v>207</v>
      </c>
      <c r="I17" s="31"/>
      <c r="J17" s="31"/>
      <c r="K17" s="31"/>
      <c r="L17" s="31"/>
      <c r="M17" s="31"/>
      <c r="N17" s="31"/>
      <c r="O17" s="31"/>
      <c r="P17" s="31"/>
    </row>
    <row r="18" spans="1:16" ht="15.75" customHeight="1" x14ac:dyDescent="0.25">
      <c r="A18" s="31" t="s">
        <v>84</v>
      </c>
      <c r="B18" s="33">
        <f t="shared" si="0"/>
        <v>6449</v>
      </c>
      <c r="C18" s="43">
        <f>'Data - casualties'!B16</f>
        <v>1141</v>
      </c>
      <c r="D18" s="43">
        <f>'Data - casualties'!C16</f>
        <v>2476</v>
      </c>
      <c r="E18" s="43">
        <f>'Data - casualties'!D16</f>
        <v>846</v>
      </c>
      <c r="F18" s="43">
        <f>'Data - casualties'!E16</f>
        <v>166</v>
      </c>
      <c r="G18" s="43">
        <f>'Data - casualties'!F16</f>
        <v>1602</v>
      </c>
      <c r="H18" s="43">
        <f>'Data - casualties'!G16</f>
        <v>218</v>
      </c>
      <c r="I18" s="31"/>
      <c r="J18" s="31"/>
      <c r="K18" s="31"/>
      <c r="L18" s="31"/>
      <c r="M18" s="31"/>
      <c r="N18" s="31"/>
      <c r="O18" s="31"/>
      <c r="P18" s="31"/>
    </row>
    <row r="19" spans="1:16" ht="15.75" customHeight="1" thickBot="1" x14ac:dyDescent="0.3">
      <c r="A19" s="45" t="s">
        <v>85</v>
      </c>
      <c r="B19" s="36">
        <f t="shared" si="0"/>
        <v>6848</v>
      </c>
      <c r="C19" s="47">
        <f>'Data - casualties'!B17</f>
        <v>1338</v>
      </c>
      <c r="D19" s="47">
        <f>'Data - casualties'!C17</f>
        <v>2338</v>
      </c>
      <c r="E19" s="47">
        <f>'Data - casualties'!D17</f>
        <v>914</v>
      </c>
      <c r="F19" s="47">
        <f>'Data - casualties'!E17</f>
        <v>150</v>
      </c>
      <c r="G19" s="47">
        <f>'Data - casualties'!F17</f>
        <v>1807</v>
      </c>
      <c r="H19" s="47">
        <f>'Data - casualties'!G17</f>
        <v>301</v>
      </c>
      <c r="I19" s="31"/>
      <c r="J19" s="31"/>
      <c r="K19" s="31"/>
      <c r="L19" s="31"/>
      <c r="M19" s="31"/>
      <c r="N19" s="31"/>
      <c r="O19" s="31"/>
      <c r="P19" s="31"/>
    </row>
    <row r="20" spans="1:16" s="50" customFormat="1" ht="26.25" customHeight="1" x14ac:dyDescent="0.2">
      <c r="A20" s="31"/>
      <c r="B20" s="31"/>
      <c r="C20" s="31"/>
      <c r="D20" s="31"/>
      <c r="E20" s="31"/>
      <c r="F20" s="31"/>
      <c r="G20" s="31"/>
      <c r="H20" s="31"/>
      <c r="I20" s="48"/>
      <c r="J20" s="31"/>
      <c r="K20" s="31"/>
      <c r="L20" s="31"/>
      <c r="M20" s="31"/>
      <c r="N20" s="31"/>
      <c r="O20" s="49"/>
      <c r="P20" s="49"/>
    </row>
    <row r="21" spans="1:16" s="50" customFormat="1" x14ac:dyDescent="0.2">
      <c r="A21" s="31"/>
      <c r="B21" s="31"/>
      <c r="C21" s="31"/>
      <c r="D21" s="31"/>
      <c r="E21" s="31"/>
      <c r="F21" s="31"/>
      <c r="G21" s="31"/>
      <c r="H21" s="31"/>
      <c r="I21" s="48"/>
      <c r="J21" s="31"/>
      <c r="K21" s="31"/>
      <c r="L21" s="31"/>
      <c r="M21" s="31"/>
      <c r="N21" s="31"/>
      <c r="O21" s="49"/>
      <c r="P21" s="49"/>
    </row>
    <row r="22" spans="1:16" x14ac:dyDescent="0.2">
      <c r="A22" s="32"/>
      <c r="B22" s="32"/>
      <c r="C22" s="32"/>
      <c r="D22" s="32"/>
      <c r="E22" s="32"/>
      <c r="F22" s="32"/>
      <c r="G22" s="32"/>
      <c r="H22" s="32"/>
      <c r="I22" s="31"/>
      <c r="J22" s="31"/>
      <c r="K22" s="31"/>
      <c r="L22" s="31"/>
      <c r="M22" s="31"/>
      <c r="N22" s="31"/>
      <c r="O22" s="31"/>
      <c r="P22" s="31"/>
    </row>
    <row r="23" spans="1:16" x14ac:dyDescent="0.2">
      <c r="A23" s="32"/>
      <c r="B23" s="32"/>
      <c r="C23" s="32"/>
      <c r="D23" s="32"/>
      <c r="E23" s="32"/>
      <c r="F23" s="32"/>
      <c r="G23" s="32"/>
      <c r="H23" s="32"/>
      <c r="I23" s="31"/>
      <c r="J23" s="31"/>
      <c r="K23" s="31"/>
      <c r="L23" s="31"/>
      <c r="M23" s="31"/>
      <c r="N23" s="31"/>
      <c r="O23" s="31"/>
      <c r="P23" s="31"/>
    </row>
    <row r="24" spans="1:16" s="53" customFormat="1" ht="28.5" customHeight="1" x14ac:dyDescent="0.25">
      <c r="A24" s="33"/>
      <c r="B24" s="31"/>
      <c r="C24" s="31"/>
      <c r="D24" s="31"/>
      <c r="E24" s="31"/>
      <c r="F24" s="31"/>
      <c r="G24" s="31"/>
      <c r="H24" s="31"/>
      <c r="I24" s="51"/>
      <c r="J24" s="31"/>
      <c r="K24" s="31"/>
      <c r="L24" s="31"/>
      <c r="M24" s="31"/>
      <c r="N24" s="31"/>
      <c r="O24" s="52"/>
      <c r="P24" s="52"/>
    </row>
    <row r="25" spans="1:16" x14ac:dyDescent="0.2">
      <c r="A25" s="31"/>
      <c r="B25" s="32"/>
      <c r="C25" s="32"/>
      <c r="D25" s="32"/>
      <c r="E25" s="32"/>
      <c r="F25" s="32"/>
      <c r="G25" s="32"/>
      <c r="H25" s="32"/>
      <c r="I25" s="31"/>
      <c r="J25" s="31"/>
      <c r="K25" s="31"/>
      <c r="L25" s="31"/>
      <c r="M25" s="31"/>
      <c r="N25" s="31"/>
      <c r="O25" s="31"/>
      <c r="P25" s="31"/>
    </row>
    <row r="26" spans="1:16" x14ac:dyDescent="0.2">
      <c r="A26" s="31"/>
      <c r="B26" s="32"/>
      <c r="C26" s="32"/>
      <c r="D26" s="32"/>
      <c r="E26" s="32"/>
      <c r="F26" s="32"/>
      <c r="G26" s="32"/>
      <c r="H26" s="32"/>
      <c r="I26" s="31"/>
      <c r="J26" s="31"/>
      <c r="K26" s="31"/>
      <c r="L26" s="31"/>
      <c r="M26" s="31"/>
      <c r="N26" s="31"/>
      <c r="O26" s="31"/>
      <c r="P26" s="31"/>
    </row>
    <row r="27" spans="1:16" ht="30" customHeight="1" x14ac:dyDescent="0.2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</row>
    <row r="28" spans="1:16" ht="24.95" customHeight="1" x14ac:dyDescent="0.2">
      <c r="A28" s="31"/>
      <c r="B28" s="34"/>
      <c r="C28" s="34"/>
      <c r="D28" s="34"/>
      <c r="E28" s="34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  <row r="29" spans="1:16" x14ac:dyDescent="0.2">
      <c r="A29" s="34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</row>
    <row r="30" spans="1:16" ht="24.95" customHeight="1" x14ac:dyDescent="0.2">
      <c r="A30" s="34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  <row r="31" spans="1:16" ht="24.95" customHeight="1" x14ac:dyDescent="0.2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</row>
    <row r="32" spans="1:16" x14ac:dyDescent="0.2">
      <c r="A32" s="34"/>
      <c r="B32" s="31"/>
      <c r="C32" s="31"/>
      <c r="D32" s="31"/>
      <c r="E32" s="31"/>
      <c r="F32" s="34"/>
      <c r="G32" s="34"/>
      <c r="H32" s="54"/>
      <c r="I32" s="31"/>
      <c r="J32" s="31"/>
      <c r="K32" s="31"/>
      <c r="L32" s="31"/>
      <c r="M32" s="31"/>
      <c r="N32" s="31"/>
      <c r="O32" s="31"/>
      <c r="P32" s="31"/>
    </row>
    <row r="33" spans="1:16" x14ac:dyDescent="0.2">
      <c r="A33" s="55" t="s">
        <v>40</v>
      </c>
      <c r="B33" s="34"/>
      <c r="C33" s="34"/>
      <c r="D33" s="34"/>
      <c r="E33" s="34"/>
      <c r="F33" s="31"/>
      <c r="G33" s="31"/>
      <c r="H33" s="54"/>
      <c r="I33" s="31"/>
      <c r="J33" s="31"/>
      <c r="K33" s="31"/>
      <c r="L33" s="31"/>
      <c r="M33" s="31"/>
      <c r="N33" s="31"/>
      <c r="O33" s="31"/>
      <c r="P33" s="31"/>
    </row>
    <row r="34" spans="1:16" x14ac:dyDescent="0.2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  <row r="35" spans="1:16" x14ac:dyDescent="0.2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  <row r="36" spans="1:16" x14ac:dyDescent="0.2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  <row r="37" spans="1:16" x14ac:dyDescent="0.2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</row>
    <row r="38" spans="1:16" x14ac:dyDescent="0.2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</row>
    <row r="39" spans="1:16" x14ac:dyDescent="0.2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6" x14ac:dyDescent="0.2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6" x14ac:dyDescent="0.2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  <row r="42" spans="1:16" x14ac:dyDescent="0.2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</row>
    <row r="43" spans="1:16" x14ac:dyDescent="0.2">
      <c r="A43" s="31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6" x14ac:dyDescent="0.2">
      <c r="A44" s="31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6" x14ac:dyDescent="0.2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6" x14ac:dyDescent="0.2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</row>
    <row r="47" spans="1:16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</row>
    <row r="48" spans="1:16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</row>
    <row r="49" spans="1:16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</row>
    <row r="50" spans="1:16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</row>
    <row r="51" spans="1:16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</row>
    <row r="52" spans="1:16" x14ac:dyDescent="0.2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</row>
    <row r="53" spans="1:16" x14ac:dyDescent="0.2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</row>
    <row r="54" spans="1:16" x14ac:dyDescent="0.2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</row>
    <row r="55" spans="1:16" x14ac:dyDescent="0.2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</row>
    <row r="56" spans="1:16" x14ac:dyDescent="0.2">
      <c r="A56" s="31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</row>
    <row r="57" spans="1:16" x14ac:dyDescent="0.2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</row>
    <row r="58" spans="1:16" x14ac:dyDescent="0.2">
      <c r="A58" s="31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</row>
    <row r="59" spans="1:16" x14ac:dyDescent="0.2">
      <c r="A59" s="31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</row>
    <row r="60" spans="1:16" x14ac:dyDescent="0.2">
      <c r="A60" s="31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</row>
    <row r="61" spans="1:16" x14ac:dyDescent="0.2">
      <c r="A61" s="31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</row>
    <row r="62" spans="1:16" x14ac:dyDescent="0.2">
      <c r="A62" s="31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</row>
    <row r="63" spans="1:16" x14ac:dyDescent="0.2">
      <c r="A63" s="31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</row>
    <row r="64" spans="1:16" x14ac:dyDescent="0.2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</row>
    <row r="65" spans="1:16" x14ac:dyDescent="0.2">
      <c r="A65" s="31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</row>
    <row r="66" spans="1:16" x14ac:dyDescent="0.2">
      <c r="A66" s="31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</row>
    <row r="67" spans="1:16" x14ac:dyDescent="0.2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</row>
    <row r="68" spans="1:16" x14ac:dyDescent="0.2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</row>
    <row r="69" spans="1:16" x14ac:dyDescent="0.2">
      <c r="A69" s="31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</row>
    <row r="70" spans="1:16" x14ac:dyDescent="0.2">
      <c r="A70" s="31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</row>
    <row r="71" spans="1:16" x14ac:dyDescent="0.2">
      <c r="A71" s="31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</row>
    <row r="72" spans="1:16" x14ac:dyDescent="0.2">
      <c r="A72" s="31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</row>
    <row r="73" spans="1:16" x14ac:dyDescent="0.2">
      <c r="A73" s="31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</row>
    <row r="74" spans="1:16" x14ac:dyDescent="0.2">
      <c r="A74" s="31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</row>
    <row r="75" spans="1:16" x14ac:dyDescent="0.2">
      <c r="A75" s="31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</row>
    <row r="76" spans="1:16" x14ac:dyDescent="0.2">
      <c r="A76" s="31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</row>
    <row r="77" spans="1:16" x14ac:dyDescent="0.2">
      <c r="A77" s="31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</row>
    <row r="78" spans="1:16" x14ac:dyDescent="0.2">
      <c r="A78" s="31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</row>
    <row r="79" spans="1:16" x14ac:dyDescent="0.2">
      <c r="A79" s="31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</row>
    <row r="80" spans="1:16" x14ac:dyDescent="0.2">
      <c r="A80" s="31"/>
      <c r="B80" s="5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</row>
  </sheetData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7A023-488B-4967-BA00-66D2C330AEED}">
  <sheetPr codeName="Sheet5">
    <tabColor rgb="FFFF0000"/>
  </sheetPr>
  <dimension ref="A1:G57"/>
  <sheetViews>
    <sheetView topLeftCell="A23" zoomScaleNormal="100" workbookViewId="0">
      <selection activeCell="A41" sqref="A41"/>
    </sheetView>
  </sheetViews>
  <sheetFormatPr defaultRowHeight="15" x14ac:dyDescent="0.2"/>
  <cols>
    <col min="1" max="1" width="13.140625" style="14" bestFit="1" customWidth="1"/>
    <col min="2" max="2" width="25" style="14" customWidth="1"/>
    <col min="3" max="3" width="44.28515625" style="14" customWidth="1"/>
    <col min="4" max="4" width="61.42578125" style="14" customWidth="1"/>
    <col min="5" max="5" width="27.7109375" style="14" bestFit="1" customWidth="1"/>
    <col min="6" max="6" width="33.5703125" style="14" bestFit="1" customWidth="1"/>
    <col min="7" max="16384" width="9.140625" style="14"/>
  </cols>
  <sheetData>
    <row r="1" spans="1:6" ht="15.75" x14ac:dyDescent="0.25">
      <c r="A1" s="57" t="s">
        <v>60</v>
      </c>
      <c r="B1" s="58">
        <f>COUNTIF(2:1048576,"FALSE")</f>
        <v>0</v>
      </c>
    </row>
    <row r="2" spans="1:6" x14ac:dyDescent="0.2">
      <c r="A2" s="30"/>
    </row>
    <row r="3" spans="1:6" x14ac:dyDescent="0.2">
      <c r="A3" s="59" t="s">
        <v>52</v>
      </c>
      <c r="B3" s="14" t="s">
        <v>54</v>
      </c>
      <c r="C3" s="14" t="s">
        <v>55</v>
      </c>
      <c r="D3" s="14" t="s">
        <v>56</v>
      </c>
      <c r="E3" s="14" t="s">
        <v>57</v>
      </c>
      <c r="F3" s="14" t="s">
        <v>58</v>
      </c>
    </row>
    <row r="4" spans="1:6" x14ac:dyDescent="0.2">
      <c r="A4" s="60" t="s">
        <v>3</v>
      </c>
      <c r="B4" s="14">
        <v>82</v>
      </c>
      <c r="C4" s="14">
        <v>122</v>
      </c>
      <c r="D4" s="14">
        <v>59</v>
      </c>
      <c r="E4" s="14">
        <v>25</v>
      </c>
      <c r="F4" s="14">
        <v>46</v>
      </c>
    </row>
    <row r="5" spans="1:6" x14ac:dyDescent="0.2">
      <c r="A5" s="60" t="s">
        <v>4</v>
      </c>
      <c r="B5" s="14">
        <v>89</v>
      </c>
      <c r="C5" s="14">
        <v>109</v>
      </c>
      <c r="D5" s="14">
        <v>51</v>
      </c>
      <c r="E5" s="14">
        <v>26</v>
      </c>
      <c r="F5" s="14">
        <v>38</v>
      </c>
    </row>
    <row r="6" spans="1:6" x14ac:dyDescent="0.2">
      <c r="A6" s="60" t="s">
        <v>5</v>
      </c>
      <c r="B6" s="14">
        <v>93</v>
      </c>
      <c r="C6" s="14">
        <v>93</v>
      </c>
      <c r="D6" s="14">
        <v>63</v>
      </c>
      <c r="E6" s="14">
        <v>19</v>
      </c>
      <c r="F6" s="14">
        <v>19</v>
      </c>
    </row>
    <row r="7" spans="1:6" x14ac:dyDescent="0.2">
      <c r="A7" s="60" t="s">
        <v>6</v>
      </c>
      <c r="B7" s="14">
        <v>56</v>
      </c>
      <c r="C7" s="14">
        <v>114</v>
      </c>
      <c r="D7" s="14">
        <v>55</v>
      </c>
      <c r="E7" s="14">
        <v>18</v>
      </c>
      <c r="F7" s="14">
        <v>33</v>
      </c>
    </row>
    <row r="8" spans="1:6" x14ac:dyDescent="0.2">
      <c r="A8" s="60" t="s">
        <v>7</v>
      </c>
      <c r="B8" s="14">
        <v>76</v>
      </c>
      <c r="C8" s="14">
        <v>92</v>
      </c>
      <c r="D8" s="14">
        <v>48</v>
      </c>
      <c r="E8" s="14">
        <v>16</v>
      </c>
      <c r="F8" s="14">
        <v>32</v>
      </c>
    </row>
    <row r="9" spans="1:6" x14ac:dyDescent="0.2">
      <c r="A9" s="60" t="s">
        <v>16</v>
      </c>
      <c r="B9" s="14">
        <v>62</v>
      </c>
      <c r="C9" s="14">
        <v>111</v>
      </c>
      <c r="D9" s="14">
        <v>61</v>
      </c>
      <c r="E9" s="14">
        <v>15</v>
      </c>
      <c r="F9" s="14">
        <v>56</v>
      </c>
    </row>
    <row r="10" spans="1:6" x14ac:dyDescent="0.2">
      <c r="A10" s="60" t="s">
        <v>17</v>
      </c>
      <c r="B10" s="14">
        <v>69</v>
      </c>
      <c r="C10" s="14">
        <v>103</v>
      </c>
      <c r="D10" s="14">
        <v>46</v>
      </c>
      <c r="E10" s="14">
        <v>13</v>
      </c>
      <c r="F10" s="14">
        <v>34</v>
      </c>
    </row>
    <row r="11" spans="1:6" x14ac:dyDescent="0.2">
      <c r="A11" s="60" t="s">
        <v>18</v>
      </c>
      <c r="B11" s="14">
        <v>83</v>
      </c>
      <c r="C11" s="14">
        <v>102</v>
      </c>
      <c r="D11" s="14">
        <v>49</v>
      </c>
      <c r="E11" s="14">
        <v>15</v>
      </c>
      <c r="F11" s="14">
        <v>89</v>
      </c>
    </row>
    <row r="12" spans="1:6" x14ac:dyDescent="0.2">
      <c r="A12" s="60" t="s">
        <v>19</v>
      </c>
      <c r="B12" s="14">
        <v>69</v>
      </c>
      <c r="C12" s="14">
        <v>85</v>
      </c>
      <c r="D12" s="14">
        <v>50</v>
      </c>
      <c r="E12" s="14">
        <v>8</v>
      </c>
      <c r="F12" s="14">
        <v>39</v>
      </c>
    </row>
    <row r="13" spans="1:6" x14ac:dyDescent="0.2">
      <c r="A13" s="60" t="s">
        <v>34</v>
      </c>
      <c r="B13" s="14">
        <v>73</v>
      </c>
      <c r="C13" s="14">
        <v>79</v>
      </c>
      <c r="D13" s="14">
        <v>52</v>
      </c>
      <c r="E13" s="14">
        <v>13</v>
      </c>
      <c r="F13" s="14">
        <v>26</v>
      </c>
    </row>
    <row r="14" spans="1:6" x14ac:dyDescent="0.2">
      <c r="A14" s="60" t="s">
        <v>36</v>
      </c>
      <c r="B14" s="14">
        <v>74</v>
      </c>
      <c r="C14" s="14">
        <v>80</v>
      </c>
      <c r="D14" s="14">
        <v>38</v>
      </c>
      <c r="E14" s="14">
        <v>11</v>
      </c>
      <c r="F14" s="14">
        <v>33</v>
      </c>
    </row>
    <row r="15" spans="1:6" x14ac:dyDescent="0.2">
      <c r="A15" s="60" t="s">
        <v>47</v>
      </c>
      <c r="B15" s="14">
        <v>85</v>
      </c>
      <c r="C15" s="14">
        <v>94</v>
      </c>
      <c r="D15" s="14">
        <v>47</v>
      </c>
      <c r="E15" s="14">
        <v>11</v>
      </c>
      <c r="F15" s="14">
        <v>37</v>
      </c>
    </row>
    <row r="16" spans="1:6" x14ac:dyDescent="0.2">
      <c r="A16" s="60" t="s">
        <v>48</v>
      </c>
      <c r="B16" s="14">
        <v>85</v>
      </c>
      <c r="C16" s="14">
        <v>82</v>
      </c>
      <c r="D16" s="14">
        <v>53</v>
      </c>
      <c r="E16" s="14">
        <v>9</v>
      </c>
      <c r="F16" s="14">
        <v>39</v>
      </c>
    </row>
    <row r="17" spans="1:7" x14ac:dyDescent="0.2">
      <c r="A17" s="60" t="s">
        <v>49</v>
      </c>
      <c r="B17" s="14">
        <v>72</v>
      </c>
      <c r="C17" s="14">
        <v>78</v>
      </c>
      <c r="D17" s="14">
        <v>42</v>
      </c>
      <c r="E17" s="14">
        <v>10</v>
      </c>
      <c r="F17" s="14">
        <v>48</v>
      </c>
    </row>
    <row r="18" spans="1:7" x14ac:dyDescent="0.2">
      <c r="A18" s="60" t="s">
        <v>84</v>
      </c>
      <c r="B18" s="14">
        <v>86</v>
      </c>
      <c r="C18" s="14">
        <v>95</v>
      </c>
      <c r="D18" s="14">
        <v>49</v>
      </c>
      <c r="E18" s="14">
        <v>9</v>
      </c>
      <c r="F18" s="14">
        <v>41</v>
      </c>
    </row>
    <row r="19" spans="1:7" x14ac:dyDescent="0.2">
      <c r="A19" s="60" t="s">
        <v>85</v>
      </c>
      <c r="B19" s="14">
        <v>78</v>
      </c>
      <c r="C19" s="14">
        <v>77</v>
      </c>
      <c r="D19" s="14">
        <v>48</v>
      </c>
      <c r="E19" s="14">
        <v>11</v>
      </c>
      <c r="F19" s="14">
        <v>40</v>
      </c>
    </row>
    <row r="20" spans="1:7" x14ac:dyDescent="0.2">
      <c r="A20" s="60" t="s">
        <v>53</v>
      </c>
      <c r="B20" s="14">
        <v>1232</v>
      </c>
      <c r="C20" s="14">
        <v>1516</v>
      </c>
      <c r="D20" s="14">
        <v>811</v>
      </c>
      <c r="E20" s="14">
        <v>229</v>
      </c>
      <c r="F20" s="14">
        <v>650</v>
      </c>
    </row>
    <row r="21" spans="1:7" ht="15.75" thickBot="1" x14ac:dyDescent="0.25"/>
    <row r="22" spans="1:7" ht="30.75" thickBot="1" x14ac:dyDescent="0.25">
      <c r="B22" s="14" t="s">
        <v>1</v>
      </c>
      <c r="C22" s="14" t="s">
        <v>9</v>
      </c>
      <c r="D22" s="61" t="s">
        <v>10</v>
      </c>
      <c r="E22" s="61" t="s">
        <v>11</v>
      </c>
      <c r="F22" s="61" t="s">
        <v>99</v>
      </c>
      <c r="G22" s="61" t="s">
        <v>12</v>
      </c>
    </row>
    <row r="23" spans="1:7" x14ac:dyDescent="0.2">
      <c r="A23" s="60" t="s">
        <v>3</v>
      </c>
      <c r="B23" s="14">
        <f>SUM(QA!C23:G23)</f>
        <v>334</v>
      </c>
      <c r="C23" s="14" cm="1">
        <f t="array" ref="C23:G38">B4:F19</f>
        <v>82</v>
      </c>
      <c r="D23" s="14">
        <v>122</v>
      </c>
      <c r="E23" s="14">
        <v>59</v>
      </c>
      <c r="F23" s="14">
        <v>25</v>
      </c>
      <c r="G23" s="14">
        <v>46</v>
      </c>
    </row>
    <row r="24" spans="1:7" x14ac:dyDescent="0.2">
      <c r="A24" s="60" t="s">
        <v>4</v>
      </c>
      <c r="B24" s="14">
        <f>SUM(QA!C24:G24)</f>
        <v>313</v>
      </c>
      <c r="C24" s="14">
        <v>89</v>
      </c>
      <c r="D24" s="14">
        <v>109</v>
      </c>
      <c r="E24" s="14">
        <v>51</v>
      </c>
      <c r="F24" s="14">
        <v>26</v>
      </c>
      <c r="G24" s="14">
        <v>38</v>
      </c>
    </row>
    <row r="25" spans="1:7" x14ac:dyDescent="0.2">
      <c r="A25" s="60" t="s">
        <v>5</v>
      </c>
      <c r="B25" s="14">
        <f>SUM(QA!C25:G25)</f>
        <v>287</v>
      </c>
      <c r="C25" s="14">
        <v>93</v>
      </c>
      <c r="D25" s="14">
        <v>93</v>
      </c>
      <c r="E25" s="14">
        <v>63</v>
      </c>
      <c r="F25" s="14">
        <v>19</v>
      </c>
      <c r="G25" s="14">
        <v>19</v>
      </c>
    </row>
    <row r="26" spans="1:7" x14ac:dyDescent="0.2">
      <c r="A26" s="60" t="s">
        <v>6</v>
      </c>
      <c r="B26" s="14">
        <f>SUM(QA!C26:G26)</f>
        <v>276</v>
      </c>
      <c r="C26" s="14">
        <v>56</v>
      </c>
      <c r="D26" s="14">
        <v>114</v>
      </c>
      <c r="E26" s="14">
        <v>55</v>
      </c>
      <c r="F26" s="14">
        <v>18</v>
      </c>
      <c r="G26" s="14">
        <v>33</v>
      </c>
    </row>
    <row r="27" spans="1:7" x14ac:dyDescent="0.2">
      <c r="A27" s="60" t="s">
        <v>7</v>
      </c>
      <c r="B27" s="14">
        <f>SUM(QA!C27:G27)</f>
        <v>264</v>
      </c>
      <c r="C27" s="14">
        <v>76</v>
      </c>
      <c r="D27" s="14">
        <v>92</v>
      </c>
      <c r="E27" s="14">
        <v>48</v>
      </c>
      <c r="F27" s="14">
        <v>16</v>
      </c>
      <c r="G27" s="14">
        <v>32</v>
      </c>
    </row>
    <row r="28" spans="1:7" x14ac:dyDescent="0.2">
      <c r="A28" s="60" t="s">
        <v>16</v>
      </c>
      <c r="B28" s="14">
        <f>SUM(QA!C28:G28)</f>
        <v>305</v>
      </c>
      <c r="C28" s="14">
        <v>62</v>
      </c>
      <c r="D28" s="14">
        <v>111</v>
      </c>
      <c r="E28" s="14">
        <v>61</v>
      </c>
      <c r="F28" s="14">
        <v>15</v>
      </c>
      <c r="G28" s="14">
        <v>56</v>
      </c>
    </row>
    <row r="29" spans="1:7" x14ac:dyDescent="0.2">
      <c r="A29" s="60" t="s">
        <v>17</v>
      </c>
      <c r="B29" s="14">
        <f>SUM(QA!C29:G29)</f>
        <v>265</v>
      </c>
      <c r="C29" s="14">
        <v>69</v>
      </c>
      <c r="D29" s="14">
        <v>103</v>
      </c>
      <c r="E29" s="14">
        <v>46</v>
      </c>
      <c r="F29" s="14">
        <v>13</v>
      </c>
      <c r="G29" s="14">
        <v>34</v>
      </c>
    </row>
    <row r="30" spans="1:7" x14ac:dyDescent="0.2">
      <c r="A30" s="60" t="s">
        <v>18</v>
      </c>
      <c r="B30" s="14">
        <f>SUM(QA!C30:G30)</f>
        <v>338</v>
      </c>
      <c r="C30" s="14">
        <v>83</v>
      </c>
      <c r="D30" s="14">
        <v>102</v>
      </c>
      <c r="E30" s="14">
        <v>49</v>
      </c>
      <c r="F30" s="14">
        <v>15</v>
      </c>
      <c r="G30" s="14">
        <v>89</v>
      </c>
    </row>
    <row r="31" spans="1:7" x14ac:dyDescent="0.2">
      <c r="A31" s="60" t="s">
        <v>19</v>
      </c>
      <c r="B31" s="14">
        <f>SUM(QA!C31:G31)</f>
        <v>251</v>
      </c>
      <c r="C31" s="14">
        <v>69</v>
      </c>
      <c r="D31" s="14">
        <v>85</v>
      </c>
      <c r="E31" s="14">
        <v>50</v>
      </c>
      <c r="F31" s="14">
        <v>8</v>
      </c>
      <c r="G31" s="14">
        <v>39</v>
      </c>
    </row>
    <row r="32" spans="1:7" x14ac:dyDescent="0.2">
      <c r="A32" s="60" t="s">
        <v>34</v>
      </c>
      <c r="B32" s="14">
        <f>SUM(QA!C32:G32)</f>
        <v>243</v>
      </c>
      <c r="C32" s="14">
        <v>73</v>
      </c>
      <c r="D32" s="14">
        <v>79</v>
      </c>
      <c r="E32" s="14">
        <v>52</v>
      </c>
      <c r="F32" s="14">
        <v>13</v>
      </c>
      <c r="G32" s="14">
        <v>26</v>
      </c>
    </row>
    <row r="33" spans="1:7" x14ac:dyDescent="0.2">
      <c r="A33" s="60" t="s">
        <v>36</v>
      </c>
      <c r="B33" s="14">
        <f>SUM(QA!C33:G33)</f>
        <v>236</v>
      </c>
      <c r="C33" s="14">
        <v>74</v>
      </c>
      <c r="D33" s="14">
        <v>80</v>
      </c>
      <c r="E33" s="14">
        <v>38</v>
      </c>
      <c r="F33" s="14">
        <v>11</v>
      </c>
      <c r="G33" s="14">
        <v>33</v>
      </c>
    </row>
    <row r="34" spans="1:7" x14ac:dyDescent="0.2">
      <c r="A34" s="60" t="s">
        <v>47</v>
      </c>
      <c r="B34" s="14">
        <f>SUM(QA!C34:G34)</f>
        <v>274</v>
      </c>
      <c r="C34" s="14">
        <v>85</v>
      </c>
      <c r="D34" s="14">
        <v>94</v>
      </c>
      <c r="E34" s="14">
        <v>47</v>
      </c>
      <c r="F34" s="14">
        <v>11</v>
      </c>
      <c r="G34" s="14">
        <v>37</v>
      </c>
    </row>
    <row r="35" spans="1:7" x14ac:dyDescent="0.2">
      <c r="A35" s="60" t="s">
        <v>48</v>
      </c>
      <c r="B35" s="14">
        <f>SUM(QA!C35:G35)</f>
        <v>268</v>
      </c>
      <c r="C35" s="14">
        <v>85</v>
      </c>
      <c r="D35" s="14">
        <v>82</v>
      </c>
      <c r="E35" s="14">
        <v>53</v>
      </c>
      <c r="F35" s="14">
        <v>9</v>
      </c>
      <c r="G35" s="14">
        <v>39</v>
      </c>
    </row>
    <row r="36" spans="1:7" x14ac:dyDescent="0.2">
      <c r="A36" s="60" t="s">
        <v>49</v>
      </c>
      <c r="B36" s="14">
        <f>SUM(QA!C36:G36)</f>
        <v>250</v>
      </c>
      <c r="C36" s="14">
        <v>72</v>
      </c>
      <c r="D36" s="14">
        <v>78</v>
      </c>
      <c r="E36" s="14">
        <v>42</v>
      </c>
      <c r="F36" s="14">
        <v>10</v>
      </c>
      <c r="G36" s="14">
        <v>48</v>
      </c>
    </row>
    <row r="37" spans="1:7" x14ac:dyDescent="0.2">
      <c r="A37" s="60" t="s">
        <v>84</v>
      </c>
      <c r="B37" s="14">
        <f>SUM(QA!C37:G37)</f>
        <v>280</v>
      </c>
      <c r="C37" s="14">
        <v>86</v>
      </c>
      <c r="D37" s="14">
        <v>95</v>
      </c>
      <c r="E37" s="14">
        <v>49</v>
      </c>
      <c r="F37" s="14">
        <v>9</v>
      </c>
      <c r="G37" s="14">
        <v>41</v>
      </c>
    </row>
    <row r="38" spans="1:7" x14ac:dyDescent="0.2">
      <c r="A38" s="60" t="s">
        <v>85</v>
      </c>
      <c r="B38" s="14">
        <f>SUM(QA!C38:G38)</f>
        <v>254</v>
      </c>
      <c r="C38" s="14">
        <v>78</v>
      </c>
      <c r="D38" s="14">
        <v>77</v>
      </c>
      <c r="E38" s="14">
        <v>48</v>
      </c>
      <c r="F38" s="14">
        <v>11</v>
      </c>
      <c r="G38" s="14">
        <v>40</v>
      </c>
    </row>
    <row r="39" spans="1:7" x14ac:dyDescent="0.2">
      <c r="A39" s="60"/>
    </row>
    <row r="41" spans="1:7" x14ac:dyDescent="0.2">
      <c r="B41" s="14" t="s">
        <v>1</v>
      </c>
      <c r="C41" s="14" t="s">
        <v>9</v>
      </c>
      <c r="D41" s="14" t="s">
        <v>10</v>
      </c>
      <c r="E41" s="14" t="s">
        <v>11</v>
      </c>
      <c r="F41" s="14" t="s">
        <v>59</v>
      </c>
      <c r="G41" s="14" t="s">
        <v>12</v>
      </c>
    </row>
    <row r="42" spans="1:7" x14ac:dyDescent="0.2">
      <c r="A42" s="60" t="s">
        <v>3</v>
      </c>
      <c r="B42" s="14" t="b">
        <f>IF(B23=FIRE0504a!B5,TRUE)</f>
        <v>1</v>
      </c>
      <c r="C42" s="14" t="b">
        <f>IF(C23=FIRE0504a!C5,TRUE)</f>
        <v>1</v>
      </c>
      <c r="D42" s="14" t="b">
        <f>IF(D23=FIRE0504a!D5,TRUE)</f>
        <v>1</v>
      </c>
      <c r="E42" s="14" t="b">
        <f>IF(E23=FIRE0504a!E5,TRUE)</f>
        <v>1</v>
      </c>
      <c r="F42" s="14" t="b">
        <f>IF(F23=FIRE0504a!F5,TRUE)</f>
        <v>1</v>
      </c>
      <c r="G42" s="14" t="b">
        <f>IF(G23=FIRE0504a!G5,TRUE)</f>
        <v>1</v>
      </c>
    </row>
    <row r="43" spans="1:7" x14ac:dyDescent="0.2">
      <c r="A43" s="60" t="s">
        <v>4</v>
      </c>
      <c r="B43" s="14" t="b">
        <f>IF(B24=FIRE0504a!B6,TRUE)</f>
        <v>1</v>
      </c>
      <c r="C43" s="14" t="b">
        <f>IF(C24=FIRE0504a!C6,TRUE)</f>
        <v>1</v>
      </c>
      <c r="D43" s="14" t="b">
        <f>IF(D24=FIRE0504a!D6,TRUE)</f>
        <v>1</v>
      </c>
      <c r="E43" s="14" t="b">
        <f>IF(E24=FIRE0504a!E6,TRUE)</f>
        <v>1</v>
      </c>
      <c r="F43" s="14" t="b">
        <f>IF(F24=FIRE0504a!F6,TRUE)</f>
        <v>1</v>
      </c>
      <c r="G43" s="14" t="b">
        <f>IF(G24=FIRE0504a!G6,TRUE)</f>
        <v>1</v>
      </c>
    </row>
    <row r="44" spans="1:7" x14ac:dyDescent="0.2">
      <c r="A44" s="60" t="s">
        <v>5</v>
      </c>
      <c r="B44" s="14" t="b">
        <f>IF(B25=FIRE0504a!B7,TRUE)</f>
        <v>1</v>
      </c>
      <c r="C44" s="14" t="b">
        <f>IF(C25=FIRE0504a!C7,TRUE)</f>
        <v>1</v>
      </c>
      <c r="D44" s="14" t="b">
        <f>IF(D25=FIRE0504a!D7,TRUE)</f>
        <v>1</v>
      </c>
      <c r="E44" s="14" t="b">
        <f>IF(E25=FIRE0504a!E7,TRUE)</f>
        <v>1</v>
      </c>
      <c r="F44" s="14" t="b">
        <f>IF(F25=FIRE0504a!F7,TRUE)</f>
        <v>1</v>
      </c>
      <c r="G44" s="14" t="b">
        <f>IF(G25=FIRE0504a!G7,TRUE)</f>
        <v>1</v>
      </c>
    </row>
    <row r="45" spans="1:7" x14ac:dyDescent="0.2">
      <c r="A45" s="60" t="s">
        <v>6</v>
      </c>
      <c r="B45" s="14" t="b">
        <f>IF(B26=FIRE0504a!B8,TRUE)</f>
        <v>1</v>
      </c>
      <c r="C45" s="14" t="b">
        <f>IF(C26=FIRE0504a!C8,TRUE)</f>
        <v>1</v>
      </c>
      <c r="D45" s="14" t="b">
        <f>IF(D26=FIRE0504a!D8,TRUE)</f>
        <v>1</v>
      </c>
      <c r="E45" s="14" t="b">
        <f>IF(E26=FIRE0504a!E8,TRUE)</f>
        <v>1</v>
      </c>
      <c r="F45" s="14" t="b">
        <f>IF(F26=FIRE0504a!F8,TRUE)</f>
        <v>1</v>
      </c>
      <c r="G45" s="14" t="b">
        <f>IF(G26=FIRE0504a!G8,TRUE)</f>
        <v>1</v>
      </c>
    </row>
    <row r="46" spans="1:7" x14ac:dyDescent="0.2">
      <c r="A46" s="60" t="s">
        <v>7</v>
      </c>
      <c r="B46" s="14" t="b">
        <f>IF(B27=FIRE0504a!B9,TRUE)</f>
        <v>1</v>
      </c>
      <c r="C46" s="14" t="b">
        <f>IF(C27=FIRE0504a!C9,TRUE)</f>
        <v>1</v>
      </c>
      <c r="D46" s="14" t="b">
        <f>IF(D27=FIRE0504a!D9,TRUE)</f>
        <v>1</v>
      </c>
      <c r="E46" s="14" t="b">
        <f>IF(E27=FIRE0504a!E9,TRUE)</f>
        <v>1</v>
      </c>
      <c r="F46" s="14" t="b">
        <f>IF(F27=FIRE0504a!F9,TRUE)</f>
        <v>1</v>
      </c>
      <c r="G46" s="14" t="b">
        <f>IF(G27=FIRE0504a!G9,TRUE)</f>
        <v>1</v>
      </c>
    </row>
    <row r="47" spans="1:7" x14ac:dyDescent="0.2">
      <c r="A47" s="60" t="s">
        <v>16</v>
      </c>
      <c r="B47" s="14" t="b">
        <f>IF(B28=FIRE0504a!B10,TRUE)</f>
        <v>1</v>
      </c>
      <c r="C47" s="14" t="b">
        <f>IF(C28=FIRE0504a!C10,TRUE)</f>
        <v>1</v>
      </c>
      <c r="D47" s="14" t="b">
        <f>IF(D28=FIRE0504a!D10,TRUE)</f>
        <v>1</v>
      </c>
      <c r="E47" s="14" t="b">
        <f>IF(E28=FIRE0504a!E10,TRUE)</f>
        <v>1</v>
      </c>
      <c r="F47" s="14" t="b">
        <f>IF(F28=FIRE0504a!F10,TRUE)</f>
        <v>1</v>
      </c>
      <c r="G47" s="14" t="b">
        <f>IF(G28=FIRE0504a!G10,TRUE)</f>
        <v>1</v>
      </c>
    </row>
    <row r="48" spans="1:7" x14ac:dyDescent="0.2">
      <c r="A48" s="60" t="s">
        <v>17</v>
      </c>
      <c r="B48" s="14" t="b">
        <f>IF(B29=FIRE0504a!B11,TRUE)</f>
        <v>1</v>
      </c>
      <c r="C48" s="14" t="b">
        <f>IF(C29=FIRE0504a!C11,TRUE)</f>
        <v>1</v>
      </c>
      <c r="D48" s="14" t="b">
        <f>IF(D29=FIRE0504a!D11,TRUE)</f>
        <v>1</v>
      </c>
      <c r="E48" s="14" t="b">
        <f>IF(E29=FIRE0504a!E11,TRUE)</f>
        <v>1</v>
      </c>
      <c r="F48" s="14" t="b">
        <f>IF(F29=FIRE0504a!F11,TRUE)</f>
        <v>1</v>
      </c>
      <c r="G48" s="14" t="b">
        <f>IF(G29=FIRE0504a!G11,TRUE)</f>
        <v>1</v>
      </c>
    </row>
    <row r="49" spans="1:7" x14ac:dyDescent="0.2">
      <c r="A49" s="60" t="s">
        <v>18</v>
      </c>
      <c r="B49" s="14" t="b">
        <f>IF(B30=FIRE0504a!B12,TRUE)</f>
        <v>1</v>
      </c>
      <c r="C49" s="14" t="b">
        <f>IF(C30=FIRE0504a!C12,TRUE)</f>
        <v>1</v>
      </c>
      <c r="D49" s="14" t="b">
        <f>IF(D30=FIRE0504a!D12,TRUE)</f>
        <v>1</v>
      </c>
      <c r="E49" s="14" t="b">
        <f>IF(E30=FIRE0504a!E12,TRUE)</f>
        <v>1</v>
      </c>
      <c r="F49" s="14" t="b">
        <f>IF(F30=FIRE0504a!F12,TRUE)</f>
        <v>1</v>
      </c>
      <c r="G49" s="14" t="b">
        <f>IF(G30=FIRE0504a!G12,TRUE)</f>
        <v>1</v>
      </c>
    </row>
    <row r="50" spans="1:7" x14ac:dyDescent="0.2">
      <c r="A50" s="60" t="s">
        <v>19</v>
      </c>
      <c r="B50" s="14" t="b">
        <f>IF(B31=FIRE0504a!B13,TRUE)</f>
        <v>1</v>
      </c>
      <c r="C50" s="14" t="b">
        <f>IF(C31=FIRE0504a!C13,TRUE)</f>
        <v>1</v>
      </c>
      <c r="D50" s="14" t="b">
        <f>IF(D31=FIRE0504a!D13,TRUE)</f>
        <v>1</v>
      </c>
      <c r="E50" s="14" t="b">
        <f>IF(E31=FIRE0504a!E13,TRUE)</f>
        <v>1</v>
      </c>
      <c r="F50" s="14" t="b">
        <f>IF(F31=FIRE0504a!F13,TRUE)</f>
        <v>1</v>
      </c>
      <c r="G50" s="14" t="b">
        <f>IF(G31=FIRE0504a!G13,TRUE)</f>
        <v>1</v>
      </c>
    </row>
    <row r="51" spans="1:7" x14ac:dyDescent="0.2">
      <c r="A51" s="60" t="s">
        <v>34</v>
      </c>
      <c r="B51" s="14" t="b">
        <f>IF(B32=FIRE0504a!B14,TRUE)</f>
        <v>1</v>
      </c>
      <c r="C51" s="14" t="b">
        <f>IF(C32=FIRE0504a!C14,TRUE)</f>
        <v>1</v>
      </c>
      <c r="D51" s="14" t="b">
        <f>IF(D32=FIRE0504a!D14,TRUE)</f>
        <v>1</v>
      </c>
      <c r="E51" s="14" t="b">
        <f>IF(E32=FIRE0504a!E14,TRUE)</f>
        <v>1</v>
      </c>
      <c r="F51" s="14" t="b">
        <f>IF(F32=FIRE0504a!F14,TRUE)</f>
        <v>1</v>
      </c>
      <c r="G51" s="14" t="b">
        <f>IF(G32=FIRE0504a!G14,TRUE)</f>
        <v>1</v>
      </c>
    </row>
    <row r="52" spans="1:7" x14ac:dyDescent="0.2">
      <c r="A52" s="60" t="s">
        <v>36</v>
      </c>
      <c r="B52" s="14" t="b">
        <f>IF(B33=FIRE0504a!B15,TRUE)</f>
        <v>1</v>
      </c>
      <c r="C52" s="14" t="b">
        <f>IF(C33=FIRE0504a!C15,TRUE)</f>
        <v>1</v>
      </c>
      <c r="D52" s="14" t="b">
        <f>IF(D33=FIRE0504a!D15,TRUE)</f>
        <v>1</v>
      </c>
      <c r="E52" s="14" t="b">
        <f>IF(E33=FIRE0504a!E15,TRUE)</f>
        <v>1</v>
      </c>
      <c r="F52" s="14" t="b">
        <f>IF(F33=FIRE0504a!F15,TRUE)</f>
        <v>1</v>
      </c>
      <c r="G52" s="14" t="b">
        <f>IF(G33=FIRE0504a!G15,TRUE)</f>
        <v>1</v>
      </c>
    </row>
    <row r="53" spans="1:7" x14ac:dyDescent="0.2">
      <c r="A53" s="60" t="s">
        <v>47</v>
      </c>
      <c r="B53" s="14" t="b">
        <f>IF(B34=FIRE0504a!B16,TRUE)</f>
        <v>1</v>
      </c>
      <c r="C53" s="14" t="b">
        <f>IF(C34=FIRE0504a!C16,TRUE)</f>
        <v>1</v>
      </c>
      <c r="D53" s="14" t="b">
        <f>IF(D34=FIRE0504a!D16,TRUE)</f>
        <v>1</v>
      </c>
      <c r="E53" s="14" t="b">
        <f>IF(E34=FIRE0504a!E16,TRUE)</f>
        <v>1</v>
      </c>
      <c r="F53" s="14" t="b">
        <f>IF(F34=FIRE0504a!F16,TRUE)</f>
        <v>1</v>
      </c>
      <c r="G53" s="14" t="b">
        <f>IF(G34=FIRE0504a!G16,TRUE)</f>
        <v>1</v>
      </c>
    </row>
    <row r="54" spans="1:7" x14ac:dyDescent="0.2">
      <c r="A54" s="60" t="s">
        <v>48</v>
      </c>
      <c r="B54" s="14" t="b">
        <f>IF(B35=FIRE0504a!B17,TRUE)</f>
        <v>1</v>
      </c>
      <c r="C54" s="14" t="b">
        <f>IF(C35=FIRE0504a!C17,TRUE)</f>
        <v>1</v>
      </c>
      <c r="D54" s="14" t="b">
        <f>IF(D35=FIRE0504a!D17,TRUE)</f>
        <v>1</v>
      </c>
      <c r="E54" s="14" t="b">
        <f>IF(E35=FIRE0504a!E17,TRUE)</f>
        <v>1</v>
      </c>
      <c r="F54" s="14" t="b">
        <f>IF(F35=FIRE0504a!F17,TRUE)</f>
        <v>1</v>
      </c>
      <c r="G54" s="14" t="b">
        <f>IF(G35=FIRE0504a!G17,TRUE)</f>
        <v>1</v>
      </c>
    </row>
    <row r="55" spans="1:7" x14ac:dyDescent="0.2">
      <c r="A55" s="60" t="s">
        <v>49</v>
      </c>
      <c r="B55" s="14" t="b">
        <f>IF(B36=FIRE0504a!B18,TRUE)</f>
        <v>1</v>
      </c>
      <c r="C55" s="14" t="b">
        <f>IF(C36=FIRE0504a!C18,TRUE)</f>
        <v>1</v>
      </c>
      <c r="D55" s="14" t="b">
        <f>IF(D36=FIRE0504a!D18,TRUE)</f>
        <v>1</v>
      </c>
      <c r="E55" s="14" t="b">
        <f>IF(E36=FIRE0504a!E18,TRUE)</f>
        <v>1</v>
      </c>
      <c r="F55" s="14" t="b">
        <f>IF(F36=FIRE0504a!F18,TRUE)</f>
        <v>1</v>
      </c>
      <c r="G55" s="14" t="b">
        <f>IF(G36=FIRE0504a!G18,TRUE)</f>
        <v>1</v>
      </c>
    </row>
    <row r="56" spans="1:7" x14ac:dyDescent="0.2">
      <c r="A56" s="60" t="s">
        <v>84</v>
      </c>
      <c r="B56" s="14" t="b">
        <f>IF(B37=FIRE0504a!B19,TRUE)</f>
        <v>1</v>
      </c>
      <c r="C56" s="14" t="b">
        <f>IF(C37=FIRE0504a!C19,TRUE)</f>
        <v>1</v>
      </c>
      <c r="D56" s="14" t="b">
        <f>IF(D37=FIRE0504a!D19,TRUE)</f>
        <v>1</v>
      </c>
      <c r="E56" s="14" t="b">
        <f>IF(E37=FIRE0504a!E19,TRUE)</f>
        <v>1</v>
      </c>
      <c r="F56" s="14" t="b">
        <f>IF(F37=FIRE0504a!F19,TRUE)</f>
        <v>1</v>
      </c>
      <c r="G56" s="14" t="b">
        <f>IF(G37=FIRE0504a!G19,TRUE)</f>
        <v>1</v>
      </c>
    </row>
    <row r="57" spans="1:7" x14ac:dyDescent="0.2">
      <c r="A57" s="60" t="s">
        <v>85</v>
      </c>
      <c r="B57" s="14" t="b">
        <f>IF(B38=FIRE0504a!B20,TRUE)</f>
        <v>1</v>
      </c>
      <c r="C57" s="14" t="b">
        <f>IF(C38=FIRE0504a!C20,TRUE)</f>
        <v>1</v>
      </c>
      <c r="D57" s="14" t="b">
        <f>IF(D38=FIRE0504a!D20,TRUE)</f>
        <v>1</v>
      </c>
      <c r="E57" s="14" t="b">
        <f>IF(E38=FIRE0504a!E20,TRUE)</f>
        <v>1</v>
      </c>
      <c r="F57" s="14" t="b">
        <f>IF(F38=FIRE0504a!F20,TRUE)</f>
        <v>1</v>
      </c>
      <c r="G57" s="14" t="b">
        <f>IF(G38=FIRE0504a!G20,TRUE)</f>
        <v>1</v>
      </c>
    </row>
  </sheetData>
  <phoneticPr fontId="15" type="noConversion"/>
  <conditionalFormatting sqref="A1:XFD3 A4:A20 G4:XFD20 A21:XFD1048576">
    <cfRule type="containsText" dxfId="2" priority="2" operator="containsText" text="true">
      <formula>NOT(ISERROR(SEARCH("true",A1)))</formula>
    </cfRule>
    <cfRule type="containsText" dxfId="1" priority="3" operator="containsText" text="false">
      <formula>NOT(ISERROR(SEARCH("false",A1)))</formula>
    </cfRule>
  </conditionalFormatting>
  <conditionalFormatting sqref="B1">
    <cfRule type="cellIs" dxfId="0" priority="1" operator="greaterThan">
      <formula>0</formula>
    </cfRule>
  </conditionalFormatting>
  <pageMargins left="0.7" right="0.7" top="0.75" bottom="0.75" header="0.3" footer="0.3"/>
  <headerFooter>
    <oddHeader>&amp;C&amp;"Aptos"&amp;10&amp;K000000 OFFICIAL&amp;1#_x000D_</oddHeader>
    <oddFooter>&amp;C_x000D_&amp;1#&amp;"Aptos"&amp;10&amp;K000000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ae2bfa7b6474897ab4a53f76ea236c7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Official</TermName>
          <TermId xmlns="http://schemas.microsoft.com/office/infopath/2007/PartnerControls">14c80daa-741b-422c-9722-f71693c9ede4</TermId>
        </TermInfo>
      </Terms>
    </lae2bfa7b6474897ab4a53f76ea236c7>
    <cf401361b24e474cb011be6eb76c0e76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Crown</TermName>
          <TermId xmlns="http://schemas.microsoft.com/office/infopath/2007/PartnerControls">69589897-2828-4761-976e-717fd8e631c9</TermId>
        </TermInfo>
      </Terms>
    </cf401361b24e474cb011be6eb76c0e76>
    <HOMigrated xmlns="60b4899e-55b4-4231-8241-12d69350e134">false</HOMigrated>
    <n7493b4506bf40e28c373b1e51a33445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Service Management – Significant</TermName>
          <TermId xmlns="http://schemas.microsoft.com/office/infopath/2007/PartnerControls">7857f63c-dacd-48aa-8ddf-58f3ef15ab94</TermId>
        </TermInfo>
      </Terms>
    </n7493b4506bf40e28c373b1e51a33445>
    <jb5e598af17141539648acf311d7477b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Police and Fire Analysis Unit (A)</TermName>
          <TermId xmlns="http://schemas.microsoft.com/office/infopath/2007/PartnerControls">755c0ad7-1cd3-4e30-b1c3-86b5a4ff9bf7</TermId>
        </TermInfo>
      </Terms>
    </jb5e598af17141539648acf311d7477b>
    <TaxCatchAllLabel xmlns="87123c6c-b1ca-4f35-bd74-c830a9e7ea33" xsi:nil="true"/>
    <lcf76f155ced4ddcb4097134ff3c332f xmlns="2611856c-b04d-4a05-858c-1345b3915c95">
      <Terms xmlns="http://schemas.microsoft.com/office/infopath/2007/PartnerControls"/>
    </lcf76f155ced4ddcb4097134ff3c332f>
    <TaxCatchAll xmlns="87123c6c-b1ca-4f35-bd74-c830a9e7ea33">
      <Value>108</Value>
      <Value>4</Value>
      <Value>3</Value>
      <Value>2</Value>
    </TaxCatchAl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HO document" ma:contentTypeID="0x010100A5BF1C78D9F64B679A5EBDE1C6598EBC0100361AF42663F9D44CB571B509ECD8FB40" ma:contentTypeVersion="22" ma:contentTypeDescription="Create a new document." ma:contentTypeScope="" ma:versionID="78a7e4afbae35a16e5993e4ecf346196">
  <xsd:schema xmlns:xsd="http://www.w3.org/2001/XMLSchema" xmlns:xs="http://www.w3.org/2001/XMLSchema" xmlns:p="http://schemas.microsoft.com/office/2006/metadata/properties" xmlns:ns2="60b4899e-55b4-4231-8241-12d69350e134" xmlns:ns3="87123c6c-b1ca-4f35-bd74-c830a9e7ea33" xmlns:ns4="2611856c-b04d-4a05-858c-1345b3915c95" targetNamespace="http://schemas.microsoft.com/office/2006/metadata/properties" ma:root="true" ma:fieldsID="5fdb6043d51ef900c2b9338f36b4ef18" ns2:_="" ns3:_="" ns4:_="">
    <xsd:import namespace="60b4899e-55b4-4231-8241-12d69350e134"/>
    <xsd:import namespace="87123c6c-b1ca-4f35-bd74-c830a9e7ea33"/>
    <xsd:import namespace="2611856c-b04d-4a05-858c-1345b3915c95"/>
    <xsd:element name="properties">
      <xsd:complexType>
        <xsd:sequence>
          <xsd:element name="documentManagement">
            <xsd:complexType>
              <xsd:all>
                <xsd:element ref="ns2:lae2bfa7b6474897ab4a53f76ea236c7" minOccurs="0"/>
                <xsd:element ref="ns3:TaxCatchAll" minOccurs="0"/>
                <xsd:element ref="ns3:TaxCatchAllLabel" minOccurs="0"/>
                <xsd:element ref="ns2:cf401361b24e474cb011be6eb76c0e76" minOccurs="0"/>
                <xsd:element ref="ns2:jb5e598af17141539648acf311d7477b" minOccurs="0"/>
                <xsd:element ref="ns2:n7493b4506bf40e28c373b1e51a33445" minOccurs="0"/>
                <xsd:element ref="ns2:HOMigrated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3:SharedWithUsers" minOccurs="0"/>
                <xsd:element ref="ns3:SharedWithDetails" minOccurs="0"/>
                <xsd:element ref="ns4:MediaServiceDateTaken" minOccurs="0"/>
                <xsd:element ref="ns4:MediaServiceAutoTags" minOccurs="0"/>
                <xsd:element ref="ns4:MediaLengthInSecond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b4899e-55b4-4231-8241-12d69350e134" elementFormDefault="qualified">
    <xsd:import namespace="http://schemas.microsoft.com/office/2006/documentManagement/types"/>
    <xsd:import namespace="http://schemas.microsoft.com/office/infopath/2007/PartnerControls"/>
    <xsd:element name="lae2bfa7b6474897ab4a53f76ea236c7" ma:index="8" ma:taxonomy="true" ma:internalName="lae2bfa7b6474897ab4a53f76ea236c7" ma:taxonomyFieldName="HOGovernmentSecurityClassification" ma:displayName="Government Security Classification" ma:readOnly="false" ma:default="3;#Official|14c80daa-741b-422c-9722-f71693c9ede4" ma:fieldId="{5ae2bfa7-b647-4897-ab4a-53f76ea236c7}" ma:sspId="93e580ec-c125-41f3-a307-e1c841722a86" ma:termSetId="56209604-fc17-4ace-9b7b-f45f0f17d50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f401361b24e474cb011be6eb76c0e76" ma:index="12" ma:taxonomy="true" ma:internalName="cf401361b24e474cb011be6eb76c0e76" ma:taxonomyFieldName="HOCopyrightLevel" ma:displayName="Copyright level" ma:readOnly="false" ma:default="4;#Crown|69589897-2828-4761-976e-717fd8e631c9" ma:fieldId="{cf401361-b24e-474c-b011-be6eb76c0e76}" ma:sspId="93e580ec-c125-41f3-a307-e1c841722a86" ma:termSetId="bdd694c6-7266-48f2-93d6-d15992cd203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5e598af17141539648acf311d7477b" ma:index="14" nillable="true" ma:taxonomy="true" ma:internalName="jb5e598af17141539648acf311d7477b" ma:taxonomyFieldName="HOBusinessUnit" ma:displayName="Business unit" ma:readOnly="false" ma:default="108;#Police and Fire Analysis Unit (A)|755c0ad7-1cd3-4e30-b1c3-86b5a4ff9bf7" ma:fieldId="{3b5e598a-f171-4153-9648-acf311d7477b}" ma:sspId="93e580ec-c125-41f3-a307-e1c841722a86" ma:termSetId="55eb802e-fbca-455b-a7d2-d5919d4ea3d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7493b4506bf40e28c373b1e51a33445" ma:index="16" nillable="true" ma:taxonomy="true" ma:internalName="n7493b4506bf40e28c373b1e51a33445" ma:taxonomyFieldName="HOSiteType" ma:displayName="Site type" ma:readOnly="false" ma:default="2;#Service Management – Significant|7857f63c-dacd-48aa-8ddf-58f3ef15ab94" ma:fieldId="{77493b45-06bf-40e2-8c37-3b1e51a33445}" ma:sspId="93e580ec-c125-41f3-a307-e1c841722a86" ma:termSetId="4518b03a-1a05-49af-8bf2-e5548589f2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OMigrated" ma:index="18" nillable="true" ma:displayName="Migrated" ma:default="0" ma:internalName="HOMigrated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123c6c-b1ca-4f35-bd74-c830a9e7ea33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e836f935-47ce-48bd-816c-98e8021e3fd3}" ma:internalName="TaxCatchAll" ma:readOnly="false" ma:showField="CatchAllData" ma:web="87123c6c-b1ca-4f35-bd74-c830a9e7ea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e836f935-47ce-48bd-816c-98e8021e3fd3}" ma:internalName="TaxCatchAllLabel" ma:readOnly="false" ma:showField="CatchAllDataLabel" ma:web="87123c6c-b1ca-4f35-bd74-c830a9e7ea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1856c-b04d-4a05-858c-1345b3915c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6" nillable="true" ma:displayName="Tags" ma:internalName="MediaServiceAutoTags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0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32" nillable="true" ma:taxonomy="true" ma:internalName="lcf76f155ced4ddcb4097134ff3c332f" ma:taxonomyFieldName="MediaServiceImageTags" ma:displayName="Image Tags" ma:readOnly="false" ma:fieldId="{5cf76f15-5ced-4ddc-b409-7134ff3c332f}" ma:taxonomyMulti="true" ma:sspId="93e580ec-c125-41f3-a307-e1c841722a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EB2ABE-1E39-4987-91A2-3EBF105989B3}">
  <ds:schemaRefs>
    <ds:schemaRef ds:uri="http://schemas.microsoft.com/office/2006/metadata/properties"/>
    <ds:schemaRef ds:uri="http://schemas.microsoft.com/office/infopath/2007/PartnerControls"/>
    <ds:schemaRef ds:uri="60b4899e-55b4-4231-8241-12d69350e134"/>
    <ds:schemaRef ds:uri="87123c6c-b1ca-4f35-bd74-c830a9e7ea33"/>
    <ds:schemaRef ds:uri="2611856c-b04d-4a05-858c-1345b3915c95"/>
  </ds:schemaRefs>
</ds:datastoreItem>
</file>

<file path=customXml/itemProps2.xml><?xml version="1.0" encoding="utf-8"?>
<ds:datastoreItem xmlns:ds="http://schemas.openxmlformats.org/officeDocument/2006/customXml" ds:itemID="{6B3ED858-F6D5-4DFD-B871-9722EC7C4AA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7CF8644-7527-4160-873F-77F0572AE7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b4899e-55b4-4231-8241-12d69350e134"/>
    <ds:schemaRef ds:uri="87123c6c-b1ca-4f35-bd74-c830a9e7ea33"/>
    <ds:schemaRef ds:uri="2611856c-b04d-4a05-858c-1345b3915c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bd41ebe-fca6-4f2c-aecb-bf3a17e72416}" enabled="1" method="Privileged" siteId="{bf346810-9c7d-43de-a872-24a2ef3995a8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config</vt:lpstr>
      <vt:lpstr>Cover_sheet</vt:lpstr>
      <vt:lpstr>Contents</vt:lpstr>
      <vt:lpstr>Data - fatalities</vt:lpstr>
      <vt:lpstr>Data - casualties</vt:lpstr>
      <vt:lpstr>Notes</vt:lpstr>
      <vt:lpstr>FIRE0504a</vt:lpstr>
      <vt:lpstr>FIRE0504b</vt:lpstr>
      <vt:lpstr>QA</vt:lpstr>
      <vt:lpstr>Contents!Print_Area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cp:lastModifiedBy/>
  <dcterms:created xsi:type="dcterms:W3CDTF">2024-09-11T16:50:01Z</dcterms:created>
  <dcterms:modified xsi:type="dcterms:W3CDTF">2026-07-31T15:00:15Z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0x010100A5BF1C78D9F64B679A5EBDE1C6598EBC0100361AF42663F9D44CB571B509ECD8FB40</vt:lpwstr>
  </property>
  <property fmtid="{D5CDD505-2E9C-101B-9397-08002B2CF9AE}" pid="4" name="HOCopyrightLevel">
    <vt:lpwstr>4;#Crown|69589897-2828-4761-976e-717fd8e631c9</vt:lpwstr>
  </property>
  <property fmtid="{D5CDD505-2E9C-101B-9397-08002B2CF9AE}" pid="5" name="HOGovernmentSecurityClassification">
    <vt:lpwstr>3;#Official|14c80daa-741b-422c-9722-f71693c9ede4</vt:lpwstr>
  </property>
  <property fmtid="{D5CDD505-2E9C-101B-9397-08002B2CF9AE}" pid="6" name="HOSiteType">
    <vt:lpwstr>2;#Service Management – Significant|7857f63c-dacd-48aa-8ddf-58f3ef15ab94</vt:lpwstr>
  </property>
  <property fmtid="{D5CDD505-2E9C-101B-9397-08002B2CF9AE}" pid="7" name="HOBusinessUnit">
    <vt:lpwstr>108;#Police and Fire Analysis Unit (A)|755c0ad7-1cd3-4e30-b1c3-86b5a4ff9bf7</vt:lpwstr>
  </property>
</Properties>
</file>