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66925"/>
  <xr:revisionPtr revIDLastSave="4" documentId="8_{B6F7C109-9E38-4020-AE52-2601E55D0694}" xr6:coauthVersionLast="47" xr6:coauthVersionMax="47" xr10:uidLastSave="{1D6267A9-38BC-4FAB-976D-A873A9829A72}"/>
  <bookViews>
    <workbookView xWindow="28680" yWindow="-120" windowWidth="38640" windowHeight="21120" xr2:uid="{C17C2F8E-E5E2-4333-9E49-995A8CF642F9}"/>
  </bookViews>
  <sheets>
    <sheet name="OTJT Calculator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5" l="1"/>
  <c r="C17" i="5" s="1"/>
  <c r="C18" i="5" s="1"/>
  <c r="C21" i="5" l="1"/>
  <c r="C19" i="5" l="1"/>
  <c r="C20" i="5" s="1"/>
</calcChain>
</file>

<file path=xl/sharedStrings.xml><?xml version="1.0" encoding="utf-8"?>
<sst xmlns="http://schemas.openxmlformats.org/spreadsheetml/2006/main" count="28" uniqueCount="28">
  <si>
    <t>Provider input fields (in yellow)</t>
  </si>
  <si>
    <t>A</t>
  </si>
  <si>
    <t>Practical period start date (learning start date)</t>
  </si>
  <si>
    <t>B</t>
  </si>
  <si>
    <t>Practical period end date (learning planned end date)</t>
  </si>
  <si>
    <t>C</t>
  </si>
  <si>
    <t>Weekly working hours (use maximum of 30 if start is on or after 1 August 2022)</t>
  </si>
  <si>
    <t>D</t>
  </si>
  <si>
    <t>E</t>
  </si>
  <si>
    <t>F</t>
  </si>
  <si>
    <t>G</t>
  </si>
  <si>
    <t>Total apprenticeship duration for calculation (E-F) (in weeks)</t>
  </si>
  <si>
    <t>H</t>
  </si>
  <si>
    <t>Total apprenticeship duration for calculation (C*G) (in hours)</t>
  </si>
  <si>
    <t>I</t>
  </si>
  <si>
    <t>Minimum off-the-job training required (H x 20%) (in hours)</t>
  </si>
  <si>
    <t>J</t>
  </si>
  <si>
    <t>Notes:</t>
  </si>
  <si>
    <t>Planned apprenticeship duration (in days) (B-A)</t>
  </si>
  <si>
    <t>Planned apprenticeship duration (in weeks) (B-A)</t>
  </si>
  <si>
    <t>Statutory leave duration (in weeks) (auto-calculates based on duration)</t>
  </si>
  <si>
    <t>Minimum calculation breakdown (information automatically populates from data above)</t>
  </si>
  <si>
    <t>Planned off-the-job training (in hours) (if higher than the minimum)</t>
  </si>
  <si>
    <t>This calculator once populated will return the minimum off-the-job training requirement for an apprentice based on the stated duration; some apprentices and apprenticeship standards may require more than the minimum volume of training to be delivered. Where a higher volume than the minimum requirement is agreed, this should be entered in Line J (cell C23).</t>
  </si>
  <si>
    <t>OFF-THE-JOB TRAINING CALCULATOR</t>
  </si>
  <si>
    <t>The date fields (A + B) are optional. If these are not used then you must overwrite the formula in Line E (cell C17) (duration in weeks). Note that the data entered will be rounded to a full number during the calculation (for example, if 52.4 is entered, it will use 52 weeks; if 52.6 is entered it will use 53 weeks).</t>
  </si>
  <si>
    <t>(FOR APPRENTICES WHO BEGAN TRAINING PRIOR TO 1 AUGUST 2025)</t>
  </si>
  <si>
    <t>The calculator is only relevant for learners who started training prior up to and including 31 July 2025. From 1 August 2025 the policy changed to a minimum hours policy (see apprenticeship funding rules for further information.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</si>
</sst>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4"/>
      <color theme="1"/>
      <name val="Arial"/>
      <family val="2"/>
    </font>
    <font>
      <b/>
      <sz val="16"/>
      <name val="Calibri"/>
      <family val="2"/>
      <scheme val="minor"/>
    </font>
    <font>
      <b/>
      <sz val="16"/>
      <color theme="1"/>
      <name val="Arial"/>
      <family val="2"/>
    </font>
    <font>
      <sz val="12"/>
      <name val="Arial"/>
      <family val="2"/>
    </font>
    <font>
      <b/>
      <u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164" fontId="1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0" fontId="1" fillId="0" borderId="5" xfId="0" applyFont="1" applyBorder="1" applyAlignment="1">
      <alignment vertical="top"/>
    </xf>
    <xf numFmtId="14" fontId="1" fillId="5" borderId="5" xfId="0" applyNumberFormat="1" applyFont="1" applyFill="1" applyBorder="1" applyAlignment="1">
      <alignment vertical="top"/>
    </xf>
    <xf numFmtId="14" fontId="1" fillId="0" borderId="0" xfId="0" applyNumberFormat="1" applyFont="1" applyAlignment="1">
      <alignment vertical="top"/>
    </xf>
    <xf numFmtId="1" fontId="1" fillId="5" borderId="5" xfId="0" applyNumberFormat="1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1" fontId="1" fillId="3" borderId="3" xfId="0" applyNumberFormat="1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164" fontId="1" fillId="3" borderId="4" xfId="0" applyNumberFormat="1" applyFont="1" applyFill="1" applyBorder="1" applyAlignment="1">
      <alignment vertical="top" wrapText="1"/>
    </xf>
    <xf numFmtId="1" fontId="1" fillId="3" borderId="4" xfId="0" applyNumberFormat="1" applyFont="1" applyFill="1" applyBorder="1" applyAlignment="1">
      <alignment vertical="top" wrapText="1"/>
    </xf>
    <xf numFmtId="0" fontId="2" fillId="4" borderId="2" xfId="0" applyFont="1" applyFill="1" applyBorder="1" applyAlignment="1">
      <alignment vertical="top" wrapText="1"/>
    </xf>
    <xf numFmtId="0" fontId="2" fillId="4" borderId="4" xfId="0" applyFont="1" applyFill="1" applyBorder="1" applyAlignment="1">
      <alignment vertical="top" wrapText="1"/>
    </xf>
    <xf numFmtId="1" fontId="2" fillId="4" borderId="4" xfId="0" applyNumberFormat="1" applyFont="1" applyFill="1" applyBorder="1" applyAlignment="1">
      <alignment vertical="top" wrapText="1"/>
    </xf>
    <xf numFmtId="0" fontId="2" fillId="4" borderId="5" xfId="0" applyFont="1" applyFill="1" applyBorder="1" applyAlignment="1">
      <alignment vertical="top" wrapText="1"/>
    </xf>
    <xf numFmtId="1" fontId="1" fillId="4" borderId="5" xfId="0" applyNumberFormat="1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1310814</xdr:colOff>
      <xdr:row>2</xdr:row>
      <xdr:rowOff>206188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6C48E00-FE38-4200-B375-E7049463637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39732" cy="762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BABE4-2835-4F70-A418-59EAD205A361}">
  <dimension ref="A4:L38"/>
  <sheetViews>
    <sheetView tabSelected="1" zoomScale="85" zoomScaleNormal="85" workbookViewId="0">
      <selection activeCell="B28" sqref="B28:C28"/>
    </sheetView>
  </sheetViews>
  <sheetFormatPr defaultColWidth="9" defaultRowHeight="21.9" customHeight="1" x14ac:dyDescent="0.3"/>
  <cols>
    <col min="1" max="1" width="7.6640625" style="5" customWidth="1"/>
    <col min="2" max="2" width="85.33203125" style="5" customWidth="1"/>
    <col min="3" max="3" width="19" style="5" customWidth="1"/>
    <col min="4" max="8" width="9" style="5"/>
    <col min="9" max="9" width="9" style="6"/>
    <col min="10" max="10" width="9" style="5"/>
    <col min="11" max="11" width="10.5546875" style="5" bestFit="1" customWidth="1"/>
    <col min="12" max="16384" width="9" style="5"/>
  </cols>
  <sheetData>
    <row r="4" spans="1:12" ht="22.2" customHeight="1" x14ac:dyDescent="0.3"/>
    <row r="5" spans="1:12" ht="21.9" customHeight="1" x14ac:dyDescent="0.3">
      <c r="A5" s="2" t="s">
        <v>24</v>
      </c>
    </row>
    <row r="6" spans="1:12" s="28" customFormat="1" ht="21.9" customHeight="1" x14ac:dyDescent="0.3">
      <c r="A6" s="27" t="s">
        <v>26</v>
      </c>
      <c r="I6" s="29"/>
    </row>
    <row r="7" spans="1:12" ht="21.9" customHeight="1" x14ac:dyDescent="0.3">
      <c r="A7" s="1"/>
    </row>
    <row r="8" spans="1:12" ht="21.9" customHeight="1" x14ac:dyDescent="0.3">
      <c r="A8" s="7" t="s">
        <v>0</v>
      </c>
    </row>
    <row r="10" spans="1:12" ht="21.9" customHeight="1" x14ac:dyDescent="0.3">
      <c r="A10" s="8" t="s">
        <v>1</v>
      </c>
      <c r="B10" s="8" t="s">
        <v>2</v>
      </c>
      <c r="C10" s="9">
        <v>46235</v>
      </c>
      <c r="K10" s="10"/>
    </row>
    <row r="11" spans="1:12" ht="21.9" customHeight="1" x14ac:dyDescent="0.3">
      <c r="A11" s="8" t="s">
        <v>3</v>
      </c>
      <c r="B11" s="8" t="s">
        <v>4</v>
      </c>
      <c r="C11" s="9">
        <v>46599</v>
      </c>
      <c r="J11" s="6"/>
      <c r="K11" s="6"/>
      <c r="L11" s="6"/>
    </row>
    <row r="12" spans="1:12" ht="21.9" customHeight="1" x14ac:dyDescent="0.3">
      <c r="A12" s="8" t="s">
        <v>5</v>
      </c>
      <c r="B12" s="8" t="s">
        <v>6</v>
      </c>
      <c r="C12" s="11">
        <v>30</v>
      </c>
      <c r="J12" s="6"/>
      <c r="K12" s="6"/>
      <c r="L12" s="6"/>
    </row>
    <row r="13" spans="1:12" ht="21.9" customHeight="1" x14ac:dyDescent="0.3">
      <c r="B13" s="4"/>
      <c r="J13" s="6"/>
      <c r="K13" s="6"/>
      <c r="L13" s="6"/>
    </row>
    <row r="14" spans="1:12" ht="21.9" customHeight="1" x14ac:dyDescent="0.3">
      <c r="A14" s="7" t="s">
        <v>21</v>
      </c>
      <c r="J14" s="6"/>
      <c r="K14" s="6"/>
      <c r="L14" s="6"/>
    </row>
    <row r="15" spans="1:12" ht="21.9" customHeight="1" thickBot="1" x14ac:dyDescent="0.35">
      <c r="J15" s="6"/>
      <c r="K15" s="6"/>
      <c r="L15" s="6"/>
    </row>
    <row r="16" spans="1:12" ht="21.9" customHeight="1" thickBot="1" x14ac:dyDescent="0.35">
      <c r="A16" s="12" t="s">
        <v>7</v>
      </c>
      <c r="B16" s="13" t="s">
        <v>18</v>
      </c>
      <c r="C16" s="14">
        <f>(C11-C10)+1</f>
        <v>365</v>
      </c>
    </row>
    <row r="17" spans="1:4" ht="21.9" customHeight="1" thickBot="1" x14ac:dyDescent="0.35">
      <c r="A17" s="15" t="s">
        <v>8</v>
      </c>
      <c r="B17" s="16" t="s">
        <v>19</v>
      </c>
      <c r="C17" s="17">
        <f>ROUND(C16/7,0)</f>
        <v>52</v>
      </c>
    </row>
    <row r="18" spans="1:4" ht="21.9" customHeight="1" thickBot="1" x14ac:dyDescent="0.35">
      <c r="A18" s="15" t="s">
        <v>9</v>
      </c>
      <c r="B18" s="16" t="s">
        <v>20</v>
      </c>
      <c r="C18" s="18">
        <f>C17-(C17/1.1207)</f>
        <v>5.6004283037387381</v>
      </c>
    </row>
    <row r="19" spans="1:4" ht="21.9" customHeight="1" thickBot="1" x14ac:dyDescent="0.35">
      <c r="A19" s="15" t="s">
        <v>10</v>
      </c>
      <c r="B19" s="16" t="s">
        <v>11</v>
      </c>
      <c r="C19" s="18">
        <f>C17-C18</f>
        <v>46.399571696261262</v>
      </c>
    </row>
    <row r="20" spans="1:4" ht="21.9" customHeight="1" thickBot="1" x14ac:dyDescent="0.35">
      <c r="A20" s="15" t="s">
        <v>12</v>
      </c>
      <c r="B20" s="16" t="s">
        <v>13</v>
      </c>
      <c r="C20" s="19">
        <f>C19*C12</f>
        <v>1391.9871508878377</v>
      </c>
    </row>
    <row r="21" spans="1:4" ht="21.9" customHeight="1" thickBot="1" x14ac:dyDescent="0.35">
      <c r="A21" s="20" t="s">
        <v>14</v>
      </c>
      <c r="B21" s="21" t="s">
        <v>15</v>
      </c>
      <c r="C21" s="22">
        <f>0.2*(ROUND(C12,0)*(ROUND(C17,0)-(ROUND(C18,1))))</f>
        <v>278.40000000000003</v>
      </c>
    </row>
    <row r="23" spans="1:4" ht="21.9" customHeight="1" x14ac:dyDescent="0.3">
      <c r="A23" s="23" t="s">
        <v>16</v>
      </c>
      <c r="B23" s="23" t="s">
        <v>22</v>
      </c>
      <c r="C23" s="24"/>
    </row>
    <row r="25" spans="1:4" ht="21.9" customHeight="1" x14ac:dyDescent="0.3">
      <c r="A25" s="7" t="s">
        <v>17</v>
      </c>
    </row>
    <row r="26" spans="1:4" ht="49.8" customHeight="1" x14ac:dyDescent="0.3">
      <c r="A26" s="3">
        <v>1</v>
      </c>
      <c r="B26" s="31" t="s">
        <v>27</v>
      </c>
      <c r="C26" s="32"/>
    </row>
    <row r="27" spans="1:4" ht="52.8" customHeight="1" x14ac:dyDescent="0.3">
      <c r="A27" s="3">
        <v>2</v>
      </c>
      <c r="B27" s="31" t="s">
        <v>25</v>
      </c>
      <c r="C27" s="32"/>
      <c r="D27" s="25"/>
    </row>
    <row r="28" spans="1:4" ht="69" customHeight="1" x14ac:dyDescent="0.3">
      <c r="A28" s="3">
        <v>3</v>
      </c>
      <c r="B28" s="33" t="s">
        <v>23</v>
      </c>
      <c r="C28" s="34"/>
    </row>
    <row r="29" spans="1:4" ht="34.5" customHeight="1" x14ac:dyDescent="0.3">
      <c r="A29" s="3"/>
      <c r="B29" s="3"/>
      <c r="C29" s="3"/>
    </row>
    <row r="30" spans="1:4" ht="34.5" customHeight="1" x14ac:dyDescent="0.3">
      <c r="A30" s="30"/>
      <c r="B30" s="3"/>
      <c r="C30" s="3"/>
    </row>
    <row r="38" spans="1:1" ht="21.9" customHeight="1" x14ac:dyDescent="0.3">
      <c r="A38" s="26"/>
    </row>
  </sheetData>
  <mergeCells count="3">
    <mergeCell ref="B27:C27"/>
    <mergeCell ref="B28:C28"/>
    <mergeCell ref="B26:C26"/>
  </mergeCell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&amp;L&amp;"-,Bold"Version 2:  1 August 2026</oddFooter>
  </headerFooter>
  <ignoredErrors>
    <ignoredError sqref="C18" unlockedFormula="1"/>
  </ignoredErrors>
  <drawing r:id="rId2"/>
</worksheet>
</file>

<file path=docMetadata/LabelInfo.xml><?xml version="1.0" encoding="utf-8"?>
<clbl:labelList xmlns:clbl="http://schemas.microsoft.com/office/2020/mipLabelMetadata">
  <clbl:label id="{88db8f40-be4e-40d3-a776-e8bb5de9f6c4}" enabled="1" method="Privileged" siteId="{96f1f6e9-1057-4117-ac28-80cdfe86f8c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OTJT Calculator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2026-08-03T11:28:00Z</dcterms:created>
  <dcterms:modified xsi:type="dcterms:W3CDTF">2026-08-03T11:28:02Z</dcterms:modified>
  <cp:category/>
  <cp:contentStatus/>
</cp:coreProperties>
</file>