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Energy Trends\Tables\Electricity\"/>
    </mc:Choice>
  </mc:AlternateContent>
  <xr:revisionPtr revIDLastSave="0" documentId="13_ncr:1_{60B03E3A-544B-40C4-8D28-A0DD0569EA39}" xr6:coauthVersionLast="47" xr6:coauthVersionMax="47" xr10:uidLastSave="{00000000-0000-0000-0000-000000000000}"/>
  <bookViews>
    <workbookView xWindow="-110" yWindow="-110" windowWidth="19420" windowHeight="10300" xr2:uid="{BE7714C2-B6F0-4440-B8BC-8D8AB43AA578}"/>
  </bookViews>
  <sheets>
    <sheet name="Cover Sheet" sheetId="2" r:id="rId1"/>
    <sheet name="Contents" sheetId="3" r:id="rId2"/>
    <sheet name="Notes" sheetId="5" r:id="rId3"/>
    <sheet name="Commentary" sheetId="4" r:id="rId4"/>
    <sheet name="Main Table" sheetId="6" r:id="rId5"/>
    <sheet name="Annual" sheetId="7" r:id="rId6"/>
    <sheet name="Quarter" sheetId="8" r:id="rId7"/>
    <sheet name="Calculation" sheetId="9" state="hidden" r:id="rId8"/>
  </sheets>
  <definedNames>
    <definedName name="_xlnm._FilterDatabase" localSheetId="4" hidden="1">'Main Table'!$O$7:$O$47</definedName>
    <definedName name="_xlnm.Print_Area" localSheetId="5">Annual!$A:$M</definedName>
    <definedName name="_xlnm.Print_Area" localSheetId="3">Commentary!$A$1:$A$8</definedName>
    <definedName name="_xlnm.Print_Area" localSheetId="4">'Main Table'!$A$1:$O$162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89" i="7" l="1"/>
  <c r="AD90" i="7"/>
  <c r="AD91" i="7"/>
  <c r="AD92" i="7"/>
  <c r="AD93" i="7"/>
  <c r="AD94" i="7"/>
  <c r="AD95" i="7"/>
  <c r="AD96" i="7"/>
  <c r="AD97" i="7"/>
  <c r="AD98" i="7"/>
  <c r="AD99" i="7"/>
  <c r="AD100" i="7"/>
  <c r="AD101" i="7"/>
  <c r="AD102" i="7"/>
  <c r="AD103" i="7"/>
  <c r="AD104" i="7"/>
  <c r="AD105" i="7"/>
  <c r="AD106" i="7"/>
  <c r="AD107" i="7"/>
  <c r="AD108" i="7"/>
  <c r="AD109" i="7"/>
  <c r="AD110" i="7"/>
  <c r="AD111" i="7"/>
  <c r="AD112" i="7"/>
  <c r="AD113" i="7"/>
  <c r="AD114" i="7"/>
  <c r="AD115" i="7"/>
  <c r="AD116" i="7"/>
  <c r="AD117" i="7"/>
  <c r="AD118" i="7"/>
  <c r="AD119" i="7"/>
  <c r="AD120" i="7"/>
  <c r="AD121" i="7"/>
  <c r="AD122" i="7"/>
  <c r="AD123" i="7"/>
  <c r="AD124" i="7"/>
  <c r="AD125" i="7"/>
  <c r="AD126" i="7"/>
  <c r="AD127" i="7"/>
  <c r="AD128" i="7"/>
  <c r="AD129" i="7"/>
  <c r="AD130" i="7"/>
  <c r="AD131" i="7"/>
  <c r="AD7" i="7"/>
  <c r="AD8" i="7"/>
  <c r="AD9" i="7"/>
  <c r="AD10" i="7"/>
  <c r="AD11" i="7"/>
  <c r="AD12" i="7"/>
  <c r="AD13" i="7"/>
  <c r="AD14" i="7"/>
  <c r="AD15" i="7"/>
  <c r="AD16" i="7"/>
  <c r="AD17" i="7"/>
  <c r="AD18" i="7"/>
  <c r="AD19" i="7"/>
  <c r="AD20" i="7"/>
  <c r="AD21" i="7"/>
  <c r="AD22" i="7"/>
  <c r="AD23" i="7"/>
  <c r="AD24" i="7"/>
  <c r="AD25" i="7"/>
  <c r="AD26" i="7"/>
  <c r="AD27" i="7"/>
  <c r="AD28" i="7"/>
  <c r="AD29" i="7"/>
  <c r="AD33" i="7"/>
  <c r="AD34" i="7"/>
  <c r="AD35" i="7"/>
  <c r="AD36" i="7"/>
  <c r="AD37" i="7"/>
  <c r="AD38" i="7"/>
  <c r="AD39" i="7"/>
  <c r="AD41" i="7"/>
  <c r="AD42" i="7"/>
  <c r="AD46" i="7"/>
  <c r="AD47" i="7"/>
  <c r="AD48" i="7"/>
  <c r="AD49" i="7"/>
  <c r="AD50" i="7"/>
  <c r="AD51" i="7"/>
  <c r="AD52" i="7"/>
  <c r="AD53" i="7"/>
  <c r="AD54" i="7"/>
  <c r="AD55" i="7"/>
  <c r="AD56" i="7"/>
  <c r="AD57" i="7"/>
  <c r="AD58" i="7"/>
  <c r="AD59" i="7"/>
  <c r="AD60" i="7"/>
  <c r="AD61" i="7"/>
  <c r="AD62" i="7"/>
  <c r="AD63" i="7"/>
  <c r="AD64" i="7"/>
  <c r="AD65" i="7"/>
  <c r="AD66" i="7"/>
  <c r="AD67" i="7"/>
  <c r="AD68" i="7"/>
  <c r="AD69" i="7"/>
  <c r="AD70" i="7"/>
  <c r="AD71" i="7"/>
  <c r="AD72" i="7"/>
  <c r="AD73" i="7"/>
  <c r="AD74" i="7"/>
  <c r="AD75" i="7"/>
  <c r="AD76" i="7"/>
  <c r="AD77" i="7"/>
  <c r="AD78" i="7"/>
  <c r="AD79" i="7"/>
  <c r="AD80" i="7"/>
  <c r="AD81" i="7"/>
  <c r="AD82" i="7"/>
  <c r="AD83" i="7"/>
  <c r="AD84" i="7"/>
  <c r="AD85" i="7"/>
  <c r="AD86" i="7"/>
  <c r="AC131" i="7"/>
  <c r="AC130" i="7"/>
  <c r="AC129" i="7"/>
  <c r="AC128" i="7"/>
  <c r="AC127" i="7"/>
  <c r="AC126" i="7"/>
  <c r="AC125" i="7"/>
  <c r="AC124" i="7"/>
  <c r="AC123" i="7"/>
  <c r="AC122" i="7"/>
  <c r="AC121" i="7"/>
  <c r="AC120" i="7"/>
  <c r="AC119" i="7"/>
  <c r="AC118" i="7"/>
  <c r="AC117" i="7"/>
  <c r="AC116" i="7"/>
  <c r="AC115" i="7"/>
  <c r="AC114" i="7"/>
  <c r="AC113" i="7"/>
  <c r="AC112" i="7"/>
  <c r="AC111" i="7"/>
  <c r="AC110" i="7"/>
  <c r="AC109" i="7"/>
  <c r="AC108" i="7"/>
  <c r="AC107" i="7"/>
  <c r="AC106" i="7"/>
  <c r="AC105" i="7"/>
  <c r="AC104" i="7"/>
  <c r="AC103" i="7"/>
  <c r="AC102" i="7"/>
  <c r="AC101" i="7"/>
  <c r="AC100" i="7"/>
  <c r="AC99" i="7"/>
  <c r="AC98" i="7"/>
  <c r="AC97" i="7"/>
  <c r="AC96" i="7"/>
  <c r="AC95" i="7"/>
  <c r="AC94" i="7"/>
  <c r="AC93" i="7"/>
  <c r="AC92" i="7"/>
  <c r="AC91" i="7"/>
  <c r="AC90" i="7"/>
  <c r="AC89" i="7"/>
  <c r="AC86" i="7"/>
  <c r="AC85" i="7"/>
  <c r="AC84" i="7"/>
  <c r="AC83" i="7"/>
  <c r="AC82" i="7"/>
  <c r="AC81" i="7"/>
  <c r="AC80" i="7"/>
  <c r="AC79" i="7"/>
  <c r="AC78" i="7"/>
  <c r="AC77" i="7"/>
  <c r="AC76" i="7"/>
  <c r="AC75" i="7"/>
  <c r="AC74" i="7"/>
  <c r="AC73" i="7"/>
  <c r="AC72" i="7"/>
  <c r="AC71" i="7"/>
  <c r="AC70" i="7"/>
  <c r="AC69" i="7"/>
  <c r="AC68" i="7"/>
  <c r="AC67" i="7"/>
  <c r="AC66" i="7"/>
  <c r="AC65" i="7"/>
  <c r="AC64" i="7"/>
  <c r="AC63" i="7"/>
  <c r="AC62" i="7"/>
  <c r="AC61" i="7"/>
  <c r="AC60" i="7"/>
  <c r="AC59" i="7"/>
  <c r="AC58" i="7"/>
  <c r="AC57" i="7"/>
  <c r="AC56" i="7"/>
  <c r="AC55" i="7"/>
  <c r="AC54" i="7"/>
  <c r="AC53" i="7"/>
  <c r="AC52" i="7"/>
  <c r="AC51" i="7"/>
  <c r="AC50" i="7"/>
  <c r="AC49" i="7"/>
  <c r="AC48" i="7"/>
  <c r="AC47" i="7"/>
  <c r="AC46" i="7"/>
  <c r="AC42" i="7"/>
  <c r="AC41" i="7"/>
  <c r="AC39" i="7"/>
  <c r="AC38" i="7"/>
  <c r="AC37" i="7"/>
  <c r="AC36" i="7"/>
  <c r="AC35" i="7"/>
  <c r="AC34" i="7"/>
  <c r="AC33" i="7"/>
  <c r="AC29" i="7"/>
  <c r="AC28" i="7"/>
  <c r="AC27" i="7"/>
  <c r="AC26" i="7"/>
  <c r="AC25" i="7"/>
  <c r="AC24" i="7"/>
  <c r="AC23" i="7"/>
  <c r="AC22" i="7"/>
  <c r="AC21" i="7"/>
  <c r="AC20" i="7"/>
  <c r="AC19" i="7"/>
  <c r="AC18" i="7"/>
  <c r="AC17" i="7"/>
  <c r="AC16" i="7"/>
  <c r="AC15" i="7"/>
  <c r="AC14" i="7"/>
  <c r="AC13" i="7"/>
  <c r="AC12" i="7"/>
  <c r="AC11" i="7"/>
  <c r="AC10" i="7"/>
  <c r="AC9" i="7"/>
  <c r="AC8" i="7"/>
  <c r="AC7" i="7"/>
  <c r="AD134" i="7" l="1"/>
  <c r="AD136" i="7"/>
  <c r="AD135" i="7"/>
  <c r="AC135" i="7"/>
  <c r="AC136" i="7"/>
  <c r="AC134" i="7"/>
  <c r="T85" i="7"/>
  <c r="U85" i="7"/>
  <c r="V85" i="7"/>
  <c r="W85" i="7"/>
  <c r="X85" i="7"/>
  <c r="Y85" i="7"/>
  <c r="Z85" i="7"/>
  <c r="AA85" i="7"/>
  <c r="AB85" i="7"/>
  <c r="W58" i="7"/>
  <c r="V129" i="7"/>
  <c r="W129" i="7"/>
  <c r="X129" i="7"/>
  <c r="Y129" i="7"/>
  <c r="Z129" i="7"/>
  <c r="AA129" i="7"/>
  <c r="AB129" i="7"/>
  <c r="T101" i="7"/>
  <c r="U101" i="7"/>
  <c r="V101" i="7"/>
  <c r="W101" i="7"/>
  <c r="X101" i="7"/>
  <c r="Y101" i="7"/>
  <c r="Z101" i="7"/>
  <c r="AA101" i="7"/>
  <c r="AB101" i="7"/>
  <c r="E143" i="9"/>
  <c r="G143" i="9"/>
  <c r="E130" i="9"/>
  <c r="G130" i="9"/>
  <c r="S58" i="7"/>
  <c r="T58" i="7"/>
  <c r="U58" i="7"/>
  <c r="V58" i="7"/>
  <c r="X58" i="7"/>
  <c r="Y58" i="7"/>
  <c r="Z58" i="7"/>
  <c r="AA58" i="7"/>
  <c r="AB58" i="7"/>
  <c r="E101" i="9"/>
  <c r="G101" i="9"/>
  <c r="E102" i="9"/>
  <c r="G102" i="9"/>
  <c r="E103" i="9"/>
  <c r="G103" i="9"/>
  <c r="E104" i="9"/>
  <c r="G104" i="9"/>
  <c r="E105" i="9"/>
  <c r="G105" i="9"/>
  <c r="E106" i="9"/>
  <c r="G106" i="9"/>
  <c r="E107" i="9"/>
  <c r="G107" i="9"/>
  <c r="E108" i="9"/>
  <c r="G108" i="9"/>
  <c r="E109" i="9"/>
  <c r="G109" i="9"/>
  <c r="E110" i="9"/>
  <c r="G110" i="9"/>
  <c r="E111" i="9"/>
  <c r="G111" i="9"/>
  <c r="E112" i="9"/>
  <c r="G112" i="9"/>
  <c r="E113" i="9"/>
  <c r="G113" i="9"/>
  <c r="E114" i="9"/>
  <c r="G114" i="9"/>
  <c r="E115" i="9"/>
  <c r="G115" i="9"/>
  <c r="E117" i="9"/>
  <c r="G117" i="9"/>
  <c r="E118" i="9"/>
  <c r="G118" i="9"/>
  <c r="E119" i="9"/>
  <c r="G119" i="9"/>
  <c r="E120" i="9"/>
  <c r="G120" i="9"/>
  <c r="E121" i="9"/>
  <c r="G121" i="9"/>
  <c r="E122" i="9"/>
  <c r="G122" i="9"/>
  <c r="E123" i="9"/>
  <c r="G123" i="9"/>
  <c r="E124" i="9"/>
  <c r="G124" i="9"/>
  <c r="E125" i="9"/>
  <c r="G125" i="9"/>
  <c r="E126" i="9"/>
  <c r="G126" i="9"/>
  <c r="E127" i="9"/>
  <c r="G127" i="9"/>
  <c r="E128" i="9"/>
  <c r="G128" i="9"/>
  <c r="E131" i="9"/>
  <c r="G131" i="9"/>
  <c r="E132" i="9"/>
  <c r="G132" i="9"/>
  <c r="E133" i="9"/>
  <c r="G133" i="9"/>
  <c r="E134" i="9"/>
  <c r="G134" i="9"/>
  <c r="E135" i="9"/>
  <c r="G135" i="9"/>
  <c r="E136" i="9"/>
  <c r="G136" i="9"/>
  <c r="E137" i="9"/>
  <c r="G137" i="9"/>
  <c r="E138" i="9"/>
  <c r="G138" i="9"/>
  <c r="E139" i="9"/>
  <c r="G139" i="9"/>
  <c r="E140" i="9"/>
  <c r="G140" i="9"/>
  <c r="E141" i="9"/>
  <c r="G141" i="9"/>
  <c r="E142" i="9"/>
  <c r="G142" i="9"/>
  <c r="E144" i="9"/>
  <c r="G144" i="9"/>
  <c r="E145" i="9"/>
  <c r="G145" i="9"/>
  <c r="E68" i="9"/>
  <c r="G68" i="9"/>
  <c r="E70" i="9"/>
  <c r="G70" i="9"/>
  <c r="E71" i="9"/>
  <c r="G71" i="9"/>
  <c r="E72" i="9"/>
  <c r="G72" i="9"/>
  <c r="E73" i="9"/>
  <c r="G73" i="9"/>
  <c r="E74" i="9"/>
  <c r="G74" i="9"/>
  <c r="E75" i="9"/>
  <c r="G75" i="9"/>
  <c r="E76" i="9"/>
  <c r="G76" i="9"/>
  <c r="E77" i="9"/>
  <c r="G77" i="9"/>
  <c r="E78" i="9"/>
  <c r="G78" i="9"/>
  <c r="E79" i="9"/>
  <c r="G79" i="9"/>
  <c r="E80" i="9"/>
  <c r="G80" i="9"/>
  <c r="E81" i="9"/>
  <c r="G81" i="9"/>
  <c r="E83" i="9"/>
  <c r="G83" i="9"/>
  <c r="E84" i="9"/>
  <c r="G84" i="9"/>
  <c r="E85" i="9"/>
  <c r="G85" i="9"/>
  <c r="E86" i="9"/>
  <c r="G86" i="9"/>
  <c r="E87" i="9"/>
  <c r="G87" i="9"/>
  <c r="E88" i="9"/>
  <c r="G88" i="9"/>
  <c r="E89" i="9"/>
  <c r="G89" i="9"/>
  <c r="E90" i="9"/>
  <c r="G90" i="9"/>
  <c r="E91" i="9"/>
  <c r="G91" i="9"/>
  <c r="E92" i="9"/>
  <c r="G92" i="9"/>
  <c r="E93" i="9"/>
  <c r="G93" i="9"/>
  <c r="E94" i="9"/>
  <c r="G94" i="9"/>
  <c r="E95" i="9"/>
  <c r="G95" i="9"/>
  <c r="E96" i="9"/>
  <c r="G96" i="9"/>
  <c r="E97" i="9"/>
  <c r="G97" i="9"/>
  <c r="E67" i="9"/>
  <c r="G67" i="9"/>
  <c r="AB131" i="7"/>
  <c r="AA131" i="7"/>
  <c r="Z131" i="7"/>
  <c r="Y131" i="7"/>
  <c r="X131" i="7"/>
  <c r="W131" i="7"/>
  <c r="V131" i="7"/>
  <c r="U131" i="7"/>
  <c r="T131" i="7"/>
  <c r="S131" i="7"/>
  <c r="R131" i="7"/>
  <c r="Q131" i="7"/>
  <c r="P131" i="7"/>
  <c r="O131" i="7"/>
  <c r="N131" i="7"/>
  <c r="M131" i="7"/>
  <c r="L131" i="7"/>
  <c r="K131" i="7"/>
  <c r="J131" i="7"/>
  <c r="I131" i="7"/>
  <c r="H131" i="7"/>
  <c r="G131" i="7"/>
  <c r="F131" i="7"/>
  <c r="E131" i="7"/>
  <c r="D131" i="7"/>
  <c r="C131" i="7"/>
  <c r="AB130" i="7"/>
  <c r="AA130" i="7"/>
  <c r="Z130" i="7"/>
  <c r="Y130" i="7"/>
  <c r="X130" i="7"/>
  <c r="W130" i="7"/>
  <c r="V130" i="7"/>
  <c r="U130" i="7"/>
  <c r="T130" i="7"/>
  <c r="S130" i="7"/>
  <c r="R130" i="7"/>
  <c r="Q130" i="7"/>
  <c r="P130" i="7"/>
  <c r="O130" i="7"/>
  <c r="N130" i="7"/>
  <c r="M130" i="7"/>
  <c r="L130" i="7"/>
  <c r="K130" i="7"/>
  <c r="J130" i="7"/>
  <c r="I130" i="7"/>
  <c r="H130" i="7"/>
  <c r="G130" i="7"/>
  <c r="F130" i="7"/>
  <c r="E130" i="7"/>
  <c r="D130" i="7"/>
  <c r="C130" i="7"/>
  <c r="AB128" i="7"/>
  <c r="AA128" i="7"/>
  <c r="Z128" i="7"/>
  <c r="Y128" i="7"/>
  <c r="X128" i="7"/>
  <c r="W128" i="7"/>
  <c r="V128" i="7"/>
  <c r="U128" i="7"/>
  <c r="T128" i="7"/>
  <c r="S128" i="7"/>
  <c r="R128" i="7"/>
  <c r="Q128" i="7"/>
  <c r="P128" i="7"/>
  <c r="O128" i="7"/>
  <c r="N128" i="7"/>
  <c r="M128" i="7"/>
  <c r="L128" i="7"/>
  <c r="K128" i="7"/>
  <c r="J128" i="7"/>
  <c r="I128" i="7"/>
  <c r="H128" i="7"/>
  <c r="G128" i="7"/>
  <c r="F128" i="7"/>
  <c r="E128" i="7"/>
  <c r="D128" i="7"/>
  <c r="C128" i="7"/>
  <c r="AB127" i="7"/>
  <c r="AA127" i="7"/>
  <c r="Z127" i="7"/>
  <c r="Y127" i="7"/>
  <c r="X127" i="7"/>
  <c r="W127" i="7"/>
  <c r="V127" i="7"/>
  <c r="U127" i="7"/>
  <c r="T127" i="7"/>
  <c r="S127" i="7"/>
  <c r="R127" i="7"/>
  <c r="Q127" i="7"/>
  <c r="P127" i="7"/>
  <c r="O127" i="7"/>
  <c r="N127" i="7"/>
  <c r="M127" i="7"/>
  <c r="L127" i="7"/>
  <c r="K127" i="7"/>
  <c r="J127" i="7"/>
  <c r="I127" i="7"/>
  <c r="H127" i="7"/>
  <c r="G127" i="7"/>
  <c r="F127" i="7"/>
  <c r="E127" i="7"/>
  <c r="D127" i="7"/>
  <c r="C127" i="7"/>
  <c r="AB126" i="7"/>
  <c r="AA126" i="7"/>
  <c r="Z126" i="7"/>
  <c r="Y126" i="7"/>
  <c r="X126" i="7"/>
  <c r="W126" i="7"/>
  <c r="V126" i="7"/>
  <c r="U126" i="7"/>
  <c r="T126" i="7"/>
  <c r="S126" i="7"/>
  <c r="R126" i="7"/>
  <c r="Q126" i="7"/>
  <c r="P126" i="7"/>
  <c r="O126" i="7"/>
  <c r="N126" i="7"/>
  <c r="M126" i="7"/>
  <c r="L126" i="7"/>
  <c r="K126" i="7"/>
  <c r="J126" i="7"/>
  <c r="I126" i="7"/>
  <c r="H126" i="7"/>
  <c r="G126" i="7"/>
  <c r="F126" i="7"/>
  <c r="E126" i="7"/>
  <c r="D126" i="7"/>
  <c r="C126" i="7"/>
  <c r="AB125" i="7"/>
  <c r="AA125" i="7"/>
  <c r="Z125" i="7"/>
  <c r="Y125" i="7"/>
  <c r="X125" i="7"/>
  <c r="W125" i="7"/>
  <c r="V125" i="7"/>
  <c r="U125" i="7"/>
  <c r="T125" i="7"/>
  <c r="S125" i="7"/>
  <c r="R125" i="7"/>
  <c r="Q125" i="7"/>
  <c r="AB124" i="7"/>
  <c r="AA124" i="7"/>
  <c r="Z124" i="7"/>
  <c r="Y124" i="7"/>
  <c r="X124" i="7"/>
  <c r="W124" i="7"/>
  <c r="V124" i="7"/>
  <c r="U124" i="7"/>
  <c r="T124" i="7"/>
  <c r="S124" i="7"/>
  <c r="R124" i="7"/>
  <c r="Q124" i="7"/>
  <c r="AB123" i="7"/>
  <c r="AA123" i="7"/>
  <c r="Z123" i="7"/>
  <c r="Y123" i="7"/>
  <c r="X123" i="7"/>
  <c r="W123" i="7"/>
  <c r="V123" i="7"/>
  <c r="U123" i="7"/>
  <c r="T123" i="7"/>
  <c r="S123" i="7"/>
  <c r="R123" i="7"/>
  <c r="Q123" i="7"/>
  <c r="AB122" i="7"/>
  <c r="AA122" i="7"/>
  <c r="Z122" i="7"/>
  <c r="Y122" i="7"/>
  <c r="X122" i="7"/>
  <c r="W122" i="7"/>
  <c r="V122" i="7"/>
  <c r="U122" i="7"/>
  <c r="T122" i="7"/>
  <c r="S122" i="7"/>
  <c r="R122" i="7"/>
  <c r="Q122" i="7"/>
  <c r="AB121" i="7"/>
  <c r="AA121" i="7"/>
  <c r="Z121" i="7"/>
  <c r="Y121" i="7"/>
  <c r="X121" i="7"/>
  <c r="W121" i="7"/>
  <c r="V121" i="7"/>
  <c r="U121" i="7"/>
  <c r="T121" i="7"/>
  <c r="S121" i="7"/>
  <c r="R121" i="7"/>
  <c r="Q121" i="7"/>
  <c r="P121" i="7"/>
  <c r="O121" i="7"/>
  <c r="N121" i="7"/>
  <c r="M121" i="7"/>
  <c r="L121" i="7"/>
  <c r="K121" i="7"/>
  <c r="J121" i="7"/>
  <c r="I121" i="7"/>
  <c r="H121" i="7"/>
  <c r="G121" i="7"/>
  <c r="F121" i="7"/>
  <c r="E121" i="7"/>
  <c r="D121" i="7"/>
  <c r="C121" i="7"/>
  <c r="AB120" i="7"/>
  <c r="AA120" i="7"/>
  <c r="Z120" i="7"/>
  <c r="Y120" i="7"/>
  <c r="X120" i="7"/>
  <c r="W120" i="7"/>
  <c r="V120" i="7"/>
  <c r="U120" i="7"/>
  <c r="T120" i="7"/>
  <c r="S120" i="7"/>
  <c r="R120" i="7"/>
  <c r="Q120" i="7"/>
  <c r="P120" i="7"/>
  <c r="O120" i="7"/>
  <c r="N120" i="7"/>
  <c r="M120" i="7"/>
  <c r="L120" i="7"/>
  <c r="K120" i="7"/>
  <c r="J120" i="7"/>
  <c r="I120" i="7"/>
  <c r="H120" i="7"/>
  <c r="G120" i="7"/>
  <c r="F120" i="7"/>
  <c r="E120" i="7"/>
  <c r="D120" i="7"/>
  <c r="C120" i="7"/>
  <c r="AB119" i="7"/>
  <c r="AA119" i="7"/>
  <c r="Z119" i="7"/>
  <c r="Y119" i="7"/>
  <c r="X119" i="7"/>
  <c r="W119" i="7"/>
  <c r="V119" i="7"/>
  <c r="U119" i="7"/>
  <c r="T119" i="7"/>
  <c r="S119" i="7"/>
  <c r="R119" i="7"/>
  <c r="Q119" i="7"/>
  <c r="P119" i="7"/>
  <c r="O119" i="7"/>
  <c r="N119" i="7"/>
  <c r="M119" i="7"/>
  <c r="L119" i="7"/>
  <c r="K119" i="7"/>
  <c r="J119" i="7"/>
  <c r="I119" i="7"/>
  <c r="H119" i="7"/>
  <c r="G119" i="7"/>
  <c r="F119" i="7"/>
  <c r="E119" i="7"/>
  <c r="D119" i="7"/>
  <c r="C119" i="7"/>
  <c r="AB118" i="7"/>
  <c r="AA118" i="7"/>
  <c r="Z118" i="7"/>
  <c r="Y118" i="7"/>
  <c r="X118" i="7"/>
  <c r="W118" i="7"/>
  <c r="V118" i="7"/>
  <c r="U118" i="7"/>
  <c r="T118" i="7"/>
  <c r="S118" i="7"/>
  <c r="R118" i="7"/>
  <c r="Q118" i="7"/>
  <c r="P118" i="7"/>
  <c r="O118" i="7"/>
  <c r="N118" i="7"/>
  <c r="M118" i="7"/>
  <c r="L118" i="7"/>
  <c r="K118" i="7"/>
  <c r="J118" i="7"/>
  <c r="I118" i="7"/>
  <c r="H118" i="7"/>
  <c r="G118" i="7"/>
  <c r="F118" i="7"/>
  <c r="E118" i="7"/>
  <c r="D118" i="7"/>
  <c r="C118" i="7"/>
  <c r="AB117" i="7"/>
  <c r="AA117" i="7"/>
  <c r="Z117" i="7"/>
  <c r="Y117" i="7"/>
  <c r="X117" i="7"/>
  <c r="W117" i="7"/>
  <c r="V117" i="7"/>
  <c r="U117" i="7"/>
  <c r="T117" i="7"/>
  <c r="S117" i="7"/>
  <c r="R117" i="7"/>
  <c r="Q117" i="7"/>
  <c r="P117" i="7"/>
  <c r="O117" i="7"/>
  <c r="N117" i="7"/>
  <c r="M117" i="7"/>
  <c r="L117" i="7"/>
  <c r="K117" i="7"/>
  <c r="J117" i="7"/>
  <c r="I117" i="7"/>
  <c r="H117" i="7"/>
  <c r="G117" i="7"/>
  <c r="F117" i="7"/>
  <c r="E117" i="7"/>
  <c r="D117" i="7"/>
  <c r="C117" i="7"/>
  <c r="AB116" i="7"/>
  <c r="AA116" i="7"/>
  <c r="Z116" i="7"/>
  <c r="Y116" i="7"/>
  <c r="X116" i="7"/>
  <c r="W116" i="7"/>
  <c r="V116" i="7"/>
  <c r="U116" i="7"/>
  <c r="T116" i="7"/>
  <c r="S116" i="7"/>
  <c r="R116" i="7"/>
  <c r="Q116" i="7"/>
  <c r="P116" i="7"/>
  <c r="O116" i="7"/>
  <c r="N116" i="7"/>
  <c r="M116" i="7"/>
  <c r="L116" i="7"/>
  <c r="K116" i="7"/>
  <c r="J116" i="7"/>
  <c r="I116" i="7"/>
  <c r="H116" i="7"/>
  <c r="G116" i="7"/>
  <c r="F116" i="7"/>
  <c r="E116" i="7"/>
  <c r="D116" i="7"/>
  <c r="C116" i="7"/>
  <c r="AB115" i="7"/>
  <c r="AA115" i="7"/>
  <c r="Z115" i="7"/>
  <c r="Y115" i="7"/>
  <c r="X115" i="7"/>
  <c r="W115" i="7"/>
  <c r="V115" i="7"/>
  <c r="U115" i="7"/>
  <c r="T115" i="7"/>
  <c r="S115" i="7"/>
  <c r="R115" i="7"/>
  <c r="Q115" i="7"/>
  <c r="P115" i="7"/>
  <c r="O115" i="7"/>
  <c r="N115" i="7"/>
  <c r="M115" i="7"/>
  <c r="L115" i="7"/>
  <c r="K115" i="7"/>
  <c r="J115" i="7"/>
  <c r="I115" i="7"/>
  <c r="H115" i="7"/>
  <c r="G115" i="7"/>
  <c r="F115" i="7"/>
  <c r="E115" i="7"/>
  <c r="D115" i="7"/>
  <c r="C115" i="7"/>
  <c r="AB114" i="7"/>
  <c r="AA114" i="7"/>
  <c r="Z114" i="7"/>
  <c r="Y114" i="7"/>
  <c r="X114" i="7"/>
  <c r="W114" i="7"/>
  <c r="V114" i="7"/>
  <c r="U114" i="7"/>
  <c r="T114" i="7"/>
  <c r="S114" i="7"/>
  <c r="R114" i="7"/>
  <c r="Q114" i="7"/>
  <c r="P114" i="7"/>
  <c r="O114" i="7"/>
  <c r="N114" i="7"/>
  <c r="M114" i="7"/>
  <c r="L114" i="7"/>
  <c r="K114" i="7"/>
  <c r="J114" i="7"/>
  <c r="I114" i="7"/>
  <c r="H114" i="7"/>
  <c r="G114" i="7"/>
  <c r="F114" i="7"/>
  <c r="E114" i="7"/>
  <c r="D114" i="7"/>
  <c r="C114" i="7"/>
  <c r="AB113" i="7"/>
  <c r="AA113" i="7"/>
  <c r="Z113" i="7"/>
  <c r="Y113" i="7"/>
  <c r="X113" i="7"/>
  <c r="W113" i="7"/>
  <c r="V113" i="7"/>
  <c r="U113" i="7"/>
  <c r="T113" i="7"/>
  <c r="S113" i="7"/>
  <c r="R113" i="7"/>
  <c r="Q113" i="7"/>
  <c r="P113" i="7"/>
  <c r="O113" i="7"/>
  <c r="N113" i="7"/>
  <c r="M113" i="7"/>
  <c r="L113" i="7"/>
  <c r="K113" i="7"/>
  <c r="J113" i="7"/>
  <c r="I113" i="7"/>
  <c r="H113" i="7"/>
  <c r="G113" i="7"/>
  <c r="F113" i="7"/>
  <c r="E113" i="7"/>
  <c r="D113" i="7"/>
  <c r="C113" i="7"/>
  <c r="AB112" i="7"/>
  <c r="AA112" i="7"/>
  <c r="Z112" i="7"/>
  <c r="Y112" i="7"/>
  <c r="X112" i="7"/>
  <c r="W112" i="7"/>
  <c r="V112" i="7"/>
  <c r="U112" i="7"/>
  <c r="T112" i="7"/>
  <c r="S112" i="7"/>
  <c r="R112" i="7"/>
  <c r="Q112" i="7"/>
  <c r="AB111" i="7"/>
  <c r="AA111" i="7"/>
  <c r="Z111" i="7"/>
  <c r="Y111" i="7"/>
  <c r="X111" i="7"/>
  <c r="W111" i="7"/>
  <c r="V111" i="7"/>
  <c r="U111" i="7"/>
  <c r="T111" i="7"/>
  <c r="S111" i="7"/>
  <c r="R111" i="7"/>
  <c r="Q111" i="7"/>
  <c r="AB110" i="7"/>
  <c r="AA110" i="7"/>
  <c r="Z110" i="7"/>
  <c r="Y110" i="7"/>
  <c r="X110" i="7"/>
  <c r="W110" i="7"/>
  <c r="V110" i="7"/>
  <c r="U110" i="7"/>
  <c r="T110" i="7"/>
  <c r="S110" i="7"/>
  <c r="AB109" i="7"/>
  <c r="AA109" i="7"/>
  <c r="Z109" i="7"/>
  <c r="Y109" i="7"/>
  <c r="X109" i="7"/>
  <c r="W109" i="7"/>
  <c r="V109" i="7"/>
  <c r="U109" i="7"/>
  <c r="T109" i="7"/>
  <c r="S109" i="7"/>
  <c r="R109" i="7"/>
  <c r="Q109" i="7"/>
  <c r="AB108" i="7"/>
  <c r="AA108" i="7"/>
  <c r="Z108" i="7"/>
  <c r="Y108" i="7"/>
  <c r="X108" i="7"/>
  <c r="W108" i="7"/>
  <c r="V108" i="7"/>
  <c r="U108" i="7"/>
  <c r="T108" i="7"/>
  <c r="S108" i="7"/>
  <c r="R108" i="7"/>
  <c r="Q108" i="7"/>
  <c r="P108" i="7"/>
  <c r="O108" i="7"/>
  <c r="N108" i="7"/>
  <c r="M108" i="7"/>
  <c r="L108" i="7"/>
  <c r="K108" i="7"/>
  <c r="J108" i="7"/>
  <c r="I108" i="7"/>
  <c r="H108" i="7"/>
  <c r="G108" i="7"/>
  <c r="F108" i="7"/>
  <c r="E108" i="7"/>
  <c r="D108" i="7"/>
  <c r="C108" i="7"/>
  <c r="AB107" i="7"/>
  <c r="AA107" i="7"/>
  <c r="Z107" i="7"/>
  <c r="Y107" i="7"/>
  <c r="X107" i="7"/>
  <c r="W107" i="7"/>
  <c r="V107" i="7"/>
  <c r="U107" i="7"/>
  <c r="T107" i="7"/>
  <c r="S107" i="7"/>
  <c r="R107" i="7"/>
  <c r="Q107" i="7"/>
  <c r="P107" i="7"/>
  <c r="O107" i="7"/>
  <c r="N107" i="7"/>
  <c r="M107" i="7"/>
  <c r="L107" i="7"/>
  <c r="K107" i="7"/>
  <c r="J107" i="7"/>
  <c r="I107" i="7"/>
  <c r="H107" i="7"/>
  <c r="G107" i="7"/>
  <c r="F107" i="7"/>
  <c r="E107" i="7"/>
  <c r="D107" i="7"/>
  <c r="C107" i="7"/>
  <c r="AB106" i="7"/>
  <c r="AA106" i="7"/>
  <c r="Z106" i="7"/>
  <c r="Y106" i="7"/>
  <c r="X106" i="7"/>
  <c r="W106" i="7"/>
  <c r="V106" i="7"/>
  <c r="U106" i="7"/>
  <c r="T106" i="7"/>
  <c r="S106" i="7"/>
  <c r="R106" i="7"/>
  <c r="Q106" i="7"/>
  <c r="P106" i="7"/>
  <c r="O106" i="7"/>
  <c r="N106" i="7"/>
  <c r="M106" i="7"/>
  <c r="L106" i="7"/>
  <c r="K106" i="7"/>
  <c r="J106" i="7"/>
  <c r="I106" i="7"/>
  <c r="H106" i="7"/>
  <c r="G106" i="7"/>
  <c r="F106" i="7"/>
  <c r="E106" i="7"/>
  <c r="D106" i="7"/>
  <c r="C106" i="7"/>
  <c r="AB105" i="7"/>
  <c r="AA105" i="7"/>
  <c r="Z105" i="7"/>
  <c r="Y105" i="7"/>
  <c r="X105" i="7"/>
  <c r="W105" i="7"/>
  <c r="V105" i="7"/>
  <c r="U105" i="7"/>
  <c r="T105" i="7"/>
  <c r="S105" i="7"/>
  <c r="R105" i="7"/>
  <c r="Q105" i="7"/>
  <c r="P105" i="7"/>
  <c r="O105" i="7"/>
  <c r="N105" i="7"/>
  <c r="M105" i="7"/>
  <c r="L105" i="7"/>
  <c r="K105" i="7"/>
  <c r="J105" i="7"/>
  <c r="I105" i="7"/>
  <c r="H105" i="7"/>
  <c r="G105" i="7"/>
  <c r="F105" i="7"/>
  <c r="E105" i="7"/>
  <c r="D105" i="7"/>
  <c r="C105" i="7"/>
  <c r="AB104" i="7"/>
  <c r="AA104" i="7"/>
  <c r="Z104" i="7"/>
  <c r="Y104" i="7"/>
  <c r="X104" i="7"/>
  <c r="W104" i="7"/>
  <c r="V104" i="7"/>
  <c r="U104" i="7"/>
  <c r="T104" i="7"/>
  <c r="S104" i="7"/>
  <c r="R104" i="7"/>
  <c r="Q104" i="7"/>
  <c r="P104" i="7"/>
  <c r="O104" i="7"/>
  <c r="N104" i="7"/>
  <c r="M104" i="7"/>
  <c r="L104" i="7"/>
  <c r="K104" i="7"/>
  <c r="J104" i="7"/>
  <c r="I104" i="7"/>
  <c r="H104" i="7"/>
  <c r="G104" i="7"/>
  <c r="F104" i="7"/>
  <c r="E104" i="7"/>
  <c r="D104" i="7"/>
  <c r="C104" i="7"/>
  <c r="AB103" i="7"/>
  <c r="AA103" i="7"/>
  <c r="Z103" i="7"/>
  <c r="Y103" i="7"/>
  <c r="X103" i="7"/>
  <c r="W103" i="7"/>
  <c r="V103" i="7"/>
  <c r="U103" i="7"/>
  <c r="T103" i="7"/>
  <c r="S103" i="7"/>
  <c r="R103" i="7"/>
  <c r="Q103" i="7"/>
  <c r="P103" i="7"/>
  <c r="O103" i="7"/>
  <c r="N103" i="7"/>
  <c r="M103" i="7"/>
  <c r="L103" i="7"/>
  <c r="K103" i="7"/>
  <c r="J103" i="7"/>
  <c r="I103" i="7"/>
  <c r="H103" i="7"/>
  <c r="G103" i="7"/>
  <c r="F103" i="7"/>
  <c r="E103" i="7"/>
  <c r="D103" i="7"/>
  <c r="C103" i="7"/>
  <c r="AB102" i="7"/>
  <c r="AA102" i="7"/>
  <c r="Z102" i="7"/>
  <c r="Y102" i="7"/>
  <c r="X102" i="7"/>
  <c r="W102" i="7"/>
  <c r="V102" i="7"/>
  <c r="U102" i="7"/>
  <c r="T102" i="7"/>
  <c r="S102" i="7"/>
  <c r="R102" i="7"/>
  <c r="Q102" i="7"/>
  <c r="P102" i="7"/>
  <c r="O102" i="7"/>
  <c r="N102" i="7"/>
  <c r="M102" i="7"/>
  <c r="L102" i="7"/>
  <c r="K102" i="7"/>
  <c r="J102" i="7"/>
  <c r="I102" i="7"/>
  <c r="H102" i="7"/>
  <c r="G102" i="7"/>
  <c r="F102" i="7"/>
  <c r="E102" i="7"/>
  <c r="D102" i="7"/>
  <c r="C102" i="7"/>
  <c r="AB100" i="7"/>
  <c r="AA100" i="7"/>
  <c r="Z100" i="7"/>
  <c r="Y100" i="7"/>
  <c r="X100" i="7"/>
  <c r="W100" i="7"/>
  <c r="V100" i="7"/>
  <c r="U100" i="7"/>
  <c r="T100" i="7"/>
  <c r="S100" i="7"/>
  <c r="R100" i="7"/>
  <c r="Q100" i="7"/>
  <c r="P100" i="7"/>
  <c r="O100" i="7"/>
  <c r="N100" i="7"/>
  <c r="M100" i="7"/>
  <c r="L100" i="7"/>
  <c r="K100" i="7"/>
  <c r="J100" i="7"/>
  <c r="I100" i="7"/>
  <c r="H100" i="7"/>
  <c r="G100" i="7"/>
  <c r="F100" i="7"/>
  <c r="E100" i="7"/>
  <c r="D100" i="7"/>
  <c r="C100" i="7"/>
  <c r="AB99" i="7"/>
  <c r="AA99" i="7"/>
  <c r="Z99" i="7"/>
  <c r="Y99" i="7"/>
  <c r="X99" i="7"/>
  <c r="W99" i="7"/>
  <c r="V99" i="7"/>
  <c r="U99" i="7"/>
  <c r="T99" i="7"/>
  <c r="S99" i="7"/>
  <c r="R99" i="7"/>
  <c r="AB98" i="7"/>
  <c r="AA98" i="7"/>
  <c r="Z98" i="7"/>
  <c r="Y98" i="7"/>
  <c r="X98" i="7"/>
  <c r="W98" i="7"/>
  <c r="V98" i="7"/>
  <c r="U98" i="7"/>
  <c r="T98" i="7"/>
  <c r="S98" i="7"/>
  <c r="R98" i="7"/>
  <c r="Q98" i="7"/>
  <c r="P98" i="7"/>
  <c r="O98" i="7"/>
  <c r="N98" i="7"/>
  <c r="M98" i="7"/>
  <c r="L98" i="7"/>
  <c r="K98" i="7"/>
  <c r="J98" i="7"/>
  <c r="I98" i="7"/>
  <c r="H98" i="7"/>
  <c r="G98" i="7"/>
  <c r="F98" i="7"/>
  <c r="E98" i="7"/>
  <c r="D98" i="7"/>
  <c r="C98" i="7"/>
  <c r="AB97" i="7"/>
  <c r="AA97" i="7"/>
  <c r="Z97" i="7"/>
  <c r="Y97" i="7"/>
  <c r="X97" i="7"/>
  <c r="W97" i="7"/>
  <c r="V97" i="7"/>
  <c r="U97" i="7"/>
  <c r="T97" i="7"/>
  <c r="AB96" i="7"/>
  <c r="AA96" i="7"/>
  <c r="Z96" i="7"/>
  <c r="Y96" i="7"/>
  <c r="X96" i="7"/>
  <c r="W96" i="7"/>
  <c r="V96" i="7"/>
  <c r="U96" i="7"/>
  <c r="T96" i="7"/>
  <c r="S96" i="7"/>
  <c r="R96" i="7"/>
  <c r="Q96" i="7"/>
  <c r="P96" i="7"/>
  <c r="O96" i="7"/>
  <c r="AB95" i="7"/>
  <c r="AA95" i="7"/>
  <c r="Z95" i="7"/>
  <c r="Y95" i="7"/>
  <c r="X95" i="7"/>
  <c r="W95" i="7"/>
  <c r="V95" i="7"/>
  <c r="U95" i="7"/>
  <c r="T95" i="7"/>
  <c r="S95" i="7"/>
  <c r="R95" i="7"/>
  <c r="Q95" i="7"/>
  <c r="P95" i="7"/>
  <c r="O95" i="7"/>
  <c r="AB94" i="7"/>
  <c r="AA94" i="7"/>
  <c r="Z94" i="7"/>
  <c r="Y94" i="7"/>
  <c r="X94" i="7"/>
  <c r="W94" i="7"/>
  <c r="V94" i="7"/>
  <c r="U94" i="7"/>
  <c r="T94" i="7"/>
  <c r="S94" i="7"/>
  <c r="R94" i="7"/>
  <c r="Q94" i="7"/>
  <c r="P94" i="7"/>
  <c r="O94" i="7"/>
  <c r="N94" i="7"/>
  <c r="M94" i="7"/>
  <c r="L94" i="7"/>
  <c r="AB93" i="7"/>
  <c r="AA93" i="7"/>
  <c r="Z93" i="7"/>
  <c r="Y93" i="7"/>
  <c r="X93" i="7"/>
  <c r="W93" i="7"/>
  <c r="V93" i="7"/>
  <c r="U93" i="7"/>
  <c r="T93" i="7"/>
  <c r="S93" i="7"/>
  <c r="R93" i="7"/>
  <c r="Q93" i="7"/>
  <c r="P93" i="7"/>
  <c r="O93" i="7"/>
  <c r="N93" i="7"/>
  <c r="M93" i="7"/>
  <c r="L93" i="7"/>
  <c r="K93" i="7"/>
  <c r="J93" i="7"/>
  <c r="I93" i="7"/>
  <c r="H93" i="7"/>
  <c r="G93" i="7"/>
  <c r="F93" i="7"/>
  <c r="E93" i="7"/>
  <c r="D93" i="7"/>
  <c r="C93" i="7"/>
  <c r="AB92" i="7"/>
  <c r="AA92" i="7"/>
  <c r="Z92" i="7"/>
  <c r="Y92" i="7"/>
  <c r="X92" i="7"/>
  <c r="W92" i="7"/>
  <c r="V92" i="7"/>
  <c r="U92" i="7"/>
  <c r="T92" i="7"/>
  <c r="S92" i="7"/>
  <c r="R92" i="7"/>
  <c r="Q92" i="7"/>
  <c r="P92" i="7"/>
  <c r="O92" i="7"/>
  <c r="N92" i="7"/>
  <c r="M92" i="7"/>
  <c r="L92" i="7"/>
  <c r="K92" i="7"/>
  <c r="J92" i="7"/>
  <c r="I92" i="7"/>
  <c r="H92" i="7"/>
  <c r="G92" i="7"/>
  <c r="F92" i="7"/>
  <c r="E92" i="7"/>
  <c r="D92" i="7"/>
  <c r="C92" i="7"/>
  <c r="AB91" i="7"/>
  <c r="AA91" i="7"/>
  <c r="Z91" i="7"/>
  <c r="Y91" i="7"/>
  <c r="X91" i="7"/>
  <c r="W91" i="7"/>
  <c r="V91" i="7"/>
  <c r="U91" i="7"/>
  <c r="T91" i="7"/>
  <c r="S91" i="7"/>
  <c r="R91" i="7"/>
  <c r="Q91" i="7"/>
  <c r="P91" i="7"/>
  <c r="O91" i="7"/>
  <c r="N91" i="7"/>
  <c r="M91" i="7"/>
  <c r="L91" i="7"/>
  <c r="K91" i="7"/>
  <c r="J91" i="7"/>
  <c r="I91" i="7"/>
  <c r="H91" i="7"/>
  <c r="G91" i="7"/>
  <c r="F91" i="7"/>
  <c r="E91" i="7"/>
  <c r="D91" i="7"/>
  <c r="C91" i="7"/>
  <c r="AB90" i="7"/>
  <c r="AA90" i="7"/>
  <c r="Z90" i="7"/>
  <c r="Y90" i="7"/>
  <c r="X90" i="7"/>
  <c r="W90" i="7"/>
  <c r="V90" i="7"/>
  <c r="U90" i="7"/>
  <c r="T90" i="7"/>
  <c r="S90" i="7"/>
  <c r="R90" i="7"/>
  <c r="Q90" i="7"/>
  <c r="P90" i="7"/>
  <c r="O90" i="7"/>
  <c r="N90" i="7"/>
  <c r="M90" i="7"/>
  <c r="L90" i="7"/>
  <c r="K90" i="7"/>
  <c r="J90" i="7"/>
  <c r="I90" i="7"/>
  <c r="H90" i="7"/>
  <c r="G90" i="7"/>
  <c r="F90" i="7"/>
  <c r="E90" i="7"/>
  <c r="D90" i="7"/>
  <c r="C90" i="7"/>
  <c r="AB89" i="7"/>
  <c r="AA89" i="7"/>
  <c r="Z89" i="7"/>
  <c r="Y89" i="7"/>
  <c r="X89" i="7"/>
  <c r="W89" i="7"/>
  <c r="V89" i="7"/>
  <c r="U89" i="7"/>
  <c r="T89" i="7"/>
  <c r="S89" i="7"/>
  <c r="R89" i="7"/>
  <c r="Q89" i="7"/>
  <c r="P89" i="7"/>
  <c r="O89" i="7"/>
  <c r="N89" i="7"/>
  <c r="M89" i="7"/>
  <c r="L89" i="7"/>
  <c r="K89" i="7"/>
  <c r="J89" i="7"/>
  <c r="I89" i="7"/>
  <c r="H89" i="7"/>
  <c r="G89" i="7"/>
  <c r="F89" i="7"/>
  <c r="E89" i="7"/>
  <c r="D89" i="7"/>
  <c r="C89" i="7"/>
  <c r="AB86" i="7"/>
  <c r="AA86" i="7"/>
  <c r="Z86" i="7"/>
  <c r="Y86" i="7"/>
  <c r="X86" i="7"/>
  <c r="W86" i="7"/>
  <c r="V86" i="7"/>
  <c r="U86" i="7"/>
  <c r="T86" i="7"/>
  <c r="S86" i="7"/>
  <c r="R86" i="7"/>
  <c r="Q86" i="7"/>
  <c r="P86" i="7"/>
  <c r="O86" i="7"/>
  <c r="N86" i="7"/>
  <c r="M86" i="7"/>
  <c r="L86" i="7"/>
  <c r="K86" i="7"/>
  <c r="J86" i="7"/>
  <c r="I86" i="7"/>
  <c r="H86" i="7"/>
  <c r="G86" i="7"/>
  <c r="F86" i="7"/>
  <c r="E86" i="7"/>
  <c r="D86" i="7"/>
  <c r="C86" i="7"/>
  <c r="AB84" i="7"/>
  <c r="AA84" i="7"/>
  <c r="Z84" i="7"/>
  <c r="Y84" i="7"/>
  <c r="X84" i="7"/>
  <c r="W84" i="7"/>
  <c r="V84" i="7"/>
  <c r="U84" i="7"/>
  <c r="T84" i="7"/>
  <c r="S84" i="7"/>
  <c r="R84" i="7"/>
  <c r="Q84" i="7"/>
  <c r="P84" i="7"/>
  <c r="O84" i="7"/>
  <c r="N84" i="7"/>
  <c r="M84" i="7"/>
  <c r="L84" i="7"/>
  <c r="K84" i="7"/>
  <c r="J84" i="7"/>
  <c r="I84" i="7"/>
  <c r="H84" i="7"/>
  <c r="G84" i="7"/>
  <c r="F84" i="7"/>
  <c r="E84" i="7"/>
  <c r="D84" i="7"/>
  <c r="C84" i="7"/>
  <c r="AB83" i="7"/>
  <c r="AA83" i="7"/>
  <c r="Z83" i="7"/>
  <c r="Y83" i="7"/>
  <c r="X83" i="7"/>
  <c r="W83" i="7"/>
  <c r="V83" i="7"/>
  <c r="U83" i="7"/>
  <c r="T83" i="7"/>
  <c r="S83" i="7"/>
  <c r="R83" i="7"/>
  <c r="Q83" i="7"/>
  <c r="P83" i="7"/>
  <c r="O83" i="7"/>
  <c r="N83" i="7"/>
  <c r="M83" i="7"/>
  <c r="L83" i="7"/>
  <c r="K83" i="7"/>
  <c r="J83" i="7"/>
  <c r="I83" i="7"/>
  <c r="H83" i="7"/>
  <c r="G83" i="7"/>
  <c r="F83" i="7"/>
  <c r="E83" i="7"/>
  <c r="D83" i="7"/>
  <c r="C83" i="7"/>
  <c r="AB82" i="7"/>
  <c r="AA82" i="7"/>
  <c r="Z82" i="7"/>
  <c r="Y82" i="7"/>
  <c r="X82" i="7"/>
  <c r="W82" i="7"/>
  <c r="V82" i="7"/>
  <c r="U82" i="7"/>
  <c r="T82" i="7"/>
  <c r="S82" i="7"/>
  <c r="R82" i="7"/>
  <c r="Q82" i="7"/>
  <c r="P82" i="7"/>
  <c r="O82" i="7"/>
  <c r="N82" i="7"/>
  <c r="M82" i="7"/>
  <c r="L82" i="7"/>
  <c r="K82" i="7"/>
  <c r="J82" i="7"/>
  <c r="I82" i="7"/>
  <c r="H82" i="7"/>
  <c r="G82" i="7"/>
  <c r="F82" i="7"/>
  <c r="E82" i="7"/>
  <c r="D82" i="7"/>
  <c r="C82" i="7"/>
  <c r="AB81" i="7"/>
  <c r="AA81" i="7"/>
  <c r="Z81" i="7"/>
  <c r="Y81" i="7"/>
  <c r="X81" i="7"/>
  <c r="W81" i="7"/>
  <c r="V81" i="7"/>
  <c r="U81" i="7"/>
  <c r="T81" i="7"/>
  <c r="S81" i="7"/>
  <c r="R81" i="7"/>
  <c r="Q81" i="7"/>
  <c r="P81" i="7"/>
  <c r="O81" i="7"/>
  <c r="AB80" i="7"/>
  <c r="AA80" i="7"/>
  <c r="Z80" i="7"/>
  <c r="Y80" i="7"/>
  <c r="X80" i="7"/>
  <c r="W80" i="7"/>
  <c r="V80" i="7"/>
  <c r="U80" i="7"/>
  <c r="T80" i="7"/>
  <c r="S80" i="7"/>
  <c r="R80" i="7"/>
  <c r="Q80" i="7"/>
  <c r="P80" i="7"/>
  <c r="O80" i="7"/>
  <c r="AB79" i="7"/>
  <c r="AA79" i="7"/>
  <c r="Z79" i="7"/>
  <c r="Y79" i="7"/>
  <c r="X79" i="7"/>
  <c r="W79" i="7"/>
  <c r="V79" i="7"/>
  <c r="U79" i="7"/>
  <c r="T79" i="7"/>
  <c r="S79" i="7"/>
  <c r="R79" i="7"/>
  <c r="Q79" i="7"/>
  <c r="P79" i="7"/>
  <c r="O79" i="7"/>
  <c r="AB78" i="7"/>
  <c r="AA78" i="7"/>
  <c r="Z78" i="7"/>
  <c r="Y78" i="7"/>
  <c r="X78" i="7"/>
  <c r="W78" i="7"/>
  <c r="V78" i="7"/>
  <c r="U78" i="7"/>
  <c r="T78" i="7"/>
  <c r="S78" i="7"/>
  <c r="R78" i="7"/>
  <c r="Q78" i="7"/>
  <c r="P78" i="7"/>
  <c r="O78" i="7"/>
  <c r="AB77" i="7"/>
  <c r="AA77" i="7"/>
  <c r="Z77" i="7"/>
  <c r="Y77" i="7"/>
  <c r="X77" i="7"/>
  <c r="W77" i="7"/>
  <c r="V77" i="7"/>
  <c r="U77" i="7"/>
  <c r="T77" i="7"/>
  <c r="S77" i="7"/>
  <c r="R77" i="7"/>
  <c r="Q77" i="7"/>
  <c r="P77" i="7"/>
  <c r="O77" i="7"/>
  <c r="N77" i="7"/>
  <c r="M77" i="7"/>
  <c r="L77" i="7"/>
  <c r="K77" i="7"/>
  <c r="J77" i="7"/>
  <c r="I77" i="7"/>
  <c r="H77" i="7"/>
  <c r="G77" i="7"/>
  <c r="F77" i="7"/>
  <c r="E77" i="7"/>
  <c r="D77" i="7"/>
  <c r="C77" i="7"/>
  <c r="AB76" i="7"/>
  <c r="AA76" i="7"/>
  <c r="Z76" i="7"/>
  <c r="Y76" i="7"/>
  <c r="X76" i="7"/>
  <c r="W76" i="7"/>
  <c r="V76" i="7"/>
  <c r="U76" i="7"/>
  <c r="T76" i="7"/>
  <c r="S76" i="7"/>
  <c r="R76" i="7"/>
  <c r="Q76" i="7"/>
  <c r="P76" i="7"/>
  <c r="O76" i="7"/>
  <c r="N76" i="7"/>
  <c r="M76" i="7"/>
  <c r="L76" i="7"/>
  <c r="K76" i="7"/>
  <c r="J76" i="7"/>
  <c r="I76" i="7"/>
  <c r="H76" i="7"/>
  <c r="G76" i="7"/>
  <c r="F76" i="7"/>
  <c r="E76" i="7"/>
  <c r="D76" i="7"/>
  <c r="C76" i="7"/>
  <c r="AB75" i="7"/>
  <c r="AA75" i="7"/>
  <c r="Z75" i="7"/>
  <c r="Y75" i="7"/>
  <c r="X75" i="7"/>
  <c r="W75" i="7"/>
  <c r="V75" i="7"/>
  <c r="U75" i="7"/>
  <c r="T75" i="7"/>
  <c r="S75" i="7"/>
  <c r="R75" i="7"/>
  <c r="Q75" i="7"/>
  <c r="P75" i="7"/>
  <c r="O75" i="7"/>
  <c r="N75" i="7"/>
  <c r="M75" i="7"/>
  <c r="L75" i="7"/>
  <c r="K75" i="7"/>
  <c r="J75" i="7"/>
  <c r="I75" i="7"/>
  <c r="H75" i="7"/>
  <c r="G75" i="7"/>
  <c r="F75" i="7"/>
  <c r="E75" i="7"/>
  <c r="D75" i="7"/>
  <c r="C75" i="7"/>
  <c r="AB74" i="7"/>
  <c r="AA74" i="7"/>
  <c r="Z74" i="7"/>
  <c r="Y74" i="7"/>
  <c r="X74" i="7"/>
  <c r="W74" i="7"/>
  <c r="V74" i="7"/>
  <c r="U74" i="7"/>
  <c r="T74" i="7"/>
  <c r="S74" i="7"/>
  <c r="R74" i="7"/>
  <c r="Q74" i="7"/>
  <c r="P74" i="7"/>
  <c r="O74" i="7"/>
  <c r="N74" i="7"/>
  <c r="M74" i="7"/>
  <c r="L74" i="7"/>
  <c r="K74" i="7"/>
  <c r="J74" i="7"/>
  <c r="I74" i="7"/>
  <c r="H74" i="7"/>
  <c r="G74" i="7"/>
  <c r="F74" i="7"/>
  <c r="E74" i="7"/>
  <c r="D74" i="7"/>
  <c r="C74" i="7"/>
  <c r="AB73" i="7"/>
  <c r="AA73" i="7"/>
  <c r="Z73" i="7"/>
  <c r="Y73" i="7"/>
  <c r="X73" i="7"/>
  <c r="W73" i="7"/>
  <c r="V73" i="7"/>
  <c r="U73" i="7"/>
  <c r="T73" i="7"/>
  <c r="S73" i="7"/>
  <c r="R73" i="7"/>
  <c r="Q73" i="7"/>
  <c r="P73" i="7"/>
  <c r="O73" i="7"/>
  <c r="N73" i="7"/>
  <c r="M73" i="7"/>
  <c r="L73" i="7"/>
  <c r="K73" i="7"/>
  <c r="J73" i="7"/>
  <c r="I73" i="7"/>
  <c r="H73" i="7"/>
  <c r="G73" i="7"/>
  <c r="F73" i="7"/>
  <c r="E73" i="7"/>
  <c r="D73" i="7"/>
  <c r="C73" i="7"/>
  <c r="AB72" i="7"/>
  <c r="AA72" i="7"/>
  <c r="Z72" i="7"/>
  <c r="Y72" i="7"/>
  <c r="X72" i="7"/>
  <c r="W72" i="7"/>
  <c r="V72" i="7"/>
  <c r="U72" i="7"/>
  <c r="T72" i="7"/>
  <c r="S72" i="7"/>
  <c r="R72" i="7"/>
  <c r="Q72" i="7"/>
  <c r="P72" i="7"/>
  <c r="O72" i="7"/>
  <c r="N72" i="7"/>
  <c r="M72" i="7"/>
  <c r="L72" i="7"/>
  <c r="K72" i="7"/>
  <c r="J72" i="7"/>
  <c r="I72" i="7"/>
  <c r="H72" i="7"/>
  <c r="G72" i="7"/>
  <c r="F72" i="7"/>
  <c r="E72" i="7"/>
  <c r="D72" i="7"/>
  <c r="C72" i="7"/>
  <c r="AB71" i="7"/>
  <c r="AA71" i="7"/>
  <c r="Z71" i="7"/>
  <c r="Y71" i="7"/>
  <c r="X71" i="7"/>
  <c r="W71" i="7"/>
  <c r="V71" i="7"/>
  <c r="U71" i="7"/>
  <c r="T71" i="7"/>
  <c r="S71" i="7"/>
  <c r="R71" i="7"/>
  <c r="Q71" i="7"/>
  <c r="P71" i="7"/>
  <c r="O71" i="7"/>
  <c r="N71" i="7"/>
  <c r="M71" i="7"/>
  <c r="L71" i="7"/>
  <c r="K71" i="7"/>
  <c r="J71" i="7"/>
  <c r="I71" i="7"/>
  <c r="H71" i="7"/>
  <c r="G71" i="7"/>
  <c r="F71" i="7"/>
  <c r="E71" i="7"/>
  <c r="D71" i="7"/>
  <c r="C71" i="7"/>
  <c r="AB70" i="7"/>
  <c r="AA70" i="7"/>
  <c r="Z70" i="7"/>
  <c r="Y70" i="7"/>
  <c r="X70" i="7"/>
  <c r="W70" i="7"/>
  <c r="V70" i="7"/>
  <c r="U70" i="7"/>
  <c r="T70" i="7"/>
  <c r="S70" i="7"/>
  <c r="R70" i="7"/>
  <c r="Q70" i="7"/>
  <c r="P70" i="7"/>
  <c r="O70" i="7"/>
  <c r="N70" i="7"/>
  <c r="M70" i="7"/>
  <c r="L70" i="7"/>
  <c r="K70" i="7"/>
  <c r="J70" i="7"/>
  <c r="I70" i="7"/>
  <c r="H70" i="7"/>
  <c r="G70" i="7"/>
  <c r="F70" i="7"/>
  <c r="E70" i="7"/>
  <c r="D70" i="7"/>
  <c r="C70" i="7"/>
  <c r="AB69" i="7"/>
  <c r="AA69" i="7"/>
  <c r="Z69" i="7"/>
  <c r="Y69" i="7"/>
  <c r="X69" i="7"/>
  <c r="W69" i="7"/>
  <c r="V69" i="7"/>
  <c r="U69" i="7"/>
  <c r="T69" i="7"/>
  <c r="S69" i="7"/>
  <c r="R69" i="7"/>
  <c r="Q69" i="7"/>
  <c r="P69" i="7"/>
  <c r="O69" i="7"/>
  <c r="N69" i="7"/>
  <c r="M69" i="7"/>
  <c r="L69" i="7"/>
  <c r="K69" i="7"/>
  <c r="J69" i="7"/>
  <c r="I69" i="7"/>
  <c r="H69" i="7"/>
  <c r="G69" i="7"/>
  <c r="F69" i="7"/>
  <c r="E69" i="7"/>
  <c r="D69" i="7"/>
  <c r="C69" i="7"/>
  <c r="AB68" i="7"/>
  <c r="AA68" i="7"/>
  <c r="Z68" i="7"/>
  <c r="Y68" i="7"/>
  <c r="X68" i="7"/>
  <c r="W68" i="7"/>
  <c r="V68" i="7"/>
  <c r="U68" i="7"/>
  <c r="T68" i="7"/>
  <c r="S68" i="7"/>
  <c r="R68" i="7"/>
  <c r="Q68" i="7"/>
  <c r="AB67" i="7"/>
  <c r="AA67" i="7"/>
  <c r="Z67" i="7"/>
  <c r="Y67" i="7"/>
  <c r="X67" i="7"/>
  <c r="W67" i="7"/>
  <c r="V67" i="7"/>
  <c r="U67" i="7"/>
  <c r="T67" i="7"/>
  <c r="S67" i="7"/>
  <c r="R67" i="7"/>
  <c r="Q67" i="7"/>
  <c r="AB66" i="7"/>
  <c r="AA66" i="7"/>
  <c r="Z66" i="7"/>
  <c r="Y66" i="7"/>
  <c r="X66" i="7"/>
  <c r="W66" i="7"/>
  <c r="V66" i="7"/>
  <c r="U66" i="7"/>
  <c r="T66" i="7"/>
  <c r="S66" i="7"/>
  <c r="AB65" i="7"/>
  <c r="AA65" i="7"/>
  <c r="Z65" i="7"/>
  <c r="Y65" i="7"/>
  <c r="X65" i="7"/>
  <c r="W65" i="7"/>
  <c r="V65" i="7"/>
  <c r="U65" i="7"/>
  <c r="T65" i="7"/>
  <c r="S65" i="7"/>
  <c r="R65" i="7"/>
  <c r="Q65" i="7"/>
  <c r="AB64" i="7"/>
  <c r="AA64" i="7"/>
  <c r="Z64" i="7"/>
  <c r="Y64" i="7"/>
  <c r="X64" i="7"/>
  <c r="W64" i="7"/>
  <c r="V64" i="7"/>
  <c r="U64" i="7"/>
  <c r="T64" i="7"/>
  <c r="S64" i="7"/>
  <c r="R64" i="7"/>
  <c r="Q64" i="7"/>
  <c r="P64" i="7"/>
  <c r="O64" i="7"/>
  <c r="N64" i="7"/>
  <c r="M64" i="7"/>
  <c r="L64" i="7"/>
  <c r="K64" i="7"/>
  <c r="J64" i="7"/>
  <c r="I64" i="7"/>
  <c r="H64" i="7"/>
  <c r="G64" i="7"/>
  <c r="F64" i="7"/>
  <c r="E64" i="7"/>
  <c r="D64" i="7"/>
  <c r="C64" i="7"/>
  <c r="AB63" i="7"/>
  <c r="AA63" i="7"/>
  <c r="Z63" i="7"/>
  <c r="Y63" i="7"/>
  <c r="X63" i="7"/>
  <c r="W63" i="7"/>
  <c r="V63" i="7"/>
  <c r="U63" i="7"/>
  <c r="T63" i="7"/>
  <c r="S63" i="7"/>
  <c r="R63" i="7"/>
  <c r="Q63" i="7"/>
  <c r="P63" i="7"/>
  <c r="O63" i="7"/>
  <c r="N63" i="7"/>
  <c r="M63" i="7"/>
  <c r="L63" i="7"/>
  <c r="K63" i="7"/>
  <c r="J63" i="7"/>
  <c r="I63" i="7"/>
  <c r="H63" i="7"/>
  <c r="G63" i="7"/>
  <c r="F63" i="7"/>
  <c r="E63" i="7"/>
  <c r="D63" i="7"/>
  <c r="C63" i="7"/>
  <c r="AB62" i="7"/>
  <c r="AA62" i="7"/>
  <c r="Z62" i="7"/>
  <c r="Y62" i="7"/>
  <c r="X62" i="7"/>
  <c r="W62" i="7"/>
  <c r="V62" i="7"/>
  <c r="U62" i="7"/>
  <c r="T62" i="7"/>
  <c r="S62" i="7"/>
  <c r="R62" i="7"/>
  <c r="Q62" i="7"/>
  <c r="P62" i="7"/>
  <c r="O62" i="7"/>
  <c r="N62" i="7"/>
  <c r="M62" i="7"/>
  <c r="L62" i="7"/>
  <c r="K62" i="7"/>
  <c r="J62" i="7"/>
  <c r="I62" i="7"/>
  <c r="H62" i="7"/>
  <c r="G62" i="7"/>
  <c r="F62" i="7"/>
  <c r="E62" i="7"/>
  <c r="D62" i="7"/>
  <c r="C62" i="7"/>
  <c r="AB61" i="7"/>
  <c r="AA61" i="7"/>
  <c r="Z61" i="7"/>
  <c r="Y61" i="7"/>
  <c r="X61" i="7"/>
  <c r="W61" i="7"/>
  <c r="V61" i="7"/>
  <c r="U61" i="7"/>
  <c r="T61" i="7"/>
  <c r="S61" i="7"/>
  <c r="R61" i="7"/>
  <c r="Q61" i="7"/>
  <c r="P61" i="7"/>
  <c r="O61" i="7"/>
  <c r="N61" i="7"/>
  <c r="M61" i="7"/>
  <c r="L61" i="7"/>
  <c r="K61" i="7"/>
  <c r="J61" i="7"/>
  <c r="I61" i="7"/>
  <c r="H61" i="7"/>
  <c r="G61" i="7"/>
  <c r="F61" i="7"/>
  <c r="E61" i="7"/>
  <c r="D61" i="7"/>
  <c r="C61" i="7"/>
  <c r="AB60" i="7"/>
  <c r="AA60" i="7"/>
  <c r="Z60" i="7"/>
  <c r="Y60" i="7"/>
  <c r="X60" i="7"/>
  <c r="W60" i="7"/>
  <c r="V60" i="7"/>
  <c r="U60" i="7"/>
  <c r="T60" i="7"/>
  <c r="S60" i="7"/>
  <c r="R60" i="7"/>
  <c r="Q60" i="7"/>
  <c r="P60" i="7"/>
  <c r="O60" i="7"/>
  <c r="N60" i="7"/>
  <c r="M60" i="7"/>
  <c r="L60" i="7"/>
  <c r="K60" i="7"/>
  <c r="J60" i="7"/>
  <c r="I60" i="7"/>
  <c r="H60" i="7"/>
  <c r="G60" i="7"/>
  <c r="F60" i="7"/>
  <c r="E60" i="7"/>
  <c r="D60" i="7"/>
  <c r="C60" i="7"/>
  <c r="AB59" i="7"/>
  <c r="AA59" i="7"/>
  <c r="Z59" i="7"/>
  <c r="Y59" i="7"/>
  <c r="X59" i="7"/>
  <c r="W59" i="7"/>
  <c r="V59" i="7"/>
  <c r="U59" i="7"/>
  <c r="T59" i="7"/>
  <c r="S59" i="7"/>
  <c r="R59" i="7"/>
  <c r="Q59" i="7"/>
  <c r="P59" i="7"/>
  <c r="O59" i="7"/>
  <c r="N59" i="7"/>
  <c r="M59" i="7"/>
  <c r="L59" i="7"/>
  <c r="K59" i="7"/>
  <c r="J59" i="7"/>
  <c r="I59" i="7"/>
  <c r="H59" i="7"/>
  <c r="G59" i="7"/>
  <c r="F59" i="7"/>
  <c r="E59" i="7"/>
  <c r="D59" i="7"/>
  <c r="C59" i="7"/>
  <c r="AB57" i="7"/>
  <c r="AA57" i="7"/>
  <c r="Z57" i="7"/>
  <c r="Y57" i="7"/>
  <c r="X57" i="7"/>
  <c r="W57" i="7"/>
  <c r="V57" i="7"/>
  <c r="U57" i="7"/>
  <c r="T57" i="7"/>
  <c r="S57" i="7"/>
  <c r="R57" i="7"/>
  <c r="Q57" i="7"/>
  <c r="P57" i="7"/>
  <c r="O57" i="7"/>
  <c r="N57" i="7"/>
  <c r="M57" i="7"/>
  <c r="L57" i="7"/>
  <c r="K57" i="7"/>
  <c r="J57" i="7"/>
  <c r="I57" i="7"/>
  <c r="H57" i="7"/>
  <c r="G57" i="7"/>
  <c r="F57" i="7"/>
  <c r="E57" i="7"/>
  <c r="D57" i="7"/>
  <c r="C57" i="7"/>
  <c r="AB56" i="7"/>
  <c r="AA56" i="7"/>
  <c r="Z56" i="7"/>
  <c r="Y56" i="7"/>
  <c r="X56" i="7"/>
  <c r="W56" i="7"/>
  <c r="V56" i="7"/>
  <c r="U56" i="7"/>
  <c r="T56" i="7"/>
  <c r="S56" i="7"/>
  <c r="R56" i="7"/>
  <c r="AB55" i="7"/>
  <c r="AA55" i="7"/>
  <c r="Z55" i="7"/>
  <c r="Y55" i="7"/>
  <c r="X55" i="7"/>
  <c r="W55" i="7"/>
  <c r="V55" i="7"/>
  <c r="U55" i="7"/>
  <c r="T55" i="7"/>
  <c r="S55" i="7"/>
  <c r="R55" i="7"/>
  <c r="Q55" i="7"/>
  <c r="P55" i="7"/>
  <c r="O55" i="7"/>
  <c r="N55" i="7"/>
  <c r="M55" i="7"/>
  <c r="L55" i="7"/>
  <c r="K55" i="7"/>
  <c r="J55" i="7"/>
  <c r="I55" i="7"/>
  <c r="H55" i="7"/>
  <c r="G55" i="7"/>
  <c r="F55" i="7"/>
  <c r="E55" i="7"/>
  <c r="D55" i="7"/>
  <c r="C55" i="7"/>
  <c r="AB54" i="7"/>
  <c r="AA54" i="7"/>
  <c r="Z54" i="7"/>
  <c r="Y54" i="7"/>
  <c r="X54" i="7"/>
  <c r="W54" i="7"/>
  <c r="V54" i="7"/>
  <c r="U54" i="7"/>
  <c r="T54" i="7"/>
  <c r="AB53" i="7"/>
  <c r="AA53" i="7"/>
  <c r="Z53" i="7"/>
  <c r="Y53" i="7"/>
  <c r="X53" i="7"/>
  <c r="W53" i="7"/>
  <c r="V53" i="7"/>
  <c r="U53" i="7"/>
  <c r="T53" i="7"/>
  <c r="S53" i="7"/>
  <c r="R53" i="7"/>
  <c r="Q53" i="7"/>
  <c r="AB52" i="7"/>
  <c r="AA52" i="7"/>
  <c r="Z52" i="7"/>
  <c r="Y52" i="7"/>
  <c r="X52" i="7"/>
  <c r="W52" i="7"/>
  <c r="V52" i="7"/>
  <c r="U52" i="7"/>
  <c r="T52" i="7"/>
  <c r="S52" i="7"/>
  <c r="R52" i="7"/>
  <c r="Q52" i="7"/>
  <c r="P52" i="7"/>
  <c r="O52" i="7"/>
  <c r="AB51" i="7"/>
  <c r="AA51" i="7"/>
  <c r="Z51" i="7"/>
  <c r="Y51" i="7"/>
  <c r="X51" i="7"/>
  <c r="W51" i="7"/>
  <c r="V51" i="7"/>
  <c r="U51" i="7"/>
  <c r="T51" i="7"/>
  <c r="S51" i="7"/>
  <c r="R51" i="7"/>
  <c r="Q51" i="7"/>
  <c r="P51" i="7"/>
  <c r="O51" i="7"/>
  <c r="N51" i="7"/>
  <c r="M51" i="7"/>
  <c r="L51" i="7"/>
  <c r="AB50" i="7"/>
  <c r="AA50" i="7"/>
  <c r="Z50" i="7"/>
  <c r="Y50" i="7"/>
  <c r="X50" i="7"/>
  <c r="W50" i="7"/>
  <c r="V50" i="7"/>
  <c r="U50" i="7"/>
  <c r="T50" i="7"/>
  <c r="S50" i="7"/>
  <c r="R50" i="7"/>
  <c r="Q50" i="7"/>
  <c r="P50" i="7"/>
  <c r="O50" i="7"/>
  <c r="N50" i="7"/>
  <c r="M50" i="7"/>
  <c r="L50" i="7"/>
  <c r="K50" i="7"/>
  <c r="J50" i="7"/>
  <c r="I50" i="7"/>
  <c r="H50" i="7"/>
  <c r="G50" i="7"/>
  <c r="F50" i="7"/>
  <c r="E50" i="7"/>
  <c r="D50" i="7"/>
  <c r="C50" i="7"/>
  <c r="AB49" i="7"/>
  <c r="AA49" i="7"/>
  <c r="Z49" i="7"/>
  <c r="Y49" i="7"/>
  <c r="X49" i="7"/>
  <c r="W49" i="7"/>
  <c r="V49" i="7"/>
  <c r="U49" i="7"/>
  <c r="T49" i="7"/>
  <c r="S49" i="7"/>
  <c r="R49" i="7"/>
  <c r="Q49" i="7"/>
  <c r="P49" i="7"/>
  <c r="O49" i="7"/>
  <c r="N49" i="7"/>
  <c r="M49" i="7"/>
  <c r="L49" i="7"/>
  <c r="K49" i="7"/>
  <c r="J49" i="7"/>
  <c r="I49" i="7"/>
  <c r="H49" i="7"/>
  <c r="G49" i="7"/>
  <c r="F49" i="7"/>
  <c r="E49" i="7"/>
  <c r="D49" i="7"/>
  <c r="C49" i="7"/>
  <c r="AB48" i="7"/>
  <c r="AA48" i="7"/>
  <c r="Z48" i="7"/>
  <c r="Y48" i="7"/>
  <c r="X48" i="7"/>
  <c r="W48" i="7"/>
  <c r="V48" i="7"/>
  <c r="U48" i="7"/>
  <c r="T48" i="7"/>
  <c r="S48" i="7"/>
  <c r="R48" i="7"/>
  <c r="Q48" i="7"/>
  <c r="P48" i="7"/>
  <c r="O48" i="7"/>
  <c r="N48" i="7"/>
  <c r="M48" i="7"/>
  <c r="L48" i="7"/>
  <c r="K48" i="7"/>
  <c r="J48" i="7"/>
  <c r="I48" i="7"/>
  <c r="H48" i="7"/>
  <c r="G48" i="7"/>
  <c r="F48" i="7"/>
  <c r="E48" i="7"/>
  <c r="D48" i="7"/>
  <c r="C48" i="7"/>
  <c r="AB47" i="7"/>
  <c r="AA47" i="7"/>
  <c r="Z47" i="7"/>
  <c r="Y47" i="7"/>
  <c r="X47" i="7"/>
  <c r="W47" i="7"/>
  <c r="V47" i="7"/>
  <c r="U47" i="7"/>
  <c r="T47" i="7"/>
  <c r="S47" i="7"/>
  <c r="R47" i="7"/>
  <c r="Q47" i="7"/>
  <c r="P47" i="7"/>
  <c r="O47" i="7"/>
  <c r="N47" i="7"/>
  <c r="M47" i="7"/>
  <c r="L47" i="7"/>
  <c r="K47" i="7"/>
  <c r="J47" i="7"/>
  <c r="I47" i="7"/>
  <c r="H47" i="7"/>
  <c r="G47" i="7"/>
  <c r="F47" i="7"/>
  <c r="E47" i="7"/>
  <c r="D47" i="7"/>
  <c r="C47" i="7"/>
  <c r="AB46" i="7"/>
  <c r="AA46" i="7"/>
  <c r="Z46" i="7"/>
  <c r="Y46" i="7"/>
  <c r="X46" i="7"/>
  <c r="W46" i="7"/>
  <c r="V46" i="7"/>
  <c r="U46" i="7"/>
  <c r="T46" i="7"/>
  <c r="S46" i="7"/>
  <c r="R46" i="7"/>
  <c r="Q46" i="7"/>
  <c r="P46" i="7"/>
  <c r="O46" i="7"/>
  <c r="N46" i="7"/>
  <c r="M46" i="7"/>
  <c r="L46" i="7"/>
  <c r="K46" i="7"/>
  <c r="J46" i="7"/>
  <c r="I46" i="7"/>
  <c r="H46" i="7"/>
  <c r="G46" i="7"/>
  <c r="F46" i="7"/>
  <c r="E46" i="7"/>
  <c r="D46" i="7"/>
  <c r="C46" i="7"/>
  <c r="AA43" i="7"/>
  <c r="Z43" i="7"/>
  <c r="Y43" i="7"/>
  <c r="X43" i="7"/>
  <c r="W43" i="7"/>
  <c r="V43" i="7"/>
  <c r="U43" i="7"/>
  <c r="T43" i="7"/>
  <c r="S43" i="7"/>
  <c r="R43" i="7"/>
  <c r="Q43" i="7"/>
  <c r="P43" i="7"/>
  <c r="O43" i="7"/>
  <c r="N43" i="7"/>
  <c r="M43" i="7"/>
  <c r="L43" i="7"/>
  <c r="K43" i="7"/>
  <c r="J43" i="7"/>
  <c r="I43" i="7"/>
  <c r="H43" i="7"/>
  <c r="G43" i="7"/>
  <c r="F43" i="7"/>
  <c r="E43" i="7"/>
  <c r="D43" i="7"/>
  <c r="C43" i="7"/>
  <c r="AB42" i="7"/>
  <c r="AA42" i="7"/>
  <c r="Z42" i="7"/>
  <c r="Y42" i="7"/>
  <c r="X42" i="7"/>
  <c r="W42" i="7"/>
  <c r="V42" i="7"/>
  <c r="U42" i="7"/>
  <c r="T42" i="7"/>
  <c r="S42" i="7"/>
  <c r="R42" i="7"/>
  <c r="Q42" i="7"/>
  <c r="P42" i="7"/>
  <c r="O42" i="7"/>
  <c r="N42" i="7"/>
  <c r="M42" i="7"/>
  <c r="L42" i="7"/>
  <c r="K42" i="7"/>
  <c r="J42" i="7"/>
  <c r="I42" i="7"/>
  <c r="H42" i="7"/>
  <c r="G42" i="7"/>
  <c r="F42" i="7"/>
  <c r="E42" i="7"/>
  <c r="D42" i="7"/>
  <c r="C42" i="7"/>
  <c r="AB41" i="7"/>
  <c r="AA41" i="7"/>
  <c r="Z41" i="7"/>
  <c r="Y41" i="7"/>
  <c r="X41" i="7"/>
  <c r="W41" i="7"/>
  <c r="V41" i="7"/>
  <c r="U41" i="7"/>
  <c r="T41" i="7"/>
  <c r="S41" i="7"/>
  <c r="R41" i="7"/>
  <c r="Q41" i="7"/>
  <c r="P41" i="7"/>
  <c r="O41" i="7"/>
  <c r="N41" i="7"/>
  <c r="M41" i="7"/>
  <c r="L41" i="7"/>
  <c r="K41" i="7"/>
  <c r="J41" i="7"/>
  <c r="I41" i="7"/>
  <c r="H41" i="7"/>
  <c r="G41" i="7"/>
  <c r="F41" i="7"/>
  <c r="E41" i="7"/>
  <c r="D41" i="7"/>
  <c r="C41" i="7"/>
  <c r="AB40" i="7"/>
  <c r="AA40" i="7"/>
  <c r="Z40" i="7"/>
  <c r="Y40" i="7"/>
  <c r="X40" i="7"/>
  <c r="W40" i="7"/>
  <c r="V40" i="7"/>
  <c r="U40" i="7"/>
  <c r="T40" i="7"/>
  <c r="S40" i="7"/>
  <c r="R40" i="7"/>
  <c r="Q40" i="7"/>
  <c r="P40" i="7"/>
  <c r="O40" i="7"/>
  <c r="N40" i="7"/>
  <c r="M40" i="7"/>
  <c r="L40" i="7"/>
  <c r="K40" i="7"/>
  <c r="J40" i="7"/>
  <c r="I40" i="7"/>
  <c r="H40" i="7"/>
  <c r="G40" i="7"/>
  <c r="F40" i="7"/>
  <c r="E40" i="7"/>
  <c r="D40" i="7"/>
  <c r="C40" i="7"/>
  <c r="AB39" i="7"/>
  <c r="AA39" i="7"/>
  <c r="Z39" i="7"/>
  <c r="Y39" i="7"/>
  <c r="X39" i="7"/>
  <c r="W39" i="7"/>
  <c r="V39" i="7"/>
  <c r="U39" i="7"/>
  <c r="T39" i="7"/>
  <c r="S39" i="7"/>
  <c r="R39" i="7"/>
  <c r="Q39" i="7"/>
  <c r="AB38" i="7"/>
  <c r="AA38" i="7"/>
  <c r="Z38" i="7"/>
  <c r="Y38" i="7"/>
  <c r="X38" i="7"/>
  <c r="W38" i="7"/>
  <c r="V38" i="7"/>
  <c r="U38" i="7"/>
  <c r="T38" i="7"/>
  <c r="S38" i="7"/>
  <c r="R38" i="7"/>
  <c r="Q38" i="7"/>
  <c r="P38" i="7"/>
  <c r="O38" i="7"/>
  <c r="N38" i="7"/>
  <c r="M38" i="7"/>
  <c r="L38" i="7"/>
  <c r="K38" i="7"/>
  <c r="J38" i="7"/>
  <c r="I38" i="7"/>
  <c r="H38" i="7"/>
  <c r="G38" i="7"/>
  <c r="F38" i="7"/>
  <c r="E38" i="7"/>
  <c r="D38" i="7"/>
  <c r="C38" i="7"/>
  <c r="AB37" i="7"/>
  <c r="AA37" i="7"/>
  <c r="Z37" i="7"/>
  <c r="Y37" i="7"/>
  <c r="X37" i="7"/>
  <c r="W37" i="7"/>
  <c r="V37" i="7"/>
  <c r="U37" i="7"/>
  <c r="T37" i="7"/>
  <c r="S37" i="7"/>
  <c r="R37" i="7"/>
  <c r="Q37" i="7"/>
  <c r="P37" i="7"/>
  <c r="O37" i="7"/>
  <c r="N37" i="7"/>
  <c r="M37" i="7"/>
  <c r="L37" i="7"/>
  <c r="K37" i="7"/>
  <c r="J37" i="7"/>
  <c r="I37" i="7"/>
  <c r="H37" i="7"/>
  <c r="G37" i="7"/>
  <c r="F37" i="7"/>
  <c r="E37" i="7"/>
  <c r="D37" i="7"/>
  <c r="C37" i="7"/>
  <c r="AB36" i="7"/>
  <c r="AA36" i="7"/>
  <c r="Z36" i="7"/>
  <c r="Y36" i="7"/>
  <c r="X36" i="7"/>
  <c r="W36" i="7"/>
  <c r="V36" i="7"/>
  <c r="U36" i="7"/>
  <c r="T36" i="7"/>
  <c r="S36" i="7"/>
  <c r="R36" i="7"/>
  <c r="Q36" i="7"/>
  <c r="P36" i="7"/>
  <c r="O36" i="7"/>
  <c r="N36" i="7"/>
  <c r="M36" i="7"/>
  <c r="L36" i="7"/>
  <c r="K36" i="7"/>
  <c r="J36" i="7"/>
  <c r="I36" i="7"/>
  <c r="H36" i="7"/>
  <c r="G36" i="7"/>
  <c r="F36" i="7"/>
  <c r="E36" i="7"/>
  <c r="D36" i="7"/>
  <c r="C36" i="7"/>
  <c r="AB35" i="7"/>
  <c r="AA35" i="7"/>
  <c r="Z35" i="7"/>
  <c r="Y35" i="7"/>
  <c r="X35" i="7"/>
  <c r="W35" i="7"/>
  <c r="V35" i="7"/>
  <c r="U35" i="7"/>
  <c r="T35" i="7"/>
  <c r="S35" i="7"/>
  <c r="R35" i="7"/>
  <c r="Q35" i="7"/>
  <c r="P35" i="7"/>
  <c r="O35" i="7"/>
  <c r="N35" i="7"/>
  <c r="M35" i="7"/>
  <c r="L35" i="7"/>
  <c r="K35" i="7"/>
  <c r="J35" i="7"/>
  <c r="I35" i="7"/>
  <c r="H35" i="7"/>
  <c r="G35" i="7"/>
  <c r="F35" i="7"/>
  <c r="E35" i="7"/>
  <c r="D35" i="7"/>
  <c r="C35" i="7"/>
  <c r="AB34" i="7"/>
  <c r="AA34" i="7"/>
  <c r="Z34" i="7"/>
  <c r="Y34" i="7"/>
  <c r="X34" i="7"/>
  <c r="W34" i="7"/>
  <c r="V34" i="7"/>
  <c r="U34" i="7"/>
  <c r="T34" i="7"/>
  <c r="S34" i="7"/>
  <c r="R34" i="7"/>
  <c r="Q34" i="7"/>
  <c r="P34" i="7"/>
  <c r="O34" i="7"/>
  <c r="N34" i="7"/>
  <c r="M34" i="7"/>
  <c r="L34" i="7"/>
  <c r="K34" i="7"/>
  <c r="J34" i="7"/>
  <c r="I34" i="7"/>
  <c r="H34" i="7"/>
  <c r="G34" i="7"/>
  <c r="F34" i="7"/>
  <c r="E34" i="7"/>
  <c r="D34" i="7"/>
  <c r="C34" i="7"/>
  <c r="AB33" i="7"/>
  <c r="AA33" i="7"/>
  <c r="Z33" i="7"/>
  <c r="Y33" i="7"/>
  <c r="X33" i="7"/>
  <c r="W33" i="7"/>
  <c r="V33" i="7"/>
  <c r="U33" i="7"/>
  <c r="T33" i="7"/>
  <c r="S33" i="7"/>
  <c r="R33" i="7"/>
  <c r="Q33" i="7"/>
  <c r="P33" i="7"/>
  <c r="O33" i="7"/>
  <c r="N33" i="7"/>
  <c r="M33" i="7"/>
  <c r="L33" i="7"/>
  <c r="K33" i="7"/>
  <c r="J33" i="7"/>
  <c r="I33" i="7"/>
  <c r="H33" i="7"/>
  <c r="G33" i="7"/>
  <c r="F33" i="7"/>
  <c r="E33" i="7"/>
  <c r="D33" i="7"/>
  <c r="C33" i="7"/>
  <c r="AA32" i="7"/>
  <c r="Z32" i="7"/>
  <c r="Y32" i="7"/>
  <c r="X32" i="7"/>
  <c r="W32" i="7"/>
  <c r="V32" i="7"/>
  <c r="U32" i="7"/>
  <c r="T32" i="7"/>
  <c r="S32" i="7"/>
  <c r="R32" i="7"/>
  <c r="Q32" i="7"/>
  <c r="P32" i="7"/>
  <c r="O32" i="7"/>
  <c r="N32" i="7"/>
  <c r="M32" i="7"/>
  <c r="L32" i="7"/>
  <c r="K32" i="7"/>
  <c r="J32" i="7"/>
  <c r="I32" i="7"/>
  <c r="H32" i="7"/>
  <c r="G32" i="7"/>
  <c r="F32" i="7"/>
  <c r="E32" i="7"/>
  <c r="D32" i="7"/>
  <c r="C32" i="7"/>
  <c r="AB31" i="7"/>
  <c r="AA31" i="7"/>
  <c r="Z31" i="7"/>
  <c r="Y31" i="7"/>
  <c r="X31" i="7"/>
  <c r="W31" i="7"/>
  <c r="V31" i="7"/>
  <c r="U31" i="7"/>
  <c r="T31" i="7"/>
  <c r="S31" i="7"/>
  <c r="R31" i="7"/>
  <c r="Q31" i="7"/>
  <c r="P31" i="7"/>
  <c r="O31" i="7"/>
  <c r="N31" i="7"/>
  <c r="M31" i="7"/>
  <c r="L31" i="7"/>
  <c r="K31" i="7"/>
  <c r="J31" i="7"/>
  <c r="I31" i="7"/>
  <c r="H31" i="7"/>
  <c r="G31" i="7"/>
  <c r="F31" i="7"/>
  <c r="E31" i="7"/>
  <c r="D31" i="7"/>
  <c r="C31" i="7"/>
  <c r="AB30" i="7"/>
  <c r="AA30" i="7"/>
  <c r="Z30" i="7"/>
  <c r="Y30" i="7"/>
  <c r="X30" i="7"/>
  <c r="W30" i="7"/>
  <c r="V30" i="7"/>
  <c r="U30" i="7"/>
  <c r="T30" i="7"/>
  <c r="S30" i="7"/>
  <c r="R30" i="7"/>
  <c r="Q30" i="7"/>
  <c r="P30" i="7"/>
  <c r="O30" i="7"/>
  <c r="N30" i="7"/>
  <c r="M30" i="7"/>
  <c r="L30" i="7"/>
  <c r="K30" i="7"/>
  <c r="J30" i="7"/>
  <c r="I30" i="7"/>
  <c r="H30" i="7"/>
  <c r="G30" i="7"/>
  <c r="F30" i="7"/>
  <c r="E30" i="7"/>
  <c r="D30" i="7"/>
  <c r="C30" i="7"/>
  <c r="AB29" i="7"/>
  <c r="AA29" i="7"/>
  <c r="Z29" i="7"/>
  <c r="Y29" i="7"/>
  <c r="X29" i="7"/>
  <c r="W29" i="7"/>
  <c r="V29" i="7"/>
  <c r="U29" i="7"/>
  <c r="T29" i="7"/>
  <c r="S29" i="7"/>
  <c r="R29" i="7"/>
  <c r="Q29" i="7"/>
  <c r="AB28" i="7"/>
  <c r="AA28" i="7"/>
  <c r="Z28" i="7"/>
  <c r="Y28" i="7"/>
  <c r="X28" i="7"/>
  <c r="W28" i="7"/>
  <c r="V28" i="7"/>
  <c r="U28" i="7"/>
  <c r="T28" i="7"/>
  <c r="S28" i="7"/>
  <c r="R28" i="7"/>
  <c r="Q28" i="7"/>
  <c r="P28" i="7"/>
  <c r="O28" i="7"/>
  <c r="N28" i="7"/>
  <c r="M28" i="7"/>
  <c r="L28" i="7"/>
  <c r="K28" i="7"/>
  <c r="J28" i="7"/>
  <c r="I28" i="7"/>
  <c r="H28" i="7"/>
  <c r="G28" i="7"/>
  <c r="F28" i="7"/>
  <c r="E28" i="7"/>
  <c r="D28" i="7"/>
  <c r="C28" i="7"/>
  <c r="AB27" i="7"/>
  <c r="AA27" i="7"/>
  <c r="Z27" i="7"/>
  <c r="Y27" i="7"/>
  <c r="X27" i="7"/>
  <c r="W27" i="7"/>
  <c r="V27" i="7"/>
  <c r="U27" i="7"/>
  <c r="T27" i="7"/>
  <c r="S27" i="7"/>
  <c r="R27" i="7"/>
  <c r="Q27" i="7"/>
  <c r="P27" i="7"/>
  <c r="O27" i="7"/>
  <c r="N27" i="7"/>
  <c r="M27" i="7"/>
  <c r="L27" i="7"/>
  <c r="K27" i="7"/>
  <c r="J27" i="7"/>
  <c r="I27" i="7"/>
  <c r="H27" i="7"/>
  <c r="G27" i="7"/>
  <c r="F27" i="7"/>
  <c r="E27" i="7"/>
  <c r="D27" i="7"/>
  <c r="C27" i="7"/>
  <c r="AB26" i="7"/>
  <c r="AA26" i="7"/>
  <c r="Z26" i="7"/>
  <c r="Y26" i="7"/>
  <c r="X26" i="7"/>
  <c r="W26" i="7"/>
  <c r="V26" i="7"/>
  <c r="U26" i="7"/>
  <c r="T26" i="7"/>
  <c r="S26" i="7"/>
  <c r="R26" i="7"/>
  <c r="Q26" i="7"/>
  <c r="P26" i="7"/>
  <c r="O26" i="7"/>
  <c r="N26" i="7"/>
  <c r="M26" i="7"/>
  <c r="L26" i="7"/>
  <c r="K26" i="7"/>
  <c r="J26" i="7"/>
  <c r="I26" i="7"/>
  <c r="H26" i="7"/>
  <c r="G26" i="7"/>
  <c r="F26" i="7"/>
  <c r="E26" i="7"/>
  <c r="D26" i="7"/>
  <c r="C26" i="7"/>
  <c r="AB25" i="7"/>
  <c r="AA25" i="7"/>
  <c r="Z25" i="7"/>
  <c r="Y25" i="7"/>
  <c r="X25" i="7"/>
  <c r="W25" i="7"/>
  <c r="V25" i="7"/>
  <c r="U25" i="7"/>
  <c r="T25" i="7"/>
  <c r="S25" i="7"/>
  <c r="R25" i="7"/>
  <c r="Q25" i="7"/>
  <c r="P25" i="7"/>
  <c r="O25" i="7"/>
  <c r="N25" i="7"/>
  <c r="M25" i="7"/>
  <c r="L25" i="7"/>
  <c r="K25" i="7"/>
  <c r="J25" i="7"/>
  <c r="I25" i="7"/>
  <c r="H25" i="7"/>
  <c r="G25" i="7"/>
  <c r="F25" i="7"/>
  <c r="E25" i="7"/>
  <c r="D25" i="7"/>
  <c r="C25" i="7"/>
  <c r="AB24" i="7"/>
  <c r="AA24" i="7"/>
  <c r="Z24" i="7"/>
  <c r="Y24" i="7"/>
  <c r="X24" i="7"/>
  <c r="W24" i="7"/>
  <c r="V24" i="7"/>
  <c r="U24" i="7"/>
  <c r="T24" i="7"/>
  <c r="S24" i="7"/>
  <c r="R24" i="7"/>
  <c r="Q24" i="7"/>
  <c r="P24" i="7"/>
  <c r="O24" i="7"/>
  <c r="N24" i="7"/>
  <c r="M24" i="7"/>
  <c r="L24" i="7"/>
  <c r="K24" i="7"/>
  <c r="J24" i="7"/>
  <c r="I24" i="7"/>
  <c r="H24" i="7"/>
  <c r="G24" i="7"/>
  <c r="F24" i="7"/>
  <c r="E24" i="7"/>
  <c r="D24" i="7"/>
  <c r="C24" i="7"/>
  <c r="AB23" i="7"/>
  <c r="AA23" i="7"/>
  <c r="Z23" i="7"/>
  <c r="Y23" i="7"/>
  <c r="X23" i="7"/>
  <c r="W23" i="7"/>
  <c r="V23" i="7"/>
  <c r="U23" i="7"/>
  <c r="T23" i="7"/>
  <c r="S23" i="7"/>
  <c r="R23" i="7"/>
  <c r="Q23" i="7"/>
  <c r="P23" i="7"/>
  <c r="O23" i="7"/>
  <c r="N23" i="7"/>
  <c r="M23" i="7"/>
  <c r="L23" i="7"/>
  <c r="K23" i="7"/>
  <c r="J23" i="7"/>
  <c r="I23" i="7"/>
  <c r="H23" i="7"/>
  <c r="G23" i="7"/>
  <c r="F23" i="7"/>
  <c r="E23" i="7"/>
  <c r="D23" i="7"/>
  <c r="C23" i="7"/>
  <c r="AB22" i="7"/>
  <c r="AA22" i="7"/>
  <c r="Z22" i="7"/>
  <c r="Y22" i="7"/>
  <c r="X22" i="7"/>
  <c r="W22" i="7"/>
  <c r="V22" i="7"/>
  <c r="U22" i="7"/>
  <c r="T22" i="7"/>
  <c r="S22" i="7"/>
  <c r="R22" i="7"/>
  <c r="Q22" i="7"/>
  <c r="P22" i="7"/>
  <c r="O22" i="7"/>
  <c r="N22" i="7"/>
  <c r="M22" i="7"/>
  <c r="L22" i="7"/>
  <c r="K22" i="7"/>
  <c r="J22" i="7"/>
  <c r="I22" i="7"/>
  <c r="H22" i="7"/>
  <c r="G22" i="7"/>
  <c r="F22" i="7"/>
  <c r="E22" i="7"/>
  <c r="D22" i="7"/>
  <c r="C22" i="7"/>
  <c r="AB21" i="7"/>
  <c r="AA21" i="7"/>
  <c r="Z21" i="7"/>
  <c r="Y21" i="7"/>
  <c r="X21" i="7"/>
  <c r="W21" i="7"/>
  <c r="V21" i="7"/>
  <c r="U21" i="7"/>
  <c r="T21" i="7"/>
  <c r="S21" i="7"/>
  <c r="R21" i="7"/>
  <c r="AB20" i="7"/>
  <c r="AA20" i="7"/>
  <c r="Z20" i="7"/>
  <c r="Y20" i="7"/>
  <c r="X20" i="7"/>
  <c r="W20" i="7"/>
  <c r="V20" i="7"/>
  <c r="U20" i="7"/>
  <c r="T20" i="7"/>
  <c r="S20" i="7"/>
  <c r="R20" i="7"/>
  <c r="Q20" i="7"/>
  <c r="P20" i="7"/>
  <c r="O20" i="7"/>
  <c r="N20" i="7"/>
  <c r="M20" i="7"/>
  <c r="L20" i="7"/>
  <c r="K20" i="7"/>
  <c r="J20" i="7"/>
  <c r="I20" i="7"/>
  <c r="H20" i="7"/>
  <c r="G20" i="7"/>
  <c r="F20" i="7"/>
  <c r="E20" i="7"/>
  <c r="D20" i="7"/>
  <c r="C20" i="7"/>
  <c r="AB19" i="7"/>
  <c r="AA19" i="7"/>
  <c r="Z19" i="7"/>
  <c r="Y19" i="7"/>
  <c r="X19" i="7"/>
  <c r="W19" i="7"/>
  <c r="V19" i="7"/>
  <c r="U19" i="7"/>
  <c r="T19" i="7"/>
  <c r="AB18" i="7"/>
  <c r="AA18" i="7"/>
  <c r="Z18" i="7"/>
  <c r="Y18" i="7"/>
  <c r="X18" i="7"/>
  <c r="W18" i="7"/>
  <c r="V18" i="7"/>
  <c r="U18" i="7"/>
  <c r="T18" i="7"/>
  <c r="S18" i="7"/>
  <c r="R18" i="7"/>
  <c r="Q18" i="7"/>
  <c r="P18" i="7"/>
  <c r="O18" i="7"/>
  <c r="N18" i="7"/>
  <c r="M18" i="7"/>
  <c r="L18" i="7"/>
  <c r="AB17" i="7"/>
  <c r="AA17" i="7"/>
  <c r="Z17" i="7"/>
  <c r="Y17" i="7"/>
  <c r="X17" i="7"/>
  <c r="W17" i="7"/>
  <c r="V17" i="7"/>
  <c r="U17" i="7"/>
  <c r="T17" i="7"/>
  <c r="S17" i="7"/>
  <c r="R17" i="7"/>
  <c r="Q17" i="7"/>
  <c r="P17" i="7"/>
  <c r="O17" i="7"/>
  <c r="N17" i="7"/>
  <c r="M17" i="7"/>
  <c r="L17" i="7"/>
  <c r="K17" i="7"/>
  <c r="J17" i="7"/>
  <c r="I17" i="7"/>
  <c r="H17" i="7"/>
  <c r="G17" i="7"/>
  <c r="F17" i="7"/>
  <c r="E17" i="7"/>
  <c r="D17" i="7"/>
  <c r="C17" i="7"/>
  <c r="AB16" i="7"/>
  <c r="AA16" i="7"/>
  <c r="Z16" i="7"/>
  <c r="Y16" i="7"/>
  <c r="X16" i="7"/>
  <c r="W16" i="7"/>
  <c r="V16" i="7"/>
  <c r="U16" i="7"/>
  <c r="T16" i="7"/>
  <c r="S16" i="7"/>
  <c r="R16" i="7"/>
  <c r="Q16" i="7"/>
  <c r="P16" i="7"/>
  <c r="O16" i="7"/>
  <c r="N16" i="7"/>
  <c r="M16" i="7"/>
  <c r="L16" i="7"/>
  <c r="K16" i="7"/>
  <c r="J16" i="7"/>
  <c r="I16" i="7"/>
  <c r="H16" i="7"/>
  <c r="G16" i="7"/>
  <c r="F16" i="7"/>
  <c r="E16" i="7"/>
  <c r="D16" i="7"/>
  <c r="C16" i="7"/>
  <c r="AB15" i="7"/>
  <c r="AA15" i="7"/>
  <c r="Z15" i="7"/>
  <c r="Y15" i="7"/>
  <c r="X15" i="7"/>
  <c r="W15" i="7"/>
  <c r="V15" i="7"/>
  <c r="U15" i="7"/>
  <c r="T15" i="7"/>
  <c r="S15" i="7"/>
  <c r="R15" i="7"/>
  <c r="Q15" i="7"/>
  <c r="P15" i="7"/>
  <c r="O15" i="7"/>
  <c r="N15" i="7"/>
  <c r="M15" i="7"/>
  <c r="L15" i="7"/>
  <c r="K15" i="7"/>
  <c r="J15" i="7"/>
  <c r="I15" i="7"/>
  <c r="H15" i="7"/>
  <c r="G15" i="7"/>
  <c r="F15" i="7"/>
  <c r="E15" i="7"/>
  <c r="D15" i="7"/>
  <c r="C15" i="7"/>
  <c r="AB14" i="7"/>
  <c r="AA14" i="7"/>
  <c r="Z14" i="7"/>
  <c r="Y14" i="7"/>
  <c r="X14" i="7"/>
  <c r="W14" i="7"/>
  <c r="V14" i="7"/>
  <c r="U14" i="7"/>
  <c r="T14" i="7"/>
  <c r="S14" i="7"/>
  <c r="R14" i="7"/>
  <c r="Q14" i="7"/>
  <c r="P14" i="7"/>
  <c r="O14" i="7"/>
  <c r="N14" i="7"/>
  <c r="M14" i="7"/>
  <c r="L14" i="7"/>
  <c r="K14" i="7"/>
  <c r="J14" i="7"/>
  <c r="I14" i="7"/>
  <c r="H14" i="7"/>
  <c r="G14" i="7"/>
  <c r="F14" i="7"/>
  <c r="E14" i="7"/>
  <c r="D14" i="7"/>
  <c r="C14" i="7"/>
  <c r="AB13" i="7"/>
  <c r="AA13" i="7"/>
  <c r="Z13" i="7"/>
  <c r="Y13" i="7"/>
  <c r="X13" i="7"/>
  <c r="W13" i="7"/>
  <c r="V13" i="7"/>
  <c r="U13" i="7"/>
  <c r="T13" i="7"/>
  <c r="S13" i="7"/>
  <c r="R13" i="7"/>
  <c r="Q13" i="7"/>
  <c r="P13" i="7"/>
  <c r="O13" i="7"/>
  <c r="N13" i="7"/>
  <c r="M13" i="7"/>
  <c r="L13" i="7"/>
  <c r="K13" i="7"/>
  <c r="J13" i="7"/>
  <c r="I13" i="7"/>
  <c r="H13" i="7"/>
  <c r="G13" i="7"/>
  <c r="F13" i="7"/>
  <c r="E13" i="7"/>
  <c r="D13" i="7"/>
  <c r="C13" i="7"/>
  <c r="AB12" i="7"/>
  <c r="AA12" i="7"/>
  <c r="Z12" i="7"/>
  <c r="Y12" i="7"/>
  <c r="X12" i="7"/>
  <c r="W12" i="7"/>
  <c r="V12" i="7"/>
  <c r="U12" i="7"/>
  <c r="T12" i="7"/>
  <c r="S12" i="7"/>
  <c r="R12" i="7"/>
  <c r="Q12" i="7"/>
  <c r="P12" i="7"/>
  <c r="O12" i="7"/>
  <c r="N12" i="7"/>
  <c r="M12" i="7"/>
  <c r="L12" i="7"/>
  <c r="K12" i="7"/>
  <c r="J12" i="7"/>
  <c r="I12" i="7"/>
  <c r="H12" i="7"/>
  <c r="G12" i="7"/>
  <c r="F12" i="7"/>
  <c r="E12" i="7"/>
  <c r="D12" i="7"/>
  <c r="C12" i="7"/>
  <c r="AB11" i="7"/>
  <c r="AA11" i="7"/>
  <c r="Z11" i="7"/>
  <c r="Y11" i="7"/>
  <c r="X11" i="7"/>
  <c r="W11" i="7"/>
  <c r="V11" i="7"/>
  <c r="U11" i="7"/>
  <c r="T11" i="7"/>
  <c r="S11" i="7"/>
  <c r="R11" i="7"/>
  <c r="Q11" i="7"/>
  <c r="P11" i="7"/>
  <c r="O11" i="7"/>
  <c r="N11" i="7"/>
  <c r="M11" i="7"/>
  <c r="L11" i="7"/>
  <c r="K11" i="7"/>
  <c r="J11" i="7"/>
  <c r="I11" i="7"/>
  <c r="H11" i="7"/>
  <c r="G11" i="7"/>
  <c r="F11" i="7"/>
  <c r="E11" i="7"/>
  <c r="D11" i="7"/>
  <c r="C11" i="7"/>
  <c r="AB10" i="7"/>
  <c r="AA10" i="7"/>
  <c r="Z10" i="7"/>
  <c r="Y10" i="7"/>
  <c r="X10" i="7"/>
  <c r="W10" i="7"/>
  <c r="V10" i="7"/>
  <c r="U10" i="7"/>
  <c r="T10" i="7"/>
  <c r="S10" i="7"/>
  <c r="R10" i="7"/>
  <c r="Q10" i="7"/>
  <c r="P10" i="7"/>
  <c r="O10" i="7"/>
  <c r="N10" i="7"/>
  <c r="M10" i="7"/>
  <c r="L10" i="7"/>
  <c r="K10" i="7"/>
  <c r="J10" i="7"/>
  <c r="I10" i="7"/>
  <c r="H10" i="7"/>
  <c r="G10" i="7"/>
  <c r="F10" i="7"/>
  <c r="E10" i="7"/>
  <c r="D10" i="7"/>
  <c r="C10" i="7"/>
  <c r="AB9" i="7"/>
  <c r="AA9" i="7"/>
  <c r="Z9" i="7"/>
  <c r="Y9" i="7"/>
  <c r="X9" i="7"/>
  <c r="W9" i="7"/>
  <c r="V9" i="7"/>
  <c r="U9" i="7"/>
  <c r="T9" i="7"/>
  <c r="S9" i="7"/>
  <c r="R9" i="7"/>
  <c r="Q9" i="7"/>
  <c r="P9" i="7"/>
  <c r="O9" i="7"/>
  <c r="N9" i="7"/>
  <c r="M9" i="7"/>
  <c r="L9" i="7"/>
  <c r="K9" i="7"/>
  <c r="J9" i="7"/>
  <c r="I9" i="7"/>
  <c r="H9" i="7"/>
  <c r="G9" i="7"/>
  <c r="F9" i="7"/>
  <c r="E9" i="7"/>
  <c r="D9" i="7"/>
  <c r="C9" i="7"/>
  <c r="AB8" i="7"/>
  <c r="AA8" i="7"/>
  <c r="Z8" i="7"/>
  <c r="Y8" i="7"/>
  <c r="X8" i="7"/>
  <c r="W8" i="7"/>
  <c r="V8" i="7"/>
  <c r="U8" i="7"/>
  <c r="T8" i="7"/>
  <c r="S8" i="7"/>
  <c r="R8" i="7"/>
  <c r="Q8" i="7"/>
  <c r="P8" i="7"/>
  <c r="O8" i="7"/>
  <c r="N8" i="7"/>
  <c r="M8" i="7"/>
  <c r="L8" i="7"/>
  <c r="K8" i="7"/>
  <c r="J8" i="7"/>
  <c r="I8" i="7"/>
  <c r="H8" i="7"/>
  <c r="G8" i="7"/>
  <c r="F8" i="7"/>
  <c r="E8" i="7"/>
  <c r="D8" i="7"/>
  <c r="C8" i="7"/>
  <c r="AB7" i="7"/>
  <c r="AA7" i="7"/>
  <c r="Z7" i="7"/>
  <c r="Y7" i="7"/>
  <c r="X7" i="7"/>
  <c r="W7" i="7"/>
  <c r="V7" i="7"/>
  <c r="U7" i="7"/>
  <c r="T7" i="7"/>
  <c r="S7" i="7"/>
  <c r="R7" i="7"/>
  <c r="Q7" i="7"/>
  <c r="P7" i="7"/>
  <c r="O7" i="7"/>
  <c r="N7" i="7"/>
  <c r="M7" i="7"/>
  <c r="L7" i="7"/>
  <c r="K7" i="7"/>
  <c r="J7" i="7"/>
  <c r="I7" i="7"/>
  <c r="H7" i="7"/>
  <c r="G7" i="7"/>
  <c r="F7" i="7"/>
  <c r="E7" i="7"/>
  <c r="D7" i="7"/>
  <c r="C7" i="7"/>
  <c r="AB43" i="7" l="1"/>
  <c r="AC40" i="7"/>
  <c r="AD40" i="7"/>
  <c r="AC31" i="7"/>
  <c r="AC30" i="7"/>
  <c r="AB32" i="7"/>
  <c r="N134" i="7"/>
  <c r="N136" i="7"/>
  <c r="N135" i="7"/>
  <c r="AB136" i="7"/>
  <c r="AB134" i="7"/>
  <c r="AB135" i="7"/>
  <c r="G134" i="7"/>
  <c r="G136" i="7"/>
  <c r="G135" i="7"/>
  <c r="U136" i="7"/>
  <c r="U134" i="7"/>
  <c r="U135" i="7"/>
  <c r="C136" i="7"/>
  <c r="C134" i="7"/>
  <c r="C135" i="7"/>
  <c r="I136" i="7"/>
  <c r="I135" i="7"/>
  <c r="I134" i="7"/>
  <c r="O136" i="7"/>
  <c r="O134" i="7"/>
  <c r="O135" i="7"/>
  <c r="P136" i="7"/>
  <c r="P134" i="7"/>
  <c r="P135" i="7"/>
  <c r="Q134" i="7"/>
  <c r="Q135" i="7"/>
  <c r="Q136" i="7"/>
  <c r="D134" i="7"/>
  <c r="D136" i="7"/>
  <c r="D135" i="7"/>
  <c r="R134" i="7"/>
  <c r="R135" i="7"/>
  <c r="R136" i="7"/>
  <c r="S135" i="7"/>
  <c r="S136" i="7"/>
  <c r="S134" i="7"/>
  <c r="F136" i="7"/>
  <c r="F135" i="7"/>
  <c r="F134" i="7"/>
  <c r="T136" i="7"/>
  <c r="T135" i="7"/>
  <c r="T134" i="7"/>
  <c r="H134" i="7"/>
  <c r="H136" i="7"/>
  <c r="H135" i="7"/>
  <c r="V134" i="7"/>
  <c r="V136" i="7"/>
  <c r="V135" i="7"/>
  <c r="W135" i="7"/>
  <c r="W134" i="7"/>
  <c r="W136" i="7"/>
  <c r="J136" i="7"/>
  <c r="J135" i="7"/>
  <c r="J134" i="7"/>
  <c r="X136" i="7"/>
  <c r="X134" i="7"/>
  <c r="X135" i="7"/>
  <c r="E135" i="7"/>
  <c r="E134" i="7"/>
  <c r="E136" i="7"/>
  <c r="K134" i="7"/>
  <c r="K135" i="7"/>
  <c r="K136" i="7"/>
  <c r="Y136" i="7"/>
  <c r="Y135" i="7"/>
  <c r="Y134" i="7"/>
  <c r="L136" i="7"/>
  <c r="L134" i="7"/>
  <c r="L135" i="7"/>
  <c r="Z136" i="7"/>
  <c r="Z135" i="7"/>
  <c r="Z134" i="7"/>
  <c r="M136" i="7"/>
  <c r="M134" i="7"/>
  <c r="M135" i="7"/>
  <c r="AA135" i="7"/>
  <c r="AA136" i="7"/>
  <c r="AA134" i="7"/>
  <c r="H105" i="9"/>
  <c r="E21" i="9"/>
  <c r="C154" i="6"/>
  <c r="C89" i="6"/>
  <c r="C62" i="6"/>
  <c r="C126" i="6"/>
  <c r="AC43" i="7" l="1"/>
  <c r="AD43" i="7"/>
  <c r="AD31" i="7"/>
  <c r="AC32" i="7"/>
  <c r="AD30" i="7"/>
  <c r="H136" i="9"/>
  <c r="H103" i="9"/>
  <c r="H108" i="9"/>
  <c r="H132" i="9"/>
  <c r="H130" i="9"/>
  <c r="H143" i="9"/>
  <c r="H139" i="9"/>
  <c r="H144" i="9"/>
  <c r="H124" i="9"/>
  <c r="H138" i="9"/>
  <c r="H140" i="9"/>
  <c r="H142" i="9"/>
  <c r="H126" i="9"/>
  <c r="H102" i="9"/>
  <c r="H110" i="9"/>
  <c r="H118" i="9"/>
  <c r="H128" i="9"/>
  <c r="H115" i="9"/>
  <c r="H125" i="9"/>
  <c r="H145" i="9"/>
  <c r="H123" i="9"/>
  <c r="H104" i="9"/>
  <c r="H112" i="9"/>
  <c r="H120" i="9"/>
  <c r="H109" i="9"/>
  <c r="H134" i="9"/>
  <c r="H113" i="9"/>
  <c r="H86" i="9"/>
  <c r="H111" i="9"/>
  <c r="H121" i="9"/>
  <c r="H133" i="9"/>
  <c r="H101" i="9"/>
  <c r="H135" i="9"/>
  <c r="H119" i="9"/>
  <c r="H137" i="9"/>
  <c r="H107" i="9"/>
  <c r="H141" i="9"/>
  <c r="H131" i="9"/>
  <c r="H117" i="9"/>
  <c r="H88" i="9"/>
  <c r="H106" i="9"/>
  <c r="H114" i="9"/>
  <c r="H122" i="9"/>
  <c r="H127" i="9"/>
  <c r="H79" i="9"/>
  <c r="H77" i="9"/>
  <c r="H78" i="9"/>
  <c r="H67" i="9"/>
  <c r="H76" i="9"/>
  <c r="H81" i="9"/>
  <c r="H75" i="9"/>
  <c r="H84" i="9"/>
  <c r="H91" i="9"/>
  <c r="H74" i="9"/>
  <c r="H71" i="9"/>
  <c r="H80" i="9"/>
  <c r="H87" i="9"/>
  <c r="H96" i="9"/>
  <c r="H83" i="9"/>
  <c r="H92" i="9"/>
  <c r="H90" i="9"/>
  <c r="H97" i="9"/>
  <c r="H68" i="9"/>
  <c r="H85" i="9"/>
  <c r="H73" i="9"/>
  <c r="H95" i="9"/>
  <c r="H93" i="9"/>
  <c r="H94" i="9"/>
  <c r="H72" i="9"/>
  <c r="H89" i="9"/>
  <c r="H70" i="9"/>
  <c r="F5" i="9"/>
  <c r="E12" i="9"/>
  <c r="F89" i="6"/>
  <c r="F114" i="6"/>
  <c r="F62" i="6"/>
  <c r="F154" i="6"/>
  <c r="F126" i="6"/>
  <c r="AD32" i="7" l="1"/>
  <c r="F143" i="9"/>
  <c r="F130" i="9"/>
  <c r="F108" i="9"/>
  <c r="F113" i="9"/>
  <c r="F120" i="9"/>
  <c r="F138" i="9"/>
  <c r="F142" i="9"/>
  <c r="F128" i="9"/>
  <c r="F139" i="9"/>
  <c r="F144" i="9"/>
  <c r="F110" i="9"/>
  <c r="F115" i="9"/>
  <c r="F123" i="9"/>
  <c r="F101" i="9"/>
  <c r="F112" i="9"/>
  <c r="F122" i="9"/>
  <c r="F134" i="9"/>
  <c r="F135" i="9"/>
  <c r="F103" i="9"/>
  <c r="F114" i="9"/>
  <c r="F117" i="9"/>
  <c r="F125" i="9"/>
  <c r="F133" i="9"/>
  <c r="F105" i="9"/>
  <c r="F124" i="9"/>
  <c r="F131" i="9"/>
  <c r="F140" i="9"/>
  <c r="F145" i="9"/>
  <c r="F102" i="9"/>
  <c r="F107" i="9"/>
  <c r="F119" i="9"/>
  <c r="F136" i="9"/>
  <c r="F137" i="9"/>
  <c r="F141" i="9"/>
  <c r="F111" i="9"/>
  <c r="F104" i="9"/>
  <c r="F109" i="9"/>
  <c r="F118" i="9"/>
  <c r="F126" i="9"/>
  <c r="F127" i="9"/>
  <c r="F106" i="9"/>
  <c r="F121" i="9"/>
  <c r="F132" i="9"/>
  <c r="F75" i="9"/>
  <c r="F84" i="9"/>
  <c r="F91" i="9"/>
  <c r="F70" i="9"/>
  <c r="F68" i="9"/>
  <c r="F73" i="9"/>
  <c r="F89" i="9"/>
  <c r="F72" i="9"/>
  <c r="F71" i="9"/>
  <c r="F80" i="9"/>
  <c r="F87" i="9"/>
  <c r="F96" i="9"/>
  <c r="F77" i="9"/>
  <c r="F78" i="9"/>
  <c r="F85" i="9"/>
  <c r="F94" i="9"/>
  <c r="F76" i="9"/>
  <c r="F83" i="9"/>
  <c r="F92" i="9"/>
  <c r="F79" i="9"/>
  <c r="F88" i="9"/>
  <c r="F86" i="9"/>
  <c r="F74" i="9"/>
  <c r="F81" i="9"/>
  <c r="F90" i="9"/>
  <c r="F97" i="9"/>
  <c r="F95" i="9"/>
  <c r="F93" i="9"/>
  <c r="F12" i="9"/>
  <c r="F67" i="9"/>
  <c r="I5" i="9" l="1"/>
  <c r="E33" i="9"/>
  <c r="G14" i="9"/>
  <c r="G15" i="9"/>
  <c r="G16" i="9"/>
  <c r="G19" i="9"/>
  <c r="H19" i="9" s="1"/>
  <c r="G20" i="9"/>
  <c r="G21" i="9"/>
  <c r="G22" i="9"/>
  <c r="G23" i="9"/>
  <c r="G24" i="9"/>
  <c r="G25" i="9"/>
  <c r="G26" i="9"/>
  <c r="G27" i="9"/>
  <c r="G28" i="9"/>
  <c r="G29" i="9"/>
  <c r="G31" i="9"/>
  <c r="G32" i="9"/>
  <c r="G33" i="9"/>
  <c r="G34" i="9"/>
  <c r="G35" i="9"/>
  <c r="G36" i="9"/>
  <c r="G37" i="9"/>
  <c r="G38" i="9"/>
  <c r="G39" i="9"/>
  <c r="G41" i="9"/>
  <c r="G42" i="9"/>
  <c r="G43" i="9"/>
  <c r="G44" i="9"/>
  <c r="G45" i="9"/>
  <c r="G46" i="9"/>
  <c r="G47" i="9"/>
  <c r="G48" i="9"/>
  <c r="G49" i="9"/>
  <c r="G50" i="9"/>
  <c r="G51" i="9"/>
  <c r="G52" i="9"/>
  <c r="G53" i="9"/>
  <c r="G54" i="9"/>
  <c r="G55" i="9"/>
  <c r="G56" i="9"/>
  <c r="G57" i="9"/>
  <c r="G58" i="9"/>
  <c r="G59" i="9"/>
  <c r="G60" i="9"/>
  <c r="G61" i="9"/>
  <c r="G62" i="9"/>
  <c r="G63" i="9"/>
  <c r="G64" i="9"/>
  <c r="G65" i="9"/>
  <c r="G66" i="9"/>
  <c r="G11" i="9"/>
  <c r="G12" i="9"/>
  <c r="G10" i="9"/>
  <c r="D126" i="6"/>
  <c r="D62" i="6"/>
  <c r="D154" i="6"/>
  <c r="D89" i="6"/>
  <c r="E89" i="6" l="1"/>
  <c r="E154" i="6"/>
  <c r="E126" i="6"/>
  <c r="E62" i="6"/>
  <c r="I143" i="9"/>
  <c r="I130" i="9"/>
  <c r="I107" i="9"/>
  <c r="I119" i="9"/>
  <c r="I137" i="9"/>
  <c r="I141" i="9"/>
  <c r="I111" i="9"/>
  <c r="I121" i="9"/>
  <c r="I133" i="9"/>
  <c r="I138" i="9"/>
  <c r="I142" i="9"/>
  <c r="I101" i="9"/>
  <c r="I135" i="9"/>
  <c r="I131" i="9"/>
  <c r="I105" i="9"/>
  <c r="I144" i="9"/>
  <c r="I123" i="9"/>
  <c r="I134" i="9"/>
  <c r="I118" i="9"/>
  <c r="I102" i="9"/>
  <c r="I117" i="9"/>
  <c r="I136" i="9"/>
  <c r="I109" i="9"/>
  <c r="I132" i="9"/>
  <c r="I122" i="9"/>
  <c r="I145" i="9"/>
  <c r="I139" i="9"/>
  <c r="I113" i="9"/>
  <c r="I114" i="9"/>
  <c r="I140" i="9"/>
  <c r="I125" i="9"/>
  <c r="I115" i="9"/>
  <c r="I128" i="9"/>
  <c r="I112" i="9"/>
  <c r="I120" i="9"/>
  <c r="I126" i="9"/>
  <c r="I110" i="9"/>
  <c r="I106" i="9"/>
  <c r="I104" i="9"/>
  <c r="I103" i="9"/>
  <c r="I124" i="9"/>
  <c r="I108" i="9"/>
  <c r="I127" i="9"/>
  <c r="I86" i="9"/>
  <c r="I78" i="9"/>
  <c r="I94" i="9"/>
  <c r="I92" i="9"/>
  <c r="I80" i="9"/>
  <c r="I87" i="9"/>
  <c r="I96" i="9"/>
  <c r="I85" i="9"/>
  <c r="I76" i="9"/>
  <c r="I83" i="9"/>
  <c r="I71" i="9"/>
  <c r="I77" i="9"/>
  <c r="I72" i="9"/>
  <c r="I74" i="9"/>
  <c r="I79" i="9"/>
  <c r="I91" i="9"/>
  <c r="I97" i="9"/>
  <c r="I75" i="9"/>
  <c r="I88" i="9"/>
  <c r="I81" i="9"/>
  <c r="I93" i="9"/>
  <c r="I70" i="9"/>
  <c r="I84" i="9"/>
  <c r="I89" i="9"/>
  <c r="I90" i="9"/>
  <c r="I68" i="9"/>
  <c r="I73" i="9"/>
  <c r="I95" i="9"/>
  <c r="I67" i="9"/>
  <c r="H33" i="9"/>
  <c r="H22" i="9"/>
  <c r="H37" i="9"/>
  <c r="H57" i="9"/>
  <c r="H32" i="9"/>
  <c r="H65" i="9"/>
  <c r="H49" i="9"/>
  <c r="H41" i="9"/>
  <c r="H23" i="9"/>
  <c r="H21" i="9"/>
  <c r="H48" i="9"/>
  <c r="H12" i="9"/>
  <c r="H10" i="9"/>
  <c r="E31" i="9"/>
  <c r="E62" i="9"/>
  <c r="E44" i="9"/>
  <c r="E32" i="9"/>
  <c r="E36" i="9"/>
  <c r="E11" i="9"/>
  <c r="H64" i="9"/>
  <c r="H56" i="9"/>
  <c r="H39" i="9"/>
  <c r="H31" i="9"/>
  <c r="H63" i="9"/>
  <c r="H55" i="9"/>
  <c r="H38" i="9"/>
  <c r="H29" i="9"/>
  <c r="H62" i="9"/>
  <c r="E29" i="9"/>
  <c r="E61" i="9"/>
  <c r="H6" i="9"/>
  <c r="H46" i="9"/>
  <c r="H61" i="9"/>
  <c r="E26" i="9"/>
  <c r="E58" i="9"/>
  <c r="H7" i="9"/>
  <c r="H45" i="9"/>
  <c r="H47" i="9"/>
  <c r="E53" i="9"/>
  <c r="H16" i="9"/>
  <c r="H25" i="9"/>
  <c r="E52" i="9"/>
  <c r="H15" i="9"/>
  <c r="H54" i="9"/>
  <c r="H24" i="9"/>
  <c r="E49" i="9"/>
  <c r="H14" i="9"/>
  <c r="H53" i="9"/>
  <c r="I29" i="9"/>
  <c r="I37" i="9"/>
  <c r="I39" i="9"/>
  <c r="I47" i="9"/>
  <c r="I56" i="9"/>
  <c r="I65" i="9"/>
  <c r="I10" i="9"/>
  <c r="I7" i="9"/>
  <c r="J5" i="9"/>
  <c r="I25" i="9"/>
  <c r="I45" i="9"/>
  <c r="I54" i="9"/>
  <c r="I63" i="9"/>
  <c r="I33" i="9"/>
  <c r="I52" i="9"/>
  <c r="I61" i="9"/>
  <c r="I14" i="9"/>
  <c r="I16" i="9"/>
  <c r="I32" i="9"/>
  <c r="I49" i="9"/>
  <c r="I21" i="9"/>
  <c r="I23" i="9"/>
  <c r="I41" i="9"/>
  <c r="I57" i="9"/>
  <c r="I11" i="9"/>
  <c r="I22" i="9"/>
  <c r="I31" i="9"/>
  <c r="I38" i="9"/>
  <c r="I46" i="9"/>
  <c r="I48" i="9"/>
  <c r="I64" i="9"/>
  <c r="I28" i="9"/>
  <c r="I53" i="9"/>
  <c r="I55" i="9"/>
  <c r="I6" i="9"/>
  <c r="I24" i="9"/>
  <c r="I36" i="9"/>
  <c r="I44" i="9"/>
  <c r="I62" i="9"/>
  <c r="I12" i="9"/>
  <c r="I15" i="9"/>
  <c r="I60" i="9"/>
  <c r="H60" i="9"/>
  <c r="H52" i="9"/>
  <c r="H44" i="9"/>
  <c r="H36" i="9"/>
  <c r="H28" i="9"/>
  <c r="H20" i="9"/>
  <c r="I20" i="9"/>
  <c r="I59" i="9"/>
  <c r="I51" i="9"/>
  <c r="I43" i="9"/>
  <c r="I35" i="9"/>
  <c r="I27" i="9"/>
  <c r="H59" i="9"/>
  <c r="H51" i="9"/>
  <c r="H43" i="9"/>
  <c r="H35" i="9"/>
  <c r="H27" i="9"/>
  <c r="I19" i="9"/>
  <c r="I66" i="9"/>
  <c r="I58" i="9"/>
  <c r="I50" i="9"/>
  <c r="I42" i="9"/>
  <c r="I34" i="9"/>
  <c r="I26" i="9"/>
  <c r="H66" i="9"/>
  <c r="H58" i="9"/>
  <c r="H50" i="9"/>
  <c r="H42" i="9"/>
  <c r="H34" i="9"/>
  <c r="H26" i="9"/>
  <c r="H11" i="9"/>
  <c r="E16" i="9"/>
  <c r="E25" i="9"/>
  <c r="E66" i="9"/>
  <c r="E57" i="9"/>
  <c r="E48" i="9"/>
  <c r="E10" i="9"/>
  <c r="E15" i="9"/>
  <c r="E65" i="9"/>
  <c r="E56" i="9"/>
  <c r="E23" i="9"/>
  <c r="E60" i="9"/>
  <c r="E46" i="9"/>
  <c r="E41" i="9"/>
  <c r="E35" i="9"/>
  <c r="E27" i="9"/>
  <c r="E64" i="9"/>
  <c r="E50" i="9"/>
  <c r="E19" i="9"/>
  <c r="E22" i="9"/>
  <c r="E54" i="9"/>
  <c r="E45" i="9"/>
  <c r="E39" i="9"/>
  <c r="F10" i="9"/>
  <c r="E14" i="9"/>
  <c r="E28" i="9"/>
  <c r="E24" i="9"/>
  <c r="E20" i="9"/>
  <c r="E63" i="9"/>
  <c r="E59" i="9"/>
  <c r="E55" i="9"/>
  <c r="E51" i="9"/>
  <c r="E47" i="9"/>
  <c r="E43" i="9"/>
  <c r="E38" i="9"/>
  <c r="E34" i="9"/>
  <c r="E42" i="9"/>
  <c r="E37" i="9"/>
  <c r="G126" i="6"/>
  <c r="J143" i="9" l="1"/>
  <c r="J130" i="9"/>
  <c r="J105" i="9"/>
  <c r="J131" i="9"/>
  <c r="J132" i="9"/>
  <c r="J137" i="9"/>
  <c r="J141" i="9"/>
  <c r="J106" i="9"/>
  <c r="J107" i="9"/>
  <c r="J119" i="9"/>
  <c r="J120" i="9"/>
  <c r="J127" i="9"/>
  <c r="J136" i="9"/>
  <c r="J140" i="9"/>
  <c r="J112" i="9"/>
  <c r="J122" i="9"/>
  <c r="J134" i="9"/>
  <c r="J125" i="9"/>
  <c r="J102" i="9"/>
  <c r="J103" i="9"/>
  <c r="J117" i="9"/>
  <c r="J145" i="9"/>
  <c r="J135" i="9"/>
  <c r="J101" i="9"/>
  <c r="J124" i="9"/>
  <c r="J108" i="9"/>
  <c r="J133" i="9"/>
  <c r="J123" i="9"/>
  <c r="J109" i="9"/>
  <c r="J126" i="9"/>
  <c r="J110" i="9"/>
  <c r="J142" i="9"/>
  <c r="J138" i="9"/>
  <c r="J144" i="9"/>
  <c r="J104" i="9"/>
  <c r="J139" i="9"/>
  <c r="J128" i="9"/>
  <c r="J121" i="9"/>
  <c r="J111" i="9"/>
  <c r="J115" i="9"/>
  <c r="J113" i="9"/>
  <c r="J118" i="9"/>
  <c r="J114" i="9"/>
  <c r="J76" i="9"/>
  <c r="J83" i="9"/>
  <c r="J92" i="9"/>
  <c r="J71" i="9"/>
  <c r="J96" i="9"/>
  <c r="J87" i="9"/>
  <c r="J85" i="9"/>
  <c r="J78" i="9"/>
  <c r="J94" i="9"/>
  <c r="J80" i="9"/>
  <c r="J77" i="9"/>
  <c r="J90" i="9"/>
  <c r="J72" i="9"/>
  <c r="J68" i="9"/>
  <c r="J95" i="9"/>
  <c r="J91" i="9"/>
  <c r="J97" i="9"/>
  <c r="J79" i="9"/>
  <c r="J86" i="9"/>
  <c r="J93" i="9"/>
  <c r="J73" i="9"/>
  <c r="J75" i="9"/>
  <c r="J70" i="9"/>
  <c r="J88" i="9"/>
  <c r="J81" i="9"/>
  <c r="J84" i="9"/>
  <c r="J89" i="9"/>
  <c r="J74" i="9"/>
  <c r="J36" i="9"/>
  <c r="J67" i="9"/>
  <c r="J11" i="9"/>
  <c r="J35" i="9"/>
  <c r="J42" i="9"/>
  <c r="J19" i="9"/>
  <c r="J27" i="9"/>
  <c r="J59" i="9"/>
  <c r="J50" i="9"/>
  <c r="J43" i="9"/>
  <c r="J26" i="9"/>
  <c r="J58" i="9"/>
  <c r="J51" i="9"/>
  <c r="J34" i="9"/>
  <c r="J66" i="9"/>
  <c r="K5" i="9"/>
  <c r="J22" i="9"/>
  <c r="J32" i="9"/>
  <c r="J49" i="9"/>
  <c r="J60" i="9"/>
  <c r="J12" i="9"/>
  <c r="J20" i="9"/>
  <c r="J29" i="9"/>
  <c r="J37" i="9"/>
  <c r="J39" i="9"/>
  <c r="J47" i="9"/>
  <c r="J56" i="9"/>
  <c r="J65" i="9"/>
  <c r="J10" i="9"/>
  <c r="J7" i="9"/>
  <c r="J25" i="9"/>
  <c r="J45" i="9"/>
  <c r="J54" i="9"/>
  <c r="J63" i="9"/>
  <c r="J15" i="9"/>
  <c r="J33" i="9"/>
  <c r="J52" i="9"/>
  <c r="J61" i="9"/>
  <c r="J14" i="9"/>
  <c r="J16" i="9"/>
  <c r="J44" i="9"/>
  <c r="J21" i="9"/>
  <c r="J23" i="9"/>
  <c r="J41" i="9"/>
  <c r="J57" i="9"/>
  <c r="J31" i="9"/>
  <c r="J38" i="9"/>
  <c r="J46" i="9"/>
  <c r="J48" i="9"/>
  <c r="J64" i="9"/>
  <c r="J62" i="9"/>
  <c r="J28" i="9"/>
  <c r="J53" i="9"/>
  <c r="J55" i="9"/>
  <c r="J6" i="9"/>
  <c r="J24" i="9"/>
  <c r="F37" i="9"/>
  <c r="F48" i="9"/>
  <c r="F57" i="9"/>
  <c r="F66" i="9"/>
  <c r="F25" i="9"/>
  <c r="F32" i="9"/>
  <c r="F38" i="9"/>
  <c r="F44" i="9"/>
  <c r="F53" i="9"/>
  <c r="F62" i="9"/>
  <c r="F21" i="9"/>
  <c r="F31" i="9"/>
  <c r="F33" i="9"/>
  <c r="F49" i="9"/>
  <c r="F58" i="9"/>
  <c r="F63" i="9"/>
  <c r="F26" i="9"/>
  <c r="F11" i="9"/>
  <c r="F24" i="9"/>
  <c r="F34" i="9"/>
  <c r="F39" i="9"/>
  <c r="F45" i="9"/>
  <c r="F54" i="9"/>
  <c r="F59" i="9"/>
  <c r="F22" i="9"/>
  <c r="F19" i="9"/>
  <c r="F50" i="9"/>
  <c r="F55" i="9"/>
  <c r="F64" i="9"/>
  <c r="F27" i="9"/>
  <c r="F14" i="9"/>
  <c r="F35" i="9"/>
  <c r="F41" i="9"/>
  <c r="F46" i="9"/>
  <c r="F51" i="9"/>
  <c r="F60" i="9"/>
  <c r="F23" i="9"/>
  <c r="F28" i="9"/>
  <c r="F42" i="9"/>
  <c r="F47" i="9"/>
  <c r="F56" i="9"/>
  <c r="F65" i="9"/>
  <c r="F15" i="9"/>
  <c r="F36" i="9"/>
  <c r="F43" i="9"/>
  <c r="F52" i="9"/>
  <c r="F61" i="9"/>
  <c r="F20" i="9"/>
  <c r="F29" i="9"/>
  <c r="F16" i="9"/>
  <c r="F133" i="6"/>
  <c r="C23" i="6"/>
  <c r="C69" i="6"/>
  <c r="F87" i="6"/>
  <c r="F127" i="6"/>
  <c r="F14" i="6"/>
  <c r="F42" i="6"/>
  <c r="C25" i="6"/>
  <c r="F16" i="6"/>
  <c r="C119" i="6"/>
  <c r="C146" i="6"/>
  <c r="F33" i="6"/>
  <c r="F11" i="6"/>
  <c r="D132" i="6"/>
  <c r="C66" i="6"/>
  <c r="F68" i="6"/>
  <c r="C19" i="6"/>
  <c r="D79" i="6"/>
  <c r="F74" i="6"/>
  <c r="C8" i="6"/>
  <c r="C70" i="6"/>
  <c r="C155" i="6"/>
  <c r="F75" i="6"/>
  <c r="C67" i="6"/>
  <c r="C41" i="6"/>
  <c r="C18" i="6"/>
  <c r="C20" i="6"/>
  <c r="F145" i="6"/>
  <c r="C134" i="6"/>
  <c r="F61" i="6"/>
  <c r="C47" i="6"/>
  <c r="F136" i="6"/>
  <c r="C130" i="6"/>
  <c r="F65" i="6"/>
  <c r="F142" i="6"/>
  <c r="F121" i="6"/>
  <c r="C79" i="6"/>
  <c r="F141" i="6"/>
  <c r="C143" i="6"/>
  <c r="F66" i="6"/>
  <c r="C80" i="6"/>
  <c r="F24" i="6"/>
  <c r="G89" i="6"/>
  <c r="F30" i="6"/>
  <c r="F149" i="6"/>
  <c r="C63" i="6"/>
  <c r="C125" i="6"/>
  <c r="F47" i="6"/>
  <c r="F150" i="6"/>
  <c r="C151" i="6"/>
  <c r="C153" i="6"/>
  <c r="C72" i="6"/>
  <c r="C57" i="6"/>
  <c r="C53" i="6"/>
  <c r="F147" i="6"/>
  <c r="F148" i="6"/>
  <c r="F152" i="6"/>
  <c r="C84" i="6"/>
  <c r="F69" i="6"/>
  <c r="C50" i="6"/>
  <c r="F115" i="6"/>
  <c r="F41" i="6"/>
  <c r="C93" i="6"/>
  <c r="F124" i="6"/>
  <c r="C17" i="6"/>
  <c r="F134" i="6"/>
  <c r="C22" i="6"/>
  <c r="F54" i="6"/>
  <c r="F86" i="6"/>
  <c r="C85" i="6"/>
  <c r="F8" i="6"/>
  <c r="F118" i="6"/>
  <c r="F137" i="6"/>
  <c r="F12" i="6"/>
  <c r="C14" i="6"/>
  <c r="F28" i="6"/>
  <c r="F56" i="6"/>
  <c r="F19" i="6"/>
  <c r="C61" i="6"/>
  <c r="C11" i="6"/>
  <c r="C9" i="6"/>
  <c r="F85" i="6"/>
  <c r="F128" i="6"/>
  <c r="C28" i="6"/>
  <c r="C131" i="6"/>
  <c r="C129" i="6"/>
  <c r="C133" i="6"/>
  <c r="C36" i="6"/>
  <c r="F81" i="6"/>
  <c r="F35" i="6"/>
  <c r="F88" i="6"/>
  <c r="F23" i="6"/>
  <c r="F132" i="6"/>
  <c r="C40" i="6"/>
  <c r="F78" i="6"/>
  <c r="C76" i="6"/>
  <c r="C59" i="6"/>
  <c r="C124" i="6"/>
  <c r="D81" i="6"/>
  <c r="C43" i="6"/>
  <c r="F43" i="6"/>
  <c r="C58" i="6"/>
  <c r="G154" i="6"/>
  <c r="F9" i="6"/>
  <c r="C81" i="6"/>
  <c r="F79" i="6"/>
  <c r="C139" i="6"/>
  <c r="C60" i="6"/>
  <c r="F84" i="6"/>
  <c r="F64" i="6"/>
  <c r="F51" i="6"/>
  <c r="C12" i="6"/>
  <c r="F63" i="6"/>
  <c r="F29" i="6"/>
  <c r="F130" i="6"/>
  <c r="C136" i="6"/>
  <c r="F70" i="6"/>
  <c r="F139" i="6"/>
  <c r="C156" i="6"/>
  <c r="F26" i="6"/>
  <c r="F140" i="6"/>
  <c r="C145" i="6"/>
  <c r="C152" i="6"/>
  <c r="C54" i="6"/>
  <c r="F50" i="6"/>
  <c r="C87" i="6"/>
  <c r="C52" i="6"/>
  <c r="F116" i="6"/>
  <c r="C32" i="6"/>
  <c r="F153" i="6"/>
  <c r="C132" i="6"/>
  <c r="C10" i="6"/>
  <c r="C13" i="6"/>
  <c r="F59" i="6"/>
  <c r="F117" i="6"/>
  <c r="C31" i="6"/>
  <c r="F21" i="6"/>
  <c r="F22" i="6"/>
  <c r="F40" i="6"/>
  <c r="F57" i="6"/>
  <c r="F123" i="6"/>
  <c r="F156" i="6"/>
  <c r="F71" i="6"/>
  <c r="C88" i="6"/>
  <c r="C148" i="6"/>
  <c r="C135" i="6"/>
  <c r="C39" i="6"/>
  <c r="C118" i="6"/>
  <c r="F93" i="6"/>
  <c r="C77" i="6"/>
  <c r="F37" i="6"/>
  <c r="F34" i="6"/>
  <c r="F77" i="6"/>
  <c r="C75" i="6"/>
  <c r="C122" i="6"/>
  <c r="C27" i="6"/>
  <c r="C83" i="6"/>
  <c r="F146" i="6"/>
  <c r="C138" i="6"/>
  <c r="F32" i="6"/>
  <c r="C33" i="6"/>
  <c r="F144" i="6"/>
  <c r="C56" i="6"/>
  <c r="F53" i="6"/>
  <c r="F18" i="6"/>
  <c r="C16" i="6"/>
  <c r="C150" i="6"/>
  <c r="F31" i="6"/>
  <c r="F119" i="6"/>
  <c r="F25" i="6"/>
  <c r="F60" i="6"/>
  <c r="C140" i="6"/>
  <c r="F143" i="6"/>
  <c r="C120" i="6"/>
  <c r="F135" i="6"/>
  <c r="F83" i="6"/>
  <c r="D83" i="6"/>
  <c r="F120" i="6"/>
  <c r="F55" i="6"/>
  <c r="F13" i="6"/>
  <c r="C21" i="6"/>
  <c r="C127" i="6"/>
  <c r="F73" i="6"/>
  <c r="C78" i="6"/>
  <c r="C71" i="6"/>
  <c r="C34" i="6"/>
  <c r="F10" i="6"/>
  <c r="C38" i="6"/>
  <c r="G114" i="6"/>
  <c r="C123" i="6"/>
  <c r="C42" i="6"/>
  <c r="F27" i="6"/>
  <c r="F67" i="6"/>
  <c r="C86" i="6"/>
  <c r="F20" i="6"/>
  <c r="C29" i="6"/>
  <c r="C51" i="6"/>
  <c r="C73" i="6"/>
  <c r="C65" i="6"/>
  <c r="C24" i="6"/>
  <c r="F39" i="6"/>
  <c r="C121" i="6"/>
  <c r="F72" i="6"/>
  <c r="C142" i="6"/>
  <c r="F38" i="6"/>
  <c r="C74" i="6"/>
  <c r="C149" i="6"/>
  <c r="C26" i="6"/>
  <c r="D147" i="6"/>
  <c r="F125" i="6"/>
  <c r="C37" i="6"/>
  <c r="C64" i="6"/>
  <c r="F122" i="6"/>
  <c r="C144" i="6"/>
  <c r="C128" i="6"/>
  <c r="C117" i="6"/>
  <c r="D63" i="6"/>
  <c r="G23" i="6"/>
  <c r="C15" i="6"/>
  <c r="F129" i="6"/>
  <c r="F52" i="6"/>
  <c r="F36" i="6"/>
  <c r="F17" i="6"/>
  <c r="C115" i="6"/>
  <c r="C147" i="6"/>
  <c r="F138" i="6"/>
  <c r="C35" i="6"/>
  <c r="F76" i="6"/>
  <c r="F58" i="6"/>
  <c r="C30" i="6"/>
  <c r="C55" i="6"/>
  <c r="C137" i="6"/>
  <c r="F15" i="6"/>
  <c r="F82" i="6"/>
  <c r="F151" i="6"/>
  <c r="F131" i="6"/>
  <c r="F80" i="6"/>
  <c r="C68" i="6"/>
  <c r="C116" i="6"/>
  <c r="G62" i="6"/>
  <c r="F155" i="6"/>
  <c r="C82" i="6"/>
  <c r="C141" i="6"/>
  <c r="C114" i="6"/>
  <c r="H23" i="6"/>
  <c r="K143" i="9" l="1"/>
  <c r="K130" i="9"/>
  <c r="C108" i="6"/>
  <c r="F108" i="6"/>
  <c r="K105" i="9"/>
  <c r="K131" i="9"/>
  <c r="K107" i="9"/>
  <c r="K119" i="9"/>
  <c r="K137" i="9"/>
  <c r="K141" i="9"/>
  <c r="K101" i="9"/>
  <c r="K111" i="9"/>
  <c r="K121" i="9"/>
  <c r="K133" i="9"/>
  <c r="K135" i="9"/>
  <c r="K144" i="9"/>
  <c r="K115" i="9"/>
  <c r="K142" i="9"/>
  <c r="K126" i="9"/>
  <c r="K110" i="9"/>
  <c r="K140" i="9"/>
  <c r="K124" i="9"/>
  <c r="K108" i="9"/>
  <c r="K112" i="9"/>
  <c r="K125" i="9"/>
  <c r="K138" i="9"/>
  <c r="K122" i="9"/>
  <c r="K106" i="9"/>
  <c r="K145" i="9"/>
  <c r="K139" i="9"/>
  <c r="K136" i="9"/>
  <c r="K120" i="9"/>
  <c r="K104" i="9"/>
  <c r="K123" i="9"/>
  <c r="K127" i="9"/>
  <c r="K109" i="9"/>
  <c r="K134" i="9"/>
  <c r="K118" i="9"/>
  <c r="K102" i="9"/>
  <c r="K103" i="9"/>
  <c r="K132" i="9"/>
  <c r="K113" i="9"/>
  <c r="K117" i="9"/>
  <c r="K114" i="9"/>
  <c r="K128" i="9"/>
  <c r="K85" i="9"/>
  <c r="K87" i="9"/>
  <c r="K83" i="9"/>
  <c r="K89" i="9"/>
  <c r="K71" i="9"/>
  <c r="K73" i="9"/>
  <c r="K94" i="9"/>
  <c r="K97" i="9"/>
  <c r="K76" i="9"/>
  <c r="K93" i="9"/>
  <c r="K80" i="9"/>
  <c r="K75" i="9"/>
  <c r="K78" i="9"/>
  <c r="K88" i="9"/>
  <c r="K84" i="9"/>
  <c r="K70" i="9"/>
  <c r="K95" i="9"/>
  <c r="K77" i="9"/>
  <c r="K68" i="9"/>
  <c r="K92" i="9"/>
  <c r="K96" i="9"/>
  <c r="K72" i="9"/>
  <c r="K91" i="9"/>
  <c r="K79" i="9"/>
  <c r="K90" i="9"/>
  <c r="K81" i="9"/>
  <c r="K86" i="9"/>
  <c r="K74" i="9"/>
  <c r="K67" i="9"/>
  <c r="C101" i="6"/>
  <c r="K12" i="9"/>
  <c r="K15" i="9"/>
  <c r="K22" i="9"/>
  <c r="K51" i="9"/>
  <c r="K29" i="9"/>
  <c r="K37" i="9"/>
  <c r="K47" i="9"/>
  <c r="K65" i="9"/>
  <c r="K10" i="9"/>
  <c r="K7" i="9"/>
  <c r="K25" i="9"/>
  <c r="K54" i="9"/>
  <c r="K53" i="9"/>
  <c r="K27" i="9"/>
  <c r="K33" i="9"/>
  <c r="K61" i="9"/>
  <c r="K11" i="9"/>
  <c r="K14" i="9"/>
  <c r="K16" i="9"/>
  <c r="K6" i="9"/>
  <c r="K21" i="9"/>
  <c r="K35" i="9"/>
  <c r="K43" i="9"/>
  <c r="K57" i="9"/>
  <c r="K38" i="9"/>
  <c r="K46" i="9"/>
  <c r="K59" i="9"/>
  <c r="K64" i="9"/>
  <c r="K23" i="9"/>
  <c r="K49" i="9"/>
  <c r="K55" i="9"/>
  <c r="K32" i="9"/>
  <c r="K20" i="9"/>
  <c r="K34" i="9"/>
  <c r="K31" i="9"/>
  <c r="K56" i="9"/>
  <c r="K52" i="9"/>
  <c r="K19" i="9"/>
  <c r="K50" i="9"/>
  <c r="K39" i="9"/>
  <c r="K63" i="9"/>
  <c r="K28" i="9"/>
  <c r="K62" i="9"/>
  <c r="K48" i="9"/>
  <c r="L5" i="9"/>
  <c r="K42" i="9"/>
  <c r="K41" i="9"/>
  <c r="K60" i="9"/>
  <c r="K44" i="9"/>
  <c r="K45" i="9"/>
  <c r="K36" i="9"/>
  <c r="K58" i="9"/>
  <c r="K26" i="9"/>
  <c r="K24" i="9"/>
  <c r="K66" i="9"/>
  <c r="F46" i="6"/>
  <c r="F107" i="6"/>
  <c r="E83" i="6"/>
  <c r="E132" i="6"/>
  <c r="E147" i="6"/>
  <c r="F101" i="6"/>
  <c r="F103" i="6"/>
  <c r="C102" i="6"/>
  <c r="C107" i="6"/>
  <c r="C90" i="6"/>
  <c r="C100" i="6"/>
  <c r="C105" i="6"/>
  <c r="C104" i="6"/>
  <c r="C97" i="6"/>
  <c r="C106" i="6"/>
  <c r="C91" i="6"/>
  <c r="C99" i="6"/>
  <c r="F45" i="6"/>
  <c r="F91" i="6"/>
  <c r="F99" i="6"/>
  <c r="F105" i="6"/>
  <c r="C46" i="6"/>
  <c r="F44" i="6"/>
  <c r="F92" i="6"/>
  <c r="F96" i="6"/>
  <c r="F104" i="6"/>
  <c r="F98" i="6"/>
  <c r="F106" i="6"/>
  <c r="C92" i="6"/>
  <c r="C96" i="6"/>
  <c r="C103" i="6"/>
  <c r="C44" i="6"/>
  <c r="F90" i="6"/>
  <c r="F100" i="6"/>
  <c r="C45" i="6"/>
  <c r="C98" i="6"/>
  <c r="F97" i="6"/>
  <c r="F102" i="6"/>
  <c r="H62" i="6"/>
  <c r="H126" i="6"/>
  <c r="H154" i="6"/>
  <c r="H114" i="6"/>
  <c r="D52" i="6"/>
  <c r="H89" i="6"/>
  <c r="I126" i="6"/>
  <c r="E52" i="6" l="1"/>
  <c r="C111" i="6"/>
  <c r="C110" i="6"/>
  <c r="L143" i="9"/>
  <c r="L130" i="9"/>
  <c r="L102" i="9"/>
  <c r="L136" i="9"/>
  <c r="L140" i="9"/>
  <c r="L145" i="9"/>
  <c r="L106" i="9"/>
  <c r="L132" i="9"/>
  <c r="L112" i="9"/>
  <c r="L122" i="9"/>
  <c r="L134" i="9"/>
  <c r="L124" i="9"/>
  <c r="L101" i="9"/>
  <c r="L113" i="9"/>
  <c r="L120" i="9"/>
  <c r="L126" i="9"/>
  <c r="L114" i="9"/>
  <c r="L142" i="9"/>
  <c r="L103" i="9"/>
  <c r="L135" i="9"/>
  <c r="L144" i="9"/>
  <c r="L111" i="9"/>
  <c r="L115" i="9"/>
  <c r="L141" i="9"/>
  <c r="L109" i="9"/>
  <c r="L105" i="9"/>
  <c r="L117" i="9"/>
  <c r="L139" i="9"/>
  <c r="L118" i="9"/>
  <c r="L131" i="9"/>
  <c r="L138" i="9"/>
  <c r="L104" i="9"/>
  <c r="L107" i="9"/>
  <c r="L121" i="9"/>
  <c r="L110" i="9"/>
  <c r="L137" i="9"/>
  <c r="L128" i="9"/>
  <c r="L127" i="9"/>
  <c r="L108" i="9"/>
  <c r="L123" i="9"/>
  <c r="L133" i="9"/>
  <c r="L119" i="9"/>
  <c r="L125" i="9"/>
  <c r="L67" i="9"/>
  <c r="L71" i="9"/>
  <c r="L78" i="9"/>
  <c r="L87" i="9"/>
  <c r="L94" i="9"/>
  <c r="L96" i="9"/>
  <c r="L76" i="9"/>
  <c r="L85" i="9"/>
  <c r="L92" i="9"/>
  <c r="L91" i="9"/>
  <c r="L83" i="9"/>
  <c r="L80" i="9"/>
  <c r="L75" i="9"/>
  <c r="L89" i="9"/>
  <c r="L73" i="9"/>
  <c r="L77" i="9"/>
  <c r="L70" i="9"/>
  <c r="L86" i="9"/>
  <c r="L68" i="9"/>
  <c r="L79" i="9"/>
  <c r="L74" i="9"/>
  <c r="L88" i="9"/>
  <c r="L93" i="9"/>
  <c r="L97" i="9"/>
  <c r="L72" i="9"/>
  <c r="L90" i="9"/>
  <c r="L84" i="9"/>
  <c r="L81" i="9"/>
  <c r="L95" i="9"/>
  <c r="L36" i="9"/>
  <c r="L19" i="9"/>
  <c r="L52" i="9"/>
  <c r="L44" i="9"/>
  <c r="L28" i="9"/>
  <c r="L20" i="9"/>
  <c r="L60" i="9"/>
  <c r="L54" i="9"/>
  <c r="L62" i="9"/>
  <c r="L32" i="9"/>
  <c r="L14" i="9"/>
  <c r="L7" i="9"/>
  <c r="L56" i="9"/>
  <c r="L38" i="9"/>
  <c r="L51" i="9"/>
  <c r="L59" i="9"/>
  <c r="L23" i="9"/>
  <c r="L34" i="9"/>
  <c r="L33" i="9"/>
  <c r="L43" i="9"/>
  <c r="L61" i="9"/>
  <c r="L31" i="9"/>
  <c r="L41" i="9"/>
  <c r="L16" i="9"/>
  <c r="L27" i="9"/>
  <c r="L63" i="9"/>
  <c r="L49" i="9"/>
  <c r="L46" i="9"/>
  <c r="L64" i="9"/>
  <c r="L48" i="9"/>
  <c r="L65" i="9"/>
  <c r="L39" i="9"/>
  <c r="L37" i="9"/>
  <c r="L6" i="9"/>
  <c r="L35" i="9"/>
  <c r="L11" i="9"/>
  <c r="L42" i="9"/>
  <c r="L58" i="9"/>
  <c r="L25" i="9"/>
  <c r="L53" i="9"/>
  <c r="L66" i="9"/>
  <c r="M5" i="9"/>
  <c r="L50" i="9"/>
  <c r="L24" i="9"/>
  <c r="L22" i="9"/>
  <c r="L29" i="9"/>
  <c r="L12" i="9"/>
  <c r="L10" i="9"/>
  <c r="L15" i="9"/>
  <c r="L45" i="9"/>
  <c r="L21" i="9"/>
  <c r="L57" i="9"/>
  <c r="L47" i="9"/>
  <c r="L55" i="9"/>
  <c r="L26" i="9"/>
  <c r="F109" i="6"/>
  <c r="F111" i="6"/>
  <c r="C109" i="6"/>
  <c r="F110" i="6"/>
  <c r="I144" i="6"/>
  <c r="H117" i="6"/>
  <c r="G22" i="6"/>
  <c r="H125" i="6"/>
  <c r="D129" i="6"/>
  <c r="D149" i="6"/>
  <c r="H143" i="6"/>
  <c r="D118" i="6"/>
  <c r="G117" i="6"/>
  <c r="H22" i="6"/>
  <c r="G81" i="6"/>
  <c r="H26" i="6"/>
  <c r="H149" i="6"/>
  <c r="D37" i="6"/>
  <c r="D71" i="6"/>
  <c r="I140" i="6"/>
  <c r="H127" i="6"/>
  <c r="D141" i="6"/>
  <c r="H84" i="6"/>
  <c r="H132" i="6"/>
  <c r="I62" i="6"/>
  <c r="H55" i="6"/>
  <c r="D153" i="6"/>
  <c r="G127" i="6"/>
  <c r="G156" i="6"/>
  <c r="D117" i="6"/>
  <c r="D29" i="6"/>
  <c r="G47" i="6"/>
  <c r="G122" i="6"/>
  <c r="G43" i="6"/>
  <c r="H139" i="6"/>
  <c r="H72" i="6"/>
  <c r="D32" i="6"/>
  <c r="H75" i="6"/>
  <c r="H118" i="6"/>
  <c r="D116" i="6"/>
  <c r="G26" i="6"/>
  <c r="G131" i="6"/>
  <c r="H16" i="6"/>
  <c r="G10" i="6"/>
  <c r="G121" i="6"/>
  <c r="H50" i="6"/>
  <c r="G20" i="6"/>
  <c r="D27" i="6"/>
  <c r="G19" i="6"/>
  <c r="G57" i="6"/>
  <c r="D142" i="6"/>
  <c r="H19" i="6"/>
  <c r="H32" i="6"/>
  <c r="D58" i="6"/>
  <c r="H141" i="6"/>
  <c r="H9" i="6"/>
  <c r="G29" i="6"/>
  <c r="D68" i="6"/>
  <c r="G42" i="6"/>
  <c r="D114" i="6"/>
  <c r="G150" i="6"/>
  <c r="D69" i="6"/>
  <c r="D80" i="6"/>
  <c r="H24" i="6"/>
  <c r="G21" i="6"/>
  <c r="H74" i="6"/>
  <c r="H37" i="6"/>
  <c r="D30" i="6"/>
  <c r="I41" i="6"/>
  <c r="H68" i="6"/>
  <c r="H39" i="6"/>
  <c r="G58" i="6"/>
  <c r="G8" i="6"/>
  <c r="G155" i="6"/>
  <c r="D75" i="6"/>
  <c r="D14" i="6"/>
  <c r="G61" i="6"/>
  <c r="D41" i="6"/>
  <c r="I86" i="6"/>
  <c r="G50" i="6"/>
  <c r="G125" i="6"/>
  <c r="D73" i="6"/>
  <c r="I35" i="6"/>
  <c r="G9" i="6"/>
  <c r="H14" i="6"/>
  <c r="H155" i="6"/>
  <c r="G74" i="6"/>
  <c r="H35" i="6"/>
  <c r="D64" i="6"/>
  <c r="D23" i="6"/>
  <c r="H128" i="6"/>
  <c r="G51" i="6"/>
  <c r="H79" i="6"/>
  <c r="H119" i="6"/>
  <c r="G115" i="6"/>
  <c r="G84" i="6"/>
  <c r="G56" i="6"/>
  <c r="G67" i="6"/>
  <c r="D86" i="6"/>
  <c r="H10" i="6"/>
  <c r="D12" i="6"/>
  <c r="H43" i="6"/>
  <c r="D42" i="6"/>
  <c r="G149" i="6"/>
  <c r="G142" i="6"/>
  <c r="D18" i="6"/>
  <c r="G36" i="6"/>
  <c r="G93" i="6"/>
  <c r="H20" i="6"/>
  <c r="G77" i="6"/>
  <c r="G78" i="6"/>
  <c r="D61" i="6"/>
  <c r="G124" i="6"/>
  <c r="G16" i="6"/>
  <c r="H34" i="6"/>
  <c r="G153" i="6"/>
  <c r="J23" i="6"/>
  <c r="D145" i="6"/>
  <c r="G120" i="6"/>
  <c r="H120" i="6"/>
  <c r="D136" i="6"/>
  <c r="G143" i="6"/>
  <c r="G116" i="6"/>
  <c r="H73" i="6"/>
  <c r="H61" i="6"/>
  <c r="I148" i="6"/>
  <c r="D67" i="6"/>
  <c r="D34" i="6"/>
  <c r="D43" i="6"/>
  <c r="H152" i="6"/>
  <c r="I89" i="6"/>
  <c r="G28" i="6"/>
  <c r="D39" i="6"/>
  <c r="D17" i="6"/>
  <c r="G31" i="6"/>
  <c r="G11" i="6"/>
  <c r="H130" i="6"/>
  <c r="H81" i="6"/>
  <c r="D144" i="6"/>
  <c r="H137" i="6"/>
  <c r="G144" i="6"/>
  <c r="D84" i="6"/>
  <c r="D78" i="6"/>
  <c r="D70" i="6"/>
  <c r="G30" i="6"/>
  <c r="H144" i="6"/>
  <c r="G136" i="6"/>
  <c r="I154" i="6"/>
  <c r="H12" i="6"/>
  <c r="G55" i="6"/>
  <c r="H64" i="6"/>
  <c r="H83" i="6"/>
  <c r="G73" i="6"/>
  <c r="G76" i="6"/>
  <c r="G60" i="6"/>
  <c r="H57" i="6"/>
  <c r="H41" i="6"/>
  <c r="H30" i="6"/>
  <c r="G66" i="6"/>
  <c r="H15" i="6"/>
  <c r="D87" i="6"/>
  <c r="H31" i="6"/>
  <c r="H65" i="6"/>
  <c r="H86" i="6"/>
  <c r="G52" i="6"/>
  <c r="G85" i="6"/>
  <c r="D65" i="6"/>
  <c r="D22" i="6"/>
  <c r="G18" i="6"/>
  <c r="D72" i="6"/>
  <c r="G80" i="6"/>
  <c r="H87" i="6"/>
  <c r="H42" i="6"/>
  <c r="H77" i="6"/>
  <c r="D124" i="6"/>
  <c r="H150" i="6"/>
  <c r="D59" i="6"/>
  <c r="G138" i="6"/>
  <c r="D156" i="6"/>
  <c r="D36" i="6"/>
  <c r="H8" i="6"/>
  <c r="D119" i="6"/>
  <c r="G123" i="6"/>
  <c r="D54" i="6"/>
  <c r="I114" i="6"/>
  <c r="G118" i="6"/>
  <c r="G25" i="6"/>
  <c r="G33" i="6"/>
  <c r="G79" i="6"/>
  <c r="D13" i="6"/>
  <c r="I87" i="6"/>
  <c r="H59" i="6"/>
  <c r="D20" i="6"/>
  <c r="D55" i="6"/>
  <c r="D150" i="6"/>
  <c r="I156" i="6"/>
  <c r="D122" i="6"/>
  <c r="D82" i="6"/>
  <c r="G13" i="6"/>
  <c r="H85" i="6"/>
  <c r="I23" i="6"/>
  <c r="D85" i="6"/>
  <c r="H136" i="6"/>
  <c r="G12" i="6"/>
  <c r="G54" i="6"/>
  <c r="H51" i="6"/>
  <c r="D76" i="6"/>
  <c r="G32" i="6"/>
  <c r="H28" i="6"/>
  <c r="I21" i="6"/>
  <c r="G24" i="6"/>
  <c r="D24" i="6"/>
  <c r="G139" i="6"/>
  <c r="G27" i="6"/>
  <c r="H70" i="6"/>
  <c r="D15" i="6"/>
  <c r="H18" i="6"/>
  <c r="H17" i="6"/>
  <c r="G64" i="6"/>
  <c r="D137" i="6"/>
  <c r="G134" i="6"/>
  <c r="D115" i="6"/>
  <c r="H56" i="6"/>
  <c r="H146" i="6"/>
  <c r="G39" i="6"/>
  <c r="H156" i="6"/>
  <c r="G41" i="6"/>
  <c r="G82" i="6"/>
  <c r="D88" i="6"/>
  <c r="H121" i="6"/>
  <c r="G88" i="6"/>
  <c r="G68" i="6"/>
  <c r="G140" i="6"/>
  <c r="D38" i="6"/>
  <c r="H38" i="6"/>
  <c r="G40" i="6"/>
  <c r="H93" i="6"/>
  <c r="H67" i="6"/>
  <c r="H71" i="6"/>
  <c r="D19" i="6"/>
  <c r="H21" i="6"/>
  <c r="G38" i="6"/>
  <c r="D11" i="6"/>
  <c r="H124" i="6"/>
  <c r="D56" i="6"/>
  <c r="G135" i="6"/>
  <c r="H78" i="6"/>
  <c r="D128" i="6"/>
  <c r="G72" i="6"/>
  <c r="D135" i="6"/>
  <c r="H138" i="6"/>
  <c r="G65" i="6"/>
  <c r="D143" i="6"/>
  <c r="H11" i="6"/>
  <c r="G70" i="6"/>
  <c r="D130" i="6"/>
  <c r="D134" i="6"/>
  <c r="I22" i="6"/>
  <c r="H40" i="6"/>
  <c r="H25" i="6"/>
  <c r="D121" i="6"/>
  <c r="H13" i="6"/>
  <c r="H82" i="6"/>
  <c r="H60" i="6"/>
  <c r="G130" i="6"/>
  <c r="G86" i="6"/>
  <c r="D33" i="6"/>
  <c r="H133" i="6"/>
  <c r="G146" i="6"/>
  <c r="D74" i="6"/>
  <c r="I59" i="6"/>
  <c r="G59" i="6"/>
  <c r="D120" i="6"/>
  <c r="H129" i="6"/>
  <c r="H134" i="6"/>
  <c r="H66" i="6"/>
  <c r="D152" i="6"/>
  <c r="D93" i="6"/>
  <c r="H76" i="6"/>
  <c r="D66" i="6"/>
  <c r="G87" i="6"/>
  <c r="G35" i="6"/>
  <c r="D77" i="6"/>
  <c r="G119" i="6"/>
  <c r="G147" i="6"/>
  <c r="G145" i="6"/>
  <c r="D139" i="6"/>
  <c r="H88" i="6"/>
  <c r="G15" i="6"/>
  <c r="G83" i="6"/>
  <c r="H116" i="6"/>
  <c r="H135" i="6"/>
  <c r="D155" i="6"/>
  <c r="D57" i="6"/>
  <c r="H123" i="6"/>
  <c r="G71" i="6"/>
  <c r="H148" i="6"/>
  <c r="G141" i="6"/>
  <c r="D9" i="6"/>
  <c r="D151" i="6"/>
  <c r="D140" i="6"/>
  <c r="I142" i="6"/>
  <c r="H115" i="6"/>
  <c r="G132" i="6"/>
  <c r="D21" i="6"/>
  <c r="G148" i="6"/>
  <c r="H29" i="6"/>
  <c r="G137" i="6"/>
  <c r="G129" i="6"/>
  <c r="D47" i="6"/>
  <c r="G53" i="6"/>
  <c r="D8" i="6"/>
  <c r="H27" i="6"/>
  <c r="D26" i="6"/>
  <c r="D51" i="6"/>
  <c r="G152" i="6"/>
  <c r="H151" i="6"/>
  <c r="I77" i="6"/>
  <c r="H140" i="6"/>
  <c r="G63" i="6"/>
  <c r="H54" i="6"/>
  <c r="D131" i="6"/>
  <c r="D133" i="6"/>
  <c r="G17" i="6"/>
  <c r="D123" i="6"/>
  <c r="H36" i="6"/>
  <c r="H63" i="6"/>
  <c r="D53" i="6"/>
  <c r="H52" i="6"/>
  <c r="G133" i="6"/>
  <c r="D16" i="6"/>
  <c r="D25" i="6"/>
  <c r="D31" i="6"/>
  <c r="G128" i="6"/>
  <c r="D146" i="6"/>
  <c r="D148" i="6"/>
  <c r="G151" i="6"/>
  <c r="H153" i="6"/>
  <c r="H131" i="6"/>
  <c r="G34" i="6"/>
  <c r="H145" i="6"/>
  <c r="H142" i="6"/>
  <c r="H69" i="6"/>
  <c r="G14" i="6"/>
  <c r="D10" i="6"/>
  <c r="D127" i="6"/>
  <c r="G75" i="6"/>
  <c r="G69" i="6"/>
  <c r="D40" i="6"/>
  <c r="D125" i="6"/>
  <c r="H47" i="6"/>
  <c r="D138" i="6"/>
  <c r="H147" i="6"/>
  <c r="H122" i="6"/>
  <c r="H53" i="6"/>
  <c r="H80" i="6"/>
  <c r="G37" i="6"/>
  <c r="D28" i="6"/>
  <c r="H58" i="6"/>
  <c r="D60" i="6"/>
  <c r="D35" i="6"/>
  <c r="D50" i="6"/>
  <c r="H33" i="6"/>
  <c r="D90" i="6" l="1"/>
  <c r="E90" i="6" s="1"/>
  <c r="M130" i="9"/>
  <c r="M143" i="9"/>
  <c r="D108" i="6"/>
  <c r="E108" i="6" s="1"/>
  <c r="H108" i="6"/>
  <c r="G108" i="6"/>
  <c r="M101" i="9"/>
  <c r="M135" i="9"/>
  <c r="M103" i="9"/>
  <c r="M117" i="9"/>
  <c r="M125" i="9"/>
  <c r="M136" i="9"/>
  <c r="M140" i="9"/>
  <c r="M145" i="9"/>
  <c r="M105" i="9"/>
  <c r="M126" i="9"/>
  <c r="M131" i="9"/>
  <c r="M107" i="9"/>
  <c r="M119" i="9"/>
  <c r="M137" i="9"/>
  <c r="M141" i="9"/>
  <c r="M134" i="9"/>
  <c r="M115" i="9"/>
  <c r="M138" i="9"/>
  <c r="M124" i="9"/>
  <c r="M110" i="9"/>
  <c r="M109" i="9"/>
  <c r="M133" i="9"/>
  <c r="M120" i="9"/>
  <c r="M127" i="9"/>
  <c r="M113" i="9"/>
  <c r="M121" i="9"/>
  <c r="M108" i="9"/>
  <c r="M111" i="9"/>
  <c r="M112" i="9"/>
  <c r="M106" i="9"/>
  <c r="M123" i="9"/>
  <c r="M102" i="9"/>
  <c r="M139" i="9"/>
  <c r="M118" i="9"/>
  <c r="M132" i="9"/>
  <c r="M114" i="9"/>
  <c r="M144" i="9"/>
  <c r="M128" i="9"/>
  <c r="M122" i="9"/>
  <c r="M142" i="9"/>
  <c r="M104" i="9"/>
  <c r="M67" i="9"/>
  <c r="M73" i="9"/>
  <c r="M80" i="9"/>
  <c r="M89" i="9"/>
  <c r="M96" i="9"/>
  <c r="M91" i="9"/>
  <c r="M71" i="9"/>
  <c r="M78" i="9"/>
  <c r="M87" i="9"/>
  <c r="M94" i="9"/>
  <c r="M84" i="9"/>
  <c r="M76" i="9"/>
  <c r="M85" i="9"/>
  <c r="M92" i="9"/>
  <c r="M83" i="9"/>
  <c r="M77" i="9"/>
  <c r="M93" i="9"/>
  <c r="M75" i="9"/>
  <c r="M68" i="9"/>
  <c r="M81" i="9"/>
  <c r="M86" i="9"/>
  <c r="M95" i="9"/>
  <c r="M72" i="9"/>
  <c r="M90" i="9"/>
  <c r="M88" i="9"/>
  <c r="M70" i="9"/>
  <c r="M97" i="9"/>
  <c r="M74" i="9"/>
  <c r="M79" i="9"/>
  <c r="E8" i="6"/>
  <c r="E11" i="6"/>
  <c r="E125" i="6"/>
  <c r="E31" i="6"/>
  <c r="G45" i="6"/>
  <c r="E70" i="6"/>
  <c r="E26" i="6"/>
  <c r="E115" i="6"/>
  <c r="E130" i="6"/>
  <c r="E148" i="6"/>
  <c r="E23" i="6"/>
  <c r="E15" i="6"/>
  <c r="D98" i="6"/>
  <c r="E78" i="6"/>
  <c r="E142" i="6"/>
  <c r="E74" i="6"/>
  <c r="E135" i="6"/>
  <c r="E13" i="6"/>
  <c r="E69" i="6"/>
  <c r="D103" i="6"/>
  <c r="E103" i="6" s="1"/>
  <c r="E93" i="6"/>
  <c r="E151" i="6"/>
  <c r="E81" i="6"/>
  <c r="D101" i="6"/>
  <c r="E101" i="6" s="1"/>
  <c r="E145" i="6"/>
  <c r="E77" i="6"/>
  <c r="D97" i="6"/>
  <c r="E97" i="6" s="1"/>
  <c r="E122" i="6"/>
  <c r="E128" i="6"/>
  <c r="E18" i="6"/>
  <c r="E66" i="6"/>
  <c r="E53" i="6"/>
  <c r="E84" i="6"/>
  <c r="D91" i="6"/>
  <c r="E79" i="6"/>
  <c r="D99" i="6"/>
  <c r="E99" i="6" s="1"/>
  <c r="D96" i="6"/>
  <c r="E76" i="6"/>
  <c r="D92" i="6"/>
  <c r="E92" i="6" s="1"/>
  <c r="E123" i="6"/>
  <c r="E144" i="6"/>
  <c r="G104" i="6"/>
  <c r="E137" i="6"/>
  <c r="G101" i="6"/>
  <c r="E152" i="6"/>
  <c r="E117" i="6"/>
  <c r="E72" i="6"/>
  <c r="E35" i="6"/>
  <c r="E12" i="6"/>
  <c r="E24" i="6"/>
  <c r="E22" i="6"/>
  <c r="E41" i="6"/>
  <c r="D45" i="6"/>
  <c r="E45" i="6" s="1"/>
  <c r="E37" i="6"/>
  <c r="E38" i="6"/>
  <c r="E127" i="6"/>
  <c r="E9" i="6"/>
  <c r="E50" i="6"/>
  <c r="E153" i="6"/>
  <c r="E56" i="6"/>
  <c r="E20" i="6"/>
  <c r="G99" i="6"/>
  <c r="G91" i="6"/>
  <c r="E27" i="6"/>
  <c r="E55" i="6"/>
  <c r="E133" i="6"/>
  <c r="E139" i="6"/>
  <c r="E118" i="6"/>
  <c r="G98" i="6"/>
  <c r="E17" i="6"/>
  <c r="E67" i="6"/>
  <c r="E136" i="6"/>
  <c r="G90" i="6"/>
  <c r="G100" i="6"/>
  <c r="E134" i="6"/>
  <c r="E25" i="6"/>
  <c r="E30" i="6"/>
  <c r="E32" i="6"/>
  <c r="E73" i="6"/>
  <c r="E88" i="6"/>
  <c r="D107" i="6"/>
  <c r="E107" i="6" s="1"/>
  <c r="E116" i="6"/>
  <c r="E156" i="6"/>
  <c r="E138" i="6"/>
  <c r="E57" i="6"/>
  <c r="E114" i="6"/>
  <c r="E64" i="6"/>
  <c r="E131" i="6"/>
  <c r="E80" i="6"/>
  <c r="D100" i="6"/>
  <c r="E100" i="6" s="1"/>
  <c r="E60" i="6"/>
  <c r="D102" i="6"/>
  <c r="E102" i="6" s="1"/>
  <c r="E82" i="6"/>
  <c r="E54" i="6"/>
  <c r="G107" i="6"/>
  <c r="E47" i="6"/>
  <c r="E61" i="6"/>
  <c r="E40" i="6"/>
  <c r="G102" i="6"/>
  <c r="E146" i="6"/>
  <c r="E86" i="6"/>
  <c r="D105" i="6"/>
  <c r="E105" i="6" s="1"/>
  <c r="E119" i="6"/>
  <c r="E129" i="6"/>
  <c r="E29" i="6"/>
  <c r="G44" i="6"/>
  <c r="G106" i="6"/>
  <c r="E120" i="6"/>
  <c r="G97" i="6"/>
  <c r="E121" i="6"/>
  <c r="E155" i="6"/>
  <c r="E140" i="6"/>
  <c r="E141" i="6"/>
  <c r="E59" i="6"/>
  <c r="G103" i="6"/>
  <c r="E71" i="6"/>
  <c r="E149" i="6"/>
  <c r="G46" i="6"/>
  <c r="E42" i="6"/>
  <c r="D46" i="6"/>
  <c r="E46" i="6" s="1"/>
  <c r="E34" i="6"/>
  <c r="G92" i="6"/>
  <c r="G96" i="6"/>
  <c r="E63" i="6"/>
  <c r="E124" i="6"/>
  <c r="E28" i="6"/>
  <c r="E51" i="6"/>
  <c r="E19" i="6"/>
  <c r="E58" i="6"/>
  <c r="E150" i="6"/>
  <c r="E65" i="6"/>
  <c r="E39" i="6"/>
  <c r="D44" i="6"/>
  <c r="E44" i="6" s="1"/>
  <c r="D106" i="6"/>
  <c r="E106" i="6" s="1"/>
  <c r="E87" i="6"/>
  <c r="E36" i="6"/>
  <c r="E10" i="6"/>
  <c r="G105" i="6"/>
  <c r="E75" i="6"/>
  <c r="E14" i="6"/>
  <c r="E43" i="6"/>
  <c r="E143" i="6"/>
  <c r="E16" i="6"/>
  <c r="E33" i="6"/>
  <c r="E85" i="6"/>
  <c r="D104" i="6"/>
  <c r="E104" i="6" s="1"/>
  <c r="E68" i="6"/>
  <c r="E21" i="6"/>
  <c r="M22" i="9"/>
  <c r="M48" i="9"/>
  <c r="M29" i="9"/>
  <c r="M50" i="9"/>
  <c r="M49" i="9"/>
  <c r="M58" i="9"/>
  <c r="M19" i="9"/>
  <c r="M35" i="9"/>
  <c r="M64" i="9"/>
  <c r="M37" i="9"/>
  <c r="M27" i="9"/>
  <c r="M38" i="9"/>
  <c r="M55" i="9"/>
  <c r="M26" i="9"/>
  <c r="M33" i="9"/>
  <c r="M14" i="9"/>
  <c r="M59" i="9"/>
  <c r="M15" i="9"/>
  <c r="M20" i="9"/>
  <c r="M42" i="9"/>
  <c r="M7" i="9"/>
  <c r="M10" i="9"/>
  <c r="M47" i="9"/>
  <c r="M62" i="9"/>
  <c r="M16" i="9"/>
  <c r="M21" i="9"/>
  <c r="M45" i="9"/>
  <c r="M34" i="9"/>
  <c r="M25" i="9"/>
  <c r="M6" i="9"/>
  <c r="M54" i="9"/>
  <c r="M23" i="9"/>
  <c r="M41" i="9"/>
  <c r="M46" i="9"/>
  <c r="M56" i="9"/>
  <c r="M44" i="9"/>
  <c r="M12" i="9"/>
  <c r="M61" i="9"/>
  <c r="M31" i="9"/>
  <c r="M24" i="9"/>
  <c r="M57" i="9"/>
  <c r="M53" i="9"/>
  <c r="M60" i="9"/>
  <c r="M11" i="9"/>
  <c r="M36" i="9"/>
  <c r="M52" i="9"/>
  <c r="N5" i="9"/>
  <c r="M66" i="9"/>
  <c r="M43" i="9"/>
  <c r="M65" i="9"/>
  <c r="M39" i="9"/>
  <c r="M63" i="9"/>
  <c r="M51" i="9"/>
  <c r="M32" i="9"/>
  <c r="M28" i="9"/>
  <c r="H101" i="6"/>
  <c r="H44" i="6"/>
  <c r="H96" i="6"/>
  <c r="H92" i="6"/>
  <c r="H99" i="6"/>
  <c r="H102" i="6"/>
  <c r="H97" i="6"/>
  <c r="H103" i="6"/>
  <c r="H105" i="6"/>
  <c r="H104" i="6"/>
  <c r="H106" i="6"/>
  <c r="H107" i="6"/>
  <c r="H46" i="6"/>
  <c r="H90" i="6"/>
  <c r="H100" i="6"/>
  <c r="H91" i="6"/>
  <c r="H98" i="6"/>
  <c r="H45" i="6"/>
  <c r="E91" i="6" l="1"/>
  <c r="E98" i="6"/>
  <c r="N143" i="9"/>
  <c r="N130" i="9"/>
  <c r="N124" i="9"/>
  <c r="N101" i="9"/>
  <c r="N135" i="9"/>
  <c r="N103" i="9"/>
  <c r="N117" i="9"/>
  <c r="N125" i="9"/>
  <c r="N136" i="9"/>
  <c r="N140" i="9"/>
  <c r="N145" i="9"/>
  <c r="N107" i="9"/>
  <c r="N119" i="9"/>
  <c r="N132" i="9"/>
  <c r="N137" i="9"/>
  <c r="N141" i="9"/>
  <c r="N134" i="9"/>
  <c r="N122" i="9"/>
  <c r="N113" i="9"/>
  <c r="N114" i="9"/>
  <c r="N118" i="9"/>
  <c r="N142" i="9"/>
  <c r="N128" i="9"/>
  <c r="N109" i="9"/>
  <c r="N120" i="9"/>
  <c r="N112" i="9"/>
  <c r="N110" i="9"/>
  <c r="N105" i="9"/>
  <c r="N102" i="9"/>
  <c r="N111" i="9"/>
  <c r="N131" i="9"/>
  <c r="N144" i="9"/>
  <c r="N123" i="9"/>
  <c r="N108" i="9"/>
  <c r="N133" i="9"/>
  <c r="N127" i="9"/>
  <c r="N138" i="9"/>
  <c r="N139" i="9"/>
  <c r="N106" i="9"/>
  <c r="N115" i="9"/>
  <c r="N121" i="9"/>
  <c r="N126" i="9"/>
  <c r="N104" i="9"/>
  <c r="N67" i="9"/>
  <c r="N75" i="9"/>
  <c r="N91" i="9"/>
  <c r="N84" i="9"/>
  <c r="N80" i="9"/>
  <c r="N96" i="9"/>
  <c r="N71" i="9"/>
  <c r="N78" i="9"/>
  <c r="N87" i="9"/>
  <c r="N94" i="9"/>
  <c r="N70" i="9"/>
  <c r="N76" i="9"/>
  <c r="N92" i="9"/>
  <c r="N86" i="9"/>
  <c r="N77" i="9"/>
  <c r="N93" i="9"/>
  <c r="N83" i="9"/>
  <c r="N68" i="9"/>
  <c r="N88" i="9"/>
  <c r="N97" i="9"/>
  <c r="N72" i="9"/>
  <c r="N79" i="9"/>
  <c r="N89" i="9"/>
  <c r="N95" i="9"/>
  <c r="N90" i="9"/>
  <c r="N85" i="9"/>
  <c r="N74" i="9"/>
  <c r="N81" i="9"/>
  <c r="N73" i="9"/>
  <c r="D111" i="6"/>
  <c r="E111" i="6" s="1"/>
  <c r="G109" i="6"/>
  <c r="G110" i="6"/>
  <c r="E96" i="6"/>
  <c r="G111" i="6"/>
  <c r="D110" i="6"/>
  <c r="E110" i="6" s="1"/>
  <c r="D109" i="6"/>
  <c r="N46" i="9"/>
  <c r="N29" i="9"/>
  <c r="N56" i="9"/>
  <c r="N49" i="9"/>
  <c r="N58" i="9"/>
  <c r="N14" i="9"/>
  <c r="N60" i="9"/>
  <c r="N53" i="9"/>
  <c r="N38" i="9"/>
  <c r="N23" i="9"/>
  <c r="N63" i="9"/>
  <c r="N6" i="9"/>
  <c r="N45" i="9"/>
  <c r="N52" i="9"/>
  <c r="N27" i="9"/>
  <c r="N57" i="9"/>
  <c r="N47" i="9"/>
  <c r="N31" i="9"/>
  <c r="N21" i="9"/>
  <c r="N55" i="9"/>
  <c r="N64" i="9"/>
  <c r="N54" i="9"/>
  <c r="N39" i="9"/>
  <c r="N16" i="9"/>
  <c r="N62" i="9"/>
  <c r="N20" i="9"/>
  <c r="N51" i="9"/>
  <c r="N28" i="9"/>
  <c r="N59" i="9"/>
  <c r="N66" i="9"/>
  <c r="N61" i="9"/>
  <c r="N42" i="9"/>
  <c r="N25" i="9"/>
  <c r="N32" i="9"/>
  <c r="N43" i="9"/>
  <c r="N44" i="9"/>
  <c r="N65" i="9"/>
  <c r="N26" i="9"/>
  <c r="N15" i="9"/>
  <c r="N7" i="9"/>
  <c r="N41" i="9"/>
  <c r="N33" i="9"/>
  <c r="N36" i="9"/>
  <c r="N34" i="9"/>
  <c r="O5" i="9"/>
  <c r="N50" i="9"/>
  <c r="N24" i="9"/>
  <c r="N11" i="9"/>
  <c r="N22" i="9"/>
  <c r="N48" i="9"/>
  <c r="N12" i="9"/>
  <c r="N37" i="9"/>
  <c r="N10" i="9"/>
  <c r="N19" i="9"/>
  <c r="N35" i="9"/>
  <c r="H109" i="6"/>
  <c r="H110" i="6"/>
  <c r="H111" i="6"/>
  <c r="I133" i="6"/>
  <c r="K75" i="6"/>
  <c r="J145" i="6"/>
  <c r="J10" i="6"/>
  <c r="K128" i="6"/>
  <c r="K119" i="6"/>
  <c r="I79" i="6"/>
  <c r="K120" i="6"/>
  <c r="K67" i="6"/>
  <c r="J151" i="6"/>
  <c r="I53" i="6"/>
  <c r="J65" i="6"/>
  <c r="K135" i="6"/>
  <c r="I73" i="6"/>
  <c r="K34" i="6"/>
  <c r="K142" i="6"/>
  <c r="J12" i="6"/>
  <c r="K129" i="6"/>
  <c r="K29" i="6"/>
  <c r="J131" i="6"/>
  <c r="I52" i="6"/>
  <c r="J140" i="6"/>
  <c r="K20" i="6"/>
  <c r="I39" i="6"/>
  <c r="K26" i="6"/>
  <c r="K138" i="6"/>
  <c r="K54" i="6"/>
  <c r="I118" i="6"/>
  <c r="I14" i="6"/>
  <c r="J57" i="6"/>
  <c r="J59" i="6"/>
  <c r="K32" i="6"/>
  <c r="K72" i="6"/>
  <c r="I80" i="6"/>
  <c r="K134" i="6"/>
  <c r="I155" i="6"/>
  <c r="K114" i="6"/>
  <c r="I58" i="6"/>
  <c r="J136" i="6"/>
  <c r="I134" i="6"/>
  <c r="J121" i="6"/>
  <c r="I63" i="6"/>
  <c r="J35" i="6"/>
  <c r="K51" i="6"/>
  <c r="I32" i="6"/>
  <c r="J29" i="6"/>
  <c r="I81" i="6"/>
  <c r="K143" i="6"/>
  <c r="J17" i="6"/>
  <c r="K77" i="6"/>
  <c r="J127" i="6"/>
  <c r="K37" i="6"/>
  <c r="K19" i="6"/>
  <c r="K87" i="6"/>
  <c r="K70" i="6"/>
  <c r="J120" i="6"/>
  <c r="J153" i="6"/>
  <c r="I70" i="6"/>
  <c r="I12" i="6"/>
  <c r="I60" i="6"/>
  <c r="I120" i="6"/>
  <c r="J122" i="6"/>
  <c r="I11" i="6"/>
  <c r="J125" i="6"/>
  <c r="J150" i="6"/>
  <c r="J82" i="6"/>
  <c r="J87" i="6"/>
  <c r="J137" i="6"/>
  <c r="J8" i="6"/>
  <c r="K28" i="6"/>
  <c r="I125" i="6"/>
  <c r="J25" i="6"/>
  <c r="I145" i="6"/>
  <c r="K12" i="6"/>
  <c r="I116" i="6"/>
  <c r="I72" i="6"/>
  <c r="K130" i="6"/>
  <c r="K132" i="6"/>
  <c r="K126" i="6"/>
  <c r="J128" i="6"/>
  <c r="I83" i="6"/>
  <c r="J75" i="6"/>
  <c r="K16" i="6"/>
  <c r="J154" i="6"/>
  <c r="J67" i="6"/>
  <c r="I123" i="6"/>
  <c r="J9" i="6"/>
  <c r="I69" i="6"/>
  <c r="I9" i="6"/>
  <c r="I37" i="6"/>
  <c r="K40" i="6"/>
  <c r="I15" i="6"/>
  <c r="J81" i="6"/>
  <c r="K52" i="6"/>
  <c r="J85" i="6"/>
  <c r="K39" i="6"/>
  <c r="I36" i="6"/>
  <c r="J142" i="6"/>
  <c r="I34" i="6"/>
  <c r="I56" i="6"/>
  <c r="K125" i="6"/>
  <c r="I82" i="6"/>
  <c r="I38" i="6"/>
  <c r="K149" i="6"/>
  <c r="L67" i="6"/>
  <c r="K60" i="6"/>
  <c r="K59" i="6"/>
  <c r="I147" i="6"/>
  <c r="J69" i="6"/>
  <c r="J76" i="6"/>
  <c r="K84" i="6"/>
  <c r="K43" i="6"/>
  <c r="J146" i="6"/>
  <c r="K68" i="6"/>
  <c r="K140" i="6"/>
  <c r="K117" i="6"/>
  <c r="J126" i="6"/>
  <c r="K93" i="6"/>
  <c r="K9" i="6"/>
  <c r="I43" i="6"/>
  <c r="J141" i="6"/>
  <c r="K139" i="6"/>
  <c r="J60" i="6"/>
  <c r="I17" i="6"/>
  <c r="J148" i="6"/>
  <c r="J64" i="6"/>
  <c r="J27" i="6"/>
  <c r="K41" i="6"/>
  <c r="K8" i="6"/>
  <c r="J30" i="6"/>
  <c r="J32" i="6"/>
  <c r="J22" i="6"/>
  <c r="K61" i="6"/>
  <c r="K13" i="6"/>
  <c r="K36" i="6"/>
  <c r="J71" i="6"/>
  <c r="I31" i="6"/>
  <c r="I122" i="6"/>
  <c r="K115" i="6"/>
  <c r="I139" i="6"/>
  <c r="J52" i="6"/>
  <c r="J73" i="6"/>
  <c r="I71" i="6"/>
  <c r="I65" i="6"/>
  <c r="I75" i="6"/>
  <c r="I151" i="6"/>
  <c r="J24" i="6"/>
  <c r="K74" i="6"/>
  <c r="J58" i="6"/>
  <c r="K69" i="6"/>
  <c r="I40" i="6"/>
  <c r="K71" i="6"/>
  <c r="I61" i="6"/>
  <c r="I129" i="6"/>
  <c r="K25" i="6"/>
  <c r="I136" i="6"/>
  <c r="K82" i="6"/>
  <c r="I16" i="6"/>
  <c r="J119" i="6"/>
  <c r="I25" i="6"/>
  <c r="J53" i="6"/>
  <c r="K156" i="6"/>
  <c r="J37" i="6"/>
  <c r="K23" i="6"/>
  <c r="K57" i="6"/>
  <c r="K122" i="6"/>
  <c r="I8" i="6"/>
  <c r="I88" i="6"/>
  <c r="J13" i="6"/>
  <c r="J123" i="6"/>
  <c r="I76" i="6"/>
  <c r="K118" i="6"/>
  <c r="K22" i="6"/>
  <c r="K124" i="6"/>
  <c r="I121" i="6"/>
  <c r="I131" i="6"/>
  <c r="K64" i="6"/>
  <c r="J72" i="6"/>
  <c r="K11" i="6"/>
  <c r="I85" i="6"/>
  <c r="I74" i="6"/>
  <c r="I42" i="6"/>
  <c r="J66" i="6"/>
  <c r="L82" i="6"/>
  <c r="J18" i="6"/>
  <c r="K151" i="6"/>
  <c r="K14" i="6"/>
  <c r="I55" i="6"/>
  <c r="K154" i="6"/>
  <c r="J21" i="6"/>
  <c r="I24" i="6"/>
  <c r="K47" i="6"/>
  <c r="K10" i="6"/>
  <c r="J138" i="6"/>
  <c r="K24" i="6"/>
  <c r="J36" i="6"/>
  <c r="J15" i="6"/>
  <c r="J116" i="6"/>
  <c r="J40" i="6"/>
  <c r="I27" i="6"/>
  <c r="J26" i="6"/>
  <c r="K18" i="6"/>
  <c r="J51" i="6"/>
  <c r="J89" i="6"/>
  <c r="J34" i="6"/>
  <c r="K76" i="6"/>
  <c r="I146" i="6"/>
  <c r="K86" i="6"/>
  <c r="I149" i="6"/>
  <c r="K144" i="6"/>
  <c r="J47" i="6"/>
  <c r="I117" i="6"/>
  <c r="I13" i="6"/>
  <c r="I33" i="6"/>
  <c r="J88" i="6"/>
  <c r="J147" i="6"/>
  <c r="K42" i="6"/>
  <c r="I143" i="6"/>
  <c r="J80" i="6"/>
  <c r="J130" i="6"/>
  <c r="I10" i="6"/>
  <c r="I68" i="6"/>
  <c r="K133" i="6"/>
  <c r="K65" i="6"/>
  <c r="I137" i="6"/>
  <c r="J152" i="6"/>
  <c r="J133" i="6"/>
  <c r="J129" i="6"/>
  <c r="K153" i="6"/>
  <c r="I20" i="6"/>
  <c r="J143" i="6"/>
  <c r="K50" i="6"/>
  <c r="J114" i="6"/>
  <c r="I128" i="6"/>
  <c r="J70" i="6"/>
  <c r="J16" i="6"/>
  <c r="J39" i="6"/>
  <c r="K141" i="6"/>
  <c r="I54" i="6"/>
  <c r="K38" i="6"/>
  <c r="K85" i="6"/>
  <c r="K17" i="6"/>
  <c r="J117" i="6"/>
  <c r="I67" i="6"/>
  <c r="J14" i="6"/>
  <c r="J42" i="6"/>
  <c r="K58" i="6"/>
  <c r="K21" i="6"/>
  <c r="I132" i="6"/>
  <c r="J11" i="6"/>
  <c r="I64" i="6"/>
  <c r="I150" i="6"/>
  <c r="K62" i="6"/>
  <c r="J41" i="6"/>
  <c r="K155" i="6"/>
  <c r="J62" i="6"/>
  <c r="J86" i="6"/>
  <c r="I26" i="6"/>
  <c r="K88" i="6"/>
  <c r="J31" i="6"/>
  <c r="K148" i="6"/>
  <c r="J135" i="6"/>
  <c r="K80" i="6"/>
  <c r="K30" i="6"/>
  <c r="J55" i="6"/>
  <c r="J139" i="6"/>
  <c r="K121" i="6"/>
  <c r="J61" i="6"/>
  <c r="I57" i="6"/>
  <c r="K31" i="6"/>
  <c r="K79" i="6"/>
  <c r="I130" i="6"/>
  <c r="I135" i="6"/>
  <c r="J33" i="6"/>
  <c r="I66" i="6"/>
  <c r="K15" i="6"/>
  <c r="J20" i="6"/>
  <c r="I119" i="6"/>
  <c r="J156" i="6"/>
  <c r="K78" i="6"/>
  <c r="K123" i="6"/>
  <c r="J56" i="6"/>
  <c r="J74" i="6"/>
  <c r="J63" i="6"/>
  <c r="K81" i="6"/>
  <c r="J19" i="6"/>
  <c r="K27" i="6"/>
  <c r="J28" i="6"/>
  <c r="I153" i="6"/>
  <c r="K63" i="6"/>
  <c r="J124" i="6"/>
  <c r="J115" i="6"/>
  <c r="I127" i="6"/>
  <c r="I50" i="6"/>
  <c r="I84" i="6"/>
  <c r="I93" i="6"/>
  <c r="K116" i="6"/>
  <c r="I28" i="6"/>
  <c r="K66" i="6"/>
  <c r="K150" i="6"/>
  <c r="K136" i="6"/>
  <c r="J43" i="6"/>
  <c r="J132" i="6"/>
  <c r="J144" i="6"/>
  <c r="I152" i="6"/>
  <c r="J155" i="6"/>
  <c r="J149" i="6"/>
  <c r="J77" i="6"/>
  <c r="K55" i="6"/>
  <c r="K83" i="6"/>
  <c r="K53" i="6"/>
  <c r="J93" i="6"/>
  <c r="J118" i="6"/>
  <c r="K73" i="6"/>
  <c r="J134" i="6"/>
  <c r="I124" i="6"/>
  <c r="J50" i="6"/>
  <c r="J83" i="6"/>
  <c r="K127" i="6"/>
  <c r="I18" i="6"/>
  <c r="I30" i="6"/>
  <c r="J54" i="6"/>
  <c r="J79" i="6"/>
  <c r="I19" i="6"/>
  <c r="K131" i="6"/>
  <c r="K56" i="6"/>
  <c r="J78" i="6"/>
  <c r="K152" i="6"/>
  <c r="I47" i="6"/>
  <c r="K137" i="6"/>
  <c r="J68" i="6"/>
  <c r="K147" i="6"/>
  <c r="I78" i="6"/>
  <c r="I51" i="6"/>
  <c r="I138" i="6"/>
  <c r="K89" i="6"/>
  <c r="K33" i="6"/>
  <c r="K146" i="6"/>
  <c r="J38" i="6"/>
  <c r="J84" i="6"/>
  <c r="K145" i="6"/>
  <c r="K35" i="6"/>
  <c r="I141" i="6"/>
  <c r="I115" i="6"/>
  <c r="I29" i="6"/>
  <c r="L83" i="6"/>
  <c r="I98" i="6" l="1"/>
  <c r="J90" i="6"/>
  <c r="J100" i="6"/>
  <c r="J97" i="6"/>
  <c r="J103" i="6"/>
  <c r="J46" i="6"/>
  <c r="I107" i="6"/>
  <c r="I101" i="6"/>
  <c r="J45" i="6"/>
  <c r="I104" i="6"/>
  <c r="J102" i="6"/>
  <c r="I92" i="6"/>
  <c r="I96" i="6"/>
  <c r="J98" i="6"/>
  <c r="J99" i="6"/>
  <c r="J91" i="6"/>
  <c r="J108" i="6"/>
  <c r="I103" i="6"/>
  <c r="J105" i="6"/>
  <c r="I46" i="6"/>
  <c r="J107" i="6"/>
  <c r="I44" i="6"/>
  <c r="J44" i="6"/>
  <c r="I99" i="6"/>
  <c r="I91" i="6"/>
  <c r="I102" i="6"/>
  <c r="J92" i="6"/>
  <c r="J96" i="6"/>
  <c r="J106" i="6"/>
  <c r="I90" i="6"/>
  <c r="I100" i="6"/>
  <c r="I105" i="6"/>
  <c r="I106" i="6"/>
  <c r="I108" i="6"/>
  <c r="I97" i="6"/>
  <c r="I45" i="6"/>
  <c r="J104" i="6"/>
  <c r="J101" i="6"/>
  <c r="O143" i="9"/>
  <c r="O130" i="9"/>
  <c r="K108" i="6"/>
  <c r="O134" i="9"/>
  <c r="O124" i="9"/>
  <c r="O102" i="9"/>
  <c r="O115" i="9"/>
  <c r="O101" i="9"/>
  <c r="O135" i="9"/>
  <c r="O136" i="9"/>
  <c r="O122" i="9"/>
  <c r="O105" i="9"/>
  <c r="O131" i="9"/>
  <c r="O114" i="9"/>
  <c r="O121" i="9"/>
  <c r="O133" i="9"/>
  <c r="O107" i="9"/>
  <c r="O119" i="9"/>
  <c r="O137" i="9"/>
  <c r="O141" i="9"/>
  <c r="O112" i="9"/>
  <c r="O111" i="9"/>
  <c r="O106" i="9"/>
  <c r="O110" i="9"/>
  <c r="O108" i="9"/>
  <c r="O140" i="9"/>
  <c r="O118" i="9"/>
  <c r="O123" i="9"/>
  <c r="O113" i="9"/>
  <c r="O142" i="9"/>
  <c r="O117" i="9"/>
  <c r="O128" i="9"/>
  <c r="O127" i="9"/>
  <c r="O132" i="9"/>
  <c r="O104" i="9"/>
  <c r="O103" i="9"/>
  <c r="O109" i="9"/>
  <c r="O138" i="9"/>
  <c r="O120" i="9"/>
  <c r="O145" i="9"/>
  <c r="O144" i="9"/>
  <c r="O139" i="9"/>
  <c r="O126" i="9"/>
  <c r="O125" i="9"/>
  <c r="O67" i="9"/>
  <c r="O68" i="9"/>
  <c r="O77" i="9"/>
  <c r="O84" i="9"/>
  <c r="O93" i="9"/>
  <c r="O81" i="9"/>
  <c r="O75" i="9"/>
  <c r="O91" i="9"/>
  <c r="O73" i="9"/>
  <c r="O80" i="9"/>
  <c r="O89" i="9"/>
  <c r="O96" i="9"/>
  <c r="O95" i="9"/>
  <c r="O71" i="9"/>
  <c r="O87" i="9"/>
  <c r="O97" i="9"/>
  <c r="O76" i="9"/>
  <c r="O85" i="9"/>
  <c r="O92" i="9"/>
  <c r="O70" i="9"/>
  <c r="O83" i="9"/>
  <c r="O79" i="9"/>
  <c r="O86" i="9"/>
  <c r="O88" i="9"/>
  <c r="O78" i="9"/>
  <c r="O72" i="9"/>
  <c r="O74" i="9"/>
  <c r="O90" i="9"/>
  <c r="O94" i="9"/>
  <c r="E109" i="6"/>
  <c r="O21" i="9"/>
  <c r="O65" i="9"/>
  <c r="O41" i="9"/>
  <c r="O39" i="9"/>
  <c r="O50" i="9"/>
  <c r="O51" i="9"/>
  <c r="O20" i="9"/>
  <c r="O26" i="9"/>
  <c r="O25" i="9"/>
  <c r="O6" i="9"/>
  <c r="O23" i="9"/>
  <c r="O19" i="9"/>
  <c r="O33" i="9"/>
  <c r="O22" i="9"/>
  <c r="O45" i="9"/>
  <c r="O48" i="9"/>
  <c r="O49" i="9"/>
  <c r="O24" i="9"/>
  <c r="O10" i="9"/>
  <c r="O27" i="9"/>
  <c r="O37" i="9"/>
  <c r="O29" i="9"/>
  <c r="O55" i="9"/>
  <c r="O56" i="9"/>
  <c r="O31" i="9"/>
  <c r="O12" i="9"/>
  <c r="O44" i="9"/>
  <c r="O42" i="9"/>
  <c r="O58" i="9"/>
  <c r="O46" i="9"/>
  <c r="O38" i="9"/>
  <c r="O62" i="9"/>
  <c r="O63" i="9"/>
  <c r="P5" i="9"/>
  <c r="O32" i="9"/>
  <c r="O14" i="9"/>
  <c r="O36" i="9"/>
  <c r="O52" i="9"/>
  <c r="O34" i="9"/>
  <c r="O53" i="9"/>
  <c r="O47" i="9"/>
  <c r="O59" i="9"/>
  <c r="O66" i="9"/>
  <c r="O57" i="9"/>
  <c r="O54" i="9"/>
  <c r="O7" i="9"/>
  <c r="O35" i="9"/>
  <c r="O60" i="9"/>
  <c r="O64" i="9"/>
  <c r="O61" i="9"/>
  <c r="O15" i="9"/>
  <c r="O16" i="9"/>
  <c r="O11" i="9"/>
  <c r="O28" i="9"/>
  <c r="O43" i="9"/>
  <c r="K104" i="6"/>
  <c r="K102" i="6"/>
  <c r="K46" i="6"/>
  <c r="K101" i="6"/>
  <c r="K44" i="6"/>
  <c r="K97" i="6"/>
  <c r="K103" i="6"/>
  <c r="K105" i="6"/>
  <c r="K90" i="6"/>
  <c r="K100" i="6"/>
  <c r="K91" i="6"/>
  <c r="K99" i="6"/>
  <c r="K107" i="6"/>
  <c r="K45" i="6"/>
  <c r="K106" i="6"/>
  <c r="K98" i="6"/>
  <c r="K92" i="6"/>
  <c r="K96" i="6"/>
  <c r="L65" i="6"/>
  <c r="L55" i="6"/>
  <c r="L35" i="6"/>
  <c r="L16" i="6"/>
  <c r="L137" i="6"/>
  <c r="L143" i="6"/>
  <c r="L154" i="6"/>
  <c r="L58" i="6"/>
  <c r="L68" i="6"/>
  <c r="L80" i="6"/>
  <c r="L11" i="6"/>
  <c r="L134" i="6"/>
  <c r="L20" i="6"/>
  <c r="L78" i="6"/>
  <c r="L130" i="6"/>
  <c r="L72" i="6"/>
  <c r="L86" i="6"/>
  <c r="L150" i="6"/>
  <c r="M84" i="6"/>
  <c r="L127" i="6"/>
  <c r="L120" i="6"/>
  <c r="L74" i="6"/>
  <c r="L126" i="6"/>
  <c r="L32" i="6"/>
  <c r="L25" i="6"/>
  <c r="L123" i="6"/>
  <c r="L28" i="6"/>
  <c r="L33" i="6"/>
  <c r="L38" i="6"/>
  <c r="L41" i="6"/>
  <c r="L52" i="6"/>
  <c r="L155" i="6"/>
  <c r="L21" i="6"/>
  <c r="L59" i="6"/>
  <c r="L42" i="6"/>
  <c r="L152" i="6"/>
  <c r="L149" i="6"/>
  <c r="L140" i="6"/>
  <c r="L60" i="6"/>
  <c r="L121" i="6"/>
  <c r="L116" i="6"/>
  <c r="L85" i="6"/>
  <c r="L53" i="6"/>
  <c r="L39" i="6"/>
  <c r="L71" i="6"/>
  <c r="L18" i="6"/>
  <c r="L13" i="6"/>
  <c r="L26" i="6"/>
  <c r="L54" i="6"/>
  <c r="L115" i="6"/>
  <c r="L118" i="6"/>
  <c r="L136" i="6"/>
  <c r="L40" i="6"/>
  <c r="L51" i="6"/>
  <c r="L22" i="6"/>
  <c r="L73" i="6"/>
  <c r="L24" i="6"/>
  <c r="L135" i="6"/>
  <c r="L131" i="6"/>
  <c r="L141" i="6"/>
  <c r="L14" i="6"/>
  <c r="L81" i="6"/>
  <c r="L153" i="6"/>
  <c r="L66" i="6"/>
  <c r="L64" i="6"/>
  <c r="L31" i="6"/>
  <c r="L128" i="6"/>
  <c r="L30" i="6"/>
  <c r="L144" i="6"/>
  <c r="L43" i="6"/>
  <c r="L124" i="6"/>
  <c r="L17" i="6"/>
  <c r="L75" i="6"/>
  <c r="L88" i="6"/>
  <c r="L138" i="6"/>
  <c r="L148" i="6"/>
  <c r="L125" i="6"/>
  <c r="L10" i="6"/>
  <c r="L114" i="6"/>
  <c r="L8" i="6"/>
  <c r="L133" i="6"/>
  <c r="L37" i="6"/>
  <c r="L117" i="6"/>
  <c r="L61" i="6"/>
  <c r="L36" i="6"/>
  <c r="L50" i="6"/>
  <c r="L69" i="6"/>
  <c r="L146" i="6"/>
  <c r="L15" i="6"/>
  <c r="L89" i="6"/>
  <c r="L29" i="6"/>
  <c r="L12" i="6"/>
  <c r="L9" i="6"/>
  <c r="L70" i="6"/>
  <c r="L79" i="6"/>
  <c r="L119" i="6"/>
  <c r="L77" i="6"/>
  <c r="L122" i="6"/>
  <c r="L76" i="6"/>
  <c r="L47" i="6"/>
  <c r="L34" i="6"/>
  <c r="L84" i="6"/>
  <c r="L129" i="6"/>
  <c r="L57" i="6"/>
  <c r="L156" i="6"/>
  <c r="L93" i="6"/>
  <c r="L19" i="6"/>
  <c r="L139" i="6"/>
  <c r="L62" i="6"/>
  <c r="L147" i="6"/>
  <c r="L56" i="6"/>
  <c r="L151" i="6"/>
  <c r="L27" i="6"/>
  <c r="L142" i="6"/>
  <c r="L23" i="6"/>
  <c r="M55" i="6"/>
  <c r="L132" i="6"/>
  <c r="L63" i="6"/>
  <c r="L145" i="6"/>
  <c r="L87" i="6"/>
  <c r="I109" i="6" l="1"/>
  <c r="I110" i="6"/>
  <c r="I111" i="6"/>
  <c r="J111" i="6"/>
  <c r="J110" i="6"/>
  <c r="J109" i="6"/>
  <c r="L108" i="6"/>
  <c r="L92" i="6"/>
  <c r="L91" i="6"/>
  <c r="L90" i="6"/>
  <c r="P143" i="9"/>
  <c r="P130" i="9"/>
  <c r="P111" i="9"/>
  <c r="P121" i="9"/>
  <c r="P133" i="9"/>
  <c r="P113" i="9"/>
  <c r="P115" i="9"/>
  <c r="P123" i="9"/>
  <c r="P139" i="9"/>
  <c r="P144" i="9"/>
  <c r="P101" i="9"/>
  <c r="P135" i="9"/>
  <c r="P103" i="9"/>
  <c r="P117" i="9"/>
  <c r="P125" i="9"/>
  <c r="P105" i="9"/>
  <c r="P131" i="9"/>
  <c r="P127" i="9"/>
  <c r="P107" i="9"/>
  <c r="P119" i="9"/>
  <c r="P137" i="9"/>
  <c r="P141" i="9"/>
  <c r="P109" i="9"/>
  <c r="P134" i="9"/>
  <c r="P106" i="9"/>
  <c r="P132" i="9"/>
  <c r="P120" i="9"/>
  <c r="P112" i="9"/>
  <c r="P104" i="9"/>
  <c r="P114" i="9"/>
  <c r="P138" i="9"/>
  <c r="P136" i="9"/>
  <c r="P145" i="9"/>
  <c r="P128" i="9"/>
  <c r="P118" i="9"/>
  <c r="P110" i="9"/>
  <c r="P102" i="9"/>
  <c r="P142" i="9"/>
  <c r="P126" i="9"/>
  <c r="P140" i="9"/>
  <c r="P124" i="9"/>
  <c r="P108" i="9"/>
  <c r="P122" i="9"/>
  <c r="P70" i="9"/>
  <c r="P86" i="9"/>
  <c r="P84" i="9"/>
  <c r="P75" i="9"/>
  <c r="P91" i="9"/>
  <c r="P83" i="9"/>
  <c r="P88" i="9"/>
  <c r="P80" i="9"/>
  <c r="P96" i="9"/>
  <c r="P81" i="9"/>
  <c r="P71" i="9"/>
  <c r="P78" i="9"/>
  <c r="P87" i="9"/>
  <c r="P94" i="9"/>
  <c r="P90" i="9"/>
  <c r="P97" i="9"/>
  <c r="P76" i="9"/>
  <c r="P92" i="9"/>
  <c r="P89" i="9"/>
  <c r="P79" i="9"/>
  <c r="P73" i="9"/>
  <c r="P68" i="9"/>
  <c r="P85" i="9"/>
  <c r="P72" i="9"/>
  <c r="P95" i="9"/>
  <c r="P93" i="9"/>
  <c r="P74" i="9"/>
  <c r="P77" i="9"/>
  <c r="P67" i="9"/>
  <c r="P45" i="9"/>
  <c r="P33" i="9"/>
  <c r="P38" i="9"/>
  <c r="P50" i="9"/>
  <c r="P49" i="9"/>
  <c r="P37" i="9"/>
  <c r="P55" i="9"/>
  <c r="P48" i="9"/>
  <c r="P23" i="9"/>
  <c r="P20" i="9"/>
  <c r="P36" i="9"/>
  <c r="P31" i="9"/>
  <c r="P35" i="9"/>
  <c r="P47" i="9"/>
  <c r="P56" i="9"/>
  <c r="P46" i="9"/>
  <c r="P62" i="9"/>
  <c r="P54" i="9"/>
  <c r="P24" i="9"/>
  <c r="P66" i="9"/>
  <c r="P63" i="9"/>
  <c r="P53" i="9"/>
  <c r="P16" i="9"/>
  <c r="P59" i="9"/>
  <c r="P42" i="9"/>
  <c r="P7" i="9"/>
  <c r="P61" i="9"/>
  <c r="P41" i="9"/>
  <c r="P57" i="9"/>
  <c r="P32" i="9"/>
  <c r="P60" i="9"/>
  <c r="P52" i="9"/>
  <c r="P25" i="9"/>
  <c r="P14" i="9"/>
  <c r="P12" i="9"/>
  <c r="P26" i="9"/>
  <c r="P64" i="9"/>
  <c r="P6" i="9"/>
  <c r="P34" i="9"/>
  <c r="P44" i="9"/>
  <c r="P51" i="9"/>
  <c r="P43" i="9"/>
  <c r="P29" i="9"/>
  <c r="P15" i="9"/>
  <c r="P39" i="9"/>
  <c r="P27" i="9"/>
  <c r="P21" i="9"/>
  <c r="P22" i="9"/>
  <c r="P10" i="9"/>
  <c r="P11" i="9"/>
  <c r="P19" i="9"/>
  <c r="P65" i="9"/>
  <c r="P58" i="9"/>
  <c r="P28" i="9"/>
  <c r="L103" i="6"/>
  <c r="L44" i="6"/>
  <c r="L96" i="6"/>
  <c r="L99" i="6"/>
  <c r="L97" i="6"/>
  <c r="L101" i="6"/>
  <c r="L102" i="6"/>
  <c r="L105" i="6"/>
  <c r="L106" i="6"/>
  <c r="L100" i="6"/>
  <c r="L45" i="6"/>
  <c r="L104" i="6"/>
  <c r="L107" i="6"/>
  <c r="L98" i="6"/>
  <c r="L46" i="6"/>
  <c r="K110" i="6"/>
  <c r="K111" i="6"/>
  <c r="K109" i="6"/>
  <c r="M51" i="6"/>
  <c r="M69" i="6"/>
  <c r="N126" i="6"/>
  <c r="M151" i="6"/>
  <c r="M63" i="6"/>
  <c r="N114" i="6"/>
  <c r="M131" i="6"/>
  <c r="M144" i="6"/>
  <c r="M61" i="6"/>
  <c r="M114" i="6"/>
  <c r="M128" i="6"/>
  <c r="M143" i="6"/>
  <c r="M137" i="6"/>
  <c r="M56" i="6"/>
  <c r="M31" i="6"/>
  <c r="M87" i="6"/>
  <c r="M21" i="6"/>
  <c r="M154" i="6"/>
  <c r="M14" i="6"/>
  <c r="M23" i="6"/>
  <c r="M78" i="6"/>
  <c r="M146" i="6"/>
  <c r="M77" i="6"/>
  <c r="M39" i="6"/>
  <c r="M42" i="6"/>
  <c r="M29" i="6"/>
  <c r="M62" i="6"/>
  <c r="M74" i="6"/>
  <c r="M130" i="6"/>
  <c r="M119" i="6"/>
  <c r="M27" i="6"/>
  <c r="M12" i="6"/>
  <c r="M93" i="6"/>
  <c r="M134" i="6"/>
  <c r="M18" i="6"/>
  <c r="M43" i="6"/>
  <c r="M142" i="6"/>
  <c r="M15" i="6"/>
  <c r="M34" i="6"/>
  <c r="M115" i="6"/>
  <c r="M11" i="6"/>
  <c r="M145" i="6"/>
  <c r="M54" i="6"/>
  <c r="M81" i="6"/>
  <c r="M153" i="6"/>
  <c r="M124" i="6"/>
  <c r="M13" i="6"/>
  <c r="M82" i="6"/>
  <c r="M88" i="6"/>
  <c r="M33" i="6"/>
  <c r="M71" i="6"/>
  <c r="M129" i="6"/>
  <c r="M86" i="6"/>
  <c r="M121" i="6"/>
  <c r="M32" i="6"/>
  <c r="M26" i="6"/>
  <c r="M52" i="6"/>
  <c r="M126" i="6"/>
  <c r="M80" i="6"/>
  <c r="M120" i="6"/>
  <c r="M118" i="6"/>
  <c r="M37" i="6"/>
  <c r="M8" i="6"/>
  <c r="M136" i="6"/>
  <c r="M117" i="6"/>
  <c r="M122" i="6"/>
  <c r="M16" i="6"/>
  <c r="M75" i="6"/>
  <c r="M72" i="6"/>
  <c r="M76" i="6"/>
  <c r="M36" i="6"/>
  <c r="M41" i="6"/>
  <c r="M22" i="6"/>
  <c r="M133" i="6"/>
  <c r="M67" i="6"/>
  <c r="M9" i="6"/>
  <c r="M58" i="6"/>
  <c r="M24" i="6"/>
  <c r="M38" i="6"/>
  <c r="M64" i="6"/>
  <c r="M123" i="6"/>
  <c r="M141" i="6"/>
  <c r="M68" i="6"/>
  <c r="M85" i="6"/>
  <c r="M148" i="6"/>
  <c r="M116" i="6"/>
  <c r="M73" i="6"/>
  <c r="M155" i="6"/>
  <c r="M53" i="6"/>
  <c r="M139" i="6"/>
  <c r="M140" i="6"/>
  <c r="M127" i="6"/>
  <c r="M10" i="6"/>
  <c r="M57" i="6"/>
  <c r="M19" i="6"/>
  <c r="M89" i="6"/>
  <c r="M147" i="6"/>
  <c r="M150" i="6"/>
  <c r="M28" i="6"/>
  <c r="M138" i="6"/>
  <c r="M30" i="6"/>
  <c r="M65" i="6"/>
  <c r="M132" i="6"/>
  <c r="N72" i="6"/>
  <c r="N84" i="6"/>
  <c r="M66" i="6"/>
  <c r="M79" i="6"/>
  <c r="M70" i="6"/>
  <c r="M60" i="6"/>
  <c r="M25" i="6"/>
  <c r="M125" i="6"/>
  <c r="M40" i="6"/>
  <c r="M152" i="6"/>
  <c r="M17" i="6"/>
  <c r="M135" i="6"/>
  <c r="M47" i="6"/>
  <c r="M149" i="6"/>
  <c r="M35" i="6"/>
  <c r="M59" i="6"/>
  <c r="M156" i="6"/>
  <c r="M20" i="6"/>
  <c r="M83" i="6"/>
  <c r="M50" i="6"/>
  <c r="N139" i="6"/>
  <c r="N27" i="6"/>
  <c r="M108" i="6" l="1"/>
  <c r="M90" i="6"/>
  <c r="M92" i="6"/>
  <c r="M91" i="6"/>
  <c r="O126" i="6"/>
  <c r="O27" i="6"/>
  <c r="L110" i="6"/>
  <c r="L109" i="6"/>
  <c r="M102" i="6"/>
  <c r="M45" i="6"/>
  <c r="M100" i="6"/>
  <c r="M103" i="6"/>
  <c r="M98" i="6"/>
  <c r="M46" i="6"/>
  <c r="M104" i="6"/>
  <c r="M44" i="6"/>
  <c r="M97" i="6"/>
  <c r="M101" i="6"/>
  <c r="M96" i="6"/>
  <c r="M107" i="6"/>
  <c r="M105" i="6"/>
  <c r="M99" i="6"/>
  <c r="M106" i="6"/>
  <c r="L111" i="6"/>
  <c r="N47" i="6"/>
  <c r="N142" i="6"/>
  <c r="N11" i="6"/>
  <c r="N76" i="6"/>
  <c r="N121" i="6"/>
  <c r="N85" i="6"/>
  <c r="N89" i="6"/>
  <c r="N51" i="6"/>
  <c r="N138" i="6"/>
  <c r="N74" i="6"/>
  <c r="N118" i="6"/>
  <c r="N70" i="6"/>
  <c r="N77" i="6"/>
  <c r="N81" i="6"/>
  <c r="N56" i="6"/>
  <c r="N54" i="6"/>
  <c r="N146" i="6"/>
  <c r="N23" i="6"/>
  <c r="N150" i="6"/>
  <c r="N147" i="6"/>
  <c r="N22" i="6"/>
  <c r="N65" i="6"/>
  <c r="N153" i="6"/>
  <c r="N25" i="6"/>
  <c r="N19" i="6"/>
  <c r="N34" i="6"/>
  <c r="N21" i="6"/>
  <c r="N115" i="6"/>
  <c r="N127" i="6"/>
  <c r="N31" i="6"/>
  <c r="N60" i="6"/>
  <c r="N10" i="6"/>
  <c r="N68" i="6"/>
  <c r="N73" i="6"/>
  <c r="N24" i="6"/>
  <c r="N132" i="6"/>
  <c r="N59" i="6"/>
  <c r="N130" i="6"/>
  <c r="N42" i="6"/>
  <c r="N83" i="6"/>
  <c r="N35" i="6"/>
  <c r="N57" i="6"/>
  <c r="N155" i="6"/>
  <c r="N39" i="6"/>
  <c r="N156" i="6"/>
  <c r="N18" i="6"/>
  <c r="N69" i="6"/>
  <c r="N38" i="6"/>
  <c r="N120" i="6"/>
  <c r="N50" i="6"/>
  <c r="N17" i="6"/>
  <c r="N128" i="6"/>
  <c r="N136" i="6"/>
  <c r="N29" i="6"/>
  <c r="N141" i="6"/>
  <c r="N154" i="6"/>
  <c r="N30" i="6"/>
  <c r="N9" i="6"/>
  <c r="N148" i="6"/>
  <c r="N78" i="6"/>
  <c r="N28" i="6"/>
  <c r="N133" i="6"/>
  <c r="N123" i="6"/>
  <c r="N26" i="6"/>
  <c r="N43" i="6"/>
  <c r="N58" i="6"/>
  <c r="N12" i="6"/>
  <c r="N82" i="6"/>
  <c r="N117" i="6"/>
  <c r="N149" i="6"/>
  <c r="N71" i="6"/>
  <c r="N86" i="6"/>
  <c r="N131" i="6"/>
  <c r="N87" i="6"/>
  <c r="N40" i="6"/>
  <c r="N41" i="6"/>
  <c r="N64" i="6"/>
  <c r="N32" i="6"/>
  <c r="N20" i="6"/>
  <c r="N55" i="6"/>
  <c r="N63" i="6"/>
  <c r="N13" i="6"/>
  <c r="N36" i="6"/>
  <c r="N14" i="6"/>
  <c r="N145" i="6"/>
  <c r="N75" i="6"/>
  <c r="N66" i="6"/>
  <c r="N80" i="6"/>
  <c r="N151" i="6"/>
  <c r="N61" i="6"/>
  <c r="N37" i="6"/>
  <c r="N137" i="6"/>
  <c r="N33" i="6"/>
  <c r="N53" i="6"/>
  <c r="N143" i="6"/>
  <c r="N124" i="6"/>
  <c r="N16" i="6"/>
  <c r="N88" i="6"/>
  <c r="N129" i="6"/>
  <c r="N122" i="6"/>
  <c r="N135" i="6"/>
  <c r="N93" i="6"/>
  <c r="N15" i="6"/>
  <c r="N125" i="6"/>
  <c r="N52" i="6"/>
  <c r="N62" i="6"/>
  <c r="N144" i="6"/>
  <c r="N79" i="6"/>
  <c r="N8" i="6"/>
  <c r="N152" i="6"/>
  <c r="N140" i="6"/>
  <c r="N116" i="6"/>
  <c r="N119" i="6"/>
  <c r="N67" i="6"/>
  <c r="N134" i="6"/>
  <c r="O13" i="6" l="1"/>
  <c r="O12" i="6"/>
  <c r="N98" i="6"/>
  <c r="O9" i="6"/>
  <c r="O10" i="6"/>
  <c r="O62" i="6"/>
  <c r="O61" i="6"/>
  <c r="O154" i="6"/>
  <c r="O58" i="6"/>
  <c r="O89" i="6"/>
  <c r="O63" i="6"/>
  <c r="O51" i="6"/>
  <c r="O82" i="6"/>
  <c r="N90" i="6"/>
  <c r="N45" i="6"/>
  <c r="N46" i="6"/>
  <c r="O56" i="6"/>
  <c r="O59" i="6"/>
  <c r="O55" i="6"/>
  <c r="O54" i="6"/>
  <c r="N91" i="6"/>
  <c r="N44" i="6"/>
  <c r="N92" i="6"/>
  <c r="O60" i="6"/>
  <c r="O57" i="6"/>
  <c r="O53" i="6"/>
  <c r="O93" i="6"/>
  <c r="N108" i="6"/>
  <c r="O108" i="6" s="1"/>
  <c r="O115" i="6"/>
  <c r="N103" i="6"/>
  <c r="O103" i="6" s="1"/>
  <c r="O26" i="6"/>
  <c r="O151" i="6"/>
  <c r="O72" i="6"/>
  <c r="O38" i="6"/>
  <c r="O68" i="6"/>
  <c r="N105" i="6"/>
  <c r="O105" i="6" s="1"/>
  <c r="O86" i="6"/>
  <c r="O123" i="6"/>
  <c r="O139" i="6"/>
  <c r="O155" i="6"/>
  <c r="O116" i="6"/>
  <c r="O132" i="6"/>
  <c r="O147" i="6"/>
  <c r="O16" i="6"/>
  <c r="O31" i="6"/>
  <c r="O29" i="6"/>
  <c r="O65" i="6"/>
  <c r="O67" i="6"/>
  <c r="O70" i="6"/>
  <c r="O73" i="6"/>
  <c r="O88" i="6"/>
  <c r="N107" i="6"/>
  <c r="O107" i="6" s="1"/>
  <c r="O125" i="6"/>
  <c r="N101" i="6"/>
  <c r="O81" i="6"/>
  <c r="O118" i="6"/>
  <c r="O134" i="6"/>
  <c r="O149" i="6"/>
  <c r="O71" i="6"/>
  <c r="O142" i="6"/>
  <c r="O35" i="6"/>
  <c r="O21" i="6"/>
  <c r="O40" i="6"/>
  <c r="N97" i="6"/>
  <c r="O77" i="6"/>
  <c r="N96" i="6"/>
  <c r="O96" i="6" s="1"/>
  <c r="O144" i="6"/>
  <c r="N104" i="6"/>
  <c r="O104" i="6" s="1"/>
  <c r="O85" i="6"/>
  <c r="O122" i="6"/>
  <c r="O138" i="6"/>
  <c r="O153" i="6"/>
  <c r="O37" i="6"/>
  <c r="O75" i="6"/>
  <c r="O83" i="6"/>
  <c r="O41" i="6"/>
  <c r="O33" i="6"/>
  <c r="O66" i="6"/>
  <c r="O79" i="6"/>
  <c r="N99" i="6"/>
  <c r="O78" i="6"/>
  <c r="O131" i="6"/>
  <c r="O146" i="6"/>
  <c r="N106" i="6"/>
  <c r="O106" i="6" s="1"/>
  <c r="O87" i="6"/>
  <c r="O124" i="6"/>
  <c r="O140" i="6"/>
  <c r="O156" i="6"/>
  <c r="O128" i="6"/>
  <c r="O47" i="6"/>
  <c r="O15" i="6"/>
  <c r="O32" i="6"/>
  <c r="O24" i="6"/>
  <c r="O74" i="6"/>
  <c r="O52" i="6"/>
  <c r="N100" i="6"/>
  <c r="O80" i="6"/>
  <c r="O117" i="6"/>
  <c r="O133" i="6"/>
  <c r="O148" i="6"/>
  <c r="O127" i="6"/>
  <c r="O39" i="6"/>
  <c r="O120" i="6"/>
  <c r="O28" i="6"/>
  <c r="O36" i="6"/>
  <c r="O30" i="6"/>
  <c r="O18" i="6"/>
  <c r="O22" i="6"/>
  <c r="N102" i="6"/>
  <c r="O102" i="6" s="1"/>
  <c r="O119" i="6"/>
  <c r="O135" i="6"/>
  <c r="O150" i="6"/>
  <c r="O143" i="6"/>
  <c r="O17" i="6"/>
  <c r="O136" i="6"/>
  <c r="O43" i="6"/>
  <c r="O23" i="6"/>
  <c r="O69" i="6"/>
  <c r="O84" i="6"/>
  <c r="O121" i="6"/>
  <c r="O137" i="6"/>
  <c r="O152" i="6"/>
  <c r="O130" i="6"/>
  <c r="O145" i="6"/>
  <c r="M111" i="6"/>
  <c r="M109" i="6"/>
  <c r="M110" i="6"/>
  <c r="O45" i="6" l="1"/>
  <c r="O46" i="6"/>
  <c r="O44" i="6"/>
  <c r="O97" i="6"/>
  <c r="O98" i="6"/>
  <c r="O101" i="6"/>
  <c r="O91" i="6"/>
  <c r="O90" i="6"/>
  <c r="O92" i="6"/>
  <c r="O20" i="6"/>
  <c r="O19" i="6"/>
  <c r="O42" i="6"/>
  <c r="N110" i="6"/>
  <c r="O99" i="6"/>
  <c r="O100" i="6"/>
  <c r="N109" i="6"/>
  <c r="N111" i="6"/>
  <c r="O111" i="6" l="1"/>
  <c r="O109" i="6"/>
  <c r="O110" i="6"/>
</calcChain>
</file>

<file path=xl/sharedStrings.xml><?xml version="1.0" encoding="utf-8"?>
<sst xmlns="http://schemas.openxmlformats.org/spreadsheetml/2006/main" count="4013" uniqueCount="325">
  <si>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</si>
  <si>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</si>
  <si>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</si>
  <si>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</si>
  <si>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</si>
  <si>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</si>
  <si>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</si>
  <si>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</si>
  <si>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</si>
  <si>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Data sources and methodology for electricity statistics (opens in a new window)</t>
  </si>
  <si>
    <t>Energy statistics revisions policy (opens in a new window)</t>
  </si>
  <si>
    <t xml:space="preserve">Contact details </t>
  </si>
  <si>
    <t xml:space="preserve">Statistical enquiries </t>
  </si>
  <si>
    <t>Vanessa Martin</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</si>
  <si>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</si>
  <si>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</si>
  <si>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</si>
  <si>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</si>
  <si>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</si>
  <si>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</si>
  <si>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</si>
  <si>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</si>
  <si>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</si>
  <si>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Contents table</t>
  </si>
  <si>
    <t>Notes to understand the data</t>
  </si>
  <si>
    <t>Notes</t>
  </si>
  <si>
    <t>Commentary on the latest trends in the data</t>
  </si>
  <si>
    <t>Commentary</t>
  </si>
  <si>
    <t xml:space="preserve">This worksheet contains one table 
</t>
  </si>
  <si>
    <t xml:space="preserve">Note </t>
  </si>
  <si>
    <t>Description</t>
  </si>
  <si>
    <t>Note 1</t>
  </si>
  <si>
    <t>Note 2</t>
  </si>
  <si>
    <t xml:space="preserve">Note 3 </t>
  </si>
  <si>
    <t>Note 4</t>
  </si>
  <si>
    <t>Note 5</t>
  </si>
  <si>
    <t>Note 6</t>
  </si>
  <si>
    <t>Note 7</t>
  </si>
  <si>
    <t>Note 8</t>
  </si>
  <si>
    <t>Fuel used in electricity generation and electricity supplied</t>
  </si>
  <si>
    <t xml:space="preserve">This table contains supplementary information supporting electricity generation and supply data which are referred to in the data presented in this workbook </t>
  </si>
  <si>
    <t>The amount of electricity generated is linked to levels of consumer demand. See Energy Trends table 5.2 for detailed electricity consumption data.</t>
  </si>
  <si>
    <t>In this table, 'renewable' energy includes wind, solar, hydro and bioenergy, 'low carbon' energy includes wind, solar, hydro, bioenergy and nuclear and 'fossil fuels' include coal, oil and gas.</t>
  </si>
  <si>
    <t>Information on weather conditions is taken from Energy Trends section 7.</t>
  </si>
  <si>
    <t>For more information on renewable capacity and generation see Energy Trends table 6.1.</t>
  </si>
  <si>
    <t xml:space="preserve">A statutory outage occurs when a reactor is shut down for maintenance, which is planned in advance with the National Grid to manage the impact on the national electricity supply. </t>
  </si>
  <si>
    <t>Major power producers</t>
  </si>
  <si>
    <t>Other generators</t>
  </si>
  <si>
    <t xml:space="preserve">Coal </t>
  </si>
  <si>
    <t>Gas</t>
  </si>
  <si>
    <t>Nuclear</t>
  </si>
  <si>
    <t>Wind</t>
  </si>
  <si>
    <t>Solar</t>
  </si>
  <si>
    <t>Bioenergy</t>
  </si>
  <si>
    <t>Other fuels</t>
  </si>
  <si>
    <t>Net imports</t>
  </si>
  <si>
    <t>Total major power producers</t>
  </si>
  <si>
    <t>Coal</t>
  </si>
  <si>
    <t>Oil</t>
  </si>
  <si>
    <t>Total other generators</t>
  </si>
  <si>
    <t>All generating companies</t>
  </si>
  <si>
    <t>Total all generating companies</t>
  </si>
  <si>
    <t>Pumped storage</t>
  </si>
  <si>
    <t xml:space="preserve">Hydro (natural flow) </t>
  </si>
  <si>
    <t>Shoreline wave / tidal</t>
  </si>
  <si>
    <t>Pumped Storage</t>
  </si>
  <si>
    <t>Pumped storage (net supply)</t>
  </si>
  <si>
    <t>Coal                          (M tonnes)</t>
  </si>
  <si>
    <t>Oil                             (M tonnes)</t>
  </si>
  <si>
    <t>Gas                           (TWh)</t>
  </si>
  <si>
    <t>Hydro (natural flow)</t>
  </si>
  <si>
    <t>ELECTRICITY GENERATED (TWh)</t>
  </si>
  <si>
    <t>ELECTRICITY SUPPLIED (TWh)</t>
  </si>
  <si>
    <t>Year</t>
  </si>
  <si>
    <t>Quarter</t>
  </si>
  <si>
    <t>Coal                           (M tonnes)</t>
  </si>
  <si>
    <t>Oil                              (M tonnes)</t>
  </si>
  <si>
    <t>Gas                            (TWh)</t>
  </si>
  <si>
    <t>Annual!</t>
  </si>
  <si>
    <t>Quarter!</t>
  </si>
  <si>
    <t>FUEL USED</t>
  </si>
  <si>
    <t>Major power producers (Mtoe)</t>
  </si>
  <si>
    <t>of which onshore</t>
  </si>
  <si>
    <t>of which offshore</t>
  </si>
  <si>
    <t>Table 5.1 Fuel used in electricity generation and electricity supplied main tables</t>
  </si>
  <si>
    <t>Main tables in Mtoe, TWh and percentage shares</t>
  </si>
  <si>
    <t>Main tables (Mtoe, TWh, %)</t>
  </si>
  <si>
    <t>Annual (Mtoe, TWh)</t>
  </si>
  <si>
    <t>Quarter (Mtoe, TWh)</t>
  </si>
  <si>
    <t>Some cells refer to notes which can be found on the notes worksheet.</t>
  </si>
  <si>
    <t>Figures in this table are rounded to four decimal places. Therefore, totals may not equal the exact sum of their constituents.</t>
  </si>
  <si>
    <t>Generator type</t>
  </si>
  <si>
    <t>Fuel</t>
  </si>
  <si>
    <t>Coal (M tonnes)</t>
  </si>
  <si>
    <t>Gas (TWh)</t>
  </si>
  <si>
    <t>Oil (M tonnes)</t>
  </si>
  <si>
    <t>Annual per cent change</t>
  </si>
  <si>
    <t>Total wind</t>
  </si>
  <si>
    <t>Onshore wind</t>
  </si>
  <si>
    <t>Offshore wind</t>
  </si>
  <si>
    <t>This worksheet contains four tables presented next to each other vertically. The title of each new table is presented on the row beneath the last row of the preceding table.</t>
  </si>
  <si>
    <t>This column refers to the percentage change between the most recent quarter and the same quarter a year earlier; the symbol '(+)' represents a positive percentage change greater than 100%.</t>
  </si>
  <si>
    <t>Per cent change
[note 6]</t>
  </si>
  <si>
    <t>Major Power Producer oil use in M tonnes does not include 'other fossil' use. In all other parts of the table, 'other fossil' use is included in oil.</t>
  </si>
  <si>
    <t>Oil (M tonnes) [note 8]</t>
  </si>
  <si>
    <t>Note 9</t>
  </si>
  <si>
    <t>Up to quarter 4 2006, bioenergy includes non-biodegradable wastes. This is included in 'Other fuels' from quarter 1 2007 onwards for other generators and from quarter 1 2013 onwards for Major Power Producers (as it is not considered a renewable source).</t>
  </si>
  <si>
    <t>Note 10</t>
  </si>
  <si>
    <t>Bioenergy [note 10]</t>
  </si>
  <si>
    <t>Note 11</t>
  </si>
  <si>
    <t>Oil [note 8]</t>
  </si>
  <si>
    <t>Electricity supplied refers to that supplied net of electricity used in generation</t>
  </si>
  <si>
    <t>Supply from pumped storage is usually negative as electricity used in pumping is deducted from the net supply.</t>
  </si>
  <si>
    <t>Note 12</t>
  </si>
  <si>
    <t>Pumped storage (net supply) [note 12]</t>
  </si>
  <si>
    <t>2019</t>
  </si>
  <si>
    <t>2020</t>
  </si>
  <si>
    <t>Note 13</t>
  </si>
  <si>
    <t>In table 1, the first six rows of data use different units of measurement to the rest of the table. The correct units of measurement for each row are included in cells B8 to B13.</t>
  </si>
  <si>
    <t>[x]</t>
  </si>
  <si>
    <t>Figures in this table are rounded to four decimal places. Therefore, totals may not equal the exact sum of their constituents. The symbol '[x]' indicates where data is not available.</t>
  </si>
  <si>
    <t>This worksheet contains three tables presented next to each other vertically. The title of each new table is presented on the row beneath the last row of the preceding table.</t>
  </si>
  <si>
    <t>Electricity generated by fuel main table (TWh)</t>
  </si>
  <si>
    <t>Electricity supplied by fuel main table (TWh) [note 11]</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</si>
  <si>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</si>
  <si>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</si>
  <si>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</si>
  <si>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</si>
  <si>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</si>
  <si>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</si>
  <si>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</si>
  <si>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</si>
  <si>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</si>
  <si>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</si>
  <si>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</si>
  <si>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</si>
  <si>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</si>
  <si>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</si>
  <si>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</si>
  <si>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</si>
  <si>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</si>
  <si>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</si>
  <si>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</si>
  <si>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</si>
  <si>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</si>
  <si>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</si>
  <si>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</si>
  <si>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</si>
  <si>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</si>
  <si>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</si>
  <si>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</si>
  <si>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</si>
  <si>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</si>
  <si>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</si>
  <si>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</si>
  <si>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</si>
  <si>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</si>
  <si>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</si>
  <si>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</si>
  <si>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</si>
  <si>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</si>
  <si>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</si>
  <si>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</si>
  <si>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</si>
  <si>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</si>
  <si>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</si>
  <si>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</si>
  <si>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</si>
  <si>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</si>
  <si>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</si>
  <si>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</si>
  <si>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</si>
  <si>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</si>
  <si>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</si>
  <si>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</si>
  <si>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</si>
  <si>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</si>
  <si>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</si>
  <si>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</si>
  <si>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</si>
  <si>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</si>
  <si>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</si>
  <si>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</si>
  <si>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</si>
  <si>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</si>
  <si>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</si>
  <si>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</si>
  <si>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</si>
  <si>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</si>
  <si>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</si>
  <si>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</si>
  <si>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</si>
  <si>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</si>
  <si>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</si>
  <si>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</si>
  <si>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</si>
  <si>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</si>
  <si>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</si>
  <si>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</si>
  <si>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</si>
  <si>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</si>
  <si>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</si>
  <si>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</si>
  <si>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</si>
  <si>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</si>
  <si>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</si>
  <si>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</si>
  <si>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</si>
  <si>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</si>
  <si>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</si>
  <si>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</si>
  <si>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</si>
  <si>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</si>
  <si>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</si>
  <si>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</si>
  <si>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</si>
  <si>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</si>
  <si>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</si>
  <si>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</si>
  <si>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</si>
  <si>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</si>
  <si>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</si>
  <si>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</si>
  <si>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</si>
  <si>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</si>
  <si>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</si>
  <si>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</si>
  <si>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</si>
  <si>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</si>
  <si>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</si>
  <si>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</si>
  <si>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</si>
  <si>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</si>
  <si>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</si>
  <si>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</si>
  <si>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</si>
  <si>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</si>
  <si>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</si>
  <si>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</si>
  <si>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Quarter 3 2021</t>
  </si>
  <si>
    <t>2021</t>
  </si>
  <si>
    <t>Wind [note 9]</t>
  </si>
  <si>
    <t>In this table, the wind category includes wave and tidal for other generators and all generators.</t>
  </si>
  <si>
    <t>Total wind [note 9]</t>
  </si>
  <si>
    <t>Quarter 4 2021</t>
  </si>
  <si>
    <t>0776 757 3907</t>
  </si>
  <si>
    <t>Glossary and acronyms, DUKES Annex B (opens in a new window)</t>
  </si>
  <si>
    <t>Quarter 1 2022</t>
  </si>
  <si>
    <t>Quarter 2 2022</t>
  </si>
  <si>
    <t>Quarter 3 2022</t>
  </si>
  <si>
    <t>Annual data from 1998 in Mtoe and TWh</t>
  </si>
  <si>
    <t>Quarterly data from Quarter 1 1998 in Mtoe and TWh</t>
  </si>
  <si>
    <t>Table 5.1 Fuel used in electricity generation and electricity supplied, annual data</t>
  </si>
  <si>
    <t>Quarter 4 2022</t>
  </si>
  <si>
    <t>newsdesk@energysecurity.gov.uk</t>
  </si>
  <si>
    <t>energy.stats@energysecurity.gov.uk</t>
  </si>
  <si>
    <t>electricitystatistics@energysecurity.gov.uk</t>
  </si>
  <si>
    <t>Note 14</t>
  </si>
  <si>
    <t>2022</t>
  </si>
  <si>
    <t>Quarter 1 2023</t>
  </si>
  <si>
    <t>Quarter 2 2023</t>
  </si>
  <si>
    <t>Quarter 3 2023</t>
  </si>
  <si>
    <t>Quarter 4 2023</t>
  </si>
  <si>
    <t>Battery storage</t>
  </si>
  <si>
    <t>Battery storage [note 15]</t>
  </si>
  <si>
    <t>Note 15</t>
  </si>
  <si>
    <t>Note 16</t>
  </si>
  <si>
    <t>2023</t>
  </si>
  <si>
    <t>Quarter 1 2024</t>
  </si>
  <si>
    <t>Quarter 2 2024</t>
  </si>
  <si>
    <t>Quarter 1 
2024</t>
  </si>
  <si>
    <t>Note 17</t>
  </si>
  <si>
    <t xml:space="preserve">Quarter 3 2024 </t>
  </si>
  <si>
    <t xml:space="preserve">In the latest quarter </t>
  </si>
  <si>
    <t>Table 5.1 Fuel used in electricity generation and electricity supplied, quarterly data</t>
  </si>
  <si>
    <t>Table 5.1a: fuel used in electricity generation (Mtoe)</t>
  </si>
  <si>
    <t>Table 5.1b: electricity generated by fuel (TWh)</t>
  </si>
  <si>
    <t>In table 1, the first six rows of data use different units of measurement to the rest of the table. The correct units of measurement for each row are included in cells B7 to B12.</t>
  </si>
  <si>
    <t xml:space="preserve">Quarter 4 2024 </t>
  </si>
  <si>
    <t>Table 5.1c: electricity supplied by fuel (TWh)</t>
  </si>
  <si>
    <t>2024</t>
  </si>
  <si>
    <t>This spreadsheet forms part of the Accredited Official Statistics publication Energy Trends produced by the Department for Energy Security &amp; Net Zero (DESNZ). 
The data presented is on UK fuel used in electricity generation and electricity supplied; quarterly data are published one quarter in arrears in million tonnes of oil equivalent (Mtoe), TWh and percentage shares.</t>
  </si>
  <si>
    <t xml:space="preserve">Quarter 1 2025 </t>
  </si>
  <si>
    <t>Percentage point change
[note 7]</t>
  </si>
  <si>
    <t>Quarter 2 2025</t>
  </si>
  <si>
    <t>Quarter 3 2025</t>
  </si>
  <si>
    <t>2025 [provisional]</t>
  </si>
  <si>
    <t>These columns refer either to the percentage point change between the most recent quarter and the same quarter a year earlier, or the percentage point change between the most recent year and the previous year.</t>
  </si>
  <si>
    <t>Annual percentage point change [note 7]</t>
  </si>
  <si>
    <t>This line referred to coal use for electricity generation at a few industrial sites which was phased out during 2024.</t>
  </si>
  <si>
    <t>Note 18</t>
  </si>
  <si>
    <t>For wind, hydro and solar, the fuel used is assumed the same as the electricity generated (small differences are likely due to rounding of the data), unlike thermal generation where conversion losses are incurred. Therefore, for example, if one unit of electricity produced from coal is switched to wind, the fuel used will show a fall from around three units (as coal's thermal efficiency is around one-third) to one unit.</t>
  </si>
  <si>
    <t>Fossil fuel generation fell to unusually low level for the time of year</t>
  </si>
  <si>
    <t>Renewables [note 2]</t>
  </si>
  <si>
    <t>Low carbon [note 2]</t>
  </si>
  <si>
    <t>Fossil fuels [note 2]</t>
  </si>
  <si>
    <t>Renewable generation share [note 2]</t>
  </si>
  <si>
    <t>Low carbon generation share [note 2]</t>
  </si>
  <si>
    <t>Fossil fuel generation share [note 2]</t>
  </si>
  <si>
    <t>Low-carbon generation share [note 2]</t>
  </si>
  <si>
    <t>Fuel [note 13]</t>
  </si>
  <si>
    <t>Battery storage [note 14]</t>
  </si>
  <si>
    <t>Coal (M tonnes) [note 16]</t>
  </si>
  <si>
    <t>Coal [note 16]</t>
  </si>
  <si>
    <t>Fuel used in electricity generation main table (Mtoe) [note 17]</t>
  </si>
  <si>
    <t>Shares of electricity generated by fuel main table (%) [note 18]</t>
  </si>
  <si>
    <t>Table 5.1d: Shares of electricity generated by fuel (%) [note 18]</t>
  </si>
  <si>
    <t>Table 5.1b: Electricity generated by fuel (TWh)</t>
  </si>
  <si>
    <t>Table 5d: Shares of electricity generated by fuel (%) [note 18]</t>
  </si>
  <si>
    <t>The share of low-carbon and fossil fuel generation does not total 100% since electricity generation by pumped or battery storage and by 'other fuels' does not fall under these three categories. This is because the majority of electricity input to storage is of unknown origin and 'other fuels' include non-biodegradable wastes from 2007, as outlined in note 10.</t>
  </si>
  <si>
    <t>Quarter 1 2026 [provisional]</t>
  </si>
  <si>
    <t>Quarter 4 2025</t>
  </si>
  <si>
    <r>
      <t xml:space="preserve">This spreadsheet contains quarterly data, including new data for </t>
    </r>
    <r>
      <rPr>
        <b/>
        <sz val="12"/>
        <rFont val="Calibri"/>
        <family val="2"/>
      </rPr>
      <t>Quarter 1 2026 (January to March)</t>
    </r>
  </si>
  <si>
    <t>In Quarter 1 2026, fossil fuel generation fell 16 per cent from Quarter 1 2025 to 27.0 TWh, the lowest Quarter 1 value in the published time series and a 32.8 per cent share. Almost all of this was gas, which decreased by 16 per cent to 26.6 TWh. Record wind generation displaced gas generation in the period, despite lower imports and nuclear generation. As a result, fossil fuel used in the quarter fell 17 per cent to 4.7 Mtoe. The end of 2025 marked a full year without coal generation, while oil generation remained minimal.</t>
  </si>
  <si>
    <t xml:space="preserve">Data from grid-scale battery storage sourced from the balancing mechanism. This measures the output of batteries onto the grid and is scaled to account for batteries not part of the balancing mechanism. See the methodology note for details. </t>
  </si>
  <si>
    <t>Increased wind speeds and capacity drove record wind generation and increased low-carbon generation</t>
  </si>
  <si>
    <t>Total UK electricity generation increased to cover lower net imports, but fuel use fell</t>
  </si>
  <si>
    <t>Net supply from batteries measures the net output of batteries, i.e. the amount used by batteries in the process of storage so that supply is not double counted. This is usually negative, as batteries are less than 100% efficient in the transfer of energy.</t>
  </si>
  <si>
    <t>The UK’s energy balances are compiled in line with international reporting standards, most notably those issued by the International Energy Agency (IEA). Energy balances aim to cover all energy products entering, exiting and used within the national territory of a given country during a reference period. In these conventions, primary production of energy is defined as any extraction of energy products in a usable form from natural sources, such as mined coal or electricity generated by a wind turbine (and not, e.g. the wind that blows across the UK). Under the IEA’s conventions, for hydro, wind and tidal the primary output is simply the gross electricity generated. Solar PV is treated similarly as a measure of simple gross output rather than the solar radiation input into the panels. For nuclear, the heat content of the steam leaving the reactor for the turbine is used as the primary energy form (see, e.g. https://www.iea.org/reports/energy-statistics-manual-2).</t>
  </si>
  <si>
    <t>Total electricity generation in Quarter 1 2026 was 1.3 per cent higher than Quarter 1 2025, at 82.3 TWh. Supply fell 0.8 per cent to 84.5 TWh in line with a 0.6 per cent drop in demand [note 1] and a larger proportion was met by domestic generation, with net imports falling 21 per cent to 6.2 TWh. Despite increased generation, fuel used in generation fell 4.7 per cent to 13.2 Mtoe as a result of differences in fuel mix, with non-combustible renewables accounting for a larger share of generation [note 17]. This was driven by a large increase in wind supply. There was a 2.0 per cent increase in generation by Major Power Producers (MPPs), but a decrease of 1.8 per cent from other generators.</t>
  </si>
  <si>
    <t>Other fuels [note 10]</t>
  </si>
  <si>
    <t>Renewable electricity generation in Quarter 1 2026 was 18 per cent higher than in Quarter 1 2025 and accounted for a 53.1 per cent share of total generation. This was driven by increased wind generation, up 30 per cent to a second consecutive quarterly record, at 29.3 TWh. Wind generation was the largest contributor to total generation in Quarter 1 2026, with a 35.6 per cent share. This reflects increased onshore and offshore wind capacity [note 4] and higher average wind speeds [note 3]. Despite lower average daily sun hours in Quarter 1 2026, increased installed capacity from other generators meant that solar generation increased by 1.8 per cent to 2.7 TWh. Bioenergy generation fell 1.4 per cent to 10.1 TWh, while hydro generation fell 4.5 per cent to 1.6 TWh. Net supply from battery storage [note 14][note 15] rose 59 per cent in the same period, reflective of the increasing use of battery storage in the electricity system.
Despite nuclear generation falling 7.1 per cent to 8.8 TWh, increased renewable generation meant that the share of generation from low-carbon sources increased to 63.8 per cent, 6.5 percentage points above Quarter 1 2025. Low-carbon generation totalled 52.5 TWh in Quarter 1 2026, the second highest quarterly value in the published data series. The ageing nuclear fleet continues to be affected by outages, with the share of generation from nuclear dropping slightly to 10.7 per cent.</t>
  </si>
  <si>
    <r>
      <t xml:space="preserve">These data were published on </t>
    </r>
    <r>
      <rPr>
        <b/>
        <sz val="12"/>
        <rFont val="Calibri"/>
        <family val="2"/>
        <scheme val="minor"/>
      </rPr>
      <t>Thursday 30th July 2026</t>
    </r>
    <r>
      <rPr>
        <sz val="12"/>
        <rFont val="Calibri"/>
        <family val="2"/>
        <scheme val="minor"/>
      </rPr>
      <t xml:space="preserve">
The next publication date is </t>
    </r>
    <r>
      <rPr>
        <b/>
        <sz val="12"/>
        <rFont val="Calibri"/>
        <family val="2"/>
        <scheme val="minor"/>
      </rPr>
      <t>Tuesday 29th September 2026</t>
    </r>
  </si>
  <si>
    <r>
      <t xml:space="preserve">The revision period covers data from </t>
    </r>
    <r>
      <rPr>
        <b/>
        <sz val="12"/>
        <rFont val="Calibri"/>
        <family val="2"/>
        <scheme val="minor"/>
      </rPr>
      <t xml:space="preserve">Quarter 1 2017 to Quarter 4 2025. </t>
    </r>
    <r>
      <rPr>
        <sz val="12"/>
        <rFont val="Calibri"/>
        <family val="2"/>
        <scheme val="minor"/>
      </rPr>
      <t xml:space="preserve">
Revisions are due to updates from data suppliers or the receipt of data replacing estimates.</t>
    </r>
  </si>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</sst>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quot;£&quot;* #,##0.00_-;\-&quot;£&quot;* #,##0.00_-;_-&quot;£&quot;* &quot;-&quot;??_-;_-@_-"/>
    <numFmt numFmtId="43" formatCode="_-* #,##0.00_-;\-* #,##0.00_-;_-* &quot;-&quot;??_-;_-@_-"/>
    <numFmt numFmtId="164" formatCode="[$-F800]dddd\,\ mmmm\ dd\,\ yyyy"/>
    <numFmt numFmtId="165" formatCode="0.0"/>
    <numFmt numFmtId="166" formatCode="#,##0.00\r;\-#,##0.00\r;&quot;-&quot;\ "/>
    <numFmt numFmtId="167" formatCode="#,##0.00;\-#,##0.00;\-"/>
    <numFmt numFmtId="168" formatCode="#,##0.0;\-#,##0.0;\-"/>
    <numFmt numFmtId="169" formatCode="\+#,##0.0\ ;\-#,##0.0\ ;&quot;-&quot;\ "/>
    <numFmt numFmtId="170" formatCode="0.0000"/>
    <numFmt numFmtId="171" formatCode="#,##0.00\ ;\-#,##0.00\ ;&quot;- &quot;"/>
    <numFmt numFmtId="172" formatCode="#,##0.00\ ;\-#,##0.00\ ;\-\ "/>
    <numFmt numFmtId="173" formatCode="0.0%"/>
    <numFmt numFmtId="174" formatCode="#,##0;\-#,##0;\-"/>
    <numFmt numFmtId="175" formatCode="\+0.0;\-0.0;0.0"/>
    <numFmt numFmtId="176" formatCode="0;;;@"/>
    <numFmt numFmtId="177" formatCode="#,##0.00\ "/>
    <numFmt numFmtId="178" formatCode="#,##0.0000_ ;\-#,##0.0000\ "/>
    <numFmt numFmtId="179" formatCode="0.00;;;@"/>
    <numFmt numFmtId="180" formatCode="#,##0.000\ ;\-#,##0.000\ ;\-\ "/>
    <numFmt numFmtId="181" formatCode="0.00000"/>
  </numFmts>
  <fonts count="41" x14ac:knownFonts="1">
    <font>
      <sz val="11"/>
      <color theme="1"/>
      <name val="Calibri"/>
      <family val="2"/>
      <scheme val="minor"/>
    </font>
    <font>
      <b/>
      <sz val="20"/>
      <name val="Calibri"/>
      <family val="2"/>
    </font>
    <font>
      <sz val="10"/>
      <name val="MS Sans Serif"/>
    </font>
    <font>
      <sz val="12"/>
      <name val="Arial"/>
      <family val="2"/>
    </font>
    <font>
      <sz val="12"/>
      <name val="Calibri"/>
      <family val="2"/>
    </font>
    <font>
      <b/>
      <sz val="16"/>
      <name val="Calibri"/>
      <family val="2"/>
    </font>
    <font>
      <sz val="12"/>
      <color theme="1"/>
      <name val="Calibri"/>
      <family val="2"/>
      <scheme val="minor"/>
    </font>
    <font>
      <b/>
      <sz val="12"/>
      <name val="Calibri"/>
      <family val="2"/>
    </font>
    <font>
      <b/>
      <sz val="14"/>
      <name val="Arial"/>
      <family val="2"/>
    </font>
    <font>
      <sz val="12"/>
      <name val="MS Sans Serif"/>
      <family val="2"/>
    </font>
    <font>
      <u/>
      <sz val="10"/>
      <color indexed="12"/>
      <name val="MS Sans Serif"/>
      <family val="2"/>
    </font>
    <font>
      <u/>
      <sz val="12"/>
      <color indexed="12"/>
      <name val="Calibri"/>
      <family val="2"/>
      <scheme val="minor"/>
    </font>
    <font>
      <u/>
      <sz val="12"/>
      <name val="Arial"/>
      <family val="2"/>
    </font>
    <font>
      <u/>
      <sz val="12"/>
      <color indexed="12"/>
      <name val="Arial"/>
      <family val="2"/>
    </font>
    <font>
      <b/>
      <sz val="14"/>
      <name val="Calibri"/>
      <family val="2"/>
    </font>
    <font>
      <u/>
      <sz val="10"/>
      <color indexed="12"/>
      <name val="Arial"/>
      <family val="2"/>
    </font>
    <font>
      <sz val="10"/>
      <name val="MS Sans Serif"/>
      <family val="2"/>
    </font>
    <font>
      <sz val="10"/>
      <color theme="1"/>
      <name val="Arial"/>
      <family val="2"/>
    </font>
    <font>
      <sz val="10"/>
      <name val="Arial"/>
      <family val="2"/>
    </font>
    <font>
      <sz val="11"/>
      <color theme="1"/>
      <name val="Arial"/>
      <family val="2"/>
    </font>
    <font>
      <sz val="10"/>
      <color theme="1"/>
      <name val="MS Sans Serif"/>
    </font>
    <font>
      <sz val="10"/>
      <name val="Arial"/>
      <family val="2"/>
    </font>
    <font>
      <b/>
      <sz val="22"/>
      <name val="Arial"/>
      <family val="2"/>
    </font>
    <font>
      <sz val="7.5"/>
      <name val="Arial"/>
      <family val="2"/>
    </font>
    <font>
      <sz val="9"/>
      <name val="Arial"/>
      <family val="2"/>
    </font>
    <font>
      <b/>
      <sz val="9"/>
      <name val="Arial"/>
      <family val="2"/>
    </font>
    <font>
      <i/>
      <sz val="9"/>
      <name val="Arial"/>
      <family val="2"/>
    </font>
    <font>
      <b/>
      <sz val="10"/>
      <name val="Arial"/>
      <family val="2"/>
    </font>
    <font>
      <sz val="12"/>
      <name val="Calibri"/>
      <family val="2"/>
      <scheme val="minor"/>
    </font>
    <font>
      <b/>
      <sz val="12"/>
      <name val="Calibri"/>
      <family val="2"/>
      <scheme val="minor"/>
    </font>
    <font>
      <sz val="12"/>
      <color indexed="8"/>
      <name val="Calibri"/>
      <family val="2"/>
      <scheme val="minor"/>
    </font>
    <font>
      <b/>
      <sz val="12"/>
      <color indexed="8"/>
      <name val="Calibri"/>
      <family val="2"/>
      <scheme val="minor"/>
    </font>
    <font>
      <sz val="10"/>
      <name val="Arial"/>
      <family val="2"/>
    </font>
    <font>
      <b/>
      <sz val="18"/>
      <color theme="3"/>
      <name val="Calibri Light"/>
      <family val="2"/>
      <scheme val="major"/>
    </font>
    <font>
      <sz val="8"/>
      <name val="Calibri"/>
      <family val="2"/>
      <scheme val="minor"/>
    </font>
    <font>
      <sz val="11"/>
      <color theme="1"/>
      <name val="Calibri"/>
      <family val="2"/>
      <scheme val="minor"/>
    </font>
    <font>
      <sz val="12"/>
      <color rgb="FF000000"/>
      <name val="Calibri"/>
      <family val="2"/>
    </font>
    <font>
      <u/>
      <sz val="12"/>
      <color rgb="FF0000FF"/>
      <name val="Calibri"/>
      <family val="2"/>
    </font>
    <font>
      <b/>
      <sz val="14"/>
      <name val="Calibri"/>
      <family val="2"/>
      <scheme val="minor"/>
    </font>
    <font>
      <sz val="11"/>
      <color rgb="FFFF0000"/>
      <name val="Calibri"/>
      <family val="2"/>
      <scheme val="minor"/>
    </font>
    <font>
      <sz val="12"/>
      <color rgb="FFFF0000"/>
      <name val="Calibri"/>
      <family val="2"/>
      <scheme val="minor"/>
    </font>
  </fonts>
  <fills count="7">
    <fill>
      <patternFill patternType="none"/>
    </fill>
    <fill>
      <patternFill patternType="gray125"/>
    </fill>
    <fill>
      <patternFill patternType="solid">
        <fgColor indexed="10"/>
        <bgColor indexed="64"/>
      </patternFill>
    </fill>
    <fill>
      <patternFill patternType="solid">
        <fgColor rgb="FFFF0000"/>
        <bgColor indexed="64"/>
      </patternFill>
    </fill>
    <fill>
      <patternFill patternType="solid">
        <fgColor theme="0"/>
        <bgColor indexed="64"/>
      </patternFill>
    </fill>
    <fill>
      <patternFill patternType="solid">
        <fgColor theme="0"/>
        <bgColor rgb="FFFFFFFF"/>
      </patternFill>
    </fill>
    <fill>
      <patternFill patternType="solid">
        <fgColor rgb="FFFFFFFF"/>
        <bgColor rgb="FF000000"/>
      </patternFill>
    </fill>
  </fills>
  <borders count="20">
    <border>
      <left/>
      <right/>
      <top/>
      <bottom/>
      <diagonal/>
    </border>
    <border>
      <left/>
      <right/>
      <top/>
      <bottom style="thick">
        <color theme="4"/>
      </bottom>
      <diagonal/>
    </border>
    <border>
      <left/>
      <right/>
      <top/>
      <bottom style="medium">
        <color theme="4" tint="0.39997558519241921"/>
      </bottom>
      <diagonal/>
    </border>
    <border>
      <left/>
      <right/>
      <top style="thin">
        <color indexed="64"/>
      </top>
      <bottom style="thin">
        <color indexed="64"/>
      </bottom>
      <diagonal/>
    </border>
    <border>
      <left/>
      <right style="medium">
        <color indexed="64"/>
      </right>
      <top/>
      <bottom style="medium">
        <color indexed="64"/>
      </bottom>
      <diagonal/>
    </border>
    <border>
      <left/>
      <right style="thin">
        <color indexed="64"/>
      </right>
      <top/>
      <bottom/>
      <diagonal/>
    </border>
    <border>
      <left/>
      <right style="medium">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2">
    <xf numFmtId="0" fontId="0" fillId="0" borderId="0"/>
    <xf numFmtId="0" fontId="1" fillId="0" borderId="1" applyNumberFormat="0" applyFill="0" applyBorder="0" applyProtection="0">
      <alignment horizontal="left" vertical="center"/>
    </xf>
    <xf numFmtId="0" fontId="2" fillId="0" borderId="0"/>
    <xf numFmtId="0" fontId="4" fillId="0" borderId="0" applyNumberFormat="0" applyFill="0" applyBorder="0" applyProtection="0">
      <alignment horizontal="left" vertical="center"/>
    </xf>
    <xf numFmtId="0" fontId="5" fillId="0" borderId="0" applyNumberFormat="0" applyFill="0" applyProtection="0">
      <alignment horizontal="left"/>
    </xf>
    <xf numFmtId="0" fontId="3" fillId="0" borderId="0"/>
    <xf numFmtId="0" fontId="10" fillId="0" borderId="0" applyNumberFormat="0" applyFill="0" applyBorder="0" applyAlignment="0" applyProtection="0">
      <alignment vertical="top"/>
      <protection locked="0"/>
    </xf>
    <xf numFmtId="0" fontId="14" fillId="0" borderId="2" applyNumberFormat="0" applyFill="0" applyBorder="0" applyProtection="0">
      <alignment horizontal="left" vertical="center"/>
    </xf>
    <xf numFmtId="0" fontId="15" fillId="0" borderId="0" applyNumberFormat="0" applyFill="0" applyBorder="0" applyAlignment="0" applyProtection="0">
      <alignment vertical="top"/>
      <protection locked="0"/>
    </xf>
    <xf numFmtId="0" fontId="16" fillId="0" borderId="0"/>
    <xf numFmtId="0" fontId="21" fillId="0" borderId="0"/>
    <xf numFmtId="44" fontId="21" fillId="0" borderId="0" applyFont="0" applyFill="0" applyBorder="0" applyAlignment="0" applyProtection="0"/>
    <xf numFmtId="9" fontId="21" fillId="0" borderId="0" applyFont="0" applyFill="0" applyBorder="0" applyAlignment="0" applyProtection="0"/>
    <xf numFmtId="9" fontId="18" fillId="0" borderId="0" applyFont="0" applyFill="0" applyBorder="0" applyAlignment="0" applyProtection="0"/>
    <xf numFmtId="0" fontId="32" fillId="0" borderId="0"/>
    <xf numFmtId="43" fontId="18" fillId="0" borderId="0" applyFont="0" applyFill="0" applyBorder="0" applyAlignment="0" applyProtection="0"/>
    <xf numFmtId="43" fontId="18" fillId="0" borderId="0" applyFont="0" applyFill="0" applyBorder="0" applyAlignment="0" applyProtection="0"/>
    <xf numFmtId="44" fontId="3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0" fontId="6" fillId="0" borderId="0">
      <alignment vertical="center"/>
    </xf>
    <xf numFmtId="0" fontId="18" fillId="0" borderId="0"/>
    <xf numFmtId="9" fontId="3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33" fillId="0" borderId="0" applyNumberFormat="0" applyFill="0" applyBorder="0" applyAlignment="0" applyProtection="0"/>
    <xf numFmtId="9" fontId="35" fillId="0" borderId="0" applyFont="0" applyFill="0" applyBorder="0" applyAlignment="0" applyProtection="0"/>
    <xf numFmtId="0" fontId="36" fillId="0" borderId="0" applyNumberFormat="0" applyBorder="0" applyProtection="0">
      <alignment vertical="center" wrapText="1"/>
    </xf>
    <xf numFmtId="0" fontId="37" fillId="0" borderId="0" applyNumberFormat="0" applyFill="0" applyBorder="0" applyAlignment="0" applyProtection="0"/>
  </cellStyleXfs>
  <cellXfs count="283">
    <xf numFmtId="0" fontId="0" fillId="0" borderId="0" xfId="0"/>
    <xf numFmtId="0" fontId="24" fillId="0" borderId="0" xfId="10" applyFont="1"/>
    <xf numFmtId="0" fontId="25" fillId="2" borderId="9" xfId="10" applyFont="1" applyFill="1" applyBorder="1" applyAlignment="1">
      <alignment horizontal="center"/>
    </xf>
    <xf numFmtId="0" fontId="25" fillId="2" borderId="6" xfId="10" applyFont="1" applyFill="1" applyBorder="1" applyAlignment="1">
      <alignment horizontal="center"/>
    </xf>
    <xf numFmtId="0" fontId="25" fillId="2" borderId="10" xfId="10" applyFont="1" applyFill="1" applyBorder="1" applyAlignment="1">
      <alignment horizontal="center"/>
    </xf>
    <xf numFmtId="0" fontId="25" fillId="2" borderId="4" xfId="10" applyFont="1" applyFill="1" applyBorder="1" applyAlignment="1">
      <alignment horizontal="center"/>
    </xf>
    <xf numFmtId="0" fontId="25" fillId="3" borderId="0" xfId="10" applyFont="1" applyFill="1"/>
    <xf numFmtId="1" fontId="25" fillId="3" borderId="0" xfId="10" applyNumberFormat="1" applyFont="1" applyFill="1"/>
    <xf numFmtId="0" fontId="25" fillId="0" borderId="0" xfId="10" applyFont="1"/>
    <xf numFmtId="0" fontId="25" fillId="0" borderId="0" xfId="10" applyFont="1" applyAlignment="1">
      <alignment horizontal="left"/>
    </xf>
    <xf numFmtId="44" fontId="24" fillId="0" borderId="0" xfId="11" applyFont="1" applyAlignment="1">
      <alignment horizontal="left"/>
    </xf>
    <xf numFmtId="0" fontId="26" fillId="0" borderId="0" xfId="10" applyFont="1" applyAlignment="1">
      <alignment horizontal="left"/>
    </xf>
    <xf numFmtId="0" fontId="24" fillId="0" borderId="0" xfId="10" applyFont="1" applyAlignment="1">
      <alignment horizontal="left"/>
    </xf>
    <xf numFmtId="0" fontId="18" fillId="0" borderId="0" xfId="10" applyFont="1" applyAlignment="1">
      <alignment horizontal="left" vertical="center"/>
    </xf>
    <xf numFmtId="0" fontId="24" fillId="0" borderId="0" xfId="10" applyFont="1" applyAlignment="1">
      <alignment vertical="center"/>
    </xf>
    <xf numFmtId="0" fontId="24" fillId="0" borderId="0" xfId="10" applyFont="1" applyAlignment="1">
      <alignment vertical="center" wrapText="1"/>
    </xf>
    <xf numFmtId="1" fontId="24" fillId="0" borderId="0" xfId="10" applyNumberFormat="1" applyFont="1"/>
    <xf numFmtId="0" fontId="2" fillId="4" borderId="0" xfId="2" applyFill="1" applyProtection="1">
      <protection hidden="1"/>
    </xf>
    <xf numFmtId="0" fontId="17" fillId="4" borderId="0" xfId="2" applyFont="1" applyFill="1" applyProtection="1">
      <protection hidden="1"/>
    </xf>
    <xf numFmtId="0" fontId="14" fillId="4" borderId="0" xfId="7" applyFill="1" applyBorder="1">
      <alignment horizontal="left" vertical="center"/>
    </xf>
    <xf numFmtId="0" fontId="18" fillId="4" borderId="0" xfId="2" applyFont="1" applyFill="1" applyAlignment="1">
      <alignment vertical="center" wrapText="1"/>
    </xf>
    <xf numFmtId="0" fontId="2" fillId="4" borderId="0" xfId="2" applyFill="1"/>
    <xf numFmtId="165" fontId="2" fillId="4" borderId="0" xfId="2" applyNumberFormat="1" applyFill="1"/>
    <xf numFmtId="0" fontId="19" fillId="4" borderId="0" xfId="2" applyFont="1" applyFill="1" applyAlignment="1">
      <alignment wrapText="1"/>
    </xf>
    <xf numFmtId="0" fontId="20" fillId="4" borderId="0" xfId="2" applyFont="1" applyFill="1" applyProtection="1">
      <protection hidden="1"/>
    </xf>
    <xf numFmtId="0" fontId="20" fillId="4" borderId="0" xfId="2" applyFont="1" applyFill="1" applyAlignment="1" applyProtection="1">
      <alignment wrapText="1"/>
      <protection hidden="1"/>
    </xf>
    <xf numFmtId="0" fontId="1" fillId="4" borderId="0" xfId="1" applyFill="1" applyBorder="1">
      <alignment horizontal="left" vertical="center"/>
    </xf>
    <xf numFmtId="0" fontId="22" fillId="4" borderId="0" xfId="10" applyFont="1" applyFill="1" applyAlignment="1">
      <alignment vertical="center"/>
    </xf>
    <xf numFmtId="0" fontId="21" fillId="4" borderId="0" xfId="10" applyFill="1"/>
    <xf numFmtId="0" fontId="18" fillId="4" borderId="0" xfId="10" applyFont="1" applyFill="1"/>
    <xf numFmtId="0" fontId="4" fillId="4" borderId="0" xfId="3" applyFill="1" applyBorder="1" applyAlignment="1">
      <alignment vertical="center"/>
    </xf>
    <xf numFmtId="0" fontId="4" fillId="4" borderId="0" xfId="3" applyFill="1" applyAlignment="1">
      <alignment vertical="center"/>
    </xf>
    <xf numFmtId="0" fontId="4" fillId="4" borderId="0" xfId="3" applyFill="1" applyAlignment="1">
      <alignment vertical="center" wrapText="1"/>
    </xf>
    <xf numFmtId="0" fontId="5" fillId="4" borderId="0" xfId="4" applyFill="1" applyAlignment="1">
      <alignment horizontal="left" vertical="center"/>
    </xf>
    <xf numFmtId="0" fontId="7" fillId="4" borderId="7" xfId="3" applyFont="1" applyFill="1" applyBorder="1" applyAlignment="1">
      <alignment horizontal="left"/>
    </xf>
    <xf numFmtId="176" fontId="29" fillId="4" borderId="7" xfId="10" applyNumberFormat="1" applyFont="1" applyFill="1" applyBorder="1" applyAlignment="1">
      <alignment horizontal="right" wrapText="1"/>
    </xf>
    <xf numFmtId="176" fontId="29" fillId="4" borderId="7" xfId="22" applyNumberFormat="1" applyFont="1" applyFill="1" applyBorder="1" applyAlignment="1">
      <alignment horizontal="right" wrapText="1"/>
    </xf>
    <xf numFmtId="0" fontId="4" fillId="4" borderId="0" xfId="3" applyFill="1" applyBorder="1">
      <alignment horizontal="left" vertical="center"/>
    </xf>
    <xf numFmtId="0" fontId="28" fillId="4" borderId="0" xfId="10" applyFont="1" applyFill="1" applyAlignment="1">
      <alignment horizontal="left"/>
    </xf>
    <xf numFmtId="0" fontId="28" fillId="4" borderId="0" xfId="10" applyFont="1" applyFill="1"/>
    <xf numFmtId="0" fontId="28" fillId="4" borderId="0" xfId="22" applyFont="1" applyFill="1"/>
    <xf numFmtId="0" fontId="24" fillId="4" borderId="0" xfId="10" applyFont="1" applyFill="1"/>
    <xf numFmtId="0" fontId="28" fillId="4" borderId="0" xfId="10" applyFont="1" applyFill="1" applyAlignment="1">
      <alignment horizontal="right"/>
    </xf>
    <xf numFmtId="176" fontId="29" fillId="4" borderId="7" xfId="22" applyNumberFormat="1" applyFont="1" applyFill="1" applyBorder="1" applyAlignment="1">
      <alignment horizontal="right"/>
    </xf>
    <xf numFmtId="11" fontId="24" fillId="4" borderId="0" xfId="10" applyNumberFormat="1" applyFont="1" applyFill="1"/>
    <xf numFmtId="0" fontId="24" fillId="4" borderId="0" xfId="22" applyFont="1" applyFill="1"/>
    <xf numFmtId="9" fontId="24" fillId="4" borderId="0" xfId="13" applyFont="1" applyFill="1" applyBorder="1"/>
    <xf numFmtId="0" fontId="28" fillId="4" borderId="0" xfId="10" applyFont="1" applyFill="1" applyAlignment="1">
      <alignment horizontal="left" vertical="center"/>
    </xf>
    <xf numFmtId="0" fontId="15" fillId="4" borderId="0" xfId="6" applyFont="1" applyFill="1" applyBorder="1" applyAlignment="1" applyProtection="1"/>
    <xf numFmtId="165" fontId="28" fillId="4" borderId="0" xfId="13" applyNumberFormat="1" applyFont="1" applyFill="1" applyBorder="1" applyAlignment="1">
      <alignment horizontal="right" vertical="center"/>
    </xf>
    <xf numFmtId="173" fontId="28" fillId="4" borderId="0" xfId="29" applyNumberFormat="1" applyFont="1" applyFill="1" applyBorder="1" applyAlignment="1">
      <alignment horizontal="right" vertical="center"/>
    </xf>
    <xf numFmtId="0" fontId="18" fillId="4" borderId="0" xfId="22" applyFill="1"/>
    <xf numFmtId="0" fontId="22" fillId="4" borderId="0" xfId="22" applyFont="1" applyFill="1" applyAlignment="1">
      <alignment vertical="center"/>
    </xf>
    <xf numFmtId="170" fontId="18" fillId="4" borderId="0" xfId="22" applyNumberFormat="1" applyFill="1"/>
    <xf numFmtId="170" fontId="0" fillId="4" borderId="0" xfId="0" applyNumberFormat="1" applyFill="1"/>
    <xf numFmtId="0" fontId="0" fillId="4" borderId="0" xfId="0" applyFill="1"/>
    <xf numFmtId="170" fontId="4" fillId="4" borderId="0" xfId="3" applyNumberFormat="1" applyFill="1" applyAlignment="1">
      <alignment vertical="center"/>
    </xf>
    <xf numFmtId="0" fontId="4" fillId="4" borderId="0" xfId="3" applyFill="1" applyBorder="1" applyAlignment="1">
      <alignment vertical="center" wrapText="1"/>
    </xf>
    <xf numFmtId="170" fontId="4" fillId="4" borderId="0" xfId="3" applyNumberFormat="1" applyFill="1" applyBorder="1" applyAlignment="1">
      <alignment vertical="center" wrapText="1"/>
    </xf>
    <xf numFmtId="0" fontId="29" fillId="4" borderId="0" xfId="22" applyFont="1" applyFill="1" applyAlignment="1">
      <alignment horizontal="right"/>
    </xf>
    <xf numFmtId="170" fontId="29" fillId="4" borderId="0" xfId="22" applyNumberFormat="1" applyFont="1" applyFill="1" applyAlignment="1">
      <alignment horizontal="right"/>
    </xf>
    <xf numFmtId="0" fontId="29" fillId="4" borderId="7" xfId="22" applyFont="1" applyFill="1" applyBorder="1" applyAlignment="1">
      <alignment horizontal="right" wrapText="1"/>
    </xf>
    <xf numFmtId="0" fontId="29" fillId="4" borderId="7" xfId="10" applyFont="1" applyFill="1" applyBorder="1" applyAlignment="1">
      <alignment horizontal="right" wrapText="1"/>
    </xf>
    <xf numFmtId="170" fontId="29" fillId="4" borderId="7" xfId="10" applyNumberFormat="1" applyFont="1" applyFill="1" applyBorder="1" applyAlignment="1">
      <alignment horizontal="right" wrapText="1"/>
    </xf>
    <xf numFmtId="170" fontId="29" fillId="4" borderId="7" xfId="10" quotePrefix="1" applyNumberFormat="1" applyFont="1" applyFill="1" applyBorder="1" applyAlignment="1">
      <alignment horizontal="right" wrapText="1"/>
    </xf>
    <xf numFmtId="170" fontId="29" fillId="4" borderId="3" xfId="10" applyNumberFormat="1" applyFont="1" applyFill="1" applyBorder="1" applyAlignment="1">
      <alignment horizontal="right" wrapText="1"/>
    </xf>
    <xf numFmtId="44" fontId="28" fillId="4" borderId="0" xfId="11" applyFont="1" applyFill="1" applyBorder="1" applyAlignment="1">
      <alignment horizontal="left" vertical="center"/>
    </xf>
    <xf numFmtId="2" fontId="28" fillId="4" borderId="0" xfId="22" applyNumberFormat="1" applyFont="1" applyFill="1"/>
    <xf numFmtId="2" fontId="28" fillId="4" borderId="0" xfId="10" applyNumberFormat="1" applyFont="1" applyFill="1"/>
    <xf numFmtId="2" fontId="0" fillId="4" borderId="0" xfId="0" applyNumberFormat="1" applyFill="1"/>
    <xf numFmtId="44" fontId="4" fillId="4" borderId="0" xfId="3" applyNumberFormat="1" applyFill="1" applyBorder="1">
      <alignment horizontal="left" vertical="center"/>
    </xf>
    <xf numFmtId="0" fontId="28" fillId="4" borderId="0" xfId="22" applyFont="1" applyFill="1" applyAlignment="1">
      <alignment horizontal="left" vertical="center"/>
    </xf>
    <xf numFmtId="2" fontId="28" fillId="4" borderId="0" xfId="22" applyNumberFormat="1" applyFont="1" applyFill="1" applyAlignment="1">
      <alignment horizontal="right"/>
    </xf>
    <xf numFmtId="170" fontId="24" fillId="4" borderId="0" xfId="22" applyNumberFormat="1" applyFont="1" applyFill="1"/>
    <xf numFmtId="170" fontId="0" fillId="4" borderId="7" xfId="0" applyNumberFormat="1" applyFill="1" applyBorder="1"/>
    <xf numFmtId="170" fontId="0" fillId="4" borderId="3" xfId="0" applyNumberFormat="1" applyFill="1" applyBorder="1"/>
    <xf numFmtId="0" fontId="29" fillId="4" borderId="3" xfId="22" applyFont="1" applyFill="1" applyBorder="1"/>
    <xf numFmtId="0" fontId="29" fillId="4" borderId="3" xfId="22" applyFont="1" applyFill="1" applyBorder="1" applyAlignment="1">
      <alignment horizontal="left"/>
    </xf>
    <xf numFmtId="0" fontId="29" fillId="4" borderId="3" xfId="22" applyFont="1" applyFill="1" applyBorder="1" applyAlignment="1">
      <alignment horizontal="right" wrapText="1"/>
    </xf>
    <xf numFmtId="176" fontId="29" fillId="4" borderId="3" xfId="22" applyNumberFormat="1" applyFont="1" applyFill="1" applyBorder="1" applyAlignment="1">
      <alignment horizontal="right" wrapText="1"/>
    </xf>
    <xf numFmtId="176" fontId="29" fillId="4" borderId="3" xfId="10" applyNumberFormat="1" applyFont="1" applyFill="1" applyBorder="1" applyAlignment="1">
      <alignment horizontal="right" wrapText="1"/>
    </xf>
    <xf numFmtId="170" fontId="29" fillId="4" borderId="3" xfId="10" quotePrefix="1" applyNumberFormat="1" applyFont="1" applyFill="1" applyBorder="1" applyAlignment="1">
      <alignment horizontal="right" wrapText="1"/>
    </xf>
    <xf numFmtId="2" fontId="28" fillId="4" borderId="0" xfId="10" applyNumberFormat="1" applyFont="1" applyFill="1" applyAlignment="1">
      <alignment horizontal="right"/>
    </xf>
    <xf numFmtId="0" fontId="28" fillId="4" borderId="0" xfId="22" applyFont="1" applyFill="1" applyAlignment="1">
      <alignment horizontal="left"/>
    </xf>
    <xf numFmtId="49" fontId="28" fillId="4" borderId="0" xfId="22" applyNumberFormat="1" applyFont="1" applyFill="1" applyAlignment="1">
      <alignment horizontal="left"/>
    </xf>
    <xf numFmtId="0" fontId="4" fillId="4" borderId="7" xfId="3" applyFill="1" applyBorder="1">
      <alignment horizontal="left" vertical="center"/>
    </xf>
    <xf numFmtId="0" fontId="28" fillId="4" borderId="7" xfId="22" applyFont="1" applyFill="1" applyBorder="1" applyAlignment="1">
      <alignment horizontal="left" vertical="center"/>
    </xf>
    <xf numFmtId="2" fontId="28" fillId="4" borderId="7" xfId="22" applyNumberFormat="1" applyFont="1" applyFill="1" applyBorder="1" applyAlignment="1">
      <alignment horizontal="right"/>
    </xf>
    <xf numFmtId="0" fontId="28" fillId="4" borderId="0" xfId="22" applyFont="1" applyFill="1" applyAlignment="1">
      <alignment horizontal="right"/>
    </xf>
    <xf numFmtId="0" fontId="29" fillId="4" borderId="7" xfId="22" applyFont="1" applyFill="1" applyBorder="1"/>
    <xf numFmtId="0" fontId="29" fillId="4" borderId="7" xfId="22" applyFont="1" applyFill="1" applyBorder="1" applyAlignment="1">
      <alignment horizontal="left"/>
    </xf>
    <xf numFmtId="2" fontId="28" fillId="4" borderId="0" xfId="22" applyNumberFormat="1" applyFont="1" applyFill="1" applyAlignment="1">
      <alignment horizontal="right" vertical="center"/>
    </xf>
    <xf numFmtId="0" fontId="28" fillId="4" borderId="0" xfId="22" applyFont="1" applyFill="1" applyAlignment="1">
      <alignment vertical="center"/>
    </xf>
    <xf numFmtId="0" fontId="5" fillId="4" borderId="0" xfId="4" applyFill="1">
      <alignment horizontal="left"/>
    </xf>
    <xf numFmtId="0" fontId="23" fillId="4" borderId="0" xfId="10" applyFont="1" applyFill="1"/>
    <xf numFmtId="0" fontId="28" fillId="4" borderId="7" xfId="10" applyFont="1" applyFill="1" applyBorder="1" applyAlignment="1">
      <alignment horizontal="left" wrapText="1"/>
    </xf>
    <xf numFmtId="0" fontId="28" fillId="4" borderId="8" xfId="10" applyFont="1" applyFill="1" applyBorder="1" applyAlignment="1">
      <alignment horizontal="left" wrapText="1"/>
    </xf>
    <xf numFmtId="0" fontId="29" fillId="4" borderId="15" xfId="10" applyFont="1" applyFill="1" applyBorder="1" applyAlignment="1">
      <alignment horizontal="right" wrapText="1"/>
    </xf>
    <xf numFmtId="0" fontId="28" fillId="4" borderId="8" xfId="10" applyFont="1" applyFill="1" applyBorder="1" applyAlignment="1">
      <alignment horizontal="right" wrapText="1"/>
    </xf>
    <xf numFmtId="0" fontId="28" fillId="4" borderId="12" xfId="10" applyFont="1" applyFill="1" applyBorder="1" applyAlignment="1">
      <alignment horizontal="left" wrapText="1"/>
    </xf>
    <xf numFmtId="0" fontId="28" fillId="4" borderId="13" xfId="11" applyNumberFormat="1" applyFont="1" applyFill="1" applyBorder="1" applyAlignment="1">
      <alignment horizontal="left" wrapText="1"/>
    </xf>
    <xf numFmtId="167" fontId="30" fillId="4" borderId="11" xfId="10" applyNumberFormat="1" applyFont="1" applyFill="1" applyBorder="1" applyAlignment="1" applyProtection="1">
      <alignment horizontal="right"/>
      <protection hidden="1"/>
    </xf>
    <xf numFmtId="168" fontId="28" fillId="4" borderId="13" xfId="10" applyNumberFormat="1" applyFont="1" applyFill="1" applyBorder="1" applyAlignment="1" applyProtection="1">
      <alignment horizontal="right"/>
      <protection hidden="1"/>
    </xf>
    <xf numFmtId="167" fontId="30" fillId="4" borderId="12" xfId="10" applyNumberFormat="1" applyFont="1" applyFill="1" applyBorder="1" applyProtection="1">
      <protection hidden="1"/>
    </xf>
    <xf numFmtId="44" fontId="28" fillId="4" borderId="0" xfId="11" applyFont="1" applyFill="1" applyBorder="1" applyAlignment="1">
      <alignment wrapText="1"/>
    </xf>
    <xf numFmtId="0" fontId="28" fillId="4" borderId="5" xfId="11" applyNumberFormat="1" applyFont="1" applyFill="1" applyBorder="1" applyAlignment="1">
      <alignment horizontal="left" wrapText="1"/>
    </xf>
    <xf numFmtId="167" fontId="30" fillId="4" borderId="14" xfId="10" applyNumberFormat="1" applyFont="1" applyFill="1" applyBorder="1" applyAlignment="1" applyProtection="1">
      <alignment horizontal="right"/>
      <protection hidden="1"/>
    </xf>
    <xf numFmtId="167" fontId="30" fillId="4" borderId="0" xfId="10" applyNumberFormat="1" applyFont="1" applyFill="1" applyAlignment="1" applyProtection="1">
      <alignment horizontal="right"/>
      <protection hidden="1"/>
    </xf>
    <xf numFmtId="168" fontId="28" fillId="4" borderId="5" xfId="10" applyNumberFormat="1" applyFont="1" applyFill="1" applyBorder="1" applyAlignment="1" applyProtection="1">
      <alignment horizontal="right"/>
      <protection hidden="1"/>
    </xf>
    <xf numFmtId="167" fontId="30" fillId="4" borderId="0" xfId="10" applyNumberFormat="1" applyFont="1" applyFill="1" applyProtection="1">
      <protection hidden="1"/>
    </xf>
    <xf numFmtId="171" fontId="30" fillId="4" borderId="0" xfId="10" applyNumberFormat="1" applyFont="1" applyFill="1" applyProtection="1">
      <protection hidden="1"/>
    </xf>
    <xf numFmtId="169" fontId="28" fillId="4" borderId="0" xfId="10" applyNumberFormat="1" applyFont="1" applyFill="1" applyAlignment="1" applyProtection="1">
      <alignment horizontal="right"/>
      <protection hidden="1"/>
    </xf>
    <xf numFmtId="172" fontId="30" fillId="4" borderId="0" xfId="10" applyNumberFormat="1" applyFont="1" applyFill="1" applyAlignment="1" applyProtection="1">
      <alignment horizontal="right"/>
      <protection hidden="1"/>
    </xf>
    <xf numFmtId="0" fontId="28" fillId="4" borderId="0" xfId="10" applyFont="1" applyFill="1" applyAlignment="1">
      <alignment horizontal="left" wrapText="1"/>
    </xf>
    <xf numFmtId="0" fontId="28" fillId="4" borderId="5" xfId="10" applyFont="1" applyFill="1" applyBorder="1" applyAlignment="1">
      <alignment horizontal="left" wrapText="1"/>
    </xf>
    <xf numFmtId="2" fontId="30" fillId="4" borderId="0" xfId="10" applyNumberFormat="1" applyFont="1" applyFill="1" applyProtection="1">
      <protection hidden="1"/>
    </xf>
    <xf numFmtId="0" fontId="28" fillId="4" borderId="0" xfId="10" applyFont="1" applyFill="1" applyAlignment="1">
      <alignment wrapText="1"/>
    </xf>
    <xf numFmtId="172" fontId="30" fillId="4" borderId="14" xfId="10" applyNumberFormat="1" applyFont="1" applyFill="1" applyBorder="1" applyAlignment="1" applyProtection="1">
      <alignment horizontal="right"/>
      <protection hidden="1"/>
    </xf>
    <xf numFmtId="0" fontId="28" fillId="4" borderId="7" xfId="10" applyFont="1" applyFill="1" applyBorder="1" applyAlignment="1">
      <alignment wrapText="1"/>
    </xf>
    <xf numFmtId="172" fontId="30" fillId="4" borderId="15" xfId="10" applyNumberFormat="1" applyFont="1" applyFill="1" applyBorder="1" applyAlignment="1" applyProtection="1">
      <alignment horizontal="right"/>
      <protection hidden="1"/>
    </xf>
    <xf numFmtId="172" fontId="30" fillId="4" borderId="7" xfId="10" applyNumberFormat="1" applyFont="1" applyFill="1" applyBorder="1" applyAlignment="1" applyProtection="1">
      <alignment horizontal="right"/>
      <protection hidden="1"/>
    </xf>
    <xf numFmtId="168" fontId="28" fillId="4" borderId="8" xfId="10" applyNumberFormat="1" applyFont="1" applyFill="1" applyBorder="1" applyAlignment="1" applyProtection="1">
      <alignment horizontal="right"/>
      <protection hidden="1"/>
    </xf>
    <xf numFmtId="167" fontId="30" fillId="4" borderId="7" xfId="10" applyNumberFormat="1" applyFont="1" applyFill="1" applyBorder="1" applyProtection="1">
      <protection hidden="1"/>
    </xf>
    <xf numFmtId="171" fontId="30" fillId="4" borderId="7" xfId="10" applyNumberFormat="1" applyFont="1" applyFill="1" applyBorder="1" applyProtection="1">
      <protection hidden="1"/>
    </xf>
    <xf numFmtId="173" fontId="28" fillId="4" borderId="0" xfId="12" applyNumberFormat="1" applyFont="1" applyFill="1" applyBorder="1" applyAlignment="1">
      <alignment wrapText="1"/>
    </xf>
    <xf numFmtId="0" fontId="29" fillId="4" borderId="5" xfId="10" applyFont="1" applyFill="1" applyBorder="1" applyAlignment="1">
      <alignment horizontal="left" wrapText="1"/>
    </xf>
    <xf numFmtId="172" fontId="31" fillId="4" borderId="14" xfId="10" applyNumberFormat="1" applyFont="1" applyFill="1" applyBorder="1" applyAlignment="1" applyProtection="1">
      <alignment horizontal="right"/>
      <protection hidden="1"/>
    </xf>
    <xf numFmtId="172" fontId="31" fillId="4" borderId="0" xfId="10" applyNumberFormat="1" applyFont="1" applyFill="1" applyAlignment="1" applyProtection="1">
      <alignment horizontal="right"/>
      <protection hidden="1"/>
    </xf>
    <xf numFmtId="168" fontId="29" fillId="4" borderId="5" xfId="10" applyNumberFormat="1" applyFont="1" applyFill="1" applyBorder="1" applyAlignment="1" applyProtection="1">
      <alignment horizontal="right"/>
      <protection hidden="1"/>
    </xf>
    <xf numFmtId="171" fontId="31" fillId="4" borderId="0" xfId="10" applyNumberFormat="1" applyFont="1" applyFill="1" applyProtection="1">
      <protection hidden="1"/>
    </xf>
    <xf numFmtId="178" fontId="0" fillId="4" borderId="0" xfId="0" applyNumberFormat="1" applyFill="1"/>
    <xf numFmtId="168" fontId="30" fillId="4" borderId="5" xfId="10" applyNumberFormat="1" applyFont="1" applyFill="1" applyBorder="1" applyAlignment="1" applyProtection="1">
      <alignment horizontal="right"/>
      <protection hidden="1"/>
    </xf>
    <xf numFmtId="168" fontId="31" fillId="4" borderId="5" xfId="10" applyNumberFormat="1" applyFont="1" applyFill="1" applyBorder="1" applyAlignment="1" applyProtection="1">
      <alignment horizontal="right"/>
      <protection hidden="1"/>
    </xf>
    <xf numFmtId="0" fontId="25" fillId="4" borderId="0" xfId="10" applyFont="1" applyFill="1" applyAlignment="1">
      <alignment horizontal="left"/>
    </xf>
    <xf numFmtId="2" fontId="24" fillId="4" borderId="0" xfId="10" applyNumberFormat="1" applyFont="1" applyFill="1" applyAlignment="1">
      <alignment horizontal="center" vertical="center"/>
    </xf>
    <xf numFmtId="165" fontId="24" fillId="4" borderId="0" xfId="10" applyNumberFormat="1" applyFont="1" applyFill="1" applyAlignment="1" applyProtection="1">
      <alignment horizontal="center"/>
      <protection hidden="1"/>
    </xf>
    <xf numFmtId="174" fontId="24" fillId="4" borderId="0" xfId="10" applyNumberFormat="1" applyFont="1" applyFill="1" applyAlignment="1">
      <alignment horizontal="center" vertical="center"/>
    </xf>
    <xf numFmtId="0" fontId="28" fillId="4" borderId="7" xfId="10" applyFont="1" applyFill="1" applyBorder="1"/>
    <xf numFmtId="0" fontId="28" fillId="4" borderId="8" xfId="10" applyFont="1" applyFill="1" applyBorder="1" applyAlignment="1">
      <alignment horizontal="left"/>
    </xf>
    <xf numFmtId="0" fontId="28" fillId="4" borderId="5" xfId="10" applyFont="1" applyFill="1" applyBorder="1" applyAlignment="1">
      <alignment horizontal="left"/>
    </xf>
    <xf numFmtId="171" fontId="30" fillId="4" borderId="14" xfId="10" applyNumberFormat="1" applyFont="1" applyFill="1" applyBorder="1" applyAlignment="1" applyProtection="1">
      <alignment horizontal="right"/>
      <protection hidden="1"/>
    </xf>
    <xf numFmtId="171" fontId="30" fillId="4" borderId="0" xfId="10" applyNumberFormat="1" applyFont="1" applyFill="1" applyAlignment="1" applyProtection="1">
      <alignment horizontal="right"/>
      <protection hidden="1"/>
    </xf>
    <xf numFmtId="165" fontId="28" fillId="4" borderId="5" xfId="10" applyNumberFormat="1" applyFont="1" applyFill="1" applyBorder="1" applyAlignment="1" applyProtection="1">
      <alignment horizontal="right"/>
      <protection hidden="1"/>
    </xf>
    <xf numFmtId="49" fontId="28" fillId="4" borderId="5" xfId="10" applyNumberFormat="1" applyFont="1" applyFill="1" applyBorder="1" applyAlignment="1">
      <alignment horizontal="left"/>
    </xf>
    <xf numFmtId="0" fontId="28" fillId="4" borderId="5" xfId="10" quotePrefix="1" applyFont="1" applyFill="1" applyBorder="1" applyAlignment="1">
      <alignment horizontal="left"/>
    </xf>
    <xf numFmtId="0" fontId="29" fillId="4" borderId="5" xfId="10" applyFont="1" applyFill="1" applyBorder="1" applyAlignment="1">
      <alignment horizontal="left"/>
    </xf>
    <xf numFmtId="171" fontId="31" fillId="4" borderId="14" xfId="10" applyNumberFormat="1" applyFont="1" applyFill="1" applyBorder="1" applyAlignment="1" applyProtection="1">
      <alignment horizontal="right"/>
      <protection hidden="1"/>
    </xf>
    <xf numFmtId="171" fontId="31" fillId="4" borderId="0" xfId="10" applyNumberFormat="1" applyFont="1" applyFill="1" applyAlignment="1" applyProtection="1">
      <alignment horizontal="right"/>
      <protection hidden="1"/>
    </xf>
    <xf numFmtId="165" fontId="29" fillId="4" borderId="5" xfId="10" applyNumberFormat="1" applyFont="1" applyFill="1" applyBorder="1" applyAlignment="1" applyProtection="1">
      <alignment horizontal="right"/>
      <protection hidden="1"/>
    </xf>
    <xf numFmtId="2" fontId="30" fillId="4" borderId="0" xfId="10" applyNumberFormat="1" applyFont="1" applyFill="1" applyAlignment="1" applyProtection="1">
      <alignment horizontal="right"/>
      <protection hidden="1"/>
    </xf>
    <xf numFmtId="165" fontId="30" fillId="4" borderId="5" xfId="10" applyNumberFormat="1" applyFont="1" applyFill="1" applyBorder="1" applyAlignment="1" applyProtection="1">
      <alignment horizontal="right"/>
      <protection hidden="1"/>
    </xf>
    <xf numFmtId="165" fontId="31" fillId="4" borderId="5" xfId="10" applyNumberFormat="1" applyFont="1" applyFill="1" applyBorder="1" applyAlignment="1" applyProtection="1">
      <alignment horizontal="right"/>
      <protection hidden="1"/>
    </xf>
    <xf numFmtId="165" fontId="30" fillId="4" borderId="0" xfId="10" applyNumberFormat="1" applyFont="1" applyFill="1" applyAlignment="1" applyProtection="1">
      <alignment horizontal="right"/>
      <protection hidden="1"/>
    </xf>
    <xf numFmtId="165" fontId="28" fillId="4" borderId="14" xfId="13" applyNumberFormat="1" applyFont="1" applyFill="1" applyBorder="1" applyAlignment="1">
      <alignment horizontal="right" vertical="center"/>
    </xf>
    <xf numFmtId="175" fontId="28" fillId="4" borderId="5" xfId="10" applyNumberFormat="1" applyFont="1" applyFill="1" applyBorder="1" applyAlignment="1" applyProtection="1">
      <alignment horizontal="right" vertical="center"/>
      <protection hidden="1"/>
    </xf>
    <xf numFmtId="0" fontId="29" fillId="4" borderId="0" xfId="10" applyFont="1" applyFill="1" applyAlignment="1">
      <alignment horizontal="left"/>
    </xf>
    <xf numFmtId="165" fontId="29" fillId="4" borderId="14" xfId="13" applyNumberFormat="1" applyFont="1" applyFill="1" applyBorder="1" applyAlignment="1">
      <alignment horizontal="right" vertical="center"/>
    </xf>
    <xf numFmtId="165" fontId="29" fillId="4" borderId="0" xfId="13" applyNumberFormat="1" applyFont="1" applyFill="1" applyBorder="1" applyAlignment="1">
      <alignment horizontal="right" vertical="center"/>
    </xf>
    <xf numFmtId="175" fontId="29" fillId="4" borderId="5" xfId="10" applyNumberFormat="1" applyFont="1" applyFill="1" applyBorder="1" applyAlignment="1" applyProtection="1">
      <alignment horizontal="right" vertical="center"/>
      <protection hidden="1"/>
    </xf>
    <xf numFmtId="165" fontId="28" fillId="4" borderId="0" xfId="10" applyNumberFormat="1" applyFont="1" applyFill="1" applyAlignment="1">
      <alignment horizontal="right"/>
    </xf>
    <xf numFmtId="168" fontId="28" fillId="4" borderId="0" xfId="10" applyNumberFormat="1" applyFont="1" applyFill="1" applyAlignment="1">
      <alignment horizontal="right"/>
    </xf>
    <xf numFmtId="165" fontId="28" fillId="4" borderId="8" xfId="10" applyNumberFormat="1" applyFont="1" applyFill="1" applyBorder="1" applyAlignment="1" applyProtection="1">
      <alignment horizontal="right" wrapText="1"/>
      <protection hidden="1"/>
    </xf>
    <xf numFmtId="0" fontId="28" fillId="4" borderId="5" xfId="10" applyFont="1" applyFill="1" applyBorder="1"/>
    <xf numFmtId="0" fontId="28" fillId="4" borderId="0" xfId="10" applyFont="1" applyFill="1" applyAlignment="1">
      <alignment vertical="center"/>
    </xf>
    <xf numFmtId="0" fontId="29" fillId="4" borderId="5" xfId="10" applyFont="1" applyFill="1" applyBorder="1"/>
    <xf numFmtId="165" fontId="29" fillId="4" borderId="0" xfId="13" applyNumberFormat="1" applyFont="1" applyFill="1" applyBorder="1" applyAlignment="1">
      <alignment horizontal="right"/>
    </xf>
    <xf numFmtId="2" fontId="31" fillId="4" borderId="0" xfId="10" applyNumberFormat="1" applyFont="1" applyFill="1" applyAlignment="1" applyProtection="1">
      <alignment horizontal="right"/>
      <protection hidden="1"/>
    </xf>
    <xf numFmtId="167" fontId="31" fillId="4" borderId="0" xfId="10" applyNumberFormat="1" applyFont="1" applyFill="1" applyAlignment="1" applyProtection="1">
      <alignment horizontal="right"/>
      <protection hidden="1"/>
    </xf>
    <xf numFmtId="0" fontId="5" fillId="4" borderId="0" xfId="4" applyFill="1" applyAlignment="1"/>
    <xf numFmtId="0" fontId="4" fillId="4" borderId="0" xfId="3" applyFill="1" applyAlignment="1">
      <alignment vertical="top" wrapText="1"/>
    </xf>
    <xf numFmtId="0" fontId="4" fillId="4" borderId="0" xfId="3" applyFill="1" applyAlignment="1">
      <alignment horizontal="left" vertical="top" wrapText="1"/>
    </xf>
    <xf numFmtId="0" fontId="4" fillId="4" borderId="0" xfId="3" applyFill="1" applyAlignment="1">
      <alignment horizontal="left" vertical="top"/>
    </xf>
    <xf numFmtId="0" fontId="11" fillId="4" borderId="0" xfId="6" applyFont="1" applyFill="1" applyAlignment="1" applyProtection="1">
      <alignment vertical="center"/>
    </xf>
    <xf numFmtId="0" fontId="2" fillId="4" borderId="0" xfId="2" applyFill="1" applyAlignment="1">
      <alignment vertical="center"/>
    </xf>
    <xf numFmtId="0" fontId="3" fillId="4" borderId="0" xfId="2" applyFont="1" applyFill="1"/>
    <xf numFmtId="0" fontId="4" fillId="4" borderId="0" xfId="3" applyFill="1" applyAlignment="1">
      <alignment horizontal="left" vertical="center" wrapText="1"/>
    </xf>
    <xf numFmtId="0" fontId="8" fillId="4" borderId="0" xfId="2" applyFont="1" applyFill="1"/>
    <xf numFmtId="0" fontId="9" fillId="4" borderId="0" xfId="2" applyFont="1" applyFill="1"/>
    <xf numFmtId="164" fontId="3" fillId="4" borderId="0" xfId="5" applyNumberFormat="1" applyFill="1" applyAlignment="1">
      <alignment horizontal="left"/>
    </xf>
    <xf numFmtId="0" fontId="6" fillId="4" borderId="0" xfId="3" applyFont="1" applyFill="1" applyAlignment="1">
      <alignment vertical="center" wrapText="1"/>
    </xf>
    <xf numFmtId="0" fontId="37" fillId="4" borderId="0" xfId="31" applyFill="1" applyAlignment="1">
      <alignment vertical="center" wrapText="1"/>
    </xf>
    <xf numFmtId="0" fontId="12" fillId="4" borderId="0" xfId="2" applyFont="1" applyFill="1"/>
    <xf numFmtId="0" fontId="3" fillId="4" borderId="0" xfId="2" applyFont="1" applyFill="1" applyAlignment="1">
      <alignment horizontal="left"/>
    </xf>
    <xf numFmtId="0" fontId="11" fillId="4" borderId="0" xfId="6" applyFont="1" applyFill="1" applyAlignment="1" applyProtection="1">
      <alignment vertical="center" wrapText="1"/>
    </xf>
    <xf numFmtId="0" fontId="13" fillId="4" borderId="0" xfId="6" applyFont="1" applyFill="1" applyAlignment="1" applyProtection="1"/>
    <xf numFmtId="0" fontId="4" fillId="4" borderId="0" xfId="3" applyFill="1">
      <alignment horizontal="left" vertical="center"/>
    </xf>
    <xf numFmtId="0" fontId="37" fillId="5" borderId="0" xfId="31" applyFill="1" applyAlignment="1">
      <alignment vertical="center" wrapText="1"/>
    </xf>
    <xf numFmtId="0" fontId="3" fillId="4" borderId="0" xfId="2" applyFont="1" applyFill="1" applyAlignment="1">
      <alignment wrapText="1"/>
    </xf>
    <xf numFmtId="0" fontId="2" fillId="4" borderId="0" xfId="2" applyFill="1" applyAlignment="1">
      <alignment wrapText="1"/>
    </xf>
    <xf numFmtId="0" fontId="36" fillId="5" borderId="0" xfId="30" applyFill="1">
      <alignment vertical="center" wrapText="1"/>
    </xf>
    <xf numFmtId="0" fontId="13" fillId="4" borderId="0" xfId="8" applyFont="1" applyFill="1" applyAlignment="1" applyProtection="1"/>
    <xf numFmtId="0" fontId="4" fillId="4" borderId="0" xfId="3" applyFill="1" applyAlignment="1">
      <alignment wrapText="1"/>
    </xf>
    <xf numFmtId="0" fontId="3" fillId="4" borderId="0" xfId="9" applyFont="1" applyFill="1"/>
    <xf numFmtId="0" fontId="13" fillId="4" borderId="0" xfId="8" applyFont="1" applyFill="1" applyAlignment="1" applyProtection="1">
      <alignment horizontal="left"/>
    </xf>
    <xf numFmtId="0" fontId="3" fillId="4" borderId="0" xfId="5" applyFill="1"/>
    <xf numFmtId="0" fontId="13" fillId="4" borderId="0" xfId="6" applyFont="1" applyFill="1" applyAlignment="1" applyProtection="1">
      <alignment horizontal="left"/>
    </xf>
    <xf numFmtId="0" fontId="3" fillId="4" borderId="0" xfId="2" applyFont="1" applyFill="1" applyAlignment="1">
      <alignment horizontal="right"/>
    </xf>
    <xf numFmtId="0" fontId="27" fillId="4" borderId="0" xfId="22" applyFont="1" applyFill="1" applyAlignment="1">
      <alignment horizontal="center"/>
    </xf>
    <xf numFmtId="176" fontId="27" fillId="4" borderId="0" xfId="22" applyNumberFormat="1" applyFont="1" applyFill="1" applyAlignment="1">
      <alignment horizontal="center"/>
    </xf>
    <xf numFmtId="0" fontId="29" fillId="4" borderId="7" xfId="22" applyFont="1" applyFill="1" applyBorder="1" applyAlignment="1">
      <alignment horizontal="right"/>
    </xf>
    <xf numFmtId="10" fontId="0" fillId="4" borderId="0" xfId="29" applyNumberFormat="1" applyFont="1" applyFill="1"/>
    <xf numFmtId="173" fontId="0" fillId="4" borderId="0" xfId="29" applyNumberFormat="1" applyFont="1" applyFill="1"/>
    <xf numFmtId="0" fontId="28" fillId="0" borderId="0" xfId="10" applyFont="1"/>
    <xf numFmtId="0" fontId="28" fillId="0" borderId="5" xfId="10" applyFont="1" applyBorder="1" applyAlignment="1">
      <alignment horizontal="left"/>
    </xf>
    <xf numFmtId="0" fontId="29" fillId="0" borderId="0" xfId="10" applyFont="1" applyAlignment="1">
      <alignment horizontal="left"/>
    </xf>
    <xf numFmtId="0" fontId="28" fillId="0" borderId="0" xfId="10" applyFont="1" applyAlignment="1">
      <alignment vertical="center"/>
    </xf>
    <xf numFmtId="2" fontId="30" fillId="4" borderId="14" xfId="10" applyNumberFormat="1" applyFont="1" applyFill="1" applyBorder="1" applyAlignment="1" applyProtection="1">
      <alignment horizontal="right"/>
      <protection hidden="1"/>
    </xf>
    <xf numFmtId="0" fontId="7" fillId="4" borderId="0" xfId="3" applyFont="1" applyFill="1" applyBorder="1" applyAlignment="1">
      <alignment horizontal="left"/>
    </xf>
    <xf numFmtId="0" fontId="29" fillId="4" borderId="0" xfId="10" applyFont="1" applyFill="1" applyAlignment="1">
      <alignment horizontal="right"/>
    </xf>
    <xf numFmtId="176" fontId="29" fillId="4" borderId="0" xfId="10" applyNumberFormat="1" applyFont="1" applyFill="1" applyAlignment="1">
      <alignment horizontal="right"/>
    </xf>
    <xf numFmtId="49" fontId="28" fillId="4" borderId="0" xfId="10" applyNumberFormat="1" applyFont="1" applyFill="1" applyAlignment="1">
      <alignment horizontal="left"/>
    </xf>
    <xf numFmtId="0" fontId="29" fillId="4" borderId="0" xfId="10" applyFont="1" applyFill="1"/>
    <xf numFmtId="176" fontId="29" fillId="4" borderId="0" xfId="10" applyNumberFormat="1" applyFont="1" applyFill="1" applyAlignment="1">
      <alignment horizontal="right" wrapText="1"/>
    </xf>
    <xf numFmtId="177" fontId="18" fillId="4" borderId="0" xfId="10" applyNumberFormat="1" applyFont="1" applyFill="1"/>
    <xf numFmtId="166" fontId="18" fillId="4" borderId="0" xfId="10" applyNumberFormat="1" applyFont="1" applyFill="1"/>
    <xf numFmtId="0" fontId="18" fillId="4" borderId="0" xfId="10" applyFont="1" applyFill="1" applyAlignment="1">
      <alignment horizontal="right"/>
    </xf>
    <xf numFmtId="10" fontId="18" fillId="4" borderId="0" xfId="10" applyNumberFormat="1" applyFont="1" applyFill="1"/>
    <xf numFmtId="173" fontId="18" fillId="4" borderId="0" xfId="10" applyNumberFormat="1" applyFont="1" applyFill="1"/>
    <xf numFmtId="2" fontId="4" fillId="4" borderId="0" xfId="3" applyNumberFormat="1" applyFill="1" applyAlignment="1">
      <alignment vertical="center"/>
    </xf>
    <xf numFmtId="2" fontId="4" fillId="4" borderId="0" xfId="3" applyNumberFormat="1" applyFill="1" applyBorder="1" applyAlignment="1">
      <alignment vertical="center" wrapText="1"/>
    </xf>
    <xf numFmtId="2" fontId="28" fillId="0" borderId="0" xfId="10" applyNumberFormat="1" applyFont="1"/>
    <xf numFmtId="0" fontId="4" fillId="0" borderId="0" xfId="3" applyAlignment="1">
      <alignment vertical="center" wrapText="1"/>
    </xf>
    <xf numFmtId="0" fontId="4" fillId="0" borderId="0" xfId="3" applyAlignment="1">
      <alignment vertical="center"/>
    </xf>
    <xf numFmtId="174" fontId="28" fillId="4" borderId="16" xfId="10" applyNumberFormat="1" applyFont="1" applyFill="1" applyBorder="1" applyAlignment="1">
      <alignment horizontal="right" wrapText="1"/>
    </xf>
    <xf numFmtId="169" fontId="28" fillId="4" borderId="17" xfId="10" applyNumberFormat="1" applyFont="1" applyFill="1" applyBorder="1" applyAlignment="1" applyProtection="1">
      <alignment horizontal="right" vertical="center"/>
      <protection hidden="1"/>
    </xf>
    <xf numFmtId="169" fontId="28" fillId="4" borderId="17" xfId="10" applyNumberFormat="1" applyFont="1" applyFill="1" applyBorder="1" applyAlignment="1" applyProtection="1">
      <alignment horizontal="right" vertical="top"/>
      <protection hidden="1"/>
    </xf>
    <xf numFmtId="169" fontId="29" fillId="4" borderId="17" xfId="10" applyNumberFormat="1" applyFont="1" applyFill="1" applyBorder="1" applyAlignment="1" applyProtection="1">
      <alignment horizontal="right"/>
      <protection hidden="1"/>
    </xf>
    <xf numFmtId="169" fontId="29" fillId="4" borderId="18" xfId="10" applyNumberFormat="1" applyFont="1" applyFill="1" applyBorder="1" applyAlignment="1" applyProtection="1">
      <alignment horizontal="right"/>
      <protection hidden="1"/>
    </xf>
    <xf numFmtId="0" fontId="28" fillId="4" borderId="16" xfId="10" applyFont="1" applyFill="1" applyBorder="1" applyAlignment="1">
      <alignment horizontal="right" wrapText="1"/>
    </xf>
    <xf numFmtId="175" fontId="28" fillId="4" borderId="17" xfId="10" applyNumberFormat="1" applyFont="1" applyFill="1" applyBorder="1" applyAlignment="1" applyProtection="1">
      <alignment horizontal="right" vertical="center"/>
      <protection hidden="1"/>
    </xf>
    <xf numFmtId="175" fontId="29" fillId="4" borderId="17" xfId="13" applyNumberFormat="1" applyFont="1" applyFill="1" applyBorder="1" applyAlignment="1">
      <alignment horizontal="right" vertical="center"/>
    </xf>
    <xf numFmtId="175" fontId="29" fillId="4" borderId="18" xfId="13" applyNumberFormat="1" applyFont="1" applyFill="1" applyBorder="1" applyAlignment="1">
      <alignment horizontal="right" vertical="center"/>
    </xf>
    <xf numFmtId="169" fontId="28" fillId="4" borderId="17" xfId="10" applyNumberFormat="1" applyFont="1" applyFill="1" applyBorder="1" applyAlignment="1" applyProtection="1">
      <alignment horizontal="right"/>
      <protection hidden="1"/>
    </xf>
    <xf numFmtId="169" fontId="28" fillId="4" borderId="18" xfId="10" applyNumberFormat="1" applyFont="1" applyFill="1" applyBorder="1" applyAlignment="1" applyProtection="1">
      <alignment horizontal="right"/>
      <protection hidden="1"/>
    </xf>
    <xf numFmtId="179" fontId="28" fillId="4" borderId="0" xfId="10" applyNumberFormat="1" applyFont="1" applyFill="1" applyAlignment="1">
      <alignment horizontal="right"/>
    </xf>
    <xf numFmtId="180" fontId="30" fillId="4" borderId="0" xfId="10" applyNumberFormat="1" applyFont="1" applyFill="1" applyAlignment="1" applyProtection="1">
      <alignment horizontal="right"/>
      <protection hidden="1"/>
    </xf>
    <xf numFmtId="10" fontId="30" fillId="4" borderId="0" xfId="10" applyNumberFormat="1" applyFont="1" applyFill="1" applyAlignment="1" applyProtection="1">
      <alignment horizontal="right"/>
      <protection hidden="1"/>
    </xf>
    <xf numFmtId="171" fontId="0" fillId="0" borderId="0" xfId="0" applyNumberFormat="1"/>
    <xf numFmtId="2" fontId="0" fillId="0" borderId="0" xfId="0" applyNumberFormat="1"/>
    <xf numFmtId="169" fontId="28" fillId="0" borderId="19" xfId="10" applyNumberFormat="1" applyFont="1" applyBorder="1" applyAlignment="1" applyProtection="1">
      <alignment horizontal="right"/>
      <protection hidden="1"/>
    </xf>
    <xf numFmtId="169" fontId="28" fillId="0" borderId="17" xfId="10" applyNumberFormat="1" applyFont="1" applyBorder="1" applyAlignment="1" applyProtection="1">
      <alignment horizontal="right"/>
      <protection hidden="1"/>
    </xf>
    <xf numFmtId="0" fontId="28" fillId="4" borderId="0" xfId="3" applyFont="1" applyFill="1" applyBorder="1" applyAlignment="1">
      <alignment vertical="center" wrapText="1"/>
    </xf>
    <xf numFmtId="0" fontId="1" fillId="4" borderId="0" xfId="1" applyFill="1" applyBorder="1" applyAlignment="1" applyProtection="1">
      <alignment horizontal="left" vertical="center" wrapText="1"/>
      <protection hidden="1"/>
    </xf>
    <xf numFmtId="173" fontId="24" fillId="4" borderId="0" xfId="29" applyNumberFormat="1" applyFont="1" applyFill="1"/>
    <xf numFmtId="173" fontId="28" fillId="4" borderId="0" xfId="29" applyNumberFormat="1" applyFont="1" applyFill="1" applyAlignment="1">
      <alignment horizontal="right"/>
    </xf>
    <xf numFmtId="0" fontId="28" fillId="6" borderId="0" xfId="0" applyFont="1" applyFill="1" applyAlignment="1">
      <alignment horizontal="left" wrapText="1"/>
    </xf>
    <xf numFmtId="0" fontId="1" fillId="4" borderId="0" xfId="2" applyFont="1" applyFill="1" applyProtection="1">
      <protection hidden="1"/>
    </xf>
    <xf numFmtId="0" fontId="4" fillId="0" borderId="0" xfId="3" applyAlignment="1">
      <alignment horizontal="left" vertical="center" wrapText="1"/>
    </xf>
    <xf numFmtId="0" fontId="14" fillId="4" borderId="0" xfId="2" applyFont="1" applyFill="1" applyProtection="1">
      <protection hidden="1"/>
    </xf>
    <xf numFmtId="167" fontId="30" fillId="4" borderId="12" xfId="10" applyNumberFormat="1" applyFont="1" applyFill="1" applyBorder="1" applyAlignment="1" applyProtection="1">
      <alignment horizontal="right"/>
      <protection hidden="1"/>
    </xf>
    <xf numFmtId="2" fontId="28" fillId="4" borderId="0" xfId="29" applyNumberFormat="1" applyFont="1" applyFill="1" applyAlignment="1">
      <alignment horizontal="right"/>
    </xf>
    <xf numFmtId="0" fontId="38" fillId="4" borderId="0" xfId="2" applyFont="1" applyFill="1"/>
    <xf numFmtId="172" fontId="30" fillId="4" borderId="14" xfId="10" applyNumberFormat="1" applyFont="1" applyFill="1" applyBorder="1" applyProtection="1">
      <protection hidden="1"/>
    </xf>
    <xf numFmtId="167" fontId="30" fillId="4" borderId="14" xfId="10" applyNumberFormat="1" applyFont="1" applyFill="1" applyBorder="1" applyProtection="1">
      <protection hidden="1"/>
    </xf>
    <xf numFmtId="181" fontId="0" fillId="4" borderId="0" xfId="0" applyNumberFormat="1" applyFill="1"/>
    <xf numFmtId="0" fontId="28" fillId="4" borderId="7" xfId="22" applyFont="1" applyFill="1" applyBorder="1"/>
    <xf numFmtId="2" fontId="28" fillId="4" borderId="7" xfId="22" applyNumberFormat="1" applyFont="1" applyFill="1" applyBorder="1"/>
    <xf numFmtId="2" fontId="28" fillId="4" borderId="7" xfId="10" applyNumberFormat="1" applyFont="1" applyFill="1" applyBorder="1"/>
    <xf numFmtId="0" fontId="5" fillId="4" borderId="3" xfId="4" applyFill="1" applyBorder="1" applyAlignment="1">
      <alignment horizontal="left" vertical="center"/>
    </xf>
    <xf numFmtId="0" fontId="28" fillId="4" borderId="3" xfId="10" applyFont="1" applyFill="1" applyBorder="1" applyAlignment="1">
      <alignment horizontal="left" vertical="center"/>
    </xf>
    <xf numFmtId="2" fontId="28" fillId="4" borderId="3" xfId="10" applyNumberFormat="1" applyFont="1" applyFill="1" applyBorder="1"/>
    <xf numFmtId="2" fontId="28" fillId="0" borderId="3" xfId="10" applyNumberFormat="1" applyFont="1" applyBorder="1"/>
    <xf numFmtId="0" fontId="29" fillId="4" borderId="3" xfId="10" applyFont="1" applyFill="1" applyBorder="1" applyAlignment="1">
      <alignment horizontal="left"/>
    </xf>
    <xf numFmtId="0" fontId="28" fillId="4" borderId="7" xfId="10" applyFont="1" applyFill="1" applyBorder="1" applyAlignment="1">
      <alignment horizontal="left" vertical="center"/>
    </xf>
    <xf numFmtId="165" fontId="0" fillId="4" borderId="0" xfId="0" applyNumberFormat="1" applyFill="1"/>
    <xf numFmtId="165" fontId="39" fillId="4" borderId="0" xfId="0" applyNumberFormat="1" applyFont="1" applyFill="1"/>
    <xf numFmtId="2" fontId="39" fillId="4" borderId="0" xfId="0" applyNumberFormat="1" applyFont="1" applyFill="1"/>
    <xf numFmtId="165" fontId="28" fillId="4" borderId="0" xfId="10" applyNumberFormat="1" applyFont="1" applyFill="1"/>
    <xf numFmtId="165" fontId="28" fillId="4" borderId="7" xfId="10" applyNumberFormat="1" applyFont="1" applyFill="1" applyBorder="1"/>
    <xf numFmtId="0" fontId="28" fillId="4" borderId="7" xfId="22" applyFont="1" applyFill="1" applyBorder="1" applyAlignment="1">
      <alignment horizontal="left"/>
    </xf>
    <xf numFmtId="0" fontId="28" fillId="4" borderId="3" xfId="10" applyFont="1" applyFill="1" applyBorder="1" applyAlignment="1">
      <alignment horizontal="left"/>
    </xf>
    <xf numFmtId="0" fontId="28" fillId="4" borderId="3" xfId="10" applyFont="1" applyFill="1" applyBorder="1"/>
    <xf numFmtId="2" fontId="28" fillId="4" borderId="3" xfId="22" applyNumberFormat="1" applyFont="1" applyFill="1" applyBorder="1"/>
    <xf numFmtId="0" fontId="29" fillId="4" borderId="3" xfId="10" applyFont="1" applyFill="1" applyBorder="1" applyAlignment="1">
      <alignment horizontal="right" wrapText="1"/>
    </xf>
    <xf numFmtId="0" fontId="28" fillId="6" borderId="0" xfId="0" applyFont="1" applyFill="1"/>
    <xf numFmtId="0" fontId="40" fillId="6" borderId="0" xfId="0" applyFont="1" applyFill="1"/>
    <xf numFmtId="2" fontId="28" fillId="4" borderId="7" xfId="10" applyNumberFormat="1" applyFont="1" applyFill="1" applyBorder="1" applyAlignment="1">
      <alignment horizontal="right"/>
    </xf>
    <xf numFmtId="176" fontId="28" fillId="4" borderId="0" xfId="10" applyNumberFormat="1" applyFont="1" applyFill="1"/>
    <xf numFmtId="0" fontId="28" fillId="6" borderId="0" xfId="0" applyFont="1" applyFill="1" applyAlignment="1">
      <alignment horizontal="right"/>
    </xf>
    <xf numFmtId="0" fontId="4" fillId="0" borderId="0" xfId="3" applyFill="1" applyBorder="1">
      <alignment horizontal="left" vertical="center"/>
    </xf>
    <xf numFmtId="0" fontId="14" fillId="4" borderId="0" xfId="2" applyFont="1" applyFill="1" applyAlignment="1" applyProtection="1">
      <alignment wrapText="1"/>
      <protection hidden="1"/>
    </xf>
    <xf numFmtId="0" fontId="28" fillId="6" borderId="0" xfId="0" applyFont="1" applyFill="1" applyAlignment="1">
      <alignment vertical="center" wrapText="1"/>
    </xf>
    <xf numFmtId="0" fontId="28" fillId="6" borderId="0" xfId="0" applyFont="1" applyFill="1" applyAlignment="1">
      <alignment horizontal="left" vertical="top" wrapText="1"/>
    </xf>
  </cellXfs>
  <cellStyles count="32">
    <cellStyle name="Comma 2" xfId="15" xr:uid="{F79C64DA-1566-4275-9A3C-865195AB3268}"/>
    <cellStyle name="Comma 3" xfId="16" xr:uid="{2C1BFF22-62BA-4C90-98E6-FFCEE606015A}"/>
    <cellStyle name="Currency 2" xfId="11" xr:uid="{EBDFD993-AF3A-4A05-B8AA-D4F45F8404E8}"/>
    <cellStyle name="Currency 2 2" xfId="18" xr:uid="{20742A76-A53F-41FE-953D-D7FBCCC327CB}"/>
    <cellStyle name="Currency 3" xfId="19" xr:uid="{DC4FD08F-623E-4104-8A00-4000BA0F562E}"/>
    <cellStyle name="Currency 4" xfId="20" xr:uid="{4522751A-415E-4D4D-BF90-50B0D4851CFB}"/>
    <cellStyle name="Currency 5" xfId="17" xr:uid="{2783506A-6EEE-4EA9-9DE9-B22CF4A253B7}"/>
    <cellStyle name="Heading 1 2" xfId="1" xr:uid="{0F67BE17-2D4B-4286-9930-529D556858F6}"/>
    <cellStyle name="Heading 2 2" xfId="4" xr:uid="{03E92DAA-2F21-4919-AEB4-B398A0903D80}"/>
    <cellStyle name="Heading 3 2" xfId="7" xr:uid="{435FEF6A-5818-4DAD-9C60-B278C9410491}"/>
    <cellStyle name="Hyperlink 2" xfId="6" xr:uid="{ACB15A5B-6448-479B-8840-170EDC40EF87}"/>
    <cellStyle name="Hyperlink 2 2" xfId="8" xr:uid="{0338D1D7-F7A8-4572-B60B-93DEC49F47E3}"/>
    <cellStyle name="Hyperlink 2 3" xfId="31" xr:uid="{AB4CE3E4-68C8-41D4-B4EB-6F77D4B0B5A6}"/>
    <cellStyle name="Normal" xfId="0" builtinId="0"/>
    <cellStyle name="Normal 2" xfId="2" xr:uid="{65966B9A-6D2B-44DE-BEC5-EEF75344F90D}"/>
    <cellStyle name="Normal 2 2" xfId="5" xr:uid="{F957772C-C4A3-4CC1-A793-75BE5B91A7EA}"/>
    <cellStyle name="Normal 2 2 2" xfId="21" xr:uid="{D231FC33-7950-44C1-8A1E-C17EF833912D}"/>
    <cellStyle name="Normal 2 3" xfId="9" xr:uid="{0A04979F-1412-4150-B3FB-C405F8B27D88}"/>
    <cellStyle name="Normal 3" xfId="10" xr:uid="{95DF335A-5E03-40D2-8FC6-2E41E46D4090}"/>
    <cellStyle name="Normal 3 2" xfId="22" xr:uid="{D460073C-4B13-4DBC-9365-B1850A54047B}"/>
    <cellStyle name="Normal 4" xfId="3" xr:uid="{E845A0B2-0D5E-4201-978E-F51F0FBFC82B}"/>
    <cellStyle name="Normal 4 2" xfId="23" xr:uid="{1C691734-61C5-4E14-ACF7-9312D0B85B3F}"/>
    <cellStyle name="Normal 4 3" xfId="30" xr:uid="{60630F14-F86F-4D3B-A673-D8902E622786}"/>
    <cellStyle name="Normal 5" xfId="14" xr:uid="{41B8037C-5166-4E5A-B505-0C1A09A2AB36}"/>
    <cellStyle name="Normal 8" xfId="24" xr:uid="{363F38F0-ABBF-45CA-A5B1-6FACF9DD28BA}"/>
    <cellStyle name="Per cent" xfId="29" builtinId="5"/>
    <cellStyle name="Percent 2" xfId="12" xr:uid="{EAE48BD8-7A50-404B-93D7-A1E565B5377B}"/>
    <cellStyle name="Percent 2 2" xfId="13" xr:uid="{3A1A637D-862A-45BF-B7A1-85C7EE4BDFC4}"/>
    <cellStyle name="Percent 3" xfId="26" xr:uid="{F7CA471D-2E77-4DF2-BBD0-B797CAC02BE2}"/>
    <cellStyle name="Percent 4" xfId="27" xr:uid="{CFF3EAE0-6905-4E3E-B394-11A96A18B8D8}"/>
    <cellStyle name="Percent 5" xfId="25" xr:uid="{593F4EFD-41A5-464A-8E6F-1155AC30A23C}"/>
    <cellStyle name="Title 2" xfId="28" xr:uid="{A96A4FE8-0A6C-4C98-BFF2-E8755EF9BB97}"/>
  </cellStyles>
  <dxfs count="542">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dxf>
    <dxf>
      <border diagonalUp="0" diagonalDown="0">
        <left/>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176" formatCode="0;;;@"/>
      <fill>
        <patternFill patternType="solid">
          <fgColor indexed="64"/>
          <bgColor theme="0"/>
        </patternFill>
      </fill>
    </dxf>
    <dxf>
      <border>
        <bottom style="thin">
          <color indexed="64"/>
        </bottom>
      </border>
    </dxf>
    <dxf>
      <font>
        <b/>
        <i val="0"/>
        <strike val="0"/>
        <condense val="0"/>
        <extend val="0"/>
        <outline val="0"/>
        <shadow val="0"/>
        <u val="none"/>
        <vertAlign val="baseline"/>
        <sz val="12"/>
        <color auto="1"/>
        <name val="Calibri"/>
        <family val="2"/>
        <scheme val="minor"/>
      </font>
      <numFmt numFmtId="176"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dxf>
    <dxf>
      <border diagonalUp="0" diagonalDown="0">
        <left/>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176" formatCode="0;;;@"/>
      <fill>
        <patternFill patternType="solid">
          <fgColor indexed="64"/>
          <bgColor theme="0"/>
        </patternFill>
      </fill>
    </dxf>
    <dxf>
      <border>
        <bottom style="thin">
          <color indexed="64"/>
        </bottom>
      </border>
    </dxf>
    <dxf>
      <font>
        <b/>
        <i val="0"/>
        <strike val="0"/>
        <condense val="0"/>
        <extend val="0"/>
        <outline val="0"/>
        <shadow val="0"/>
        <u val="none"/>
        <vertAlign val="baseline"/>
        <sz val="12"/>
        <color auto="1"/>
        <name val="Calibri"/>
        <family val="2"/>
        <scheme val="minor"/>
      </font>
      <numFmt numFmtId="176"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dxf>
    <dxf>
      <border diagonalUp="0" diagonalDown="0">
        <left/>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176" formatCode="0;;;@"/>
      <fill>
        <patternFill patternType="solid">
          <fgColor indexed="64"/>
          <bgColor theme="0"/>
        </patternFill>
      </fill>
    </dxf>
    <dxf>
      <border>
        <bottom style="thin">
          <color indexed="64"/>
        </bottom>
      </border>
    </dxf>
    <dxf>
      <font>
        <b/>
        <i val="0"/>
        <strike val="0"/>
        <condense val="0"/>
        <extend val="0"/>
        <outline val="0"/>
        <shadow val="0"/>
        <u val="none"/>
        <vertAlign val="baseline"/>
        <sz val="12"/>
        <color auto="1"/>
        <name val="Calibri"/>
        <family val="2"/>
        <scheme val="minor"/>
      </font>
      <numFmt numFmtId="176"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 ;\-#,##0.0\ ;&quot;-&quot;\ "/>
      <fill>
        <patternFill patternType="solid">
          <fgColor indexed="64"/>
          <bgColor theme="0"/>
        </patternFill>
      </fill>
      <alignment horizontal="right" vertical="center" textRotation="0" wrapText="0" indent="0" justifyLastLine="0" shrinkToFit="0" readingOrder="0"/>
      <border diagonalUp="0" diagonalDown="0">
        <left style="thin">
          <color indexed="64"/>
        </left>
        <right style="thin">
          <color indexed="64"/>
        </right>
        <vertical/>
      </border>
      <protection locked="1" hidden="1"/>
    </dxf>
    <dxf>
      <font>
        <b val="0"/>
        <i val="0"/>
        <strike val="0"/>
        <condense val="0"/>
        <extend val="0"/>
        <outline val="0"/>
        <shadow val="0"/>
        <u val="none"/>
        <vertAlign val="baseline"/>
        <sz val="12"/>
        <color indexed="8"/>
        <name val="Calibri"/>
        <family val="2"/>
        <scheme val="minor"/>
      </font>
      <numFmt numFmtId="182" formatCode="#,##0.00\r;\-#,##0.00\r;&quot;-r&quot;"/>
      <fill>
        <patternFill patternType="none">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2" formatCode="#,##0.00\ ;\-#,##0.00\ ;\-\ "/>
      <fill>
        <patternFill patternType="none">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2" formatCode="#,##0.00\ ;\-#,##0.00\ ;\-\ "/>
      <fill>
        <patternFill patternType="none">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2" formatCode="#,##0.00\ ;\-#,##0.00\ ;\-\ "/>
      <fill>
        <patternFill patternType="none">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2" formatCode="#,##0.00\ ;\-#,##0.00\ ;\-\ "/>
      <fill>
        <patternFill patternType="none">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2" formatCode="#,##0.00\ ;\-#,##0.00\ ;\-\ "/>
      <fill>
        <patternFill patternType="none">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2" formatCode="#,##0.00\ ;\-#,##0.00\ ;\-\ "/>
      <fill>
        <patternFill patternType="none">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2" formatCode="#,##0.00\ ;\-#,##0.00\ ;\-\ "/>
      <fill>
        <patternFill patternType="none">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2" formatCode="#,##0.00\ ;\-#,##0.00\ ;\-\ "/>
      <fill>
        <patternFill patternType="none">
          <fgColor indexed="64"/>
          <bgColor theme="0"/>
        </patternFill>
      </fill>
      <alignment horizontal="right" vertical="bottom" textRotation="0" wrapText="0" indent="0" justifyLastLine="0" shrinkToFit="0" readingOrder="0"/>
      <border diagonalUp="0" diagonalDown="0" outline="0">
        <left style="thin">
          <color indexed="64"/>
        </left>
        <right/>
        <top/>
        <bottom/>
      </border>
      <protection locked="1" hidden="1"/>
    </dxf>
    <dxf>
      <font>
        <b val="0"/>
        <i val="0"/>
        <strike val="0"/>
        <condense val="0"/>
        <extend val="0"/>
        <outline val="0"/>
        <shadow val="0"/>
        <u val="none"/>
        <vertAlign val="baseline"/>
        <sz val="12"/>
        <color indexed="8"/>
        <name val="Calibri"/>
        <family val="2"/>
        <scheme val="minor"/>
      </font>
      <numFmt numFmtId="165" formatCode="0.0"/>
      <fill>
        <patternFill patternType="solid">
          <fgColor indexed="64"/>
          <bgColor theme="0"/>
        </patternFill>
      </fill>
      <alignment horizontal="right" vertical="bottom" textRotation="0" wrapText="0" indent="0" justifyLastLine="0" shrinkToFit="0" readingOrder="0"/>
      <border diagonalUp="0" diagonalDown="0" outline="0">
        <left/>
        <right style="thin">
          <color indexed="64"/>
        </right>
        <top/>
        <bottom/>
      </border>
      <protection locked="1" hidden="1"/>
    </dxf>
    <dxf>
      <font>
        <b val="0"/>
        <i val="0"/>
        <strike val="0"/>
        <condense val="0"/>
        <extend val="0"/>
        <outline val="0"/>
        <shadow val="0"/>
        <u val="none"/>
        <vertAlign val="baseline"/>
        <sz val="12"/>
        <color indexed="8"/>
        <name val="Calibri"/>
        <family val="2"/>
        <scheme val="minor"/>
      </font>
      <numFmt numFmtId="172" formatCode="#,##0.00\ ;\-#,##0.00\ ;\-\ "/>
      <fill>
        <patternFill patternType="none">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2" formatCode="#,##0.00\ ;\-#,##0.00\ ;\-\ "/>
      <fill>
        <patternFill patternType="none">
          <fgColor indexed="64"/>
          <bgColor theme="0"/>
        </patternFill>
      </fill>
      <alignment horizontal="right" vertical="bottom" textRotation="0" wrapText="0" indent="0" justifyLastLine="0" shrinkToFit="0" readingOrder="0"/>
      <border diagonalUp="0" diagonalDown="0" outline="0">
        <left style="thin">
          <color indexed="64"/>
        </left>
        <right/>
        <top/>
        <bottom/>
      </border>
      <protection locked="1" hidden="1"/>
    </dxf>
    <dxf>
      <font>
        <b val="0"/>
        <i val="0"/>
        <strike val="0"/>
        <condense val="0"/>
        <extend val="0"/>
        <outline val="0"/>
        <shadow val="0"/>
        <u val="none"/>
        <vertAlign val="baseline"/>
        <sz val="12"/>
        <color auto="1"/>
        <name val="Calibri"/>
        <family val="2"/>
        <scheme val="minor"/>
      </font>
      <fill>
        <patternFill patternType="none">
          <fgColor indexed="64"/>
          <bgColor theme="0"/>
        </patternFill>
      </fill>
      <alignment horizontal="left"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minor"/>
      </font>
      <fill>
        <patternFill patternType="none">
          <fgColor indexed="64"/>
          <bgColor theme="0"/>
        </patternFill>
      </fill>
      <alignment horizontal="general"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family val="2"/>
        <scheme val="minor"/>
      </font>
      <fill>
        <patternFill patternType="none">
          <fgColor indexed="64"/>
          <bgColor theme="0"/>
        </patternFill>
      </fill>
      <alignment horizontal="right" vertical="bottom" textRotation="0" wrapText="0" indent="0" justifyLastLine="0" shrinkToFit="0" readingOrder="0"/>
      <protection locked="1" hidden="1"/>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theme="0"/>
        </patternFill>
      </fill>
      <alignment horizontal="right" vertical="bottom" textRotation="0" wrapText="1" indent="0" justifyLastLine="0" shrinkToFit="0" readingOrder="0"/>
    </dxf>
    <dxf>
      <font>
        <b/>
        <i val="0"/>
        <strike val="0"/>
        <condense val="0"/>
        <extend val="0"/>
        <outline val="0"/>
        <shadow val="0"/>
        <u val="none"/>
        <vertAlign val="baseline"/>
        <sz val="12"/>
        <color auto="1"/>
        <name val="Calibri"/>
        <family val="2"/>
        <scheme val="minor"/>
      </font>
      <numFmt numFmtId="183" formatCode="\+#,##0.00\ ;\-#,##0.00\ ;&quot;-&quot;\ "/>
      <fill>
        <patternFill patternType="solid">
          <fgColor indexed="64"/>
          <bgColor theme="0"/>
        </patternFill>
      </fill>
      <alignment horizontal="right" vertical="center" textRotation="0" wrapText="0" indent="0" justifyLastLine="0" shrinkToFit="0" readingOrder="0"/>
      <border diagonalUp="0" diagonalDown="0" outline="0">
        <left/>
        <right style="thin">
          <color indexed="64"/>
        </right>
      </border>
    </dxf>
    <dxf>
      <font>
        <b/>
        <i val="0"/>
        <strike val="0"/>
        <condense val="0"/>
        <extend val="0"/>
        <outline val="0"/>
        <shadow val="0"/>
        <u val="none"/>
        <vertAlign val="baseline"/>
        <sz val="12"/>
        <color auto="1"/>
        <name val="Calibri"/>
        <family val="2"/>
        <scheme val="minor"/>
      </font>
      <numFmt numFmtId="165" formatCode="0.0"/>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Calibri"/>
        <family val="2"/>
        <scheme val="minor"/>
      </font>
      <numFmt numFmtId="165" formatCode="0.0"/>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Calibri"/>
        <family val="2"/>
        <scheme val="minor"/>
      </font>
      <numFmt numFmtId="165" formatCode="0.0"/>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Calibri"/>
        <family val="2"/>
        <scheme val="minor"/>
      </font>
      <numFmt numFmtId="165" formatCode="0.0"/>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Calibri"/>
        <family val="2"/>
        <scheme val="minor"/>
      </font>
      <numFmt numFmtId="165" formatCode="0.0"/>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Calibri"/>
        <family val="2"/>
        <scheme val="minor"/>
      </font>
      <numFmt numFmtId="165" formatCode="0.0"/>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Calibri"/>
        <family val="2"/>
        <scheme val="minor"/>
      </font>
      <numFmt numFmtId="165" formatCode="0.0"/>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Calibri"/>
        <family val="2"/>
        <scheme val="minor"/>
      </font>
      <numFmt numFmtId="165" formatCode="0.0"/>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Calibri"/>
        <family val="2"/>
        <scheme val="minor"/>
      </font>
      <numFmt numFmtId="165" formatCode="0.0"/>
      <fill>
        <patternFill patternType="none">
          <fgColor indexed="64"/>
          <bgColor theme="0"/>
        </patternFill>
      </fill>
      <alignment horizontal="right" vertical="center" textRotation="0" wrapText="0" indent="0" justifyLastLine="0" shrinkToFit="0" readingOrder="0"/>
      <border diagonalUp="0" diagonalDown="0" outline="0">
        <left style="thin">
          <color indexed="64"/>
        </left>
        <right/>
        <top/>
        <bottom/>
      </border>
    </dxf>
    <dxf>
      <font>
        <b/>
        <i val="0"/>
        <strike val="0"/>
        <condense val="0"/>
        <extend val="0"/>
        <outline val="0"/>
        <shadow val="0"/>
        <u val="none"/>
        <vertAlign val="baseline"/>
        <sz val="12"/>
        <color auto="1"/>
        <name val="Calibri"/>
        <family val="2"/>
        <scheme val="minor"/>
      </font>
      <numFmt numFmtId="183" formatCode="\+#,##0.00\ ;\-#,##0.00\ ;&quot;-&quot;\ "/>
      <fill>
        <patternFill patternType="solid">
          <fgColor indexed="64"/>
          <bgColor theme="0"/>
        </patternFill>
      </fill>
      <alignment horizontal="right" vertical="center" textRotation="0" wrapText="0" indent="0" justifyLastLine="0" shrinkToFit="0" readingOrder="0"/>
      <border diagonalUp="0" diagonalDown="0" outline="0">
        <left/>
        <right style="thin">
          <color indexed="64"/>
        </right>
        <top/>
        <bottom/>
      </border>
      <protection locked="1" hidden="1"/>
    </dxf>
    <dxf>
      <font>
        <b/>
        <i val="0"/>
        <strike val="0"/>
        <condense val="0"/>
        <extend val="0"/>
        <outline val="0"/>
        <shadow val="0"/>
        <u val="none"/>
        <vertAlign val="baseline"/>
        <sz val="12"/>
        <color auto="1"/>
        <name val="Calibri"/>
        <family val="2"/>
        <scheme val="minor"/>
      </font>
      <numFmt numFmtId="165" formatCode="0.0"/>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Calibri"/>
        <family val="2"/>
        <scheme val="minor"/>
      </font>
      <numFmt numFmtId="165" formatCode="0.0"/>
      <fill>
        <patternFill patternType="none">
          <fgColor indexed="64"/>
          <bgColor theme="0"/>
        </patternFill>
      </fill>
      <alignment horizontal="right" vertical="center" textRotation="0" wrapText="0" indent="0" justifyLastLine="0" shrinkToFit="0" readingOrder="0"/>
      <border diagonalUp="0" diagonalDown="0" outline="0">
        <left style="thin">
          <color indexed="64"/>
        </left>
        <right/>
        <top/>
        <bottom/>
      </border>
    </dxf>
    <dxf>
      <font>
        <b/>
        <i val="0"/>
        <strike val="0"/>
        <condense val="0"/>
        <extend val="0"/>
        <outline val="0"/>
        <shadow val="0"/>
        <u val="none"/>
        <vertAlign val="baseline"/>
        <sz val="12"/>
        <color auto="1"/>
        <name val="Calibri"/>
        <family val="2"/>
        <scheme val="minor"/>
      </font>
      <fill>
        <patternFill patternType="none">
          <fgColor indexed="64"/>
          <bgColor theme="0"/>
        </patternFill>
      </fill>
      <alignment horizontal="left" vertical="bottom" textRotation="0" wrapText="0" indent="0" justifyLastLine="0" shrinkToFit="0" readingOrder="0"/>
    </dxf>
    <dxf>
      <font>
        <b/>
        <i val="0"/>
        <strike val="0"/>
        <condense val="0"/>
        <extend val="0"/>
        <outline val="0"/>
        <shadow val="0"/>
        <u val="none"/>
        <vertAlign val="baseline"/>
        <sz val="12"/>
        <color auto="1"/>
        <name val="Calibri"/>
        <family val="2"/>
        <scheme val="minor"/>
      </font>
      <fill>
        <patternFill patternType="none">
          <fgColor indexed="64"/>
          <bgColor theme="0"/>
        </patternFill>
      </fill>
      <alignment horizontal="left"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theme="0"/>
        </patternFill>
      </fill>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9" formatCode="\+#,##0.0\ ;\-#,##0.0\ ;&quot;-&quot;\ "/>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vertical/>
      </border>
      <protection locked="1" hidden="1"/>
    </dxf>
    <dxf>
      <font>
        <b val="0"/>
        <i val="0"/>
        <strike val="0"/>
        <condense val="0"/>
        <extend val="0"/>
        <outline val="0"/>
        <shadow val="0"/>
        <u val="none"/>
        <vertAlign val="baseline"/>
        <sz val="12"/>
        <color indexed="8"/>
        <name val="Calibri"/>
        <family val="2"/>
        <scheme val="minor"/>
      </font>
      <numFmt numFmtId="182" formatCode="#,##0.00\r;\-#,##0.00\r;&quot;-r&quot;"/>
      <fill>
        <patternFill patternType="none">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2" formatCode="#,##0.00\ ;\-#,##0.00\ ;\-\ "/>
      <fill>
        <patternFill patternType="none">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1" formatCode="#,##0.00\ ;\-#,##0.00\ ;&quot;- &quot;"/>
      <fill>
        <patternFill patternType="none">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1" formatCode="#,##0.00\ ;\-#,##0.00\ ;&quot;- &quot;"/>
      <fill>
        <patternFill patternType="none">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1" formatCode="#,##0.00\ ;\-#,##0.00\ ;&quot;- &quot;"/>
      <fill>
        <patternFill patternType="none">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1" formatCode="#,##0.00\ ;\-#,##0.00\ ;&quot;- &quot;"/>
      <fill>
        <patternFill patternType="none">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1" formatCode="#,##0.00\ ;\-#,##0.00\ ;&quot;- &quot;"/>
      <fill>
        <patternFill patternType="none">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1" formatCode="#,##0.00\ ;\-#,##0.00\ ;&quot;- &quot;"/>
      <fill>
        <patternFill patternType="none">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1" formatCode="#,##0.00\ ;\-#,##0.00\ ;&quot;- &quot;"/>
      <fill>
        <patternFill patternType="none">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65" formatCode="0.0"/>
      <fill>
        <patternFill patternType="solid">
          <fgColor indexed="64"/>
          <bgColor theme="0"/>
        </patternFill>
      </fill>
      <alignment horizontal="right" vertical="bottom" textRotation="0" wrapText="0" indent="0" justifyLastLine="0" shrinkToFit="0" readingOrder="0"/>
      <border diagonalUp="0" diagonalDown="0" outline="0">
        <left/>
        <right style="thin">
          <color indexed="64"/>
        </right>
        <top/>
        <bottom/>
      </border>
      <protection locked="1" hidden="1"/>
    </dxf>
    <dxf>
      <font>
        <b val="0"/>
        <i val="0"/>
        <strike val="0"/>
        <condense val="0"/>
        <extend val="0"/>
        <outline val="0"/>
        <shadow val="0"/>
        <u val="none"/>
        <vertAlign val="baseline"/>
        <sz val="12"/>
        <color indexed="8"/>
        <name val="Calibri"/>
        <family val="2"/>
        <scheme val="minor"/>
      </font>
      <numFmt numFmtId="172" formatCode="#,##0.00\ ;\-#,##0.00\ ;\-\ "/>
      <fill>
        <patternFill patternType="none">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2" formatCode="#,##0.00\ ;\-#,##0.00\ ;\-\ "/>
      <fill>
        <patternFill patternType="none">
          <fgColor indexed="64"/>
          <bgColor theme="0"/>
        </patternFill>
      </fill>
      <alignment horizontal="right" vertical="bottom" textRotation="0" wrapText="0" indent="0" justifyLastLine="0" shrinkToFit="0" readingOrder="0"/>
      <border diagonalUp="0" diagonalDown="0" outline="0">
        <left style="thin">
          <color indexed="64"/>
        </left>
        <right/>
        <top/>
        <bottom/>
      </border>
      <protection locked="1" hidden="1"/>
    </dxf>
    <dxf>
      <font>
        <b val="0"/>
        <i val="0"/>
        <strike val="0"/>
        <condense val="0"/>
        <extend val="0"/>
        <outline val="0"/>
        <shadow val="0"/>
        <u val="none"/>
        <vertAlign val="baseline"/>
        <sz val="12"/>
        <color auto="1"/>
        <name val="Calibri"/>
        <family val="2"/>
        <scheme val="minor"/>
      </font>
      <fill>
        <patternFill patternType="none">
          <fgColor indexed="64"/>
          <bgColor theme="0"/>
        </patternFill>
      </fill>
      <alignment horizontal="left"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minor"/>
      </font>
      <fill>
        <patternFill patternType="none">
          <fgColor indexed="64"/>
          <bgColor theme="0"/>
        </patternFill>
      </fill>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family val="2"/>
        <scheme val="minor"/>
      </font>
      <fill>
        <patternFill patternType="none">
          <fgColor indexed="64"/>
          <bgColor theme="0"/>
        </patternFill>
      </fill>
      <alignment horizontal="right" vertical="bottom" textRotation="0" wrapText="0" indent="0" justifyLastLine="0" shrinkToFit="0" readingOrder="0"/>
      <protection locked="1" hidden="1"/>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indexed="8"/>
        <name val="Calibri"/>
        <family val="2"/>
        <scheme val="minor"/>
      </font>
      <numFmt numFmtId="182" formatCode="#,##0.00\r;\-#,##0.00\r;&quot;-r&quot;"/>
      <fill>
        <patternFill patternType="none">
          <fgColor indexed="64"/>
          <bgColor theme="0"/>
        </patternFill>
      </fill>
      <alignment horizontal="general"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67" formatCode="#,##0.00;\-#,##0.00;\-"/>
      <fill>
        <patternFill patternType="none">
          <fgColor indexed="64"/>
          <bgColor theme="0"/>
        </patternFill>
      </fill>
      <alignment horizontal="general"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1" formatCode="#,##0.00\ ;\-#,##0.00\ ;&quot;- &quot;"/>
      <fill>
        <patternFill patternType="none">
          <fgColor indexed="64"/>
          <bgColor theme="0"/>
        </patternFill>
      </fill>
      <alignment horizontal="general"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1" formatCode="#,##0.00\ ;\-#,##0.00\ ;&quot;- &quot;"/>
      <fill>
        <patternFill patternType="none">
          <fgColor indexed="64"/>
          <bgColor theme="0"/>
        </patternFill>
      </fill>
      <alignment horizontal="general"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1" formatCode="#,##0.00\ ;\-#,##0.00\ ;&quot;- &quot;"/>
      <fill>
        <patternFill patternType="none">
          <fgColor indexed="64"/>
          <bgColor theme="0"/>
        </patternFill>
      </fill>
      <alignment horizontal="general" vertical="bottom" textRotation="0" wrapText="0" indent="0" justifyLastLine="0" shrinkToFit="0" readingOrder="0"/>
      <protection locked="1" hidden="1"/>
    </dxf>
    <dxf>
      <fill>
        <patternFill>
          <fgColor indexed="64"/>
          <bgColor theme="0"/>
        </patternFill>
      </fill>
      <alignment horizontal="general" vertical="bottom" textRotation="0" wrapText="0" indent="0" justifyLastLine="0" shrinkToFit="0" readingOrder="0"/>
    </dxf>
    <dxf>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171" formatCode="#,##0.00\ ;\-#,##0.00\ ;&quot;- &quot;"/>
      <fill>
        <patternFill patternType="none">
          <fgColor indexed="64"/>
          <bgColor theme="0"/>
        </patternFill>
      </fill>
      <alignment horizontal="general" vertical="bottom" textRotation="0" wrapText="0" indent="0" justifyLastLine="0" shrinkToFit="0" readingOrder="0"/>
      <protection locked="1" hidden="1"/>
    </dxf>
    <dxf>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168" formatCode="#,##0.0;\-#,##0.0;\-"/>
      <fill>
        <patternFill patternType="solid">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2" formatCode="#,##0.00\ ;\-#,##0.00\ ;\-\ "/>
      <fill>
        <patternFill patternType="none">
          <fgColor indexed="64"/>
          <bgColor theme="0"/>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2" formatCode="#,##0.00\ ;\-#,##0.00\ ;\-\ "/>
      <fill>
        <patternFill patternType="none">
          <fgColor indexed="64"/>
          <bgColor theme="0"/>
        </patternFill>
      </fill>
      <alignment horizontal="right" vertical="bottom" textRotation="0" wrapText="0" indent="0" justifyLastLine="0" shrinkToFit="0" readingOrder="0"/>
      <border diagonalUp="0" diagonalDown="0" outline="0">
        <left style="thin">
          <color indexed="64"/>
        </left>
        <right/>
        <top/>
        <bottom/>
      </border>
      <protection locked="1" hidden="1"/>
    </dxf>
    <dxf>
      <font>
        <b val="0"/>
        <i val="0"/>
        <strike val="0"/>
        <condense val="0"/>
        <extend val="0"/>
        <outline val="0"/>
        <shadow val="0"/>
        <u val="none"/>
        <vertAlign val="baseline"/>
        <sz val="12"/>
        <color auto="1"/>
        <name val="Calibri"/>
        <family val="2"/>
        <scheme val="minor"/>
      </font>
      <fill>
        <patternFill patternType="none">
          <fgColor indexed="64"/>
          <bgColor theme="0"/>
        </patternFill>
      </fill>
      <alignment horizontal="left"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minor"/>
      </font>
      <fill>
        <patternFill patternType="none">
          <fgColor indexed="64"/>
          <bgColor theme="0"/>
        </patternFill>
      </fill>
      <alignment vertical="bottom" textRotation="0" wrapText="1" indent="0"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family val="2"/>
        <scheme val="minor"/>
      </font>
      <fill>
        <patternFill patternType="none">
          <fgColor indexed="64"/>
          <bgColor theme="0"/>
        </patternFill>
      </fill>
      <alignment horizontal="right" vertical="bottom" textRotation="0" wrapText="0" indent="0" justifyLastLine="0" shrinkToFit="0" readingOrder="0"/>
      <protection locked="1" hidden="1"/>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theme="0"/>
        </patternFill>
      </fill>
      <alignment horizontal="right" vertical="bottom"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vertical="top" textRotation="0" indent="0" justifyLastLine="0" shrinkToFit="0" readingOrder="0"/>
    </dxf>
    <dxf>
      <fill>
        <patternFill patternType="solid">
          <fgColor indexed="64"/>
          <bgColor theme="0"/>
        </patternFill>
      </fill>
    </dxf>
    <dxf>
      <fill>
        <patternFill patternType="solid">
          <fgColor indexed="64"/>
          <bgColor theme="0"/>
        </patternFill>
      </fill>
    </dxf>
    <dxf>
      <font>
        <strike val="0"/>
        <outline val="0"/>
        <shadow val="0"/>
        <u/>
        <vertAlign val="baseline"/>
        <sz val="12"/>
        <color indexed="12"/>
        <name val="Calibri"/>
        <family val="2"/>
        <scheme val="minor"/>
      </font>
      <fill>
        <patternFill patternType="solid">
          <fgColor indexed="64"/>
          <bgColor theme="0"/>
        </patternFill>
      </fill>
      <alignment horizontal="general" vertical="center" textRotation="0" wrapText="0" indent="0" justifyLastLine="0" shrinkToFit="0" readingOrder="0"/>
      <protection locked="1" hidden="0"/>
    </dxf>
    <dxf>
      <fill>
        <patternFill patternType="solid">
          <fgColor indexed="64"/>
          <bgColor theme="0"/>
        </patternFill>
      </fill>
      <alignment horizontal="general" vertical="center" textRotation="0" wrapText="0" indent="0" justifyLastLine="0" shrinkToFit="0" readingOrder="0"/>
      <protection locked="1" hidden="0"/>
    </dxf>
    <dxf>
      <fill>
        <patternFill patternType="solid">
          <fgColor indexed="64"/>
          <bgColor theme="0"/>
        </patternFill>
      </fill>
      <alignment horizontal="general" vertical="center" textRotation="0" wrapText="0" indent="0" justifyLastLine="0" shrinkToFit="0" readingOrder="0"/>
      <protection locked="1" hidden="0"/>
    </dxf>
    <dxf>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176" formatCode="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none">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fill>
        <patternFill>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fgColor indexed="64"/>
          <bgColor theme="0"/>
        </patternFill>
      </fill>
    </dxf>
    <dxf>
      <border outline="0">
        <top style="thin">
          <color indexed="64"/>
        </top>
      </border>
    </dxf>
    <dxf>
      <font>
        <b val="0"/>
        <i val="0"/>
        <strike val="0"/>
        <condense val="0"/>
        <extend val="0"/>
        <outline val="0"/>
        <shadow val="0"/>
        <u val="none"/>
        <vertAlign val="baseline"/>
        <sz val="12"/>
        <color auto="1"/>
        <name val="Calibri"/>
        <family val="2"/>
        <scheme val="minor"/>
      </font>
      <numFmt numFmtId="176" formatCode="0;;;@"/>
      <fill>
        <patternFill>
          <fgColor indexed="64"/>
          <bgColor theme="0"/>
        </patternFill>
      </fill>
    </dxf>
    <dxf>
      <border outline="0">
        <bottom style="thin">
          <color indexed="64"/>
        </bottom>
      </border>
    </dxf>
    <dxf>
      <font>
        <b/>
        <i val="0"/>
        <strike val="0"/>
        <condense val="0"/>
        <extend val="0"/>
        <outline val="0"/>
        <shadow val="0"/>
        <u val="none"/>
        <vertAlign val="baseline"/>
        <sz val="12"/>
        <color auto="1"/>
        <name val="Calibri"/>
        <family val="2"/>
        <scheme val="minor"/>
      </font>
      <numFmt numFmtId="176" formatCode="0;;;@"/>
      <fill>
        <patternFill>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rgb="FFFFFF0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dxf>
    <dxf>
      <font>
        <b val="0"/>
        <i val="0"/>
        <strike val="0"/>
        <condense val="0"/>
        <extend val="0"/>
        <outline val="0"/>
        <shadow val="0"/>
        <u val="none"/>
        <vertAlign val="baseline"/>
        <sz val="12"/>
        <color auto="1"/>
        <name val="Calibri"/>
        <family val="2"/>
        <scheme val="minor"/>
      </font>
      <fill>
        <patternFill>
          <fgColor indexed="64"/>
          <bgColor theme="0"/>
        </patternFill>
      </fill>
      <alignment horizontal="left" vertical="center" textRotation="0" wrapText="0" indent="0" justifyLastLine="0" shrinkToFit="0" readingOrder="0"/>
    </dxf>
    <dxf>
      <fill>
        <patternFill>
          <fgColor indexed="64"/>
          <bgColor theme="0"/>
        </patternFill>
      </fill>
    </dxf>
    <dxf>
      <border diagonalUp="0" diagonalDown="0">
        <left/>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fgColor indexed="64"/>
          <bgColor theme="0"/>
        </patternFill>
      </fill>
    </dxf>
    <dxf>
      <border outline="0">
        <bottom style="thin">
          <color indexed="64"/>
        </bottom>
      </border>
    </dxf>
    <dxf>
      <font>
        <b/>
        <i val="0"/>
        <strike val="0"/>
        <condense val="0"/>
        <extend val="0"/>
        <outline val="0"/>
        <shadow val="0"/>
        <u val="none"/>
        <vertAlign val="baseline"/>
        <sz val="12"/>
        <color auto="1"/>
        <name val="Calibri"/>
        <family val="2"/>
        <scheme val="minor"/>
      </font>
      <fill>
        <patternFill>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6" formatCode="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6" formatCode="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9"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9"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fgColor indexed="64"/>
          <bgColor theme="0"/>
        </patternFill>
      </fill>
    </dxf>
    <dxf>
      <border diagonalUp="0" diagonalDown="0">
        <left/>
        <right/>
        <top/>
        <bottom style="thin">
          <color indexed="64"/>
        </bottom>
      </border>
    </dxf>
    <dxf>
      <font>
        <b val="0"/>
        <i val="0"/>
        <strike val="0"/>
        <condense val="0"/>
        <extend val="0"/>
        <outline val="0"/>
        <shadow val="0"/>
        <u val="none"/>
        <vertAlign val="baseline"/>
        <sz val="12"/>
        <color auto="1"/>
        <name val="Calibri"/>
        <family val="2"/>
        <scheme val="minor"/>
      </font>
      <numFmt numFmtId="176" formatCode="0;;;@"/>
      <fill>
        <patternFill>
          <fgColor indexed="64"/>
          <bgColor theme="0"/>
        </patternFill>
      </fill>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numFmt numFmtId="176" formatCode="0;;;@"/>
      <fill>
        <patternFill>
          <fgColor indexed="64"/>
          <bgColor theme="0"/>
        </patternFill>
      </fill>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1C8B50A-7F2C-4202-A223-056E92533D80}" name="Contents" displayName="Contents" ref="A4:B11" totalsRowShown="0" headerRowDxfId="184" dataDxfId="183" dataCellStyle="Hyperlink">
  <tableColumns count="2">
    <tableColumn id="1" xr3:uid="{6AC5A145-9ADC-4380-B3E8-9C66BDFD1D39}" name="Worksheet description" dataDxfId="182" dataCellStyle="Hyperlink"/>
    <tableColumn id="2" xr3:uid="{E0FF8895-2D13-418D-A19E-8B577D51384E}" name="Link" dataDxfId="181"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2F3ACFD-AE8E-4528-8250-6C7920D8EA63}" name="Table5.1b_electricity_generated_by_fuel_quarterly_data_TWh" displayName="Table5.1b_electricity_generated_by_fuel_quarterly_data_TWh" ref="A45:DK86" totalsRowShown="0" headerRowDxfId="541" dataDxfId="539" headerRowBorderDxfId="540" tableBorderDxfId="538" headerRowCellStyle="Normal 3" dataCellStyle="Normal 3">
  <tableColumns count="115">
    <tableColumn id="1" xr3:uid="{CFFE52B6-2E71-4F9D-B4A1-AC8D47103C96}" name="Generator type" dataDxfId="537" dataCellStyle="Normal 3"/>
    <tableColumn id="2" xr3:uid="{F8BA6F22-F2D9-4DD3-B007-460DA518DDC1}" name="Fuel" dataDxfId="536" dataCellStyle="Normal 3"/>
    <tableColumn id="3" xr3:uid="{E6A9784E-7C3E-41A6-8E23-908809EDDCCF}" name="Quarter 1 1998" dataDxfId="535" dataCellStyle="Normal 3"/>
    <tableColumn id="4" xr3:uid="{638F784A-960F-4AFC-B836-A72D04D6792F}" name="Quarter 2 1998" dataDxfId="534" dataCellStyle="Normal 3"/>
    <tableColumn id="5" xr3:uid="{AE40B829-1FEB-4EA8-8686-A5A55C6AB929}" name="Quarter 3 1998" dataDxfId="533" dataCellStyle="Normal 3"/>
    <tableColumn id="6" xr3:uid="{9525BCC2-B1FE-4991-8A85-6B4F5CD26434}" name="Quarter 4 1998" dataDxfId="532" dataCellStyle="Normal 3"/>
    <tableColumn id="7" xr3:uid="{855208DD-047C-4DC4-B53E-CDF08CF619DB}" name="Quarter 1 1999" dataDxfId="531" dataCellStyle="Normal 3"/>
    <tableColumn id="8" xr3:uid="{539361B6-02EB-476A-B8CF-266A3FD9F4ED}" name="Quarter 2 1999" dataDxfId="530" dataCellStyle="Normal 3"/>
    <tableColumn id="9" xr3:uid="{EDA9096F-0D4A-423B-828C-78B51BC46D8E}" name="Quarter 3 1999" dataDxfId="529" dataCellStyle="Normal 3"/>
    <tableColumn id="10" xr3:uid="{E7B781B9-E8EB-499F-BB55-B8FBE77A9AC3}" name="Quarter 4 1999" dataDxfId="528" dataCellStyle="Normal 3"/>
    <tableColumn id="11" xr3:uid="{4C7EAEDE-BCF0-42EB-9DA3-2217EA565C39}" name="Quarter 1 2000" dataDxfId="527" dataCellStyle="Normal 3"/>
    <tableColumn id="12" xr3:uid="{793659FF-14A5-43BE-8F34-C5694B3207ED}" name="Quarter 2 2000" dataDxfId="526" dataCellStyle="Normal 3"/>
    <tableColumn id="13" xr3:uid="{295A9AA9-CF38-4BBC-BBAF-6206923B0A0E}" name="Quarter 3 2000" dataDxfId="525" dataCellStyle="Normal 3"/>
    <tableColumn id="14" xr3:uid="{44650FD3-5957-40CF-9FA8-92F23D986D2C}" name="Quarter 4 2000" dataDxfId="524" dataCellStyle="Normal 3"/>
    <tableColumn id="15" xr3:uid="{46FD6BC2-5B7B-4F62-ABBB-A2EA73D5F073}" name="Quarter 1 2001" dataDxfId="523" dataCellStyle="Normal 3"/>
    <tableColumn id="16" xr3:uid="{3F177EDC-9733-4407-91A0-8583C9D23DC7}" name="Quarter 2 2001" dataDxfId="522" dataCellStyle="Normal 3"/>
    <tableColumn id="17" xr3:uid="{C7A4F166-46E0-4FEE-B07D-D30BB7C1FC5F}" name="Quarter 3 2001" dataDxfId="521" dataCellStyle="Normal 3"/>
    <tableColumn id="18" xr3:uid="{9CCBE7F3-61C2-4C1A-BBE8-0CF01700EA7E}" name="Quarter 4 2001" dataDxfId="520" dataCellStyle="Normal 3"/>
    <tableColumn id="19" xr3:uid="{099F20BE-5B07-4A31-9AEB-40DC89FD0A55}" name="Quarter 1 2002" dataDxfId="519" dataCellStyle="Normal 3"/>
    <tableColumn id="20" xr3:uid="{AD7FA9D3-6390-4123-ADF0-7F9BC5CD94EC}" name="Quarter 2 2002" dataDxfId="518" dataCellStyle="Normal 3"/>
    <tableColumn id="21" xr3:uid="{FCB2F74A-A14F-4A96-8FA9-588F70FA97D9}" name="Quarter 3 2002" dataDxfId="517" dataCellStyle="Normal 3"/>
    <tableColumn id="22" xr3:uid="{0C34F050-D497-4137-A116-0F98F64FA695}" name="Quarter 4 2002" dataDxfId="516" dataCellStyle="Normal 3"/>
    <tableColumn id="23" xr3:uid="{4A2C851B-8393-4F87-A70A-DEB9141915BE}" name="Quarter 1 2003" dataDxfId="515" dataCellStyle="Normal 3"/>
    <tableColumn id="24" xr3:uid="{05E8E35B-34EC-4D42-8C99-FC3859EA6DC3}" name="Quarter 2 2003" dataDxfId="514" dataCellStyle="Normal 3"/>
    <tableColumn id="25" xr3:uid="{7A1C98F2-92FD-452B-96FF-D71E49BED4F2}" name="Quarter 3 2003" dataDxfId="513" dataCellStyle="Normal 3"/>
    <tableColumn id="26" xr3:uid="{B38512A1-36C6-4852-A4FF-EA40E000689F}" name="Quarter 4 2003" dataDxfId="512" dataCellStyle="Normal 3"/>
    <tableColumn id="27" xr3:uid="{54668584-819C-482D-AF5C-1F77D3F3EDC0}" name="Quarter 1 2004" dataDxfId="511" dataCellStyle="Normal 3"/>
    <tableColumn id="28" xr3:uid="{34FB2E2B-A24F-442C-A8BE-2CFFE98D948E}" name="Quarter 2 2004" dataDxfId="510" dataCellStyle="Normal 3"/>
    <tableColumn id="29" xr3:uid="{C5EA7510-6445-4293-839A-8117044AAD49}" name="Quarter 3 2004" dataDxfId="509" dataCellStyle="Normal 3"/>
    <tableColumn id="30" xr3:uid="{40A60393-D8BB-4B0B-9A70-CF9080FBD4F2}" name="Quarter 4 2004" dataDxfId="508" dataCellStyle="Normal 3"/>
    <tableColumn id="31" xr3:uid="{B4ADC954-227B-44DB-ACB9-2770B52883D0}" name="Quarter 1 2005" dataDxfId="507" dataCellStyle="Normal 3"/>
    <tableColumn id="32" xr3:uid="{0E1329E8-00A0-4578-8AB8-37B4AB346E98}" name="Quarter 2 2005" dataDxfId="506" dataCellStyle="Normal 3"/>
    <tableColumn id="33" xr3:uid="{1A9936F1-2790-4051-8141-6842CB421E64}" name="Quarter 3 2005" dataDxfId="505" dataCellStyle="Normal 3"/>
    <tableColumn id="34" xr3:uid="{1FCB7451-21D8-42CF-A5DA-EA5A10BFAE46}" name="Quarter 4 2005" dataDxfId="504" dataCellStyle="Normal 3"/>
    <tableColumn id="35" xr3:uid="{016920EA-FEA6-46D0-B95C-A5908D9C3524}" name="Quarter 1 2006" dataDxfId="503" dataCellStyle="Normal 3"/>
    <tableColumn id="36" xr3:uid="{1B90956B-8258-46D0-86FF-905EF2F8214F}" name="Quarter 2 2006" dataDxfId="502" dataCellStyle="Normal 3"/>
    <tableColumn id="37" xr3:uid="{0B8D631D-626E-4B9A-BB33-D02273184786}" name="Quarter 3 2006" dataDxfId="501" dataCellStyle="Normal 3"/>
    <tableColumn id="38" xr3:uid="{817F7EBB-79CB-449E-9411-B07E53763FCA}" name="Quarter 4 2006" dataDxfId="500" dataCellStyle="Normal 3"/>
    <tableColumn id="39" xr3:uid="{EEA22771-72F9-4AC6-A2F8-A69B59DBDE9E}" name="Quarter 1 2007" dataDxfId="499" dataCellStyle="Normal 3"/>
    <tableColumn id="40" xr3:uid="{04DA62D3-5C17-4C9B-B844-94A8CD715B70}" name="Quarter 2 2007" dataDxfId="498" dataCellStyle="Normal 3"/>
    <tableColumn id="41" xr3:uid="{E0A8484F-479F-41D5-B96C-256FC10C4ADE}" name="Quarter 3 2007" dataDxfId="497" dataCellStyle="Normal 3"/>
    <tableColumn id="42" xr3:uid="{C01457C7-16DD-483C-BEB2-C74EEA8FDC5B}" name="Quarter 4 2007" dataDxfId="496" dataCellStyle="Normal 3"/>
    <tableColumn id="43" xr3:uid="{9990DAF5-47FE-407A-82E7-F4BD78946F5E}" name="Quarter 1 2008" dataDxfId="495" dataCellStyle="Normal 3"/>
    <tableColumn id="44" xr3:uid="{07010935-5237-4420-88EE-BF02085C1E38}" name="Quarter 2 2008" dataDxfId="494" dataCellStyle="Normal 3"/>
    <tableColumn id="45" xr3:uid="{DFEFF85C-3E35-4C68-BCB9-30D632D73FEF}" name="Quarter 3 2008" dataDxfId="493" dataCellStyle="Normal 3"/>
    <tableColumn id="46" xr3:uid="{90E8BF79-803E-41B9-8CD1-D8DD45DCF07F}" name="Quarter 4 2008" dataDxfId="492" dataCellStyle="Normal 3"/>
    <tableColumn id="47" xr3:uid="{F1D576DF-5DBA-49C3-9D6D-E852B376D891}" name="Quarter 1 2009" dataDxfId="491" dataCellStyle="Normal 3"/>
    <tableColumn id="48" xr3:uid="{00A88ED4-6F78-4AA9-AE74-EAFBE37B6EBB}" name="Quarter 2 2009" dataDxfId="490" dataCellStyle="Normal 3"/>
    <tableColumn id="49" xr3:uid="{A6DF9274-0204-4E9F-AE1E-A5849E84D74D}" name="Quarter 3 2009" dataDxfId="489" dataCellStyle="Normal 3"/>
    <tableColumn id="50" xr3:uid="{57280106-8089-4AE6-A313-CBAD838FCA3F}" name="Quarter 4 2009" dataDxfId="488" dataCellStyle="Normal 3"/>
    <tableColumn id="51" xr3:uid="{272FD974-DA92-43D6-BD00-4B871ACDBA44}" name="Quarter 1 2010" dataDxfId="487" dataCellStyle="Normal 3"/>
    <tableColumn id="52" xr3:uid="{0FCD432E-5479-40A2-A188-84D29F0E7DCE}" name="Quarter 2 2010" dataDxfId="486" dataCellStyle="Normal 3"/>
    <tableColumn id="53" xr3:uid="{79ADC98A-1430-4A6E-9342-8AA51D3F9305}" name="Quarter 3 2010" dataDxfId="485" dataCellStyle="Normal 3"/>
    <tableColumn id="54" xr3:uid="{2C69B2F8-3247-4B7D-8708-91495945E786}" name="Quarter 4 2010" dataDxfId="484" dataCellStyle="Normal 3"/>
    <tableColumn id="55" xr3:uid="{C6EB35E6-06BB-4A06-B10B-14C7D70A3A81}" name="Quarter 1 2011" dataDxfId="483" dataCellStyle="Normal 3"/>
    <tableColumn id="56" xr3:uid="{7068A765-9ECA-462E-8E1E-D51C75D6FE6C}" name="Quarter 2 2011" dataDxfId="482" dataCellStyle="Normal 3"/>
    <tableColumn id="57" xr3:uid="{34A0614F-9BE9-4087-8DDF-28C9F9303C02}" name="Quarter 3 2011" dataDxfId="481" dataCellStyle="Normal 3"/>
    <tableColumn id="58" xr3:uid="{2536A7BD-39D5-49B2-94B2-5B0D10946954}" name="Quarter 4 2011" dataDxfId="480" dataCellStyle="Normal 3"/>
    <tableColumn id="59" xr3:uid="{4D5D79A8-63B1-4CC9-B980-DA0701B5E977}" name="Quarter 1 2012" dataDxfId="479" dataCellStyle="Normal 3"/>
    <tableColumn id="60" xr3:uid="{830B3C60-5BE8-41C5-BECE-AD4DF629DB1A}" name="Quarter 2 2012" dataDxfId="478" dataCellStyle="Normal 3"/>
    <tableColumn id="61" xr3:uid="{A244EC01-8CFC-4675-B5D7-61FF9A78D0CA}" name="Quarter 3 2012" dataDxfId="477" dataCellStyle="Normal 3"/>
    <tableColumn id="62" xr3:uid="{890BC0FC-41DD-420D-BEE5-701E41468022}" name="Quarter 4 2012" dataDxfId="476" dataCellStyle="Normal 3"/>
    <tableColumn id="63" xr3:uid="{5E747177-1A09-4692-A55F-D47089A926B2}" name="Quarter 1 2013" dataDxfId="475" dataCellStyle="Normal 3"/>
    <tableColumn id="64" xr3:uid="{5F918B6A-D8FA-4068-A8B5-04CCD1377E8F}" name="Quarter 2 2013" dataDxfId="474" dataCellStyle="Normal 3"/>
    <tableColumn id="65" xr3:uid="{97A89848-A28A-4E56-9B4A-8016D141D004}" name="Quarter 3 2013" dataDxfId="473" dataCellStyle="Normal 3"/>
    <tableColumn id="66" xr3:uid="{A5DDF44C-E746-47B2-AF60-83C06E9E5D60}" name="Quarter 4 2013" dataDxfId="472" dataCellStyle="Normal 3"/>
    <tableColumn id="67" xr3:uid="{84B2A616-F955-473E-860B-A5ED106D2D3C}" name="Quarter 1 2014" dataDxfId="471" dataCellStyle="Normal 3"/>
    <tableColumn id="68" xr3:uid="{0CEDACCA-F164-4C00-B47E-C47B7FF445C5}" name="Quarter 2 2014" dataDxfId="470" dataCellStyle="Normal 3"/>
    <tableColumn id="69" xr3:uid="{2FD3C7CA-D68F-4A17-ADBA-A02F15CC2DBE}" name="Quarter 3 2014" dataDxfId="469" dataCellStyle="Normal 3"/>
    <tableColumn id="70" xr3:uid="{60D3BE77-4995-49FC-BB5C-9B0CE3C80DC6}" name="Quarter 4 2014" dataDxfId="468" dataCellStyle="Normal 3"/>
    <tableColumn id="71" xr3:uid="{7F04248A-A26F-464D-BF08-F2564B3E5DE2}" name="Quarter 1 2015" dataDxfId="467" dataCellStyle="Normal 3"/>
    <tableColumn id="72" xr3:uid="{B9416E0E-D891-4B94-9BD7-8EB0F608282A}" name="Quarter 2 2015" dataDxfId="466" dataCellStyle="Normal 3"/>
    <tableColumn id="73" xr3:uid="{54C44DE9-BCE1-4FC9-A96B-5FDDF1C2EA17}" name="Quarter 3 2015" dataDxfId="465" dataCellStyle="Normal 3"/>
    <tableColumn id="74" xr3:uid="{B0758EE9-DDE7-406A-9439-2F3AB080FE43}" name="Quarter 4 2015" dataDxfId="464" dataCellStyle="Normal 3"/>
    <tableColumn id="75" xr3:uid="{7EA3D5CE-DD66-4917-8F85-01C839902748}" name="Quarter 1 2016" dataDxfId="463" dataCellStyle="Normal 3"/>
    <tableColumn id="76" xr3:uid="{5BCE6B3F-73DE-40EC-A30C-4D78D3CFEC3F}" name="Quarter 2 2016" dataDxfId="462" dataCellStyle="Normal 3"/>
    <tableColumn id="77" xr3:uid="{6F477564-6EE5-4EEC-962E-566924536AC8}" name="Quarter 3 2016" dataDxfId="461" dataCellStyle="Normal 3"/>
    <tableColumn id="78" xr3:uid="{E1834984-9D52-40DB-99EC-CE630A0A1296}" name="Quarter 4 2016" dataDxfId="460" dataCellStyle="Normal 3"/>
    <tableColumn id="79" xr3:uid="{A8CC64A1-2F65-408F-B524-551B65DAF915}" name="Quarter 1 2017" dataDxfId="459" dataCellStyle="Normal 3"/>
    <tableColumn id="80" xr3:uid="{42080A8B-28D9-4AD9-A53E-83DC28765615}" name="Quarter 2 2017" dataDxfId="458" dataCellStyle="Normal 3"/>
    <tableColumn id="81" xr3:uid="{C68C7583-673A-4D43-9235-F743C30D1410}" name="Quarter 3 2017" dataDxfId="457" dataCellStyle="Normal 3"/>
    <tableColumn id="82" xr3:uid="{21F61182-887B-4C25-9DD2-F772FA715F04}" name="Quarter 4 2017" dataDxfId="456" dataCellStyle="Normal 3"/>
    <tableColumn id="83" xr3:uid="{B6AFFB2C-49D3-4F54-9774-0C98C4D3FDCC}" name="Quarter 1 2018" dataDxfId="455" dataCellStyle="Normal 3"/>
    <tableColumn id="84" xr3:uid="{276C2DE1-9C69-43DF-BD02-AB2714764D02}" name="Quarter 2 2018" dataDxfId="454" dataCellStyle="Normal 3"/>
    <tableColumn id="85" xr3:uid="{CB03C69C-333F-466D-9F65-645F57D10BAA}" name="Quarter 3 2018" dataDxfId="453" dataCellStyle="Normal 3"/>
    <tableColumn id="86" xr3:uid="{5AA71201-629C-416F-8039-71B025F266BE}" name="Quarter 4 2018" dataDxfId="452" dataCellStyle="Normal 3"/>
    <tableColumn id="87" xr3:uid="{49EEBC46-6E43-49DA-A695-C002F1B6CE41}" name="Quarter 1 2019" dataDxfId="451" dataCellStyle="Normal 3"/>
    <tableColumn id="88" xr3:uid="{D0D2C590-138B-4841-9E09-6F309212DCCA}" name="Quarter 2 2019" dataDxfId="450" dataCellStyle="Normal 3"/>
    <tableColumn id="89" xr3:uid="{EC221428-DEED-40DE-AA5D-DDD9464E9845}" name="Quarter 3 2019" dataDxfId="449" dataCellStyle="Normal 3"/>
    <tableColumn id="90" xr3:uid="{2F3B1A3B-BC64-47FF-ABF3-0BD0E25E7C06}" name="Quarter 4 2019" dataDxfId="448" dataCellStyle="Normal 3"/>
    <tableColumn id="91" xr3:uid="{D3555005-A729-472B-9BD0-893745625AD6}" name="Quarter 1 2020" dataDxfId="447" dataCellStyle="Normal 3"/>
    <tableColumn id="92" xr3:uid="{5EEB5D63-B102-4787-893E-46CE91FBB81B}" name="Quarter 2 2020" dataDxfId="446" dataCellStyle="Normal 3"/>
    <tableColumn id="93" xr3:uid="{52A2B5C3-2697-4E6F-9F19-10FECDD21EA7}" name="Quarter 3 2020" dataDxfId="445" dataCellStyle="Normal 3"/>
    <tableColumn id="94" xr3:uid="{32A59292-2F8A-43D5-ADDB-840FE1C2CAF7}" name="Quarter 4 2020" dataDxfId="444" dataCellStyle="Normal 3"/>
    <tableColumn id="95" xr3:uid="{B922AC86-E89F-4581-838B-4EE5B06FD714}" name="Quarter 1 2021" dataDxfId="443" dataCellStyle="Normal 3"/>
    <tableColumn id="96" xr3:uid="{AC8E780F-2C35-4C4A-8ACE-AC375BDC787B}" name="Quarter 2 2021" dataDxfId="442" dataCellStyle="Normal 3"/>
    <tableColumn id="97" xr3:uid="{904D4ED4-9E77-468A-A370-8203F56B4DA5}" name="Quarter 3 2021" dataDxfId="441" dataCellStyle="Normal 3"/>
    <tableColumn id="98" xr3:uid="{56E1F36B-B6D0-4A56-BB6E-BADE528B7FA6}" name="Quarter 4 2021" dataDxfId="440" dataCellStyle="Normal 3"/>
    <tableColumn id="99" xr3:uid="{3ADC1A05-173F-4164-B362-EDE280B4856F}" name="Quarter 1 2022" dataDxfId="439" dataCellStyle="Normal 3"/>
    <tableColumn id="100" xr3:uid="{68234AC7-F8B9-4B41-85F9-EA70350AF2B3}" name="Quarter 2 2022" dataDxfId="438" dataCellStyle="Normal 3"/>
    <tableColumn id="101" xr3:uid="{FE5F00E4-F187-4FB8-847F-6F785908D667}" name="Quarter 3 2022" dataDxfId="437" dataCellStyle="Normal 3"/>
    <tableColumn id="102" xr3:uid="{ECF2351B-C741-450C-BF03-8BB7DBBA58D0}" name="Quarter 4 2022" dataDxfId="436" dataCellStyle="Normal 3"/>
    <tableColumn id="103" xr3:uid="{67502E5A-954F-451F-A5B2-DAEB8B8E92B6}" name="Quarter 1 2023" dataDxfId="435" dataCellStyle="Normal 3"/>
    <tableColumn id="104" xr3:uid="{C06A2B0A-9D18-42FD-AFDA-EFA0C804F400}" name="Quarter 2 2023" dataDxfId="434" dataCellStyle="Normal 3"/>
    <tableColumn id="105" xr3:uid="{45874F87-166A-4819-9797-3A9D00C2D962}" name="Quarter 3 2023" dataDxfId="433" dataCellStyle="Normal 3"/>
    <tableColumn id="106" xr3:uid="{DCE29976-50FB-45DF-B265-D84F1150F79B}" name="Quarter 4 2023" dataDxfId="432" dataCellStyle="Normal 3"/>
    <tableColumn id="107" xr3:uid="{38D5A84B-DD4B-45C0-837D-276838D838EA}" name="Quarter 1 2024" dataDxfId="431" dataCellStyle="Normal 3"/>
    <tableColumn id="108" xr3:uid="{E1BA8997-E608-4213-998E-C219C716B4CA}" name="Quarter 2 2024" dataDxfId="430" dataCellStyle="Normal 3"/>
    <tableColumn id="109" xr3:uid="{549DDA46-367C-4B73-A33F-199D24776FEC}" name="Quarter 3 2024 " dataDxfId="429" dataCellStyle="Normal 3"/>
    <tableColumn id="110" xr3:uid="{71C81B37-1A03-4331-B845-39AE8ED767C9}" name="Quarter 4 2024 " dataDxfId="428" dataCellStyle="Normal 3"/>
    <tableColumn id="111" xr3:uid="{7002EF1A-3628-46BE-ADBF-8A0DD5E7A30A}" name="Quarter 1 2025 " dataDxfId="427" dataCellStyle="Normal 3"/>
    <tableColumn id="112" xr3:uid="{6CC79C18-C99C-4FD1-982F-FAD977749748}" name="Quarter 2 2025" dataDxfId="426" dataCellStyle="Normal 3"/>
    <tableColumn id="113" xr3:uid="{E08742B0-2112-488C-84C5-7C0BF445263D}" name="Quarter 3 2025" dataDxfId="425" dataCellStyle="Normal 3"/>
    <tableColumn id="114" xr3:uid="{BC0AECE0-64DE-4D33-8CC0-0D35E35C4F81}" name="Quarter 4 2025" dataDxfId="424" dataCellStyle="Normal 3"/>
    <tableColumn id="115" xr3:uid="{EA7ED287-6CB9-4C78-9DC3-65397E448872}" name="Quarter 1 2026 [provisional]" dataDxfId="423" dataCellStyle="Normal 3"/>
  </tableColumns>
  <tableStyleInfo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5220A79-AB1D-47E0-B551-2C2AB6DB8AAB}" name="Table5.1a_fuel_used_in_electricity_generation_quarterly_data_Mtoe" displayName="Table5.1a_fuel_used_in_electricity_generation_quarterly_data_Mtoe" ref="A6:DK43" totalsRowShown="0" headerRowDxfId="422" dataDxfId="420" headerRowBorderDxfId="421" tableBorderDxfId="419" headerRowCellStyle="Normal 3" dataCellStyle="Normal 3">
  <autoFilter ref="A6:DK43" xr:uid="{F5220A79-AB1D-47E0-B551-2C2AB6DB8AA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autoFilter>
  <tableColumns count="115">
    <tableColumn id="1" xr3:uid="{597C98CE-F802-4AEF-AF9F-20A7AEC16EE2}" name="Generator type" dataDxfId="418" dataCellStyle="Normal 4"/>
    <tableColumn id="2" xr3:uid="{0053A059-5DE4-4CDA-AF48-437065430080}" name="Fuel" dataDxfId="417" dataCellStyle="Normal 3"/>
    <tableColumn id="3" xr3:uid="{DC60EC1E-E597-4531-AE78-362A7FEA1AA6}" name="Quarter 1 1998" dataDxfId="416" dataCellStyle="Normal 3"/>
    <tableColumn id="4" xr3:uid="{FC487A25-D249-4A9B-868B-4BD91BA4881B}" name="Quarter 2 1998" dataDxfId="415" dataCellStyle="Normal 3"/>
    <tableColumn id="5" xr3:uid="{DF336ED5-EC98-429B-98EB-BF965DDDFCDB}" name="Quarter 3 1998" dataDxfId="414" dataCellStyle="Normal 3"/>
    <tableColumn id="6" xr3:uid="{8086E5FC-C680-48F8-96BC-3F56FB07E746}" name="Quarter 4 1998" dataDxfId="413" dataCellStyle="Normal 3"/>
    <tableColumn id="7" xr3:uid="{6485B8C1-8CA1-45ED-BC03-C88C9BF12D73}" name="Quarter 1 1999" dataDxfId="412" dataCellStyle="Normal 3"/>
    <tableColumn id="8" xr3:uid="{77B303A1-E15F-4D8F-A384-75943B007B52}" name="Quarter 2 1999" dataDxfId="411" dataCellStyle="Normal 3"/>
    <tableColumn id="9" xr3:uid="{DAB017BF-7E15-4C38-BFA8-F9D703F6FFCF}" name="Quarter 3 1999" dataDxfId="410" dataCellStyle="Normal 3"/>
    <tableColumn id="10" xr3:uid="{40FC1B06-0ED0-4196-8A89-D3B039DE8D29}" name="Quarter 4 1999" dataDxfId="409" dataCellStyle="Normal 3"/>
    <tableColumn id="11" xr3:uid="{16610E29-1653-4F5D-A38D-74A875494C23}" name="Quarter 1 2000" dataDxfId="408" dataCellStyle="Normal 3"/>
    <tableColumn id="12" xr3:uid="{B7DF5D6A-AC60-4119-BAA4-DE9D801C1C50}" name="Quarter 2 2000" dataDxfId="407" dataCellStyle="Normal 3"/>
    <tableColumn id="13" xr3:uid="{EBEF5029-0F57-4978-AE63-9B032CF8F95A}" name="Quarter 3 2000" dataDxfId="406" dataCellStyle="Normal 3"/>
    <tableColumn id="14" xr3:uid="{E628D49C-9768-4FA6-935B-BF6E4772306E}" name="Quarter 4 2000" dataDxfId="405" dataCellStyle="Normal 3"/>
    <tableColumn id="15" xr3:uid="{2C7396C7-942B-475F-A76A-7855E84E3204}" name="Quarter 1 2001" dataDxfId="404" dataCellStyle="Normal 3"/>
    <tableColumn id="16" xr3:uid="{5F124BF5-F639-47D9-B376-F3D5E27779F2}" name="Quarter 2 2001" dataDxfId="403" dataCellStyle="Normal 3"/>
    <tableColumn id="17" xr3:uid="{04C9EE38-0742-4EE4-AB5D-B9D0E556FDD4}" name="Quarter 3 2001" dataDxfId="402" dataCellStyle="Normal 3"/>
    <tableColumn id="18" xr3:uid="{53796EDA-43B8-4057-B7AC-9EA1C90B0A06}" name="Quarter 4 2001" dataDxfId="401" dataCellStyle="Normal 3"/>
    <tableColumn id="19" xr3:uid="{34252B12-FA1A-47E7-8865-BB6B88A2ED1D}" name="Quarter 1 2002" dataDxfId="400" dataCellStyle="Normal 3"/>
    <tableColumn id="20" xr3:uid="{808FF2FB-ED3C-4AD6-9998-0DBDCF31554C}" name="Quarter 2 2002" dataDxfId="399" dataCellStyle="Normal 3"/>
    <tableColumn id="21" xr3:uid="{79C1539F-A264-4036-A843-8380E50019EA}" name="Quarter 3 2002" dataDxfId="398" dataCellStyle="Normal 3"/>
    <tableColumn id="22" xr3:uid="{F5A21384-E6E7-49A8-8BD7-8C9BB223C50E}" name="Quarter 4 2002" dataDxfId="397" dataCellStyle="Normal 3"/>
    <tableColumn id="23" xr3:uid="{77BA8512-E67D-434B-8F46-A5C4B2217EC7}" name="Quarter 1 2003" dataDxfId="396" dataCellStyle="Normal 3"/>
    <tableColumn id="24" xr3:uid="{37CC1E28-7C5F-42B1-BAAA-3E36226E1447}" name="Quarter 2 2003" dataDxfId="395" dataCellStyle="Normal 3"/>
    <tableColumn id="25" xr3:uid="{453BEAD3-D666-458B-BC67-18FCBEAA465F}" name="Quarter 3 2003" dataDxfId="394" dataCellStyle="Normal 3"/>
    <tableColumn id="26" xr3:uid="{F14CED47-A92C-47BA-9865-6B00DF6F29E9}" name="Quarter 4 2003" dataDxfId="393" dataCellStyle="Normal 3"/>
    <tableColumn id="27" xr3:uid="{FC826087-2FFA-4D7D-AEC6-71555798FC7A}" name="Quarter 1 2004" dataDxfId="392" dataCellStyle="Normal 3"/>
    <tableColumn id="28" xr3:uid="{F0BF834F-D972-407D-BC66-DA4EE7F12099}" name="Quarter 2 2004" dataDxfId="391" dataCellStyle="Normal 3"/>
    <tableColumn id="29" xr3:uid="{57DC1D79-1521-4162-A261-1E6E3B79AB20}" name="Quarter 3 2004" dataDxfId="390" dataCellStyle="Normal 3"/>
    <tableColumn id="30" xr3:uid="{2604D585-AF43-4DF2-A8F5-F49C75CDF7ED}" name="Quarter 4 2004" dataDxfId="389" dataCellStyle="Normal 3"/>
    <tableColumn id="31" xr3:uid="{C052E907-D083-4E8D-9CAE-ED79D6E4B24E}" name="Quarter 1 2005" dataDxfId="388" dataCellStyle="Normal 3"/>
    <tableColumn id="32" xr3:uid="{2EFA8594-7C5F-423A-B4FE-8C5E5D99B3E1}" name="Quarter 2 2005" dataDxfId="387" dataCellStyle="Normal 3"/>
    <tableColumn id="33" xr3:uid="{B95B3AFD-693B-4F39-8E3A-278B40F3D84F}" name="Quarter 3 2005" dataDxfId="386" dataCellStyle="Normal 3"/>
    <tableColumn id="34" xr3:uid="{4FCB57C3-BEDD-4B9B-84E9-DF4EF7546D0D}" name="Quarter 4 2005" dataDxfId="385" dataCellStyle="Normal 3"/>
    <tableColumn id="35" xr3:uid="{A535DFF5-A23C-4F3C-9798-994B841499CB}" name="Quarter 1 2006" dataDxfId="384" dataCellStyle="Normal 3"/>
    <tableColumn id="36" xr3:uid="{7468305C-45F1-42EB-9C47-68800FFF5E8A}" name="Quarter 2 2006" dataDxfId="383" dataCellStyle="Normal 3"/>
    <tableColumn id="37" xr3:uid="{9E48053F-E00F-4908-B226-E4280F3430D9}" name="Quarter 3 2006" dataDxfId="382" dataCellStyle="Normal 3"/>
    <tableColumn id="38" xr3:uid="{A77E275F-BB89-40BB-B5F2-A822C97FE01C}" name="Quarter 4 2006" dataDxfId="381" dataCellStyle="Normal 3"/>
    <tableColumn id="39" xr3:uid="{F2F87C75-4D77-4697-87A5-23CDD649D0B8}" name="Quarter 1 2007" dataDxfId="380" dataCellStyle="Normal 3"/>
    <tableColumn id="40" xr3:uid="{4EF54B81-D29E-45A6-A414-AC751678BE45}" name="Quarter 2 2007" dataDxfId="379" dataCellStyle="Normal 3"/>
    <tableColumn id="41" xr3:uid="{8DFBF776-A75F-4DD3-95B8-A52405C0818A}" name="Quarter 3 2007" dataDxfId="378" dataCellStyle="Normal 3"/>
    <tableColumn id="42" xr3:uid="{A5300A24-7B7D-46BC-A72B-4DE808F44E30}" name="Quarter 4 2007" dataDxfId="377" dataCellStyle="Normal 3"/>
    <tableColumn id="43" xr3:uid="{64EB9100-B6C1-42D0-9E2F-63F4E9083B01}" name="Quarter 1 2008" dataDxfId="376" dataCellStyle="Normal 3"/>
    <tableColumn id="44" xr3:uid="{D9DBD446-42B5-48D2-9506-D5AB0764EFB7}" name="Quarter 2 2008" dataDxfId="375" dataCellStyle="Normal 3"/>
    <tableColumn id="45" xr3:uid="{069760FE-6717-4A8A-A15F-E6BD116DFEE9}" name="Quarter 3 2008" dataDxfId="374" dataCellStyle="Normal 3"/>
    <tableColumn id="46" xr3:uid="{9D235D5A-355C-49F1-A6D3-E96779F7CB96}" name="Quarter 4 2008" dataDxfId="373" dataCellStyle="Normal 3"/>
    <tableColumn id="47" xr3:uid="{895C5D48-7BFB-43FA-9BDE-E55C9975F916}" name="Quarter 1 2009" dataDxfId="372" dataCellStyle="Normal 3"/>
    <tableColumn id="48" xr3:uid="{EFD728D3-D9E9-4785-A1C3-7DC1193E87A3}" name="Quarter 2 2009" dataDxfId="371" dataCellStyle="Normal 3"/>
    <tableColumn id="49" xr3:uid="{720553B3-163A-4729-B02D-295AC4C545F8}" name="Quarter 3 2009" dataDxfId="370" dataCellStyle="Normal 3"/>
    <tableColumn id="50" xr3:uid="{CBC554C0-27F1-4D19-A2FC-167B0BAD979B}" name="Quarter 4 2009" dataDxfId="369" dataCellStyle="Normal 3"/>
    <tableColumn id="51" xr3:uid="{81C6B6F0-8BA5-4EDB-863F-4EFCBB7CCEC9}" name="Quarter 1 2010" dataDxfId="368" dataCellStyle="Normal 3"/>
    <tableColumn id="52" xr3:uid="{7D763FEA-53FC-4D31-A4EE-8BAC07B34BA8}" name="Quarter 2 2010" dataDxfId="367" dataCellStyle="Normal 3"/>
    <tableColumn id="53" xr3:uid="{B6292D71-7186-4065-8353-7AC8B58C6B50}" name="Quarter 3 2010" dataDxfId="366" dataCellStyle="Normal 3"/>
    <tableColumn id="54" xr3:uid="{3D22F43E-1A2F-48B7-B84F-C120805CC99A}" name="Quarter 4 2010" dataDxfId="365" dataCellStyle="Normal 3"/>
    <tableColumn id="55" xr3:uid="{1C38734F-1E85-4E2E-942A-B37BDD5613BD}" name="Quarter 1 2011" dataDxfId="364" dataCellStyle="Normal 3"/>
    <tableColumn id="56" xr3:uid="{6D98BEA9-B0F3-4F42-9E77-CC0E2DE9E8F4}" name="Quarter 2 2011" dataDxfId="363" dataCellStyle="Normal 3"/>
    <tableColumn id="57" xr3:uid="{EC20C574-6F7A-4200-9E70-14C3EADB13BB}" name="Quarter 3 2011" dataDxfId="362" dataCellStyle="Normal 3"/>
    <tableColumn id="58" xr3:uid="{10D02AB4-A918-4337-9E11-D0DF51DA12FA}" name="Quarter 4 2011" dataDxfId="361" dataCellStyle="Normal 3"/>
    <tableColumn id="59" xr3:uid="{DF002371-8034-47B0-B94B-25DE40564C8B}" name="Quarter 1 2012" dataDxfId="360" dataCellStyle="Normal 3"/>
    <tableColumn id="60" xr3:uid="{C4EEBD24-5A30-46E1-AD50-6526804B380D}" name="Quarter 2 2012" dataDxfId="359" dataCellStyle="Normal 3"/>
    <tableColumn id="61" xr3:uid="{988E3FD2-411F-4932-B51B-5090C2E723B6}" name="Quarter 3 2012" dataDxfId="358" dataCellStyle="Normal 3"/>
    <tableColumn id="62" xr3:uid="{B1850941-F708-4179-B239-10D90F34F119}" name="Quarter 4 2012" dataDxfId="357" dataCellStyle="Normal 3"/>
    <tableColumn id="63" xr3:uid="{DC97BCDD-04EF-4B89-BDD7-6F1C648640ED}" name="Quarter 1 2013" dataDxfId="356" dataCellStyle="Normal 3"/>
    <tableColumn id="64" xr3:uid="{FAF1639D-DE91-47A0-92A3-CFD67D1C51A9}" name="Quarter 2 2013" dataDxfId="355" dataCellStyle="Normal 3"/>
    <tableColumn id="65" xr3:uid="{FAA2DE51-BEE3-4E58-883F-36C0D700C4A9}" name="Quarter 3 2013" dataDxfId="354" dataCellStyle="Normal 3"/>
    <tableColumn id="66" xr3:uid="{FA15FD3B-4553-4ED2-B1D2-179F1CFC0B7E}" name="Quarter 4 2013" dataDxfId="353" dataCellStyle="Normal 3"/>
    <tableColumn id="67" xr3:uid="{C37B633E-9C5D-473B-8089-C568861468EE}" name="Quarter 1 2014" dataDxfId="352" dataCellStyle="Normal 3"/>
    <tableColumn id="68" xr3:uid="{CBC9AB2A-1BE5-4113-BA5E-691ACF4E8188}" name="Quarter 2 2014" dataDxfId="351" dataCellStyle="Normal 3"/>
    <tableColumn id="69" xr3:uid="{1004C305-8B55-4CE1-9D17-2C53B9E0481B}" name="Quarter 3 2014" dataDxfId="350" dataCellStyle="Normal 3"/>
    <tableColumn id="70" xr3:uid="{9ABC4017-34D2-43C1-9645-F382E61139D9}" name="Quarter 4 2014" dataDxfId="349" dataCellStyle="Normal 3"/>
    <tableColumn id="71" xr3:uid="{23F869FF-A39F-4067-8393-F82277922702}" name="Quarter 1 2015" dataDxfId="348" dataCellStyle="Normal 3"/>
    <tableColumn id="72" xr3:uid="{E111DB4F-8885-478E-B1C6-366FDD7A84A1}" name="Quarter 2 2015" dataDxfId="347" dataCellStyle="Normal 3"/>
    <tableColumn id="73" xr3:uid="{E2D572B4-1A47-4958-A15D-2D78DD9A0FEA}" name="Quarter 3 2015" dataDxfId="346" dataCellStyle="Normal 3"/>
    <tableColumn id="74" xr3:uid="{1675B622-E0D0-437F-A3CC-E119198E17F7}" name="Quarter 4 2015" dataDxfId="345" dataCellStyle="Normal 3"/>
    <tableColumn id="75" xr3:uid="{3CE4AF9F-3F58-4EEC-85E1-7219BFD60118}" name="Quarter 1 2016" dataDxfId="344" dataCellStyle="Normal 3"/>
    <tableColumn id="76" xr3:uid="{7C91123C-14C8-4C41-A4FE-E2BDC8388CA4}" name="Quarter 2 2016" dataDxfId="343" dataCellStyle="Normal 3"/>
    <tableColumn id="77" xr3:uid="{C4557C56-ACF3-4D0B-B49D-BFFF8680B84F}" name="Quarter 3 2016" dataDxfId="342" dataCellStyle="Normal 3"/>
    <tableColumn id="78" xr3:uid="{92204448-E30A-4470-A281-1EA683AE4B33}" name="Quarter 4 2016" dataDxfId="341" dataCellStyle="Normal 3"/>
    <tableColumn id="79" xr3:uid="{E7A47444-F8C3-4F6D-B6D5-A29D9801E2C9}" name="Quarter 1 2017" dataDxfId="340" dataCellStyle="Normal 3"/>
    <tableColumn id="80" xr3:uid="{5765377A-6CB0-464B-BFE1-625C718CF48E}" name="Quarter 2 2017" dataDxfId="339" dataCellStyle="Normal 3"/>
    <tableColumn id="81" xr3:uid="{22350F85-8FB3-4374-8251-BA57043AD9C3}" name="Quarter 3 2017" dataDxfId="338" dataCellStyle="Normal 3"/>
    <tableColumn id="82" xr3:uid="{2DC18602-6DE0-4553-AAB5-6789CAB727A8}" name="Quarter 4 2017" dataDxfId="337" dataCellStyle="Normal 3"/>
    <tableColumn id="83" xr3:uid="{2753E2C0-01AA-4901-A8F5-F6D2CD120AD7}" name="Quarter 1 2018" dataDxfId="336" dataCellStyle="Normal 3"/>
    <tableColumn id="84" xr3:uid="{983C1D51-95B9-4A9E-B0F5-ED4AA3B94682}" name="Quarter 2 2018" dataDxfId="335" dataCellStyle="Normal 3"/>
    <tableColumn id="85" xr3:uid="{C3CEB1D4-E8CE-49FF-8D69-6F5D47F4C330}" name="Quarter 3 2018" dataDxfId="334" dataCellStyle="Normal 3"/>
    <tableColumn id="86" xr3:uid="{24962CDF-2AF9-4669-BB4E-0110FC171BD6}" name="Quarter 4 2018" dataDxfId="333" dataCellStyle="Normal 3"/>
    <tableColumn id="87" xr3:uid="{940049F1-8F08-4C5C-BB5F-15AE35D1D430}" name="Quarter 1 2019" dataDxfId="332" dataCellStyle="Normal 3"/>
    <tableColumn id="88" xr3:uid="{0BD7866B-3F04-484B-BC62-F22C9444F2E9}" name="Quarter 2 2019" dataDxfId="331" dataCellStyle="Normal 3"/>
    <tableColumn id="89" xr3:uid="{09BA544D-79A4-461D-AB54-7DA987FF99AD}" name="Quarter 3 2019" dataDxfId="330" dataCellStyle="Normal 3"/>
    <tableColumn id="90" xr3:uid="{9772362E-84F3-4AC8-A898-19B102642C8B}" name="Quarter 4 2019" dataDxfId="329" dataCellStyle="Normal 3"/>
    <tableColumn id="91" xr3:uid="{8D401038-869A-481B-A033-3B665912A316}" name="Quarter 1 2020" dataDxfId="328" dataCellStyle="Normal 3"/>
    <tableColumn id="92" xr3:uid="{284740A9-AEE4-43BF-9526-28402F15D352}" name="Quarter 2 2020" dataDxfId="327" dataCellStyle="Normal 3"/>
    <tableColumn id="93" xr3:uid="{079F7E85-0D76-4FF0-A052-9FF4B530C933}" name="Quarter 3 2020" dataDxfId="326" dataCellStyle="Normal 3"/>
    <tableColumn id="94" xr3:uid="{DA3D91E8-8FBC-4A87-A87C-FB7FEE4E136B}" name="Quarter 4 2020" dataDxfId="325" dataCellStyle="Normal 3"/>
    <tableColumn id="95" xr3:uid="{EC421BFB-8A24-4A30-85C4-0747C860F700}" name="Quarter 1 2021" dataDxfId="324" dataCellStyle="Normal 3"/>
    <tableColumn id="96" xr3:uid="{AEEC8D7E-021A-4766-8BCA-A72D73D8BA51}" name="Quarter 2 2021" dataDxfId="323" dataCellStyle="Normal 3"/>
    <tableColumn id="97" xr3:uid="{91B2029B-D4D8-4BD4-9440-45040A4184C3}" name="Quarter 3 2021" dataDxfId="322" dataCellStyle="Normal 3"/>
    <tableColumn id="98" xr3:uid="{69EE46EC-C88C-4E58-9A08-E116B96BC169}" name="Quarter 4 2021" dataDxfId="321" dataCellStyle="Normal 3"/>
    <tableColumn id="99" xr3:uid="{AE094D76-FCA5-464F-9443-BD7D3F2A562E}" name="Quarter 1 2022" dataDxfId="320" dataCellStyle="Normal 3"/>
    <tableColumn id="100" xr3:uid="{DC00142A-3CCB-440D-B5C1-F05FF8F9EC84}" name="Quarter 2 2022" dataDxfId="319" dataCellStyle="Normal 3"/>
    <tableColumn id="101" xr3:uid="{65C709B8-8C57-44DF-8F38-493821B46AC6}" name="Quarter 3 2022" dataDxfId="318" dataCellStyle="Normal 3"/>
    <tableColumn id="102" xr3:uid="{C4ED19F6-C005-4D47-B8FD-892AAC876D80}" name="Quarter 4 2022" dataDxfId="317" dataCellStyle="Normal 3"/>
    <tableColumn id="103" xr3:uid="{28359F24-60CE-42BE-A89D-372DC549E1BD}" name="Quarter 1 2023" dataDxfId="316" dataCellStyle="Normal 3"/>
    <tableColumn id="104" xr3:uid="{7DC9DFCF-31DE-4E67-9749-5B0A9C6E1412}" name="Quarter 2 2023" dataDxfId="315" dataCellStyle="Normal 3"/>
    <tableColumn id="105" xr3:uid="{9C43BC14-CBE7-445F-9B19-B0D579F777BD}" name="Quarter 3 2023" dataDxfId="314" dataCellStyle="Normal 3"/>
    <tableColumn id="106" xr3:uid="{422CBE12-F0B7-4D38-B16A-09CBFEDCDC5E}" name="Quarter 4 2023" dataDxfId="313" dataCellStyle="Normal 3"/>
    <tableColumn id="107" xr3:uid="{B2BD45D1-34D7-4FA9-8999-DFC8B0F22AE8}" name="Quarter 1 _x000a_2024" dataDxfId="312" dataCellStyle="Normal 3"/>
    <tableColumn id="108" xr3:uid="{4D48CCBE-3352-4EAA-97A9-5130B9E581E2}" name="Quarter 2 2024" dataDxfId="311" dataCellStyle="Normal 3"/>
    <tableColumn id="109" xr3:uid="{E1BF9BD9-6455-47B2-B82E-2E1EB736B0C9}" name="Quarter 3 2024 " dataDxfId="310" dataCellStyle="Normal 3"/>
    <tableColumn id="110" xr3:uid="{74B6C0BA-4831-4F7C-AD75-44BAEA374BDD}" name="Quarter 4 2024 " dataDxfId="309" dataCellStyle="Normal 3"/>
    <tableColumn id="111" xr3:uid="{DE065281-D998-44A4-971D-2502CCC2438B}" name="Quarter 1 2025 " dataDxfId="308" dataCellStyle="Normal 3"/>
    <tableColumn id="112" xr3:uid="{B2610A58-0088-4604-B1ED-4D8AEA9D722A}" name="Quarter 2 2025" dataDxfId="307" dataCellStyle="Normal 3"/>
    <tableColumn id="113" xr3:uid="{8797FAC0-C8A5-4666-BF2B-130A309823C2}" name="Quarter 3 2025" dataDxfId="306" dataCellStyle="Normal 3"/>
    <tableColumn id="114" xr3:uid="{2C63A920-177D-434A-A38A-8CEB3C955265}" name="Quarter 4 2025" dataDxfId="305" dataCellStyle="Normal 3"/>
    <tableColumn id="115" xr3:uid="{5C4F9DAE-394D-418F-9869-1C76A221A5B1}" name="Quarter 1 2026 [provisional]" dataDxfId="304" dataCellStyle="Normal 3"/>
  </tableColumns>
  <tableStyleInfo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2FADE25-2314-438C-9A89-A15E6F99B123}" name="Table5.1c_electricity_supplied_by_fuel_quarterly_data_TWh" displayName="Table5.1c_electricity_supplied_by_fuel_quarterly_data_TWh" ref="A88:DK136" totalsRowShown="0" headerRowDxfId="303" dataDxfId="301" headerRowBorderDxfId="302" tableBorderDxfId="300" headerRowCellStyle="Normal 3" dataCellStyle="Normal 3">
  <tableColumns count="115">
    <tableColumn id="1" xr3:uid="{A6090570-64FE-4BBD-AD18-AC84DD8DD8C1}" name="Generator type" dataDxfId="299" dataCellStyle="Normal 3"/>
    <tableColumn id="2" xr3:uid="{37A1C7AF-4C26-4062-AF1F-4ED8A68DA310}" name="Fuel" dataDxfId="298" dataCellStyle="Normal 3"/>
    <tableColumn id="3" xr3:uid="{57870BFB-1595-432C-BDF6-E1BA9FF2A149}" name="Quarter 1 1998" dataDxfId="297" dataCellStyle="Normal 3"/>
    <tableColumn id="4" xr3:uid="{E8489206-802C-4A30-BFF8-A8AB6EC3B5D6}" name="Quarter 2 1998" dataDxfId="296" dataCellStyle="Normal 3"/>
    <tableColumn id="5" xr3:uid="{8A732224-4A21-4F24-A2FE-2E3716B63AA9}" name="Quarter 3 1998" dataDxfId="295" dataCellStyle="Normal 3"/>
    <tableColumn id="6" xr3:uid="{4F67F663-1484-40EC-8B6B-A9803B85EDBB}" name="Quarter 4 1998" dataDxfId="294" dataCellStyle="Normal 3"/>
    <tableColumn id="7" xr3:uid="{E796C3BE-6F27-469C-A14E-3C3E8FBBB716}" name="Quarter 1 1999" dataDxfId="293" dataCellStyle="Normal 3"/>
    <tableColumn id="8" xr3:uid="{5C59566B-A6C2-43E4-9D98-76196C121A37}" name="Quarter 2 1999" dataDxfId="292" dataCellStyle="Normal 3"/>
    <tableColumn id="9" xr3:uid="{50AB8B43-BDF4-493B-8747-154DA73BBD01}" name="Quarter 3 1999" dataDxfId="291" dataCellStyle="Normal 3"/>
    <tableColumn id="10" xr3:uid="{F58EA05A-4F84-48EA-965A-9233C849162D}" name="Quarter 4 1999" dataDxfId="290" dataCellStyle="Normal 3"/>
    <tableColumn id="11" xr3:uid="{DB8BE5F8-08C4-46D5-ABFF-0E6ACD4E4601}" name="Quarter 1 2000" dataDxfId="289" dataCellStyle="Normal 3"/>
    <tableColumn id="12" xr3:uid="{55726F85-1958-4A2D-968E-22AB1CEDEA39}" name="Quarter 2 2000" dataDxfId="288" dataCellStyle="Normal 3"/>
    <tableColumn id="13" xr3:uid="{70F57C13-7C93-44A4-A77E-39463C6B01C9}" name="Quarter 3 2000" dataDxfId="287" dataCellStyle="Normal 3"/>
    <tableColumn id="14" xr3:uid="{2D59D876-80F9-4E99-8068-952553093D25}" name="Quarter 4 2000" dataDxfId="286" dataCellStyle="Normal 3"/>
    <tableColumn id="15" xr3:uid="{565A9F52-77B0-4F8C-8DC2-9D07FC63A820}" name="Quarter 1 2001" dataDxfId="285" dataCellStyle="Normal 3"/>
    <tableColumn id="16" xr3:uid="{B0EA2C9E-4448-46EF-8EC3-6DE1F4B879F6}" name="Quarter 2 2001" dataDxfId="284" dataCellStyle="Normal 3"/>
    <tableColumn id="17" xr3:uid="{986FB1E9-B2FA-441C-A588-11EF5528EEFE}" name="Quarter 3 2001" dataDxfId="283" dataCellStyle="Normal 3"/>
    <tableColumn id="18" xr3:uid="{3AA1AC33-735A-4369-942E-3B85A5EC7F00}" name="Quarter 4 2001" dataDxfId="282" dataCellStyle="Normal 3"/>
    <tableColumn id="19" xr3:uid="{62EBDEE2-C869-476B-B663-D98151745878}" name="Quarter 1 2002" dataDxfId="281" dataCellStyle="Normal 3"/>
    <tableColumn id="20" xr3:uid="{F5A320DE-1960-4C6E-9AED-7F00E06231AC}" name="Quarter 2 2002" dataDxfId="280" dataCellStyle="Normal 3"/>
    <tableColumn id="21" xr3:uid="{488229A8-D03B-4115-BA44-0D157EEECF31}" name="Quarter 3 2002" dataDxfId="279" dataCellStyle="Normal 3"/>
    <tableColumn id="22" xr3:uid="{DD057C43-81E4-45B2-8B25-FA8921261162}" name="Quarter 4 2002" dataDxfId="278" dataCellStyle="Normal 3"/>
    <tableColumn id="23" xr3:uid="{A8E88518-CD34-4559-A7EB-AA915A067F8B}" name="Quarter 1 2003" dataDxfId="277" dataCellStyle="Normal 3"/>
    <tableColumn id="24" xr3:uid="{9E81B444-FEAB-44E8-A8B6-82B1574DC80C}" name="Quarter 2 2003" dataDxfId="276" dataCellStyle="Normal 3"/>
    <tableColumn id="25" xr3:uid="{D5E90099-9B12-4323-A6DB-7C822F9A0DE0}" name="Quarter 3 2003" dataDxfId="275" dataCellStyle="Normal 3"/>
    <tableColumn id="26" xr3:uid="{662CECF2-318D-4056-A31B-AC58D434F780}" name="Quarter 4 2003" dataDxfId="274" dataCellStyle="Normal 3"/>
    <tableColumn id="27" xr3:uid="{0CEA0B49-6547-47CF-A1E1-9F0A6CC500BF}" name="Quarter 1 2004" dataDxfId="273" dataCellStyle="Normal 3"/>
    <tableColumn id="28" xr3:uid="{0CEBC928-B97E-46A7-9CF2-60CA80BC8AC0}" name="Quarter 2 2004" dataDxfId="272" dataCellStyle="Normal 3"/>
    <tableColumn id="29" xr3:uid="{68994A06-0221-4307-B9C5-4B23B44EC7A4}" name="Quarter 3 2004" dataDxfId="271" dataCellStyle="Normal 3"/>
    <tableColumn id="30" xr3:uid="{026B5804-8CEC-439E-9192-76203F7BD548}" name="Quarter 4 2004" dataDxfId="270" dataCellStyle="Normal 3"/>
    <tableColumn id="31" xr3:uid="{88C6581F-B639-4A13-8BC9-B86507423CAB}" name="Quarter 1 2005" dataDxfId="269" dataCellStyle="Normal 3"/>
    <tableColumn id="32" xr3:uid="{D816DBDC-E531-4024-BBCA-59DAED50D083}" name="Quarter 2 2005" dataDxfId="268" dataCellStyle="Normal 3"/>
    <tableColumn id="33" xr3:uid="{53E59B5F-E2E3-4EE7-ACAA-4CF67C7B6D18}" name="Quarter 3 2005" dataDxfId="267" dataCellStyle="Normal 3"/>
    <tableColumn id="34" xr3:uid="{8E9997E3-2E7D-4659-BD96-1336C2FBA224}" name="Quarter 4 2005" dataDxfId="266" dataCellStyle="Normal 3"/>
    <tableColumn id="35" xr3:uid="{8FCFA72F-D890-45A6-B12E-787C2CB52943}" name="Quarter 1 2006" dataDxfId="265" dataCellStyle="Normal 3"/>
    <tableColumn id="36" xr3:uid="{C3AD6D93-EC3F-4939-8966-519F4570170B}" name="Quarter 2 2006" dataDxfId="264" dataCellStyle="Normal 3"/>
    <tableColumn id="37" xr3:uid="{75FC09E1-637D-443E-B4FB-9EF11B5E1525}" name="Quarter 3 2006" dataDxfId="263" dataCellStyle="Normal 3"/>
    <tableColumn id="38" xr3:uid="{365322B1-054C-47DC-A568-907D641D9AC8}" name="Quarter 4 2006" dataDxfId="262" dataCellStyle="Normal 3"/>
    <tableColumn id="39" xr3:uid="{67A9B452-5162-4951-A32C-6EA1AF528FCD}" name="Quarter 1 2007" dataDxfId="261" dataCellStyle="Normal 3"/>
    <tableColumn id="40" xr3:uid="{F352DBF0-9D5C-46E7-AD2F-571D3536FAE0}" name="Quarter 2 2007" dataDxfId="260" dataCellStyle="Normal 3"/>
    <tableColumn id="41" xr3:uid="{F1C9733A-E037-4074-86A6-7726261D6170}" name="Quarter 3 2007" dataDxfId="259" dataCellStyle="Normal 3"/>
    <tableColumn id="42" xr3:uid="{DCA94DBD-A27F-4269-9800-41AF8370EDCD}" name="Quarter 4 2007" dataDxfId="258" dataCellStyle="Normal 3"/>
    <tableColumn id="43" xr3:uid="{277BC954-191A-4C65-980B-1621FF9294D1}" name="Quarter 1 2008" dataDxfId="257" dataCellStyle="Normal 3"/>
    <tableColumn id="44" xr3:uid="{A30775DC-348A-49DA-B5D5-D0CE4F820C2B}" name="Quarter 2 2008" dataDxfId="256" dataCellStyle="Normal 3"/>
    <tableColumn id="45" xr3:uid="{AEC633DA-A784-48D3-B2E3-226FF75DE17A}" name="Quarter 3 2008" dataDxfId="255" dataCellStyle="Normal 3"/>
    <tableColumn id="46" xr3:uid="{CEB943CF-DA65-475C-A016-4DDE70AAA8B6}" name="Quarter 4 2008" dataDxfId="254" dataCellStyle="Normal 3"/>
    <tableColumn id="47" xr3:uid="{2AD13245-0CA3-46D5-A924-AFDE085121B4}" name="Quarter 1 2009" dataDxfId="253" dataCellStyle="Normal 3"/>
    <tableColumn id="48" xr3:uid="{7ACB0984-28BA-4869-9129-62B2BC286926}" name="Quarter 2 2009" dataDxfId="252" dataCellStyle="Normal 3"/>
    <tableColumn id="49" xr3:uid="{1FCF8DA1-8CF5-4323-8A79-FF58B7EEFED9}" name="Quarter 3 2009" dataDxfId="251" dataCellStyle="Normal 3"/>
    <tableColumn id="50" xr3:uid="{B169C52F-83CE-449A-86EB-83DB5BD388E3}" name="Quarter 4 2009" dataDxfId="250" dataCellStyle="Normal 3"/>
    <tableColumn id="51" xr3:uid="{D44F23DE-6A08-459D-8AFB-284C37E929C1}" name="Quarter 1 2010" dataDxfId="249" dataCellStyle="Normal 3"/>
    <tableColumn id="52" xr3:uid="{161C0D5A-DB57-413E-BEC4-5636DDB84674}" name="Quarter 2 2010" dataDxfId="248" dataCellStyle="Normal 3"/>
    <tableColumn id="53" xr3:uid="{A8DAFE9A-1492-44AA-BDA0-3EA70D9E2B43}" name="Quarter 3 2010" dataDxfId="247" dataCellStyle="Normal 3"/>
    <tableColumn id="54" xr3:uid="{02F194D3-9AB9-4A37-A2A1-9C18E9F865A8}" name="Quarter 4 2010" dataDxfId="246" dataCellStyle="Normal 3"/>
    <tableColumn id="55" xr3:uid="{72C6193B-1905-4D72-9289-7FA825325962}" name="Quarter 1 2011" dataDxfId="245" dataCellStyle="Normal 3"/>
    <tableColumn id="56" xr3:uid="{C4072E1B-2442-4D1C-8868-7EF6344B700C}" name="Quarter 2 2011" dataDxfId="244" dataCellStyle="Normal 3"/>
    <tableColumn id="57" xr3:uid="{2F6906C4-89ED-4EEF-BBA8-2F1E9D531003}" name="Quarter 3 2011" dataDxfId="243" dataCellStyle="Normal 3"/>
    <tableColumn id="58" xr3:uid="{AB67C41B-2E75-4458-BB1A-13F01A361A1C}" name="Quarter 4 2011" dataDxfId="242" dataCellStyle="Normal 3"/>
    <tableColumn id="59" xr3:uid="{67135A3C-0627-47A0-B596-619480DC0C3B}" name="Quarter 1 2012" dataDxfId="241" dataCellStyle="Normal 3"/>
    <tableColumn id="60" xr3:uid="{E9F3B03C-5F1E-4FE6-ABE4-40B18DDB20A2}" name="Quarter 2 2012" dataDxfId="240" dataCellStyle="Normal 3"/>
    <tableColumn id="61" xr3:uid="{7B420CB0-C40C-4AF2-BDE9-D85B38750889}" name="Quarter 3 2012" dataDxfId="239" dataCellStyle="Normal 3"/>
    <tableColumn id="62" xr3:uid="{6F5FF980-3685-47C9-A205-D38439EFABE7}" name="Quarter 4 2012" dataDxfId="238" dataCellStyle="Normal 3"/>
    <tableColumn id="63" xr3:uid="{791413B7-E026-43EF-BC1D-B75EC4156E98}" name="Quarter 1 2013" dataDxfId="237" dataCellStyle="Normal 3"/>
    <tableColumn id="64" xr3:uid="{DAC36C50-A5EF-4F24-A1F7-1B8515ECCB28}" name="Quarter 2 2013" dataDxfId="236" dataCellStyle="Normal 3"/>
    <tableColumn id="65" xr3:uid="{8CFA0CEE-7A3C-4271-834E-1CE16D3FC139}" name="Quarter 3 2013" dataDxfId="235" dataCellStyle="Normal 3"/>
    <tableColumn id="66" xr3:uid="{D5119737-AEE4-4B54-B0A7-AA8D5DA11225}" name="Quarter 4 2013" dataDxfId="234" dataCellStyle="Normal 3"/>
    <tableColumn id="67" xr3:uid="{B3ABB2AA-A57B-4D58-8F5B-A875C7A3A090}" name="Quarter 1 2014" dataDxfId="233" dataCellStyle="Normal 3"/>
    <tableColumn id="68" xr3:uid="{9B29831C-839D-43A8-A6FC-1E29B4758A43}" name="Quarter 2 2014" dataDxfId="232" dataCellStyle="Normal 3"/>
    <tableColumn id="69" xr3:uid="{D16FEA8A-7CBB-4C3D-99F3-DF4C3329661E}" name="Quarter 3 2014" dataDxfId="231" dataCellStyle="Normal 3"/>
    <tableColumn id="70" xr3:uid="{EFEFC08E-6F94-4895-AD1D-8F926A06540C}" name="Quarter 4 2014" dataDxfId="230" dataCellStyle="Normal 3"/>
    <tableColumn id="71" xr3:uid="{19315C88-092E-4D8A-A2D8-C0E99F902671}" name="Quarter 1 2015" dataDxfId="229" dataCellStyle="Normal 3"/>
    <tableColumn id="72" xr3:uid="{51E1048C-D61F-42E0-BCCB-02885A2C666A}" name="Quarter 2 2015" dataDxfId="228" dataCellStyle="Normal 3"/>
    <tableColumn id="73" xr3:uid="{98E5C8B3-929A-405B-97C7-6EE35F160CDE}" name="Quarter 3 2015" dataDxfId="227" dataCellStyle="Normal 3"/>
    <tableColumn id="74" xr3:uid="{5C034955-BF4B-47BC-8966-632B537B34AB}" name="Quarter 4 2015" dataDxfId="226" dataCellStyle="Normal 3"/>
    <tableColumn id="75" xr3:uid="{A197A6AE-713C-4025-9ACD-2B55600551CB}" name="Quarter 1 2016" dataDxfId="225" dataCellStyle="Normal 3"/>
    <tableColumn id="76" xr3:uid="{CCAF0815-E5F4-43AC-89A8-54BB681C7AA6}" name="Quarter 2 2016" dataDxfId="224" dataCellStyle="Normal 3"/>
    <tableColumn id="77" xr3:uid="{E86F1973-1B29-448B-91CB-A86D676BF90A}" name="Quarter 3 2016" dataDxfId="223" dataCellStyle="Normal 3"/>
    <tableColumn id="78" xr3:uid="{54DE5791-4CC1-47D9-B41B-FC4D7C6B66FC}" name="Quarter 4 2016" dataDxfId="222" dataCellStyle="Normal 3"/>
    <tableColumn id="79" xr3:uid="{E5A8BD76-9D60-415D-8E9C-F68C617A29DB}" name="Quarter 1 2017" dataDxfId="221" dataCellStyle="Normal 3"/>
    <tableColumn id="80" xr3:uid="{325F56E3-F05F-43B7-89B1-16C89521CEE6}" name="Quarter 2 2017" dataDxfId="220" dataCellStyle="Normal 3"/>
    <tableColumn id="81" xr3:uid="{7B7675EF-53F6-480C-A753-95935B065712}" name="Quarter 3 2017" dataDxfId="219" dataCellStyle="Normal 3"/>
    <tableColumn id="82" xr3:uid="{14AE2D53-5B88-47CB-8001-09B76B624479}" name="Quarter 4 2017" dataDxfId="218" dataCellStyle="Normal 3"/>
    <tableColumn id="83" xr3:uid="{054F02F7-6B51-4EB2-9717-2A87955C3125}" name="Quarter 1 2018" dataDxfId="217" dataCellStyle="Normal 3"/>
    <tableColumn id="84" xr3:uid="{03C43B90-4871-4E10-91CB-BD7FA887A83C}" name="Quarter 2 2018" dataDxfId="216" dataCellStyle="Normal 3"/>
    <tableColumn id="85" xr3:uid="{8657CAC9-3BF3-4496-A125-07760CEDB6FE}" name="Quarter 3 2018" dataDxfId="215" dataCellStyle="Normal 3"/>
    <tableColumn id="86" xr3:uid="{07582B34-EF86-4F9A-AF35-CD33ABAEA7BF}" name="Quarter 4 2018" dataDxfId="214" dataCellStyle="Normal 3"/>
    <tableColumn id="87" xr3:uid="{0254B34D-5637-439C-93AB-E1421AD1F5BB}" name="Quarter 1 2019" dataDxfId="213" dataCellStyle="Normal 3"/>
    <tableColumn id="88" xr3:uid="{9F5D8A69-7D77-4BB0-869B-502FF0AAE053}" name="Quarter 2 2019" dataDxfId="212" dataCellStyle="Normal 3"/>
    <tableColumn id="89" xr3:uid="{5BFEA220-773E-4518-AEC2-513303A69FFF}" name="Quarter 3 2019" dataDxfId="211" dataCellStyle="Normal 3"/>
    <tableColumn id="90" xr3:uid="{731C22CC-4E75-44FA-82DB-594517199B27}" name="Quarter 4 2019" dataDxfId="210" dataCellStyle="Normal 3"/>
    <tableColumn id="91" xr3:uid="{3ECD946F-5822-435E-901F-633126E8F534}" name="Quarter 1 2020" dataDxfId="209" dataCellStyle="Normal 3"/>
    <tableColumn id="92" xr3:uid="{6B6850B0-0AFE-46CA-B146-F24725887835}" name="Quarter 2 2020" dataDxfId="208" dataCellStyle="Normal 3"/>
    <tableColumn id="93" xr3:uid="{4C49CBFF-A396-4701-9C01-E3728A83DDC7}" name="Quarter 3 2020" dataDxfId="207" dataCellStyle="Normal 3"/>
    <tableColumn id="94" xr3:uid="{F783ECAD-7CA5-404E-BEB6-E27315B3A364}" name="Quarter 4 2020" dataDxfId="206" dataCellStyle="Normal 3"/>
    <tableColumn id="95" xr3:uid="{71D13845-E9B6-4C45-8FA3-A71B1A15EE65}" name="Quarter 1 2021" dataDxfId="205" dataCellStyle="Normal 3"/>
    <tableColumn id="96" xr3:uid="{3F5F4B00-CB24-4A63-A682-5114E50F6CE1}" name="Quarter 2 2021" dataDxfId="204" dataCellStyle="Normal 3"/>
    <tableColumn id="97" xr3:uid="{707D3200-24E5-4D51-A507-E924008D65E4}" name="Quarter 3 2021" dataDxfId="203" dataCellStyle="Normal 3"/>
    <tableColumn id="98" xr3:uid="{22BB3FC5-86F0-4DFB-8123-7659ECFB4129}" name="Quarter 4 2021" dataDxfId="202" dataCellStyle="Normal 3"/>
    <tableColumn id="99" xr3:uid="{48DD3C27-1614-4328-901A-9F84151293BF}" name="Quarter 1 2022" dataDxfId="201" dataCellStyle="Normal 3"/>
    <tableColumn id="100" xr3:uid="{C63E9D1E-E220-4E59-A9B2-86D638B65F3A}" name="Quarter 2 2022" dataDxfId="200" dataCellStyle="Normal 3"/>
    <tableColumn id="101" xr3:uid="{1D2AE563-65D8-4AD2-8FC6-D024120EE2FF}" name="Quarter 3 2022" dataDxfId="199" dataCellStyle="Normal 3"/>
    <tableColumn id="102" xr3:uid="{719BFC4E-5A64-48A8-A12C-B823A23C365C}" name="Quarter 4 2022" dataDxfId="198" dataCellStyle="Normal 3"/>
    <tableColumn id="103" xr3:uid="{63BDD54F-B4FB-4AAF-970E-5832604C625F}" name="Quarter 1 2023" dataDxfId="197" dataCellStyle="Normal 3"/>
    <tableColumn id="104" xr3:uid="{B1AF3B20-FC3F-466C-82E1-F4575FC116FF}" name="Quarter 2 2023" dataDxfId="196" dataCellStyle="Normal 3"/>
    <tableColumn id="105" xr3:uid="{D596E33A-B385-4C15-889D-8D586C795443}" name="Quarter 3 2023" dataDxfId="195" dataCellStyle="Normal 3"/>
    <tableColumn id="106" xr3:uid="{48848916-8888-4872-AE64-1BFCBF524878}" name="Quarter 4 2023" dataDxfId="194" dataCellStyle="Normal 3"/>
    <tableColumn id="107" xr3:uid="{C9C63525-B7B6-439F-BAAB-566C542BCD39}" name="Quarter 1 2024" dataDxfId="193" dataCellStyle="Normal 3"/>
    <tableColumn id="108" xr3:uid="{DE105FAA-C975-403B-BB3B-0B98CA9D9160}" name="Quarter 2 2024" dataDxfId="192" dataCellStyle="Normal 3"/>
    <tableColumn id="109" xr3:uid="{AFCF4B86-915C-4124-B002-8D951C72FF4F}" name="Quarter 3 2024 " dataDxfId="191" dataCellStyle="Normal 3"/>
    <tableColumn id="110" xr3:uid="{16E4C418-8421-4FE0-82EA-27875E471C33}" name="Quarter 4 2024 " dataDxfId="190" dataCellStyle="Normal 3"/>
    <tableColumn id="111" xr3:uid="{9FBBEE60-46ED-4D9D-B522-7052FE4234A8}" name="Quarter 1 2025 " dataDxfId="189" dataCellStyle="Normal 3"/>
    <tableColumn id="112" xr3:uid="{8B765799-7C69-4613-B272-9F1443CC8223}" name="Quarter 2 2025" dataDxfId="188" dataCellStyle="Normal 3"/>
    <tableColumn id="113" xr3:uid="{6155CFCC-F6C5-48CE-BFFD-312EA270A9AB}" name="Quarter 3 2025" dataDxfId="187" dataCellStyle="Normal 3"/>
    <tableColumn id="114" xr3:uid="{2A6465E4-5D89-4705-8784-33AC713773C7}" name="Quarter 4 2025" dataDxfId="186" dataCellStyle="Normal 3"/>
    <tableColumn id="115" xr3:uid="{ED9CAAF0-72F8-483B-8CF9-4424235C8D38}" name="Quarter 1 2026 [provisional]" dataDxfId="185" dataCellStyle="Normal 3"/>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86E492-3F83-4DF9-AE8A-ADBFA5152CD0}" name="Notes" displayName="Notes" ref="A4:B22" totalsRowShown="0" headerRowDxfId="180" dataDxfId="179">
  <tableColumns count="2">
    <tableColumn id="1" xr3:uid="{7383B752-30DB-44E2-9845-3CCD02D95ADE}" name="Note " dataDxfId="178" dataCellStyle="Normal 4"/>
    <tableColumn id="2" xr3:uid="{CE18AA07-31B1-4FFE-8643-B51121702252}" name="Description" dataDxfId="177"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8534DF6-F1E0-4ED2-8730-605012846282}" name="Fuel_used_main_table" displayName="Fuel_used_main_table" ref="A7:N47" totalsRowShown="0" headerRowDxfId="176" dataDxfId="174" headerRowBorderDxfId="175" tableBorderDxfId="173" headerRowCellStyle="Normal 3" dataCellStyle="Normal 3">
  <autoFilter ref="A7:N47" xr:uid="{78534DF6-F1E0-4ED2-8730-60501284628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A57D2593-9648-4ADE-8010-D7C252791021}" name="Generator type" dataDxfId="172" dataCellStyle="Normal 3"/>
    <tableColumn id="2" xr3:uid="{E8B4E029-6119-461E-A827-A49E798C95AA}" name="Fuel [note 13]" dataDxfId="171" dataCellStyle="Normal 3"/>
    <tableColumn id="3" xr3:uid="{D3B74903-07C9-4E51-84C3-CE5AD48E2902}" name="2024" dataDxfId="170" dataCellStyle="Normal 3"/>
    <tableColumn id="4" xr3:uid="{5FD6AFFB-3AD1-4E51-AB4C-A20D61192481}" name="2025" dataDxfId="169" dataCellStyle="Normal 3"/>
    <tableColumn id="5" xr3:uid="{CDEED00A-E1A0-4A63-B737-095B0E484CE1}" name="Annual per cent change" dataDxfId="168" dataCellStyle="Normal 3">
      <calculatedColumnFormula>IF(((D8-C8)/C8)*100&gt;100,"(+)  ",IF(((D8-C8)/C8)*100&lt;-100,"(-)  ",IF(ROUND((((D8-C8)/C8)*100),1)=0,"-  ",((D8-C8)/C8)*100)))</calculatedColumnFormula>
    </tableColumn>
    <tableColumn id="6" xr3:uid="{4C5A5D54-6338-4A2B-AB7F-79C277F48B2B}" name="Quarter 1 2024" dataDxfId="167"/>
    <tableColumn id="7" xr3:uid="{EDC3EDC7-687C-45CF-8258-E1EEC62914D9}" name="Quarter 2 2024" dataDxfId="166" dataCellStyle="Normal 3"/>
    <tableColumn id="8" xr3:uid="{8429AA63-120C-4E7F-BF61-C50DE799CA91}" name="Quarter 3 2024 " dataDxfId="165"/>
    <tableColumn id="9" xr3:uid="{B1CABDCC-968B-4913-A4FB-AF6F1DAFB327}" name="Quarter 4 2024 " dataDxfId="164"/>
    <tableColumn id="10" xr3:uid="{97EFCC1F-A161-4F0C-BD6A-4D241D06CD4E}" name="Quarter 1 2025 " dataDxfId="163" dataCellStyle="Normal 3"/>
    <tableColumn id="11" xr3:uid="{C5A048A6-AA2C-49AC-9AC2-257DD0C38C99}" name="Quarter 2 2025" dataDxfId="162" dataCellStyle="Normal 3"/>
    <tableColumn id="12" xr3:uid="{922B1031-80D2-4BB0-BA57-6AB5212B6356}" name="Quarter 3 2025" dataDxfId="161" dataCellStyle="Normal 3"/>
    <tableColumn id="13" xr3:uid="{7854DE5F-96E4-4235-A192-1D859CF51AC9}" name="Quarter 4 2025" dataDxfId="160" dataCellStyle="Normal 3"/>
    <tableColumn id="14" xr3:uid="{DC1258A5-A0AB-4808-A9BC-4545B9702CA9}" name="Quarter 1 2026 [provisional]" dataDxfId="159" dataCellStyle="Normal 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88610E8-7222-4B2D-8C6D-CB9755688270}" name="Electricity_generated_main_table" displayName="Electricity_generated_main_table" ref="A49:O93" totalsRowShown="0" headerRowDxfId="158" dataDxfId="156" headerRowBorderDxfId="157" tableBorderDxfId="155" headerRowCellStyle="Normal 3" dataCellStyle="Normal 3">
  <tableColumns count="15">
    <tableColumn id="1" xr3:uid="{C1C989F2-6D44-4D4C-A3F4-A16C8BDAEC80}" name="Generator type" dataDxfId="154" dataCellStyle="Normal 3"/>
    <tableColumn id="2" xr3:uid="{8E0A3BCC-7AA1-41B6-BC98-57C3E39F1DD5}" name="Fuel" dataDxfId="153" dataCellStyle="Normal 3"/>
    <tableColumn id="3" xr3:uid="{D89D9D2F-5202-49C3-9788-67EF19A9F49F}" name="2024" dataDxfId="152" dataCellStyle="Normal 3"/>
    <tableColumn id="4" xr3:uid="{FE753D9E-8AA1-4050-9899-0A15EFB9BB36}" name="2025 [provisional]" dataDxfId="151" dataCellStyle="Normal 3"/>
    <tableColumn id="5" xr3:uid="{3C590D9D-3A0A-46BB-9B2F-D686B35C0ECA}" name="Annual per cent change" dataDxfId="150" dataCellStyle="Normal 3">
      <calculatedColumnFormula>IF(((D50-C50)/C50)*100&gt;100,"(+)  ",IF(((D50-C50)/C50)*100&lt;-100,"(-)  ",IF(ROUND((((D50-C50)/C50)*100),1)=0,"-  ",((D50-C50)/C50)*100)))</calculatedColumnFormula>
    </tableColumn>
    <tableColumn id="6" xr3:uid="{7335FB54-1627-4EBF-AAD8-B36084051A54}" name="Quarter 1 2024" dataDxfId="149" dataCellStyle="Normal 3"/>
    <tableColumn id="7" xr3:uid="{AF073A14-F6BF-4DC8-A8FB-F8A7868E41D0}" name="Quarter 2 2024" dataDxfId="148" dataCellStyle="Normal 3"/>
    <tableColumn id="8" xr3:uid="{53CF922E-69BC-4BB4-805B-5FAA4AD57E07}" name="Quarter 3 2024 " dataDxfId="147" dataCellStyle="Normal 3"/>
    <tableColumn id="9" xr3:uid="{3ECA2A80-7A7C-4CC9-AD6A-ECF903FDB4A9}" name="Quarter 4 2024 " dataDxfId="146" dataCellStyle="Normal 3"/>
    <tableColumn id="10" xr3:uid="{8BD21CB0-8C17-4AB3-B4D1-F250C89D46B9}" name="Quarter 1 2025 " dataDxfId="145" dataCellStyle="Normal 3"/>
    <tableColumn id="11" xr3:uid="{CC1C981A-B995-4DD3-8749-3A849AD0D120}" name="Quarter 2 2025" dataDxfId="144" dataCellStyle="Normal 3"/>
    <tableColumn id="12" xr3:uid="{0EA404B9-6728-4AC0-B31C-5E887AFC296C}" name="Quarter 3 2025" dataDxfId="143" dataCellStyle="Normal 3"/>
    <tableColumn id="13" xr3:uid="{E858E831-20C5-41BE-931F-765A862F4639}" name="Quarter 4 2025" dataDxfId="142" dataCellStyle="Normal 3"/>
    <tableColumn id="14" xr3:uid="{8BDA1B24-AC84-48DA-878C-25C2A8A15814}" name="Quarter 1 2026 [provisional]" dataDxfId="141" dataCellStyle="Normal 3"/>
    <tableColumn id="15" xr3:uid="{C290C1AF-02F4-4F04-87E7-C15F75050C23}" name="Per cent change_x000a_[note 6]" dataDxfId="140" dataCellStyle="Normal 3">
      <calculatedColumnFormula>IF(((N50-J50)/J50)*100&gt;100,"(+)  ",IF(((N50-J50)/J50)*100&lt;-100,"(-)  ",IF(ROUND((((N50-J50)/J50)*100),1)=0,"-  ",((N50-J50)/J50)*100)))</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730F6B7-EAFF-460E-B93D-3D4AAEB563DB}" name="Generation_shares_main_table" displayName="Generation_shares_main_table" ref="A95:O111" totalsRowShown="0" headerRowDxfId="139" dataDxfId="137" headerRowBorderDxfId="138" tableBorderDxfId="136" headerRowCellStyle="Normal 3" dataCellStyle="Percent 2 2">
  <tableColumns count="15">
    <tableColumn id="1" xr3:uid="{58761E98-7BCB-4F86-AE75-E1190045ECEB}" name="Generator type" dataDxfId="135" dataCellStyle="Normal 3"/>
    <tableColumn id="2" xr3:uid="{CB5E087C-C793-43C4-87F6-CF02D28002BF}" name="Fuel" dataDxfId="134" dataCellStyle="Normal 3"/>
    <tableColumn id="3" xr3:uid="{B9ACED50-C01D-4E81-8B1C-6DCF3E81BF9A}" name="2024" dataDxfId="133" dataCellStyle="Percent 2 2"/>
    <tableColumn id="4" xr3:uid="{46702839-387B-41F1-92B6-B0D76E347966}" name="2025 [provisional]" dataDxfId="132" dataCellStyle="Percent 2 2"/>
    <tableColumn id="5" xr3:uid="{A41AF03B-66A1-4482-8F2E-21266FAB39EF}" name="Annual percentage point change [note 7]" dataDxfId="131" dataCellStyle="Normal 3">
      <calculatedColumnFormula>D96-C96</calculatedColumnFormula>
    </tableColumn>
    <tableColumn id="6" xr3:uid="{81D870FF-4DDD-4748-8250-3D6D994ACCFD}" name="Quarter 1 2024" dataDxfId="130" dataCellStyle="Percent 2 2"/>
    <tableColumn id="7" xr3:uid="{284CC81D-1291-4C14-9B07-9E24344AB64A}" name="Quarter 2 2024" dataDxfId="129" dataCellStyle="Percent 2 2"/>
    <tableColumn id="8" xr3:uid="{AC75A433-7DF4-401C-A1C1-2FCABA29CF0F}" name="Quarter 3 2024 " dataDxfId="128" dataCellStyle="Percent 2 2"/>
    <tableColumn id="9" xr3:uid="{DC4FECDF-169D-49CA-8764-46F1A2164712}" name="Quarter 4 2024 " dataDxfId="127" dataCellStyle="Percent 2 2"/>
    <tableColumn id="10" xr3:uid="{EE0AE7A0-8483-4823-87AC-7C74B3205E24}" name="Quarter 1 2025 " dataDxfId="126" dataCellStyle="Percent 2 2"/>
    <tableColumn id="11" xr3:uid="{C68BBB52-CB7A-406E-B6AC-329593D8E732}" name="Quarter 2 2025" dataDxfId="125" dataCellStyle="Percent 2 2"/>
    <tableColumn id="12" xr3:uid="{50A0C12F-8444-4CBD-B8B0-ECB04961975D}" name="Quarter 3 2025" dataDxfId="124" dataCellStyle="Percent 2 2"/>
    <tableColumn id="13" xr3:uid="{D94838FC-E1FB-4B2F-AD1B-A283DB96898E}" name="Quarter 4 2025" dataDxfId="123" dataCellStyle="Percent 2 2"/>
    <tableColumn id="14" xr3:uid="{F6F19DE5-13AD-4BB0-A005-95C6EC6E8AFB}" name="Quarter 1 2026 [provisional]" dataDxfId="122" dataCellStyle="Percent 2 2"/>
    <tableColumn id="15" xr3:uid="{AD55DC4E-8B49-49B0-9644-3097F98CDDF4}" name="Percentage point change_x000a_[note 7]" dataDxfId="121" dataCellStyle="Percent 2 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E69E720-B9F3-4E19-8F98-D347E3D682B5}" name="Electricity_supplied_main_table" displayName="Electricity_supplied_main_table" ref="A113:O156" totalsRowShown="0" headerRowDxfId="120" dataDxfId="118" headerRowBorderDxfId="119" tableBorderDxfId="117" headerRowCellStyle="Normal 3" dataCellStyle="Normal 3">
  <tableColumns count="15">
    <tableColumn id="1" xr3:uid="{D67A0B63-BB64-499A-8ED4-5142E73C7876}" name="Generator type" dataDxfId="116" dataCellStyle="Normal 3"/>
    <tableColumn id="2" xr3:uid="{20CB099A-15B6-4050-8DC6-6974C2A980A0}" name="Fuel" dataDxfId="115" dataCellStyle="Normal 3"/>
    <tableColumn id="3" xr3:uid="{E7942D21-BF9C-48EB-B8A8-589B5BCC4C55}" name="2024" dataDxfId="114" dataCellStyle="Normal 3"/>
    <tableColumn id="4" xr3:uid="{1250D6CE-7A38-49E5-AC7F-61566CB60306}" name="2025 [provisional]" dataDxfId="113" dataCellStyle="Normal 3"/>
    <tableColumn id="5" xr3:uid="{E61D0D79-414C-4D8E-8840-5CF847E2758C}" name="Annual per cent change" dataDxfId="112" dataCellStyle="Normal 3">
      <calculatedColumnFormula>IF(((D114-C114)/C114)*100&gt;100,"(+)  ",IF(((D114-C114)/C114)*100&lt;-100,"(-)  ",IF(ROUND((((D114-C114)/C114)*100),1)=0,"-  ",((D114-C114)/C114)*100)))</calculatedColumnFormula>
    </tableColumn>
    <tableColumn id="6" xr3:uid="{B1C5F8C2-380C-4D8E-AE02-B35906768950}" name="Quarter 1 2024" dataDxfId="111" dataCellStyle="Normal 3"/>
    <tableColumn id="7" xr3:uid="{8F25C591-A121-4B7F-9B7E-2A66D321EB32}" name="Quarter 2 2024" dataDxfId="110" dataCellStyle="Normal 3"/>
    <tableColumn id="8" xr3:uid="{74AFA9DE-B5CF-452B-8894-015D8AA6E3EB}" name="Quarter 3 2024 " dataDxfId="109" dataCellStyle="Normal 3"/>
    <tableColumn id="9" xr3:uid="{39C6ED14-95B3-440E-83BB-44817FFD414B}" name="Quarter 4 2024 " dataDxfId="108" dataCellStyle="Normal 3"/>
    <tableColumn id="10" xr3:uid="{3166EE69-5FA2-4D48-B8DD-6FC1A3CCB8BA}" name="Quarter 1 2025 " dataDxfId="107" dataCellStyle="Normal 3"/>
    <tableColumn id="11" xr3:uid="{63FBBEEF-9FAF-4EE8-BE7C-CE7E2A5D111E}" name="Quarter 2 2025" dataDxfId="106" dataCellStyle="Normal 3"/>
    <tableColumn id="12" xr3:uid="{51112301-E43B-4FE8-BC5D-F5A332A3B3E4}" name="Quarter 3 2025" dataDxfId="105" dataCellStyle="Normal 3"/>
    <tableColumn id="13" xr3:uid="{D7886DF9-496C-44D1-8C48-1F341D71E623}" name="Quarter 4 2025" dataDxfId="104" dataCellStyle="Normal 3"/>
    <tableColumn id="14" xr3:uid="{C82DD984-DAF7-4C87-B708-28ABDEB5EB15}" name="Quarter 1 2026 [provisional]" dataDxfId="103" dataCellStyle="Normal 3"/>
    <tableColumn id="15" xr3:uid="{B0DC0AF2-9925-439B-BA15-AA7CF7D48F0F}" name="Per cent change_x000a_[note 6]" dataDxfId="102" dataCellStyle="Normal 3">
      <calculatedColumnFormula>IF(((N114-J114)/J114)*100&gt;100,"(+)  ",IF(((N114-J114)/J114)*100&lt;-100,"(-)  ",IF(ROUND((((N114-J114)/J114)*100),1)=0,"-  ",((N114-J114)/J114)*100)))</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16D6745-269F-4432-A3C2-CEEB18409709}" name="Table5a_fuel_used_in_electricity_generation_annual_data_Mtoe14" displayName="Table5a_fuel_used_in_electricity_generation_annual_data_Mtoe14" ref="A6:AD43" totalsRowShown="0" headerRowDxfId="101" dataDxfId="99" headerRowBorderDxfId="100" tableBorderDxfId="98" headerRowCellStyle="Normal 3" dataCellStyle="Normal 3">
  <tableColumns count="30">
    <tableColumn id="1" xr3:uid="{06D8EE83-47EE-4D51-A18F-F22DE88AC07B}" name="Generator type" dataDxfId="97" dataCellStyle="Normal 4"/>
    <tableColumn id="2" xr3:uid="{3D579872-11DE-4CD0-B699-4989D73398AC}" name="Fuel" dataDxfId="96" dataCellStyle="Normal 3"/>
    <tableColumn id="3" xr3:uid="{B8E1F48E-6D90-4BB4-A837-1B5C3E9CCC74}" name="1998" dataDxfId="95" dataCellStyle="Normal 3"/>
    <tableColumn id="4" xr3:uid="{96973CBF-90F8-4E72-9736-1A6B35FC4EDC}" name="1999" dataDxfId="94" dataCellStyle="Normal 3"/>
    <tableColumn id="5" xr3:uid="{F9E27A37-EAAC-4FE7-B711-95148C02C061}" name="2000" dataDxfId="93" dataCellStyle="Normal 3"/>
    <tableColumn id="6" xr3:uid="{E59A4FAD-C4C2-405F-BBA8-2A5CDFA42DA6}" name="2001" dataDxfId="92" dataCellStyle="Normal 3"/>
    <tableColumn id="7" xr3:uid="{1DA74FB0-9995-41BC-BF76-99B28B9EF30E}" name="2002" dataDxfId="91" dataCellStyle="Normal 3"/>
    <tableColumn id="8" xr3:uid="{E9B5BDA3-2089-477B-9F2A-CE9723A737D8}" name="2003" dataDxfId="90" dataCellStyle="Normal 3"/>
    <tableColumn id="9" xr3:uid="{DA597E55-F008-4165-A853-02C57338F9FD}" name="2004" dataDxfId="89" dataCellStyle="Normal 3"/>
    <tableColumn id="10" xr3:uid="{2ED96F3B-8D00-48D5-9C70-7F32FA96FAEB}" name="2005" dataDxfId="88" dataCellStyle="Normal 3"/>
    <tableColumn id="11" xr3:uid="{4FC3CA0A-BDC3-435F-8E95-D55763B08805}" name="2006" dataDxfId="87" dataCellStyle="Normal 3"/>
    <tableColumn id="12" xr3:uid="{B719DAC6-5359-4EE0-BD8B-F6107AE8CF82}" name="2007" dataDxfId="86" dataCellStyle="Normal 3"/>
    <tableColumn id="13" xr3:uid="{D4961616-B499-472F-B862-60C42410D0B9}" name="2008" dataDxfId="85" dataCellStyle="Normal 3"/>
    <tableColumn id="14" xr3:uid="{35DB52CD-4475-457B-93B6-24B78671E83A}" name="2009" dataDxfId="84" dataCellStyle="Normal 3"/>
    <tableColumn id="15" xr3:uid="{484D63EC-8438-44BC-8C26-3700D9795DA7}" name="2010" dataDxfId="83" dataCellStyle="Normal 3"/>
    <tableColumn id="16" xr3:uid="{864059C4-AB28-4174-A73D-D332785EB957}" name="2011" dataDxfId="82" dataCellStyle="Normal 3"/>
    <tableColumn id="17" xr3:uid="{06122304-EB5E-461D-857C-FFBBC63D9D11}" name="2012" dataDxfId="81" dataCellStyle="Normal 3"/>
    <tableColumn id="18" xr3:uid="{DF4D1B07-E258-4D87-AF6B-EFEE5AA80999}" name="2013" dataDxfId="80" dataCellStyle="Normal 3"/>
    <tableColumn id="19" xr3:uid="{E078D562-5B59-4B4A-B0CE-460E97C0068C}" name="2014" dataDxfId="79" dataCellStyle="Normal 3"/>
    <tableColumn id="20" xr3:uid="{23F88089-1B2E-4BE4-A018-26FF6C8DE841}" name="2015" dataDxfId="78" dataCellStyle="Normal 3">
      <calculatedColumnFormula>SUM(Quarter!BS7:BV7)</calculatedColumnFormula>
    </tableColumn>
    <tableColumn id="21" xr3:uid="{E630B1BD-89C2-4C7D-8FA0-1BB7D5615F93}" name="2016" dataDxfId="77" dataCellStyle="Normal 3">
      <calculatedColumnFormula>SUM(Quarter!BW7:BZ7)</calculatedColumnFormula>
    </tableColumn>
    <tableColumn id="22" xr3:uid="{5782E9CF-31BA-4CA0-BB16-9135FF931483}" name="2017" dataDxfId="76" dataCellStyle="Normal 3">
      <calculatedColumnFormula>SUM(Quarter!CA7:CD7)</calculatedColumnFormula>
    </tableColumn>
    <tableColumn id="23" xr3:uid="{70CA5734-9278-44C1-9E21-A82E94882DD7}" name="2018" dataDxfId="75" dataCellStyle="Normal 3">
      <calculatedColumnFormula>SUM(Quarter!CE7:CH7)</calculatedColumnFormula>
    </tableColumn>
    <tableColumn id="24" xr3:uid="{D28F3F2D-A2B1-4B5E-8E7F-11AA031B32B2}" name="2019" dataDxfId="74" dataCellStyle="Normal 3">
      <calculatedColumnFormula>SUM(Quarter!CI7:CL7)</calculatedColumnFormula>
    </tableColumn>
    <tableColumn id="25" xr3:uid="{877601EF-7655-41CB-B39F-CA18BAF4E75A}" name="2020" dataDxfId="73" dataCellStyle="Normal 3 2">
      <calculatedColumnFormula>SUM(Quarter!CM7:CP7)</calculatedColumnFormula>
    </tableColumn>
    <tableColumn id="26" xr3:uid="{767573C6-EC69-44F8-A770-FCB6E21F8913}" name="2021" dataDxfId="72" dataCellStyle="Normal 3 2">
      <calculatedColumnFormula>SUM(Quarter!CQ7:CT7)</calculatedColumnFormula>
    </tableColumn>
    <tableColumn id="27" xr3:uid="{F08782D5-F75C-4CF2-8DA9-B82C630BD095}" name="2022" dataDxfId="71" dataCellStyle="Normal 3 2">
      <calculatedColumnFormula>SUM(Quarter!CU7:CX7)</calculatedColumnFormula>
    </tableColumn>
    <tableColumn id="28" xr3:uid="{5C8DDDB5-0234-431C-B875-DB7AE0FA21CE}" name="2023" dataDxfId="70" dataCellStyle="Normal 3 2">
      <calculatedColumnFormula>SUM(Quarter!CY7:DB7)</calculatedColumnFormula>
    </tableColumn>
    <tableColumn id="29" xr3:uid="{30DC38CF-5BD5-4132-A1A8-7C18F2E2BFA6}" name="2024" dataDxfId="69" dataCellStyle="Normal 3 2">
      <calculatedColumnFormula>SUM(Quarter!CZ7:DC7)</calculatedColumnFormula>
    </tableColumn>
    <tableColumn id="30" xr3:uid="{0E806CBF-DDBB-4A01-8E0C-1797BC72826D}" name="2025" dataDxfId="68" dataCellStyle="Normal 3 2">
      <calculatedColumnFormula>SUM(Quarter!DG7:DJ7)</calculatedColumnFormula>
    </tableColumn>
  </tableColumns>
  <tableStyleInfo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BE6F2C1-9B71-4D98-AFAF-8C8BAFD82543}" name="Table5b_electricity_generated_by_fuel_annual_data_TWh15" displayName="Table5b_electricity_generated_by_fuel_annual_data_TWh15" ref="A45:AD86" totalsRowShown="0" headerRowDxfId="67" dataDxfId="65" headerRowBorderDxfId="66" tableBorderDxfId="64" headerRowCellStyle="Normal 3" dataCellStyle="Normal 3">
  <tableColumns count="30">
    <tableColumn id="1" xr3:uid="{DC763E47-4653-4FBB-9051-867E8752D3A2}" name="Generator type" dataDxfId="63" dataCellStyle="Normal 4"/>
    <tableColumn id="2" xr3:uid="{EDD273B3-9D70-424F-823F-ED962917DBDB}" name="Fuel" dataDxfId="62" dataCellStyle="Normal 3"/>
    <tableColumn id="3" xr3:uid="{77B2C69A-C65A-4DE5-8E15-BE921D0FED55}" name="1998" dataDxfId="61" dataCellStyle="Normal 3"/>
    <tableColumn id="4" xr3:uid="{67679488-D0DA-43AF-A22E-BB09BD1FF05A}" name="1999" dataDxfId="60" dataCellStyle="Normal 3"/>
    <tableColumn id="5" xr3:uid="{453046AD-44A7-4E4B-B73E-01506DC93586}" name="2000" dataDxfId="59" dataCellStyle="Normal 3"/>
    <tableColumn id="6" xr3:uid="{B3E493B8-49F8-406D-98AA-3D70B0CE61D1}" name="2001" dataDxfId="58" dataCellStyle="Normal 3"/>
    <tableColumn id="7" xr3:uid="{B8B9AA4D-5846-4291-8922-528C20E9AAE4}" name="2002" dataDxfId="57" dataCellStyle="Normal 3"/>
    <tableColumn id="8" xr3:uid="{458F7D34-D073-446A-8B21-2D5359C12B3D}" name="2003" dataDxfId="56" dataCellStyle="Normal 3"/>
    <tableColumn id="9" xr3:uid="{B9B39B22-D363-4A19-9575-93F3F87C8E59}" name="2004" dataDxfId="55" dataCellStyle="Normal 3"/>
    <tableColumn id="10" xr3:uid="{631E4D08-5CCF-47C2-BB0C-B1FBC1032D82}" name="2005" dataDxfId="54" dataCellStyle="Normal 3"/>
    <tableColumn id="11" xr3:uid="{B556E8C5-2995-4FF7-BB74-A9D55B759914}" name="2006" dataDxfId="53" dataCellStyle="Normal 3"/>
    <tableColumn id="12" xr3:uid="{B4AB4F32-C979-4172-9C33-69B5DDE57F9E}" name="2007" dataDxfId="52" dataCellStyle="Normal 3"/>
    <tableColumn id="13" xr3:uid="{87433EC6-D155-47AC-9E2A-A82BC049854E}" name="2008" dataDxfId="51" dataCellStyle="Normal 3"/>
    <tableColumn id="14" xr3:uid="{143AF6A6-5640-434C-B231-7D4A8B13F2CA}" name="2009" dataDxfId="50" dataCellStyle="Normal 3"/>
    <tableColumn id="15" xr3:uid="{4F8D5BAF-564F-4097-A9AD-DAECCFF98E27}" name="2010" dataDxfId="49" dataCellStyle="Normal 3"/>
    <tableColumn id="16" xr3:uid="{A618AF85-9B21-431F-9007-12430C12C878}" name="2011" dataDxfId="48" dataCellStyle="Normal 3"/>
    <tableColumn id="17" xr3:uid="{AEF94DA4-F0F4-4096-9916-D2EDFCB85D4C}" name="2012" dataDxfId="47" dataCellStyle="Normal 3"/>
    <tableColumn id="18" xr3:uid="{A4BD596D-849B-4D7A-82D1-751B1258B857}" name="2013" dataDxfId="46" dataCellStyle="Normal 3"/>
    <tableColumn id="19" xr3:uid="{314BDFE1-88A0-43A1-963E-378DED3B5859}" name="2014" dataDxfId="45" dataCellStyle="Normal 3"/>
    <tableColumn id="20" xr3:uid="{3F82D486-3398-4A22-B75D-48AFA7D3DAB9}" name="2015" dataDxfId="44" dataCellStyle="Normal 3">
      <calculatedColumnFormula>SUM(Quarter!BS46:BV46)</calculatedColumnFormula>
    </tableColumn>
    <tableColumn id="21" xr3:uid="{35157329-7466-4B2E-8CAE-6A0E64431524}" name="2016" dataDxfId="43" dataCellStyle="Normal 3">
      <calculatedColumnFormula>SUM(Quarter!BW46:BZ46)</calculatedColumnFormula>
    </tableColumn>
    <tableColumn id="22" xr3:uid="{33878D7C-A193-4780-B137-532BAC7FC271}" name="2017" dataDxfId="42" dataCellStyle="Normal 3">
      <calculatedColumnFormula>SUM(Quarter!CA46:CD46)</calculatedColumnFormula>
    </tableColumn>
    <tableColumn id="23" xr3:uid="{74E88564-7E6D-4299-B765-F3500363AE18}" name="2018" dataDxfId="41" dataCellStyle="Normal 3">
      <calculatedColumnFormula>SUM(Quarter!CE46:CH46)</calculatedColumnFormula>
    </tableColumn>
    <tableColumn id="24" xr3:uid="{BB1231D0-9BF5-4470-9A14-88EF9A5A1119}" name="2019" dataDxfId="40" dataCellStyle="Normal 3">
      <calculatedColumnFormula>SUM(Quarter!CI46:CL46)</calculatedColumnFormula>
    </tableColumn>
    <tableColumn id="25" xr3:uid="{50FD8F5C-55DA-401E-9033-8670723A399A}" name="2020" dataDxfId="39" dataCellStyle="Normal 3 2">
      <calculatedColumnFormula>SUM(Quarter!CM46:CP46)</calculatedColumnFormula>
    </tableColumn>
    <tableColumn id="26" xr3:uid="{8FB3AAB6-3A4B-4BF1-810B-56371B667A3C}" name="2021" dataDxfId="38" dataCellStyle="Normal 3 2">
      <calculatedColumnFormula>SUM(Quarter!CQ46:CT46)</calculatedColumnFormula>
    </tableColumn>
    <tableColumn id="27" xr3:uid="{F3CC395D-9D17-4954-BAA3-6283A67D14AD}" name="2022" dataDxfId="37" dataCellStyle="Normal 3 2">
      <calculatedColumnFormula>SUM(Quarter!CU46:CX46)</calculatedColumnFormula>
    </tableColumn>
    <tableColumn id="28" xr3:uid="{4650E499-16EC-4094-AF4C-8EB66F356ACE}" name="2023" dataDxfId="36" dataCellStyle="Normal 3 2">
      <calculatedColumnFormula>SUM(Quarter!CY46:DB46)</calculatedColumnFormula>
    </tableColumn>
    <tableColumn id="29" xr3:uid="{6B9124C3-39CE-40E1-8334-54236B5F3478}" name="2024" dataDxfId="35" dataCellStyle="Normal 3 2">
      <calculatedColumnFormula>SUM(Quarter!CZ46:DC46)</calculatedColumnFormula>
    </tableColumn>
    <tableColumn id="30" xr3:uid="{C4FF122F-121E-4A9B-97CF-207C38094A13}" name="2025 [provisional]" dataDxfId="34" dataCellStyle="Normal 3 2">
      <calculatedColumnFormula>SUM(Quarter!DG46:DJ46)</calculatedColumnFormula>
    </tableColumn>
  </tableColumns>
  <tableStyleInfo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8C2A46F-159A-43B4-A3A2-D2E056481792}" name="Table5c_electricity_supplied_by_fuel_annual_data_TWh16" displayName="Table5c_electricity_supplied_by_fuel_annual_data_TWh16" ref="A88:AD136" totalsRowShown="0" headerRowDxfId="33" dataDxfId="31" headerRowBorderDxfId="32" tableBorderDxfId="30" headerRowCellStyle="Normal 3" dataCellStyle="Normal 3">
  <tableColumns count="30">
    <tableColumn id="1" xr3:uid="{6460A696-E3C0-4A39-B05F-0E5E3252ABC1}" name="Generator type" dataDxfId="29" dataCellStyle="Normal 4"/>
    <tableColumn id="2" xr3:uid="{E92E9A7C-3926-44CF-96F5-3D90A1B70976}" name="Fuel" dataDxfId="28" dataCellStyle="Normal 3"/>
    <tableColumn id="3" xr3:uid="{5E3ECD4C-11B5-41DB-B88D-044154D71A05}" name="1998" dataDxfId="27" dataCellStyle="Normal 3"/>
    <tableColumn id="4" xr3:uid="{80DAC0EF-BF17-4033-9E1A-4D0323B5D130}" name="1999" dataDxfId="26" dataCellStyle="Normal 3"/>
    <tableColumn id="5" xr3:uid="{E7F94404-EE29-46AE-BCF8-974FC16B7C90}" name="2000" dataDxfId="25" dataCellStyle="Normal 3"/>
    <tableColumn id="6" xr3:uid="{E09A52A1-DC6C-47DA-877B-1B4CC30F6E94}" name="2001" dataDxfId="24" dataCellStyle="Normal 3"/>
    <tableColumn id="7" xr3:uid="{74667C0F-9916-44F5-9029-01DD02C82EC0}" name="2002" dataDxfId="23" dataCellStyle="Normal 3"/>
    <tableColumn id="8" xr3:uid="{422838DD-C2A4-4772-BFE1-DDFEA753EC25}" name="2003" dataDxfId="22" dataCellStyle="Normal 3"/>
    <tableColumn id="9" xr3:uid="{32A0C8E9-480D-45C9-8803-6A27A07F4E65}" name="2004" dataDxfId="21" dataCellStyle="Normal 3"/>
    <tableColumn id="10" xr3:uid="{8E4A3DCB-5984-4E69-81F6-FC51B8332505}" name="2005" dataDxfId="20" dataCellStyle="Normal 3"/>
    <tableColumn id="11" xr3:uid="{827053A8-5C2A-4346-BA0D-E6F5FB47DDEF}" name="2006" dataDxfId="19" dataCellStyle="Normal 3"/>
    <tableColumn id="12" xr3:uid="{C994B92C-206B-4510-90B7-3998AA92384A}" name="2007" dataDxfId="18" dataCellStyle="Normal 3"/>
    <tableColumn id="13" xr3:uid="{FD81E5AB-0C9B-472E-8BEB-3E76A4682D31}" name="2008" dataDxfId="17" dataCellStyle="Normal 3"/>
    <tableColumn id="14" xr3:uid="{70470764-BB82-4EB5-A863-4B68B6E88FF7}" name="2009" dataDxfId="16" dataCellStyle="Normal 3"/>
    <tableColumn id="15" xr3:uid="{80687CA5-7D13-462D-AF47-1410438F162C}" name="2010" dataDxfId="15" dataCellStyle="Normal 3"/>
    <tableColumn id="16" xr3:uid="{C3DDCB00-3FFF-4F01-A23A-F242707E98C2}" name="2011" dataDxfId="14" dataCellStyle="Normal 3"/>
    <tableColumn id="17" xr3:uid="{51BBCE0B-ADC2-4F58-989C-9D9CD4B489BE}" name="2012" dataDxfId="13" dataCellStyle="Normal 3"/>
    <tableColumn id="18" xr3:uid="{BDE80B01-B1E2-4E92-8BF4-B748CBA9F313}" name="2013" dataDxfId="12" dataCellStyle="Normal 3"/>
    <tableColumn id="19" xr3:uid="{99A232E0-9084-4A3A-8E7E-8F96729749C2}" name="2014" dataDxfId="11" dataCellStyle="Normal 3"/>
    <tableColumn id="20" xr3:uid="{5F66BDCF-B260-4232-B21C-74CF94A5E2C7}" name="2015" dataDxfId="10" dataCellStyle="Normal 3">
      <calculatedColumnFormula>SUM(Quarter!BS89:BV89)</calculatedColumnFormula>
    </tableColumn>
    <tableColumn id="21" xr3:uid="{D360D528-8474-4FAC-973E-9EBF50330B0D}" name="2016" dataDxfId="9" dataCellStyle="Normal 3">
      <calculatedColumnFormula>SUM(Quarter!BW89:BZ89)</calculatedColumnFormula>
    </tableColumn>
    <tableColumn id="22" xr3:uid="{A85444A9-7434-4CA8-BEEA-B1CA0023C71E}" name="2017" dataDxfId="8" dataCellStyle="Normal 3">
      <calculatedColumnFormula>SUM(Quarter!CA89:CD89)</calculatedColumnFormula>
    </tableColumn>
    <tableColumn id="23" xr3:uid="{5FB67593-DFE3-4CB3-9C11-18E618CD7CC3}" name="2018" dataDxfId="7" dataCellStyle="Normal 3">
      <calculatedColumnFormula>SUM(Quarter!CE89:CH89)</calculatedColumnFormula>
    </tableColumn>
    <tableColumn id="24" xr3:uid="{5216A06C-2870-4DCC-AA7F-5DE325F4B704}" name="2019" dataDxfId="6" dataCellStyle="Normal 3">
      <calculatedColumnFormula>SUM(Quarter!CI89:CL89)</calculatedColumnFormula>
    </tableColumn>
    <tableColumn id="25" xr3:uid="{16C7A6B1-E1E7-4604-8EC1-44FF9B40D1BA}" name="2020" dataDxfId="5" dataCellStyle="Normal 3 2">
      <calculatedColumnFormula>SUM(Quarter!CM89:CP89)</calculatedColumnFormula>
    </tableColumn>
    <tableColumn id="26" xr3:uid="{98B9C066-CC7A-427D-BB9D-682B47A16A40}" name="2021" dataDxfId="4" dataCellStyle="Normal 3 2">
      <calculatedColumnFormula>SUM(Quarter!CQ89:CT89)</calculatedColumnFormula>
    </tableColumn>
    <tableColumn id="27" xr3:uid="{5E293291-E635-4714-80D4-07EE36D5F782}" name="2022" dataDxfId="3" dataCellStyle="Normal 3 2">
      <calculatedColumnFormula>SUM(Quarter!CU89:CX89)</calculatedColumnFormula>
    </tableColumn>
    <tableColumn id="28" xr3:uid="{20B8A7B0-79B1-479D-980A-F9957741B3A7}" name="2023" dataDxfId="2" dataCellStyle="Normal 3 2">
      <calculatedColumnFormula>SUM(Quarter!CY89:DB89)</calculatedColumnFormula>
    </tableColumn>
    <tableColumn id="29" xr3:uid="{CD57C765-FE8A-4FCF-8481-2CB973C5122F}" name="2024" dataDxfId="1" dataCellStyle="Normal 3 2">
      <calculatedColumnFormula>SUM(Quarter!CZ89:DC89)</calculatedColumnFormula>
    </tableColumn>
    <tableColumn id="30" xr3:uid="{E701B7C8-ADF8-4DF5-9231-95F03B5C42CC}" name="2025 [provisional]" dataDxfId="0" dataCellStyle="Normal 3 2">
      <calculatedColumnFormula>SUM(Quarter!DG89:DJ89)</calculatedColumnFormula>
    </tableColumn>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hyperlink" Target="https://www.gov.uk/government/statistics/digest-of-uk-energy-statistics-dukes-2024"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mailto:electricitystatistics@energysecurity.gov.uk"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5.bin"/><Relationship Id="rId5" Type="http://schemas.openxmlformats.org/officeDocument/2006/relationships/table" Target="../tables/table6.xml"/><Relationship Id="rId4" Type="http://schemas.openxmlformats.org/officeDocument/2006/relationships/table" Target="../tables/table5.xml"/></Relationships>
</file>

<file path=xl/worksheets/_rels/sheet6.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6.bin"/><Relationship Id="rId4" Type="http://schemas.openxmlformats.org/officeDocument/2006/relationships/table" Target="../tables/table9.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7.bin"/><Relationship Id="rId4" Type="http://schemas.openxmlformats.org/officeDocument/2006/relationships/table" Target="../tables/table1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E2C3C-9E63-4277-B1C4-DBEB294D956D}">
  <dimension ref="A1:IW35"/>
  <sheetViews>
    <sheetView tabSelected="1" zoomScaleNormal="100" workbookViewId="0"/>
  </sheetViews>
  <sheetFormatPr defaultColWidth="3.26953125" defaultRowHeight="15.5" x14ac:dyDescent="0.35"/>
  <cols>
    <col min="1" max="1" width="144.81640625" style="191" customWidth="1"/>
    <col min="2" max="2" width="8.26953125" style="174" customWidth="1"/>
    <col min="3" max="3" width="13.26953125" style="174" customWidth="1"/>
    <col min="4" max="4" width="10.26953125" style="174" customWidth="1"/>
    <col min="5" max="5" width="21.26953125" style="174" customWidth="1"/>
    <col min="6" max="6" width="11" style="174" customWidth="1"/>
    <col min="7" max="8" width="8.26953125" style="174" customWidth="1"/>
    <col min="9" max="9" width="22.26953125" style="174" customWidth="1"/>
    <col min="10" max="14" width="3.26953125" style="174"/>
    <col min="15" max="16" width="3.26953125" style="174" customWidth="1"/>
    <col min="17" max="17" width="18.54296875" style="174" customWidth="1"/>
    <col min="18" max="16384" width="3.26953125" style="174"/>
  </cols>
  <sheetData>
    <row r="1" spans="1:5" ht="45" customHeight="1" x14ac:dyDescent="0.35">
      <c r="A1" s="26" t="s">
        <v>39</v>
      </c>
    </row>
    <row r="2" spans="1:5" ht="62" x14ac:dyDescent="0.35">
      <c r="A2" s="175" t="s">
        <v>281</v>
      </c>
    </row>
    <row r="3" spans="1:5" ht="30" customHeight="1" x14ac:dyDescent="0.5">
      <c r="A3" s="93" t="s">
        <v>0</v>
      </c>
    </row>
    <row r="4" spans="1:5" ht="31" x14ac:dyDescent="0.35">
      <c r="A4" s="221" t="s">
        <v>322</v>
      </c>
    </row>
    <row r="5" spans="1:5" ht="30" customHeight="1" x14ac:dyDescent="0.5">
      <c r="A5" s="93" t="s">
        <v>1</v>
      </c>
    </row>
    <row r="6" spans="1:5" ht="20.149999999999999" customHeight="1" x14ac:dyDescent="0.35">
      <c r="A6" s="279" t="s">
        <v>312</v>
      </c>
    </row>
    <row r="7" spans="1:5" ht="30" customHeight="1" x14ac:dyDescent="0.5">
      <c r="A7" s="93" t="s">
        <v>2</v>
      </c>
      <c r="B7" s="176"/>
    </row>
    <row r="8" spans="1:5" ht="31" x14ac:dyDescent="0.35">
      <c r="A8" s="241" t="s">
        <v>323</v>
      </c>
    </row>
    <row r="9" spans="1:5" ht="30" customHeight="1" x14ac:dyDescent="0.5">
      <c r="A9" s="93" t="s">
        <v>3</v>
      </c>
      <c r="C9" s="177"/>
      <c r="D9" s="177"/>
      <c r="E9" s="178"/>
    </row>
    <row r="10" spans="1:5" ht="31" x14ac:dyDescent="0.35">
      <c r="A10" s="179" t="s">
        <v>4</v>
      </c>
      <c r="C10" s="177"/>
      <c r="D10" s="177"/>
      <c r="E10" s="178"/>
    </row>
    <row r="11" spans="1:5" ht="20.149999999999999" customHeight="1" x14ac:dyDescent="0.35">
      <c r="A11" s="180" t="s">
        <v>255</v>
      </c>
      <c r="C11" s="177"/>
      <c r="D11" s="177"/>
      <c r="E11" s="178"/>
    </row>
    <row r="12" spans="1:5" ht="31" x14ac:dyDescent="0.35">
      <c r="A12" s="179" t="s">
        <v>5</v>
      </c>
      <c r="C12" s="177"/>
      <c r="D12" s="177"/>
      <c r="E12" s="178"/>
    </row>
    <row r="13" spans="1:5" ht="31" x14ac:dyDescent="0.35">
      <c r="A13" s="179" t="s">
        <v>6</v>
      </c>
      <c r="C13" s="177"/>
      <c r="D13" s="177"/>
      <c r="E13" s="178"/>
    </row>
    <row r="14" spans="1:5" ht="20.149999999999999" customHeight="1" x14ac:dyDescent="0.35">
      <c r="A14" s="179" t="s">
        <v>7</v>
      </c>
      <c r="B14" s="181"/>
      <c r="C14" s="177"/>
      <c r="D14" s="177"/>
      <c r="E14" s="182"/>
    </row>
    <row r="15" spans="1:5" ht="20.149999999999999" customHeight="1" x14ac:dyDescent="0.35">
      <c r="A15" s="183" t="s">
        <v>8</v>
      </c>
      <c r="E15" s="184"/>
    </row>
    <row r="16" spans="1:5" ht="20.149999999999999" customHeight="1" x14ac:dyDescent="0.35">
      <c r="A16" s="183" t="s">
        <v>9</v>
      </c>
      <c r="C16" s="185"/>
      <c r="E16" s="184"/>
    </row>
    <row r="17" spans="1:257" ht="20.149999999999999" customHeight="1" x14ac:dyDescent="0.35">
      <c r="A17" s="186" t="s">
        <v>10</v>
      </c>
      <c r="E17" s="184"/>
    </row>
    <row r="18" spans="1:257" s="222" customFormat="1" ht="20.25" customHeight="1" x14ac:dyDescent="0.35">
      <c r="A18" s="186" t="s">
        <v>246</v>
      </c>
      <c r="B18" s="221"/>
      <c r="C18" s="221"/>
      <c r="D18" s="221"/>
      <c r="E18" s="221"/>
      <c r="F18" s="221"/>
      <c r="G18" s="221"/>
      <c r="H18" s="221"/>
      <c r="I18" s="221"/>
      <c r="J18" s="221"/>
      <c r="K18" s="221"/>
      <c r="L18" s="221"/>
      <c r="M18" s="221"/>
      <c r="N18" s="221"/>
      <c r="O18" s="221"/>
      <c r="P18" s="221"/>
      <c r="Q18" s="221"/>
      <c r="R18" s="221"/>
      <c r="S18" s="221"/>
      <c r="T18" s="221"/>
      <c r="U18" s="221"/>
      <c r="V18" s="221"/>
      <c r="W18" s="221"/>
      <c r="X18" s="221"/>
      <c r="Y18" s="221"/>
      <c r="Z18" s="221"/>
      <c r="AA18" s="221"/>
      <c r="AB18" s="221"/>
      <c r="AC18" s="221"/>
      <c r="AD18" s="221"/>
      <c r="AE18" s="221"/>
      <c r="AF18" s="221"/>
      <c r="AG18" s="221"/>
      <c r="AH18" s="221"/>
      <c r="AI18" s="221"/>
      <c r="AJ18" s="221"/>
      <c r="AK18" s="221"/>
      <c r="AL18" s="221"/>
      <c r="AM18" s="221"/>
      <c r="AN18" s="221"/>
      <c r="AO18" s="221"/>
      <c r="AP18" s="221"/>
      <c r="AQ18" s="221"/>
      <c r="AR18" s="221"/>
      <c r="AS18" s="221"/>
      <c r="AT18" s="221"/>
      <c r="AU18" s="221"/>
      <c r="AV18" s="221"/>
      <c r="AW18" s="221"/>
      <c r="AX18" s="221"/>
      <c r="AY18" s="221"/>
      <c r="AZ18" s="221"/>
      <c r="BA18" s="221"/>
      <c r="BB18" s="221"/>
      <c r="BC18" s="221"/>
      <c r="BD18" s="221"/>
      <c r="BE18" s="221"/>
      <c r="BF18" s="221"/>
      <c r="BG18" s="221"/>
      <c r="BH18" s="221"/>
      <c r="BI18" s="221"/>
      <c r="BJ18" s="221"/>
      <c r="BK18" s="221"/>
      <c r="BL18" s="221"/>
      <c r="BM18" s="221"/>
      <c r="BN18" s="221"/>
      <c r="BO18" s="221"/>
      <c r="BP18" s="221"/>
      <c r="BQ18" s="221"/>
      <c r="BR18" s="221"/>
      <c r="BS18" s="221"/>
      <c r="BT18" s="221"/>
      <c r="BU18" s="221"/>
      <c r="BV18" s="221"/>
      <c r="BW18" s="221"/>
      <c r="BX18" s="221"/>
      <c r="BY18" s="221"/>
      <c r="BZ18" s="221"/>
      <c r="CA18" s="221"/>
      <c r="CB18" s="221"/>
      <c r="CC18" s="221"/>
      <c r="CD18" s="221"/>
      <c r="CE18" s="221"/>
      <c r="CF18" s="221"/>
      <c r="CG18" s="221"/>
      <c r="CH18" s="221"/>
      <c r="CI18" s="221"/>
      <c r="CJ18" s="221"/>
      <c r="CK18" s="221"/>
      <c r="CL18" s="221"/>
      <c r="CM18" s="221"/>
      <c r="CN18" s="221"/>
      <c r="CO18" s="221"/>
      <c r="CP18" s="221"/>
      <c r="CQ18" s="221"/>
      <c r="CR18" s="221"/>
      <c r="CS18" s="221"/>
      <c r="CT18" s="221"/>
      <c r="CU18" s="221"/>
      <c r="CV18" s="221"/>
      <c r="CW18" s="221"/>
      <c r="CX18" s="221"/>
      <c r="CY18" s="221"/>
      <c r="CZ18" s="221"/>
      <c r="DA18" s="221"/>
      <c r="DB18" s="221"/>
      <c r="DC18" s="221"/>
      <c r="DD18" s="221"/>
      <c r="DE18" s="221"/>
      <c r="DF18" s="221"/>
      <c r="DG18" s="221"/>
      <c r="DH18" s="221"/>
      <c r="DI18" s="221"/>
      <c r="DJ18" s="221"/>
      <c r="DK18" s="221"/>
      <c r="DL18" s="221"/>
      <c r="DM18" s="221"/>
      <c r="DN18" s="221"/>
      <c r="DO18" s="221"/>
      <c r="DP18" s="221"/>
      <c r="DQ18" s="221"/>
      <c r="DR18" s="221"/>
      <c r="DS18" s="221"/>
      <c r="DT18" s="221"/>
      <c r="DU18" s="221"/>
      <c r="DV18" s="221"/>
      <c r="DW18" s="221"/>
      <c r="DX18" s="221"/>
      <c r="DY18" s="221"/>
      <c r="DZ18" s="221"/>
      <c r="EA18" s="221"/>
      <c r="EB18" s="221"/>
      <c r="EC18" s="221"/>
      <c r="ED18" s="221"/>
      <c r="EE18" s="221"/>
      <c r="EF18" s="221"/>
      <c r="EG18" s="221"/>
      <c r="EH18" s="221"/>
      <c r="EI18" s="221"/>
      <c r="EJ18" s="221"/>
      <c r="EK18" s="221"/>
      <c r="EL18" s="221"/>
      <c r="EM18" s="221"/>
      <c r="EN18" s="221"/>
      <c r="EO18" s="221"/>
      <c r="EP18" s="221"/>
      <c r="EQ18" s="221"/>
      <c r="ER18" s="221"/>
      <c r="ES18" s="221"/>
      <c r="ET18" s="221"/>
      <c r="EU18" s="221"/>
      <c r="EV18" s="221"/>
      <c r="EW18" s="221"/>
      <c r="EX18" s="221"/>
      <c r="EY18" s="221"/>
      <c r="EZ18" s="221"/>
      <c r="FA18" s="221"/>
      <c r="FB18" s="221"/>
      <c r="FC18" s="221"/>
      <c r="FD18" s="221"/>
      <c r="FE18" s="221"/>
      <c r="FF18" s="221"/>
      <c r="FG18" s="221"/>
      <c r="FH18" s="221"/>
      <c r="FI18" s="221"/>
      <c r="FJ18" s="221"/>
      <c r="FK18" s="221"/>
      <c r="FL18" s="221"/>
      <c r="FM18" s="221"/>
      <c r="FN18" s="221"/>
      <c r="FO18" s="221"/>
      <c r="FP18" s="221"/>
      <c r="FQ18" s="221"/>
      <c r="FR18" s="221"/>
      <c r="FS18" s="221"/>
      <c r="FT18" s="221"/>
      <c r="FU18" s="221"/>
      <c r="FV18" s="221"/>
      <c r="FW18" s="221"/>
      <c r="FX18" s="221"/>
      <c r="FY18" s="221"/>
      <c r="FZ18" s="221"/>
      <c r="GA18" s="221"/>
      <c r="GB18" s="221"/>
      <c r="GC18" s="221"/>
      <c r="GD18" s="221"/>
      <c r="GE18" s="221"/>
      <c r="GF18" s="221"/>
      <c r="GG18" s="221"/>
      <c r="GH18" s="221"/>
      <c r="GI18" s="221"/>
      <c r="GJ18" s="221"/>
      <c r="GK18" s="221"/>
      <c r="GL18" s="221"/>
      <c r="GM18" s="221"/>
      <c r="GN18" s="221"/>
      <c r="GO18" s="221"/>
      <c r="GP18" s="221"/>
      <c r="GQ18" s="221"/>
      <c r="GR18" s="221"/>
      <c r="GS18" s="221"/>
      <c r="GT18" s="221"/>
      <c r="GU18" s="221"/>
      <c r="GV18" s="221"/>
      <c r="GW18" s="221"/>
      <c r="GX18" s="221"/>
      <c r="GY18" s="221"/>
      <c r="GZ18" s="221"/>
      <c r="HA18" s="221"/>
      <c r="HB18" s="221"/>
      <c r="HC18" s="221"/>
      <c r="HD18" s="221"/>
      <c r="HE18" s="221"/>
      <c r="HF18" s="221"/>
      <c r="HG18" s="221"/>
      <c r="HH18" s="221"/>
      <c r="HI18" s="221"/>
      <c r="HJ18" s="221"/>
      <c r="HK18" s="221"/>
      <c r="HL18" s="221"/>
      <c r="HM18" s="221"/>
      <c r="HN18" s="221"/>
      <c r="HO18" s="221"/>
      <c r="HP18" s="221"/>
      <c r="HQ18" s="221"/>
      <c r="HR18" s="221"/>
      <c r="HS18" s="221"/>
      <c r="HT18" s="221"/>
      <c r="HU18" s="221"/>
      <c r="HV18" s="221"/>
      <c r="HW18" s="221"/>
      <c r="HX18" s="221"/>
      <c r="HY18" s="221"/>
      <c r="HZ18" s="221"/>
      <c r="IA18" s="221"/>
      <c r="IB18" s="221"/>
      <c r="IC18" s="221"/>
      <c r="ID18" s="221"/>
      <c r="IE18" s="221"/>
      <c r="IF18" s="221"/>
      <c r="IG18" s="221"/>
      <c r="IH18" s="221"/>
      <c r="II18" s="221"/>
      <c r="IJ18" s="221"/>
      <c r="IK18" s="221"/>
      <c r="IL18" s="221"/>
      <c r="IM18" s="221"/>
      <c r="IN18" s="221"/>
      <c r="IO18" s="221"/>
      <c r="IP18" s="221"/>
      <c r="IQ18" s="221"/>
      <c r="IR18" s="221"/>
      <c r="IS18" s="221"/>
      <c r="IT18" s="221"/>
      <c r="IU18" s="221"/>
      <c r="IV18" s="221"/>
      <c r="IW18" s="221"/>
    </row>
    <row r="19" spans="1:257" ht="30" customHeight="1" x14ac:dyDescent="0.5">
      <c r="A19" s="93" t="s">
        <v>11</v>
      </c>
    </row>
    <row r="20" spans="1:257" ht="20.149999999999999" customHeight="1" x14ac:dyDescent="0.35">
      <c r="A20" s="19" t="s">
        <v>12</v>
      </c>
      <c r="B20" s="181"/>
    </row>
    <row r="21" spans="1:257" ht="20.149999999999999" customHeight="1" x14ac:dyDescent="0.35">
      <c r="A21" s="179" t="s">
        <v>13</v>
      </c>
      <c r="B21" s="187"/>
      <c r="C21" s="188"/>
      <c r="D21" s="188"/>
      <c r="E21" s="188"/>
      <c r="F21" s="188"/>
      <c r="G21" s="188"/>
      <c r="H21" s="188"/>
      <c r="I21" s="188"/>
      <c r="J21" s="188"/>
      <c r="K21" s="188"/>
      <c r="L21" s="188"/>
      <c r="M21" s="188"/>
      <c r="N21" s="188"/>
    </row>
    <row r="22" spans="1:257" ht="20.149999999999999" customHeight="1" x14ac:dyDescent="0.35">
      <c r="A22" s="180" t="s">
        <v>256</v>
      </c>
    </row>
    <row r="23" spans="1:257" ht="20.149999999999999" customHeight="1" x14ac:dyDescent="0.35">
      <c r="A23" s="189" t="s">
        <v>245</v>
      </c>
      <c r="B23" s="181"/>
    </row>
    <row r="24" spans="1:257" ht="20.149999999999999" customHeight="1" x14ac:dyDescent="0.35">
      <c r="A24" s="19" t="s">
        <v>14</v>
      </c>
      <c r="E24" s="190"/>
      <c r="F24" s="190"/>
      <c r="G24" s="190"/>
      <c r="H24" s="190"/>
      <c r="I24" s="190"/>
      <c r="J24" s="190"/>
      <c r="K24" s="190"/>
      <c r="L24" s="190"/>
    </row>
    <row r="25" spans="1:257" ht="20.149999999999999" customHeight="1" x14ac:dyDescent="0.35">
      <c r="A25" s="183" t="s">
        <v>254</v>
      </c>
      <c r="E25" s="190"/>
      <c r="F25" s="190"/>
      <c r="G25" s="190"/>
      <c r="H25" s="190"/>
      <c r="I25" s="190"/>
      <c r="J25" s="190"/>
      <c r="K25" s="190"/>
      <c r="L25" s="190"/>
    </row>
    <row r="26" spans="1:257" ht="20.149999999999999" customHeight="1" x14ac:dyDescent="0.35">
      <c r="A26" s="31" t="s">
        <v>15</v>
      </c>
      <c r="E26" s="190"/>
      <c r="F26" s="190"/>
      <c r="G26" s="190"/>
      <c r="H26" s="190"/>
      <c r="I26" s="190"/>
      <c r="J26" s="190"/>
      <c r="K26" s="190"/>
      <c r="L26" s="190"/>
    </row>
    <row r="27" spans="1:257" s="192" customFormat="1" x14ac:dyDescent="0.35">
      <c r="A27" s="191"/>
      <c r="E27" s="190"/>
      <c r="F27" s="190"/>
      <c r="G27" s="190"/>
      <c r="H27" s="190"/>
      <c r="I27" s="190"/>
      <c r="J27" s="190"/>
      <c r="K27" s="190"/>
      <c r="L27" s="190"/>
    </row>
    <row r="28" spans="1:257" x14ac:dyDescent="0.35">
      <c r="E28" s="193"/>
      <c r="F28" s="194"/>
      <c r="G28" s="194"/>
      <c r="H28" s="194"/>
      <c r="I28" s="194"/>
      <c r="J28" s="194"/>
      <c r="K28" s="194"/>
      <c r="L28" s="194"/>
    </row>
    <row r="29" spans="1:257" x14ac:dyDescent="0.35">
      <c r="B29" s="181"/>
    </row>
    <row r="32" spans="1:257" x14ac:dyDescent="0.35">
      <c r="E32" s="195"/>
      <c r="L32" s="194"/>
      <c r="M32" s="194"/>
      <c r="N32" s="194"/>
      <c r="O32" s="194"/>
      <c r="P32" s="194"/>
      <c r="Q32" s="194"/>
    </row>
    <row r="33" spans="6:17" x14ac:dyDescent="0.35">
      <c r="L33" s="196"/>
      <c r="M33" s="190"/>
      <c r="N33" s="190"/>
      <c r="O33" s="190"/>
      <c r="P33" s="190"/>
      <c r="Q33" s="190"/>
    </row>
    <row r="34" spans="6:17" x14ac:dyDescent="0.35">
      <c r="F34" s="194"/>
      <c r="G34" s="194"/>
      <c r="H34" s="194"/>
      <c r="I34" s="194"/>
      <c r="J34" s="194"/>
      <c r="K34" s="194"/>
      <c r="L34" s="196"/>
      <c r="M34" s="190"/>
      <c r="N34" s="190"/>
      <c r="O34" s="190"/>
      <c r="P34" s="190"/>
      <c r="Q34" s="190"/>
    </row>
    <row r="35" spans="6:17" x14ac:dyDescent="0.35">
      <c r="L35" s="194"/>
      <c r="M35" s="194"/>
      <c r="N35" s="194"/>
      <c r="O35" s="194"/>
      <c r="P35" s="194"/>
      <c r="Q35" s="194"/>
    </row>
  </sheetData>
  <hyperlinks>
    <hyperlink ref="A15" r:id="rId1" display="Energy trends publication (opens in a new window) " xr:uid="{47759441-4B7E-419B-BAA8-6044D8307EB3}"/>
    <hyperlink ref="A16" r:id="rId2" xr:uid="{64E25292-5E46-4718-A148-DC4FB429FEFF}"/>
    <hyperlink ref="A17" r:id="rId3" xr:uid="{85364522-9038-4A41-8DCF-8795D582813E}"/>
    <hyperlink ref="A25" r:id="rId4" xr:uid="{822CBB70-6A3F-456E-B98F-0E7A3D8D0D70}"/>
    <hyperlink ref="A11" r:id="rId5" xr:uid="{FF7CA81B-E06F-48C1-9FCC-E39DAE1453AD}"/>
    <hyperlink ref="A22" r:id="rId6" xr:uid="{6078B960-A622-4A91-89B7-1EE088D0088B}"/>
    <hyperlink ref="A18" r:id="rId7" xr:uid="{EC958B63-A770-423D-A1EF-DD8C1C003BA8}"/>
  </hyperlinks>
  <pageMargins left="0.7" right="0.7" top="0.75" bottom="0.75" header="0.3" footer="0.3"/>
  <pageSetup paperSize="9" scale="46" orientation="portrait" verticalDpi="4"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6F8CB-7B0E-4FAD-B1C2-86DFED43C903}">
  <dimension ref="A1:B11"/>
  <sheetViews>
    <sheetView zoomScaleNormal="100" workbookViewId="0"/>
  </sheetViews>
  <sheetFormatPr defaultColWidth="8.7265625" defaultRowHeight="13" x14ac:dyDescent="0.3"/>
  <cols>
    <col min="1" max="1" width="92.54296875" style="21" customWidth="1"/>
    <col min="2" max="2" width="31.453125" style="21" customWidth="1"/>
    <col min="3" max="16384" width="8.7265625" style="21"/>
  </cols>
  <sheetData>
    <row r="1" spans="1:2" ht="45" customHeight="1" x14ac:dyDescent="0.3">
      <c r="A1" s="26" t="s">
        <v>16</v>
      </c>
    </row>
    <row r="2" spans="1:2" ht="20.149999999999999" customHeight="1" x14ac:dyDescent="0.3">
      <c r="A2" s="32" t="s">
        <v>17</v>
      </c>
    </row>
    <row r="3" spans="1:2" ht="20.149999999999999" customHeight="1" x14ac:dyDescent="0.3">
      <c r="A3" s="31" t="s">
        <v>18</v>
      </c>
    </row>
    <row r="4" spans="1:2" ht="30" customHeight="1" x14ac:dyDescent="0.5">
      <c r="A4" s="168" t="s">
        <v>19</v>
      </c>
      <c r="B4" s="168" t="s">
        <v>20</v>
      </c>
    </row>
    <row r="5" spans="1:2" ht="20.149999999999999" customHeight="1" x14ac:dyDescent="0.3">
      <c r="A5" s="32" t="s">
        <v>21</v>
      </c>
      <c r="B5" s="172" t="s">
        <v>22</v>
      </c>
    </row>
    <row r="6" spans="1:2" ht="20.149999999999999" customHeight="1" x14ac:dyDescent="0.3">
      <c r="A6" s="32" t="s">
        <v>23</v>
      </c>
      <c r="B6" s="172" t="s">
        <v>16</v>
      </c>
    </row>
    <row r="7" spans="1:2" ht="20.149999999999999" customHeight="1" x14ac:dyDescent="0.3">
      <c r="A7" s="32" t="s">
        <v>24</v>
      </c>
      <c r="B7" s="172" t="s">
        <v>25</v>
      </c>
    </row>
    <row r="8" spans="1:2" ht="20.149999999999999" customHeight="1" x14ac:dyDescent="0.3">
      <c r="A8" s="32" t="s">
        <v>26</v>
      </c>
      <c r="B8" s="172" t="s">
        <v>27</v>
      </c>
    </row>
    <row r="9" spans="1:2" ht="20.149999999999999" customHeight="1" x14ac:dyDescent="0.3">
      <c r="A9" s="32" t="s">
        <v>85</v>
      </c>
      <c r="B9" s="172" t="s">
        <v>86</v>
      </c>
    </row>
    <row r="10" spans="1:2" s="173" customFormat="1" ht="20.149999999999999" customHeight="1" x14ac:dyDescent="0.35">
      <c r="A10" s="32" t="s">
        <v>250</v>
      </c>
      <c r="B10" s="172" t="s">
        <v>87</v>
      </c>
    </row>
    <row r="11" spans="1:2" ht="20.149999999999999" customHeight="1" x14ac:dyDescent="0.3">
      <c r="A11" s="32" t="s">
        <v>251</v>
      </c>
      <c r="B11" s="172" t="s">
        <v>88</v>
      </c>
    </row>
  </sheetData>
  <hyperlinks>
    <hyperlink ref="B5" location="'Cover Sheet'!A1" display="Cover Sheet" xr:uid="{4FAA0230-E0BF-4D6B-ABF9-06EBDDF10CBA}"/>
    <hyperlink ref="B6" location="Contents!A1" display="Contents" xr:uid="{15577374-8C8A-4B20-813E-39E918A04302}"/>
    <hyperlink ref="B8" location="Commentary!A1" display="Commentary" xr:uid="{BD7D2716-6EA2-4B56-98D6-73ECD353B501}"/>
    <hyperlink ref="B9" location="'Main Table'!A1" display="Main table (TWh)" xr:uid="{E5711DBB-5165-4EE7-8698-3D5ABB354FA7}"/>
    <hyperlink ref="B10" location="Annual!A1" display="Annual (TWh)" xr:uid="{D6B16AD6-C888-4B39-B87F-95BAB857D05B}"/>
    <hyperlink ref="B11" location="Quarter!A1" display="Quarter (TWh)" xr:uid="{16892EB1-8E97-4D6C-BC9B-F0F8BF03BD01}"/>
    <hyperlink ref="B7" location="Notes!A1" display="Notes" xr:uid="{2B4E8232-B806-4546-B499-A3F0AF5B3CEC}"/>
  </hyperlinks>
  <pageMargins left="0.7" right="0.7" top="0.75" bottom="0.75" header="0.3" footer="0.3"/>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7ABD2-6556-46A4-840E-1931A29B453C}">
  <dimension ref="A1:B22"/>
  <sheetViews>
    <sheetView workbookViewId="0"/>
  </sheetViews>
  <sheetFormatPr defaultColWidth="8.7265625" defaultRowHeight="13" x14ac:dyDescent="0.3"/>
  <cols>
    <col min="1" max="1" width="15.54296875" style="21" customWidth="1"/>
    <col min="2" max="2" width="125.1796875" style="21" customWidth="1"/>
    <col min="3" max="16384" width="8.7265625" style="21"/>
  </cols>
  <sheetData>
    <row r="1" spans="1:2" ht="40" customHeight="1" x14ac:dyDescent="0.3">
      <c r="A1" s="26" t="s">
        <v>25</v>
      </c>
      <c r="B1" s="32"/>
    </row>
    <row r="2" spans="1:2" ht="20.149999999999999" customHeight="1" x14ac:dyDescent="0.3">
      <c r="A2" s="31" t="s">
        <v>28</v>
      </c>
      <c r="B2" s="31"/>
    </row>
    <row r="3" spans="1:2" ht="20.149999999999999" customHeight="1" x14ac:dyDescent="0.3">
      <c r="A3" s="31" t="s">
        <v>40</v>
      </c>
      <c r="B3" s="31"/>
    </row>
    <row r="4" spans="1:2" ht="33" customHeight="1" x14ac:dyDescent="0.5">
      <c r="A4" s="168" t="s">
        <v>29</v>
      </c>
      <c r="B4" s="168" t="s">
        <v>30</v>
      </c>
    </row>
    <row r="5" spans="1:2" ht="31" x14ac:dyDescent="0.3">
      <c r="A5" s="169" t="s">
        <v>31</v>
      </c>
      <c r="B5" s="170" t="s">
        <v>41</v>
      </c>
    </row>
    <row r="6" spans="1:2" ht="31" x14ac:dyDescent="0.3">
      <c r="A6" s="169" t="s">
        <v>32</v>
      </c>
      <c r="B6" s="170" t="s">
        <v>42</v>
      </c>
    </row>
    <row r="7" spans="1:2" ht="20.149999999999999" customHeight="1" x14ac:dyDescent="0.3">
      <c r="A7" s="169" t="s">
        <v>33</v>
      </c>
      <c r="B7" s="171" t="s">
        <v>43</v>
      </c>
    </row>
    <row r="8" spans="1:2" ht="20.149999999999999" customHeight="1" x14ac:dyDescent="0.3">
      <c r="A8" s="169" t="s">
        <v>34</v>
      </c>
      <c r="B8" s="171" t="s">
        <v>44</v>
      </c>
    </row>
    <row r="9" spans="1:2" ht="31" x14ac:dyDescent="0.3">
      <c r="A9" s="171" t="s">
        <v>35</v>
      </c>
      <c r="B9" s="170" t="s">
        <v>45</v>
      </c>
    </row>
    <row r="10" spans="1:2" ht="31" x14ac:dyDescent="0.3">
      <c r="A10" s="171" t="s">
        <v>36</v>
      </c>
      <c r="B10" s="169" t="s">
        <v>101</v>
      </c>
    </row>
    <row r="11" spans="1:2" ht="31" x14ac:dyDescent="0.3">
      <c r="A11" s="171" t="s">
        <v>37</v>
      </c>
      <c r="B11" s="169" t="s">
        <v>287</v>
      </c>
    </row>
    <row r="12" spans="1:2" ht="31" x14ac:dyDescent="0.3">
      <c r="A12" s="171" t="s">
        <v>38</v>
      </c>
      <c r="B12" s="169" t="s">
        <v>103</v>
      </c>
    </row>
    <row r="13" spans="1:2" ht="20.149999999999999" customHeight="1" x14ac:dyDescent="0.3">
      <c r="A13" s="171" t="s">
        <v>105</v>
      </c>
      <c r="B13" s="169" t="s">
        <v>242</v>
      </c>
    </row>
    <row r="14" spans="1:2" ht="31" x14ac:dyDescent="0.3">
      <c r="A14" s="171" t="s">
        <v>107</v>
      </c>
      <c r="B14" s="169" t="s">
        <v>106</v>
      </c>
    </row>
    <row r="15" spans="1:2" ht="20.149999999999999" customHeight="1" x14ac:dyDescent="0.3">
      <c r="A15" s="171" t="s">
        <v>109</v>
      </c>
      <c r="B15" s="169" t="s">
        <v>111</v>
      </c>
    </row>
    <row r="16" spans="1:2" ht="20.149999999999999" customHeight="1" x14ac:dyDescent="0.3">
      <c r="A16" s="171" t="s">
        <v>113</v>
      </c>
      <c r="B16" s="169" t="s">
        <v>112</v>
      </c>
    </row>
    <row r="17" spans="1:2" ht="124" x14ac:dyDescent="0.3">
      <c r="A17" s="171" t="s">
        <v>117</v>
      </c>
      <c r="B17" s="169" t="s">
        <v>318</v>
      </c>
    </row>
    <row r="18" spans="1:2" ht="31" x14ac:dyDescent="0.3">
      <c r="A18" s="171" t="s">
        <v>257</v>
      </c>
      <c r="B18" s="169" t="s">
        <v>314</v>
      </c>
    </row>
    <row r="19" spans="1:2" ht="31" x14ac:dyDescent="0.3">
      <c r="A19" s="171" t="s">
        <v>265</v>
      </c>
      <c r="B19" s="169" t="s">
        <v>317</v>
      </c>
    </row>
    <row r="20" spans="1:2" ht="15.5" x14ac:dyDescent="0.3">
      <c r="A20" s="171" t="s">
        <v>266</v>
      </c>
      <c r="B20" s="169" t="s">
        <v>289</v>
      </c>
    </row>
    <row r="21" spans="1:2" ht="62" x14ac:dyDescent="0.3">
      <c r="A21" s="171" t="s">
        <v>271</v>
      </c>
      <c r="B21" s="247" t="s">
        <v>291</v>
      </c>
    </row>
    <row r="22" spans="1:2" ht="46.5" x14ac:dyDescent="0.3">
      <c r="A22" s="171" t="s">
        <v>290</v>
      </c>
      <c r="B22" s="169" t="s">
        <v>309</v>
      </c>
    </row>
  </sheetData>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1C8FB-D6A5-40DE-A1DC-AF9F645BD8BB}">
  <sheetPr>
    <pageSetUpPr fitToPage="1"/>
  </sheetPr>
  <dimension ref="A1:I26"/>
  <sheetViews>
    <sheetView zoomScaleNormal="100" workbookViewId="0"/>
  </sheetViews>
  <sheetFormatPr defaultColWidth="3.54296875" defaultRowHeight="13" x14ac:dyDescent="0.3"/>
  <cols>
    <col min="1" max="1" width="131.81640625" style="25" customWidth="1"/>
    <col min="2" max="2" width="14.453125" style="25" bestFit="1" customWidth="1"/>
    <col min="3" max="3" width="23.54296875" style="17" bestFit="1" customWidth="1"/>
    <col min="4" max="4" width="31.453125" style="17" bestFit="1" customWidth="1"/>
    <col min="5" max="8" width="3.54296875" style="17"/>
    <col min="9" max="9" width="5.81640625" style="17" bestFit="1" customWidth="1"/>
    <col min="10" max="16384" width="3.54296875" style="17"/>
  </cols>
  <sheetData>
    <row r="1" spans="1:9" ht="45" customHeight="1" x14ac:dyDescent="0.3">
      <c r="A1" s="242" t="s">
        <v>27</v>
      </c>
      <c r="C1" s="25"/>
      <c r="D1" s="25"/>
    </row>
    <row r="2" spans="1:9" s="18" customFormat="1" ht="26" x14ac:dyDescent="0.6">
      <c r="A2" s="246" t="s">
        <v>273</v>
      </c>
      <c r="B2" s="25"/>
      <c r="C2" s="25"/>
      <c r="D2" s="25"/>
    </row>
    <row r="3" spans="1:9" s="18" customFormat="1" ht="18.5" x14ac:dyDescent="0.45">
      <c r="A3" s="248" t="s">
        <v>316</v>
      </c>
      <c r="B3" s="25"/>
      <c r="C3" s="25"/>
      <c r="D3" s="25"/>
    </row>
    <row r="4" spans="1:9" s="18" customFormat="1" ht="89.5" customHeight="1" x14ac:dyDescent="0.3">
      <c r="A4" s="282" t="s">
        <v>319</v>
      </c>
      <c r="B4" s="25"/>
      <c r="C4" s="25"/>
      <c r="D4" s="25"/>
    </row>
    <row r="5" spans="1:9" s="18" customFormat="1" ht="18.5" x14ac:dyDescent="0.45">
      <c r="A5" s="280" t="s">
        <v>315</v>
      </c>
      <c r="B5" s="25"/>
      <c r="C5" s="25"/>
      <c r="D5" s="25"/>
      <c r="H5" s="20"/>
    </row>
    <row r="6" spans="1:9" s="18" customFormat="1" ht="191.5" customHeight="1" x14ac:dyDescent="0.3">
      <c r="A6" s="281" t="s">
        <v>321</v>
      </c>
      <c r="B6" s="25"/>
      <c r="C6" s="25"/>
      <c r="H6" s="20"/>
    </row>
    <row r="7" spans="1:9" s="21" customFormat="1" ht="18.5" x14ac:dyDescent="0.45">
      <c r="A7" s="251" t="s">
        <v>292</v>
      </c>
      <c r="B7" s="25"/>
      <c r="C7" s="25"/>
      <c r="D7" s="25"/>
      <c r="E7" s="22"/>
      <c r="F7" s="22"/>
      <c r="G7" s="22"/>
      <c r="H7" s="22"/>
      <c r="I7" s="22"/>
    </row>
    <row r="8" spans="1:9" ht="62" x14ac:dyDescent="0.35">
      <c r="A8" s="245" t="s">
        <v>313</v>
      </c>
      <c r="C8" s="25"/>
      <c r="D8" s="25"/>
    </row>
    <row r="9" spans="1:9" ht="14" x14ac:dyDescent="0.3">
      <c r="A9" s="23"/>
      <c r="C9" s="25"/>
      <c r="D9" s="25"/>
    </row>
    <row r="10" spans="1:9" x14ac:dyDescent="0.3">
      <c r="C10" s="25"/>
      <c r="D10" s="25"/>
    </row>
    <row r="11" spans="1:9" x14ac:dyDescent="0.3">
      <c r="C11" s="25"/>
      <c r="D11" s="25"/>
    </row>
    <row r="12" spans="1:9" x14ac:dyDescent="0.3">
      <c r="C12" s="25"/>
      <c r="D12" s="25"/>
    </row>
    <row r="13" spans="1:9" x14ac:dyDescent="0.3">
      <c r="C13" s="25"/>
      <c r="D13" s="25"/>
    </row>
    <row r="14" spans="1:9" ht="13" customHeight="1" x14ac:dyDescent="0.3"/>
    <row r="15" spans="1:9" ht="13" customHeight="1" x14ac:dyDescent="0.3"/>
    <row r="16" spans="1:9" ht="13" customHeight="1" x14ac:dyDescent="0.3"/>
    <row r="17" spans="1:2" ht="13" customHeight="1" x14ac:dyDescent="0.3">
      <c r="A17" s="24"/>
      <c r="B17" s="24"/>
    </row>
    <row r="18" spans="1:2" ht="13" customHeight="1" x14ac:dyDescent="0.3">
      <c r="A18" s="24"/>
      <c r="B18" s="24"/>
    </row>
    <row r="19" spans="1:2" ht="13" customHeight="1" x14ac:dyDescent="0.3">
      <c r="A19" s="24"/>
      <c r="B19" s="24"/>
    </row>
    <row r="20" spans="1:2" ht="13" customHeight="1" x14ac:dyDescent="0.3"/>
    <row r="21" spans="1:2" ht="13" customHeight="1" x14ac:dyDescent="0.3">
      <c r="A21" s="24"/>
      <c r="B21" s="24"/>
    </row>
    <row r="22" spans="1:2" ht="13" customHeight="1" x14ac:dyDescent="0.3">
      <c r="A22" s="24"/>
      <c r="B22" s="24"/>
    </row>
    <row r="23" spans="1:2" ht="13" customHeight="1" x14ac:dyDescent="0.3">
      <c r="A23" s="24"/>
      <c r="B23" s="24"/>
    </row>
    <row r="24" spans="1:2" ht="13" customHeight="1" x14ac:dyDescent="0.3">
      <c r="A24" s="24"/>
      <c r="B24" s="24"/>
    </row>
    <row r="25" spans="1:2" ht="13" customHeight="1" x14ac:dyDescent="0.3">
      <c r="A25" s="24"/>
      <c r="B25" s="24"/>
    </row>
    <row r="26" spans="1:2" ht="13" customHeight="1" x14ac:dyDescent="0.3"/>
  </sheetData>
  <pageMargins left="0.74803149606299213" right="0.74803149606299213" top="0.98425196850393704" bottom="0.98425196850393704" header="0.51181102362204722" footer="0.51181102362204722"/>
  <pageSetup paperSize="9" scale="69" orientation="landscape" verticalDpi="4"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BF496-8654-4ADA-9212-93E68F5C532D}">
  <sheetPr codeName="Sheet7">
    <pageSetUpPr fitToPage="1"/>
  </sheetPr>
  <dimension ref="A1:T165"/>
  <sheetViews>
    <sheetView showGridLines="0" zoomScaleNormal="100" workbookViewId="0"/>
  </sheetViews>
  <sheetFormatPr defaultColWidth="4.1796875" defaultRowHeight="14.5" x14ac:dyDescent="0.35"/>
  <cols>
    <col min="1" max="1" width="23.7265625" style="55" customWidth="1"/>
    <col min="2" max="2" width="39.81640625" style="55" customWidth="1"/>
    <col min="3" max="14" width="13.7265625" style="55" customWidth="1"/>
    <col min="15" max="15" width="15.26953125" style="55" bestFit="1" customWidth="1"/>
    <col min="16" max="16" width="10.26953125" style="55" customWidth="1"/>
    <col min="17" max="17" width="8.7265625" customWidth="1"/>
    <col min="18" max="18" width="12" customWidth="1"/>
    <col min="20" max="20" width="5.54296875" bestFit="1" customWidth="1"/>
  </cols>
  <sheetData>
    <row r="1" spans="1:15" ht="45" customHeight="1" x14ac:dyDescent="0.35">
      <c r="A1" s="26" t="s">
        <v>84</v>
      </c>
      <c r="B1" s="27"/>
      <c r="C1" s="28"/>
      <c r="D1" s="28"/>
      <c r="E1" s="29"/>
      <c r="F1" s="28"/>
      <c r="G1" s="28"/>
      <c r="H1" s="28"/>
      <c r="I1" s="28"/>
      <c r="J1" s="28"/>
      <c r="K1" s="28"/>
      <c r="L1" s="28"/>
      <c r="M1" s="28"/>
      <c r="N1" s="28"/>
      <c r="O1" s="29"/>
    </row>
    <row r="2" spans="1:15" ht="20.149999999999999" customHeight="1" x14ac:dyDescent="0.35">
      <c r="A2" s="30" t="s">
        <v>100</v>
      </c>
      <c r="B2" s="31"/>
      <c r="C2" s="31"/>
      <c r="D2" s="31"/>
      <c r="E2" s="31"/>
      <c r="F2" s="31"/>
      <c r="G2" s="31"/>
      <c r="H2" s="31"/>
      <c r="I2" s="31"/>
      <c r="J2" s="31"/>
      <c r="K2" s="31"/>
      <c r="L2" s="31"/>
      <c r="M2" s="31"/>
      <c r="N2" s="31"/>
      <c r="O2" s="31"/>
    </row>
    <row r="3" spans="1:15" ht="20.149999999999999" customHeight="1" x14ac:dyDescent="0.35">
      <c r="A3" s="31" t="s">
        <v>89</v>
      </c>
      <c r="B3" s="32"/>
      <c r="C3" s="32"/>
      <c r="D3" s="32"/>
      <c r="E3" s="32"/>
      <c r="F3" s="32"/>
      <c r="G3" s="32"/>
      <c r="H3" s="32"/>
      <c r="I3" s="32"/>
      <c r="J3" s="32"/>
      <c r="K3" s="32"/>
      <c r="L3" s="31"/>
      <c r="M3" s="32"/>
      <c r="N3" s="32"/>
      <c r="O3" s="32"/>
    </row>
    <row r="4" spans="1:15" ht="20.149999999999999" customHeight="1" x14ac:dyDescent="0.35">
      <c r="A4" s="31" t="s">
        <v>118</v>
      </c>
      <c r="B4" s="32"/>
      <c r="C4" s="32"/>
      <c r="D4" s="32"/>
      <c r="E4" s="32"/>
      <c r="F4" s="32"/>
      <c r="G4" s="32"/>
      <c r="H4" s="32"/>
      <c r="I4" s="32"/>
      <c r="J4" s="32"/>
      <c r="K4" s="32"/>
      <c r="L4" s="32"/>
      <c r="M4" s="32"/>
      <c r="N4" s="32"/>
      <c r="O4" s="32"/>
    </row>
    <row r="5" spans="1:15" ht="20.149999999999999" customHeight="1" x14ac:dyDescent="0.35">
      <c r="A5" s="31" t="s">
        <v>90</v>
      </c>
      <c r="B5" s="32"/>
      <c r="C5" s="32"/>
      <c r="D5" s="32"/>
      <c r="E5" s="32"/>
      <c r="F5" s="32"/>
      <c r="G5" s="32"/>
      <c r="H5" s="32"/>
      <c r="I5" s="32"/>
      <c r="J5" s="32"/>
      <c r="K5" s="32"/>
      <c r="L5" s="32"/>
      <c r="M5" s="32"/>
      <c r="N5" s="32"/>
      <c r="O5" s="32"/>
    </row>
    <row r="6" spans="1:15" ht="30" customHeight="1" x14ac:dyDescent="0.5">
      <c r="A6" s="93" t="s">
        <v>304</v>
      </c>
      <c r="B6" s="41"/>
      <c r="C6" s="41"/>
      <c r="D6" s="41"/>
      <c r="E6" s="41"/>
      <c r="F6" s="41"/>
      <c r="G6" s="41"/>
      <c r="H6" s="41"/>
      <c r="I6" s="41"/>
      <c r="J6" s="41"/>
      <c r="K6" s="41"/>
      <c r="L6" s="41"/>
      <c r="M6" s="41"/>
      <c r="N6" s="41"/>
      <c r="O6" s="94"/>
    </row>
    <row r="7" spans="1:15" ht="45.65" customHeight="1" x14ac:dyDescent="0.35">
      <c r="A7" s="95" t="s">
        <v>91</v>
      </c>
      <c r="B7" s="96" t="s">
        <v>300</v>
      </c>
      <c r="C7" s="97" t="s">
        <v>280</v>
      </c>
      <c r="D7" s="62" t="s">
        <v>324</v>
      </c>
      <c r="E7" s="98" t="s">
        <v>96</v>
      </c>
      <c r="F7" s="35" t="s">
        <v>268</v>
      </c>
      <c r="G7" s="35" t="s">
        <v>269</v>
      </c>
      <c r="H7" s="35" t="s">
        <v>272</v>
      </c>
      <c r="I7" s="80" t="s">
        <v>278</v>
      </c>
      <c r="J7" s="80" t="s">
        <v>282</v>
      </c>
      <c r="K7" s="80" t="s">
        <v>284</v>
      </c>
      <c r="L7" s="80" t="s">
        <v>285</v>
      </c>
      <c r="M7" s="80" t="s">
        <v>311</v>
      </c>
      <c r="N7" s="80" t="s">
        <v>310</v>
      </c>
      <c r="O7" s="228" t="s">
        <v>102</v>
      </c>
    </row>
    <row r="8" spans="1:15" ht="20.149999999999999" customHeight="1" x14ac:dyDescent="0.35">
      <c r="A8" s="99" t="s">
        <v>46</v>
      </c>
      <c r="B8" s="100" t="s">
        <v>93</v>
      </c>
      <c r="C8" s="101">
        <f ca="1">INDIRECT(Calculation!E10,FALSE)</f>
        <v>0.65490000000000004</v>
      </c>
      <c r="D8" s="249">
        <f ca="1">INDIRECT(Calculation!F10,FALSE)</f>
        <v>0</v>
      </c>
      <c r="E8" s="102">
        <f t="shared" ref="E8:E13" ca="1" si="0">((D8/C8)-1)*100</f>
        <v>-100</v>
      </c>
      <c r="F8" s="103">
        <f ca="1">INDIRECT(Calculation!H10,FALSE)</f>
        <v>0.42699999999999999</v>
      </c>
      <c r="G8" s="103">
        <f ca="1">INDIRECT(Calculation!I10,FALSE)</f>
        <v>0.1346</v>
      </c>
      <c r="H8" s="103">
        <f ca="1">INDIRECT(Calculation!J10,FALSE)</f>
        <v>9.3299999999999994E-2</v>
      </c>
      <c r="I8" s="103">
        <f ca="1">INDIRECT(Calculation!K10,FALSE)</f>
        <v>0</v>
      </c>
      <c r="J8" s="103">
        <f ca="1">INDIRECT(Calculation!L10,FALSE)</f>
        <v>0</v>
      </c>
      <c r="K8" s="103">
        <f ca="1">INDIRECT(Calculation!M10,FALSE)</f>
        <v>0</v>
      </c>
      <c r="L8" s="103">
        <f ca="1">INDIRECT(Calculation!N10,FALSE)</f>
        <v>0</v>
      </c>
      <c r="M8" s="103">
        <f ca="1">INDIRECT(Calculation!O10,FALSE)</f>
        <v>0</v>
      </c>
      <c r="N8" s="103">
        <f ca="1">INDIRECT(Calculation!P10,FALSE)</f>
        <v>0</v>
      </c>
      <c r="O8" s="239"/>
    </row>
    <row r="9" spans="1:15" ht="20.149999999999999" customHeight="1" x14ac:dyDescent="0.35">
      <c r="A9" s="104"/>
      <c r="B9" s="105" t="s">
        <v>104</v>
      </c>
      <c r="C9" s="106">
        <f ca="1">INDIRECT(Calculation!E11,FALSE)</f>
        <v>5.74E-2</v>
      </c>
      <c r="D9" s="107">
        <f ca="1">INDIRECT(Calculation!F11,FALSE)</f>
        <v>5.5300000000000002E-2</v>
      </c>
      <c r="E9" s="108">
        <f t="shared" ca="1" si="0"/>
        <v>-3.6585365853658458</v>
      </c>
      <c r="F9" s="109">
        <f ca="1">INDIRECT(Calculation!H11,FALSE)</f>
        <v>1.8700000000000001E-2</v>
      </c>
      <c r="G9" s="109">
        <f ca="1">INDIRECT(Calculation!I11,FALSE)</f>
        <v>1.26E-2</v>
      </c>
      <c r="H9" s="109">
        <f ca="1">INDIRECT(Calculation!J11,FALSE)</f>
        <v>1.21E-2</v>
      </c>
      <c r="I9" s="109">
        <f ca="1">INDIRECT(Calculation!K11,FALSE)</f>
        <v>1.4E-2</v>
      </c>
      <c r="J9" s="109">
        <f ca="1">INDIRECT(Calculation!L11,FALSE)</f>
        <v>1.24E-2</v>
      </c>
      <c r="K9" s="110">
        <f ca="1">INDIRECT(Calculation!M11,FALSE)</f>
        <v>1.17E-2</v>
      </c>
      <c r="L9" s="110">
        <f ca="1">INDIRECT(Calculation!N11,FALSE)</f>
        <v>1.49E-2</v>
      </c>
      <c r="M9" s="110">
        <f ca="1">INDIRECT(Calculation!O11,FALSE)</f>
        <v>1.6299999999999999E-2</v>
      </c>
      <c r="N9" s="110">
        <f ca="1">INDIRECT(Calculation!P11,FALSE)</f>
        <v>1.4800000000000001E-2</v>
      </c>
      <c r="O9" s="232">
        <f ca="1">IF(((N9-J9)/J9)*100&gt;100,"(+)  ",IF(((N9-J9)/J9)*100&lt;-100,"(-)  ",IF(ROUND((((N9-J9)/J9)*100),1)=0,"-  ",((N9-J9)/J9)*100)))</f>
        <v>19.354838709677431</v>
      </c>
    </row>
    <row r="10" spans="1:15" ht="20.149999999999999" customHeight="1" x14ac:dyDescent="0.35">
      <c r="A10" s="104"/>
      <c r="B10" s="105" t="s">
        <v>94</v>
      </c>
      <c r="C10" s="106">
        <f ca="1">INDIRECT(Calculation!E12,FALSE)</f>
        <v>155.9366</v>
      </c>
      <c r="D10" s="112">
        <f ca="1">INDIRECT(Calculation!F12,FALSE)</f>
        <v>168.68270000000001</v>
      </c>
      <c r="E10" s="108">
        <f t="shared" ca="1" si="0"/>
        <v>8.1738988794163969</v>
      </c>
      <c r="F10" s="109">
        <f ca="1">INDIRECT(Calculation!H12,FALSE)</f>
        <v>46.149900000000002</v>
      </c>
      <c r="G10" s="109">
        <f ca="1">INDIRECT(Calculation!I12,FALSE)</f>
        <v>28.979199999999999</v>
      </c>
      <c r="H10" s="109">
        <f ca="1">INDIRECT(Calculation!J12,FALSE)</f>
        <v>30.066400000000002</v>
      </c>
      <c r="I10" s="109">
        <f ca="1">INDIRECT(Calculation!K12,FALSE)</f>
        <v>50.741100000000003</v>
      </c>
      <c r="J10" s="110">
        <f ca="1">INDIRECT(Calculation!L12,FALSE)</f>
        <v>57.910600000000002</v>
      </c>
      <c r="K10" s="110">
        <f ca="1">INDIRECT(Calculation!M12,FALSE)</f>
        <v>31.528099999999998</v>
      </c>
      <c r="L10" s="110">
        <f ca="1">INDIRECT(Calculation!N12,FALSE)</f>
        <v>33.928699999999999</v>
      </c>
      <c r="M10" s="110">
        <f ca="1">INDIRECT(Calculation!O12,FALSE)</f>
        <v>45.315300000000001</v>
      </c>
      <c r="N10" s="110">
        <f ca="1">INDIRECT(Calculation!P12,FALSE)</f>
        <v>47.906500000000001</v>
      </c>
      <c r="O10" s="232">
        <f ca="1">IF(((N10-J10)/J10)*100&gt;100,"(+)  ",IF(((N10-J10)/J10)*100&lt;-100,"(-)  ",IF(ROUND((((N10-J10)/J10)*100),1)=0,"-  ",((N10-J10)/J10)*100)))</f>
        <v>-17.275075720161766</v>
      </c>
    </row>
    <row r="11" spans="1:15" ht="20.149999999999999" customHeight="1" x14ac:dyDescent="0.35">
      <c r="A11" s="113" t="s">
        <v>47</v>
      </c>
      <c r="B11" s="114" t="s">
        <v>302</v>
      </c>
      <c r="C11" s="106">
        <f ca="1">INDIRECT(Calculation!E14,FALSE)</f>
        <v>1E-3</v>
      </c>
      <c r="D11" s="112">
        <f ca="1">INDIRECT(Calculation!F14,FALSE)</f>
        <v>0</v>
      </c>
      <c r="E11" s="108">
        <f t="shared" ca="1" si="0"/>
        <v>-100</v>
      </c>
      <c r="F11" s="109">
        <f ca="1">INDIRECT(Calculation!H14,FALSE)</f>
        <v>5.9999999999999995E-4</v>
      </c>
      <c r="G11" s="115">
        <f ca="1">INDIRECT(Calculation!I14,FALSE)</f>
        <v>2.0000000000000001E-4</v>
      </c>
      <c r="H11" s="115">
        <f ca="1">INDIRECT(Calculation!J14,FALSE)</f>
        <v>1E-4</v>
      </c>
      <c r="I11" s="109">
        <f ca="1">INDIRECT(Calculation!K14,FALSE)</f>
        <v>1E-4</v>
      </c>
      <c r="J11" s="110">
        <f ca="1">INDIRECT(Calculation!L14,FALSE)</f>
        <v>0</v>
      </c>
      <c r="K11" s="110">
        <f ca="1">INDIRECT(Calculation!M14,FALSE)</f>
        <v>0</v>
      </c>
      <c r="L11" s="110">
        <f ca="1">INDIRECT(Calculation!N14,FALSE)</f>
        <v>0</v>
      </c>
      <c r="M11" s="110">
        <f ca="1">INDIRECT(Calculation!O14,FALSE)</f>
        <v>0</v>
      </c>
      <c r="N11" s="110">
        <f ca="1">INDIRECT(Calculation!P14,FALSE)</f>
        <v>0</v>
      </c>
      <c r="O11" s="232"/>
    </row>
    <row r="12" spans="1:15" ht="20.149999999999999" customHeight="1" x14ac:dyDescent="0.35">
      <c r="A12" s="116"/>
      <c r="B12" s="114" t="s">
        <v>95</v>
      </c>
      <c r="C12" s="252">
        <f ca="1">INDIRECT(Calculation!E15,FALSE)</f>
        <v>0.26070000000000004</v>
      </c>
      <c r="D12" s="112">
        <f ca="1">INDIRECT(Calculation!F15,FALSE)</f>
        <v>0.26070000000000004</v>
      </c>
      <c r="E12" s="108">
        <f t="shared" ca="1" si="0"/>
        <v>0</v>
      </c>
      <c r="F12" s="109">
        <f ca="1">INDIRECT(Calculation!H15,FALSE)</f>
        <v>5.1400000000000001E-2</v>
      </c>
      <c r="G12" s="110">
        <f ca="1">INDIRECT(Calculation!I15,FALSE)</f>
        <v>5.1999999999999998E-2</v>
      </c>
      <c r="H12" s="109">
        <f ca="1">INDIRECT(Calculation!J15,FALSE)</f>
        <v>7.2400000000000006E-2</v>
      </c>
      <c r="I12" s="109">
        <f ca="1">INDIRECT(Calculation!K15,FALSE)</f>
        <v>8.4900000000000003E-2</v>
      </c>
      <c r="J12" s="110">
        <f ca="1">INDIRECT(Calculation!L15,FALSE)</f>
        <v>7.4300000000000005E-2</v>
      </c>
      <c r="K12" s="110">
        <f ca="1">INDIRECT(Calculation!M15,FALSE)</f>
        <v>7.3200000000000001E-2</v>
      </c>
      <c r="L12" s="110">
        <f ca="1">INDIRECT(Calculation!N15,FALSE)</f>
        <v>6.8599999999999994E-2</v>
      </c>
      <c r="M12" s="110">
        <f ca="1">INDIRECT(Calculation!O15,FALSE)</f>
        <v>4.4600000000000001E-2</v>
      </c>
      <c r="N12" s="110">
        <f ca="1">INDIRECT(Calculation!P15,FALSE)</f>
        <v>6.83E-2</v>
      </c>
      <c r="O12" s="232">
        <f ca="1">IF(((N12-J12)/J12)*100&gt;100,"(+)  ",IF(((N12-J12)/J12)*100&lt;-100,"(-)  ",IF(ROUND((((N12-J12)/J12)*100),1)=0,"-  ",((N12-J12)/J12)*100)))</f>
        <v>-8.0753701211305575</v>
      </c>
    </row>
    <row r="13" spans="1:15" ht="20.149999999999999" customHeight="1" x14ac:dyDescent="0.35">
      <c r="A13" s="118"/>
      <c r="B13" s="96" t="s">
        <v>94</v>
      </c>
      <c r="C13" s="119">
        <f ca="1">INDIRECT(Calculation!E16,FALSE)</f>
        <v>23.6568</v>
      </c>
      <c r="D13" s="120">
        <f ca="1">INDIRECT(Calculation!F16,FALSE)</f>
        <v>23.512900000000002</v>
      </c>
      <c r="E13" s="121">
        <f t="shared" ca="1" si="0"/>
        <v>-0.60828176253761024</v>
      </c>
      <c r="F13" s="122">
        <f ca="1">INDIRECT(Calculation!H16,FALSE)</f>
        <v>6.1593999999999998</v>
      </c>
      <c r="G13" s="123">
        <f ca="1">INDIRECT(Calculation!I16,FALSE)</f>
        <v>5.3742999999999999</v>
      </c>
      <c r="H13" s="122">
        <f ca="1">INDIRECT(Calculation!J16,FALSE)</f>
        <v>5.6744000000000003</v>
      </c>
      <c r="I13" s="122">
        <f ca="1">INDIRECT(Calculation!K16,FALSE)</f>
        <v>6.4486999999999997</v>
      </c>
      <c r="J13" s="123">
        <f ca="1">INDIRECT(Calculation!L16,FALSE)</f>
        <v>6.8478000000000003</v>
      </c>
      <c r="K13" s="123">
        <f ca="1">INDIRECT(Calculation!M16,FALSE)</f>
        <v>5.3192000000000004</v>
      </c>
      <c r="L13" s="123">
        <f ca="1">INDIRECT(Calculation!N16,FALSE)</f>
        <v>5.3021000000000003</v>
      </c>
      <c r="M13" s="123">
        <f ca="1">INDIRECT(Calculation!O16,FALSE)</f>
        <v>6.0438000000000001</v>
      </c>
      <c r="N13" s="123">
        <f ca="1">INDIRECT(Calculation!P16,FALSE)</f>
        <v>5.7248999999999999</v>
      </c>
      <c r="O13" s="233">
        <f ca="1">IF(((N13-J13)/J13)*100&gt;100,"(+)  ",IF(((N13-J13)/J13)*100&lt;-100,"(-)  ",IF(ROUND((((N13-J13)/J13)*100),1)=0,"-  ",((N13-J13)/J13)*100)))</f>
        <v>-16.397967230351359</v>
      </c>
    </row>
    <row r="14" spans="1:15" ht="20.149999999999999" customHeight="1" x14ac:dyDescent="0.35">
      <c r="A14" s="113" t="s">
        <v>46</v>
      </c>
      <c r="B14" s="114" t="s">
        <v>48</v>
      </c>
      <c r="C14" s="253">
        <f ca="1">INDIRECT(Calculation!E19,FALSE)</f>
        <v>0.41459999999999997</v>
      </c>
      <c r="D14" s="107">
        <f ca="1">INDIRECT(Calculation!F19,FALSE)</f>
        <v>0</v>
      </c>
      <c r="E14" s="108">
        <f ca="1">IF(((D14-C14)/C14)*100&gt;100,"(+)  ",IF(((D14-C14)/C14)*100&lt;-100,"(-)  ",IF(ROUND((((D14-C14)/C14)*100),1)=0,"-  ",((D14-C14)/C14)*100)))</f>
        <v>-100</v>
      </c>
      <c r="F14" s="109">
        <f ca="1">INDIRECT(Calculation!H19,FALSE)</f>
        <v>0.27029999999999998</v>
      </c>
      <c r="G14" s="109">
        <f ca="1">INDIRECT(Calculation!I19,FALSE)</f>
        <v>8.5199999999999998E-2</v>
      </c>
      <c r="H14" s="109">
        <f ca="1">INDIRECT(Calculation!J19,FALSE)</f>
        <v>5.91E-2</v>
      </c>
      <c r="I14" s="109">
        <f ca="1">INDIRECT(Calculation!K19,FALSE)</f>
        <v>0</v>
      </c>
      <c r="J14" s="109">
        <f ca="1">INDIRECT(Calculation!L19,FALSE)</f>
        <v>0</v>
      </c>
      <c r="K14" s="109">
        <f ca="1">INDIRECT(Calculation!M19,FALSE)</f>
        <v>0</v>
      </c>
      <c r="L14" s="109">
        <f ca="1">INDIRECT(Calculation!N19,FALSE)</f>
        <v>0</v>
      </c>
      <c r="M14" s="109">
        <f ca="1">INDIRECT(Calculation!O19,FALSE)</f>
        <v>0</v>
      </c>
      <c r="N14" s="109">
        <f ca="1">INDIRECT(Calculation!P19,FALSE)</f>
        <v>0</v>
      </c>
      <c r="O14" s="240"/>
    </row>
    <row r="15" spans="1:15" ht="20.149999999999999" customHeight="1" x14ac:dyDescent="0.35">
      <c r="A15" s="116"/>
      <c r="B15" s="114" t="s">
        <v>110</v>
      </c>
      <c r="C15" s="252">
        <f ca="1">INDIRECT(Calculation!E20,FALSE)</f>
        <v>0.1082</v>
      </c>
      <c r="D15" s="107">
        <f ca="1">INDIRECT(Calculation!F20,FALSE)</f>
        <v>0.1016</v>
      </c>
      <c r="E15" s="108">
        <f t="shared" ref="E15:E24" ca="1" si="1">IF(((D15-C15)/C15)*100&gt;100,"(+)  ",IF(((D15-C15)/C15)*100&lt;-100,"(-)  ",IF(ROUND((((D15-C15)/C15)*100),1)=0,"-  ",((D15-C15)/C15)*100)))</f>
        <v>-6.0998151571164589</v>
      </c>
      <c r="F15" s="109">
        <f ca="1">INDIRECT(Calculation!H20,FALSE)</f>
        <v>2.8299999999999999E-2</v>
      </c>
      <c r="G15" s="109">
        <f ca="1">INDIRECT(Calculation!I20,FALSE)</f>
        <v>0.03</v>
      </c>
      <c r="H15" s="109">
        <f ca="1">INDIRECT(Calculation!J20,FALSE)</f>
        <v>2.5999999999999999E-2</v>
      </c>
      <c r="I15" s="110">
        <f ca="1">INDIRECT(Calculation!K20,FALSE)</f>
        <v>2.3900000000000001E-2</v>
      </c>
      <c r="J15" s="109">
        <f ca="1">INDIRECT(Calculation!L20,FALSE)</f>
        <v>1.9400000000000001E-2</v>
      </c>
      <c r="K15" s="110">
        <f ca="1">INDIRECT(Calculation!M20,FALSE)</f>
        <v>2.1700000000000001E-2</v>
      </c>
      <c r="L15" s="110">
        <f ca="1">INDIRECT(Calculation!N20,FALSE)</f>
        <v>2.8199999999999999E-2</v>
      </c>
      <c r="M15" s="109">
        <f ca="1">INDIRECT(Calculation!O20,FALSE)</f>
        <v>3.2300000000000002E-2</v>
      </c>
      <c r="N15" s="109">
        <f ca="1">INDIRECT(Calculation!P20,FALSE)</f>
        <v>3.1300000000000001E-2</v>
      </c>
      <c r="O15" s="232">
        <f t="shared" ref="O15:O47" ca="1" si="2">IF(((N15-J15)/J15)*100&gt;100,"(+)  ",IF(((N15-J15)/J15)*100&lt;-100,"(-)  ",IF(ROUND((((N15-J15)/J15)*100),1)=0,"-  ",((N15-J15)/J15)*100)))</f>
        <v>61.340206185567013</v>
      </c>
    </row>
    <row r="16" spans="1:15" ht="20.149999999999999" customHeight="1" x14ac:dyDescent="0.35">
      <c r="A16" s="116"/>
      <c r="B16" s="114" t="s">
        <v>49</v>
      </c>
      <c r="C16" s="253">
        <f ca="1">INDIRECT(Calculation!E21,FALSE)</f>
        <v>13.408099999999999</v>
      </c>
      <c r="D16" s="112">
        <f ca="1">INDIRECT(Calculation!F21,FALSE)</f>
        <v>14.504000000000001</v>
      </c>
      <c r="E16" s="108">
        <f t="shared" ca="1" si="1"/>
        <v>8.1734175610265591</v>
      </c>
      <c r="F16" s="109">
        <f ca="1">INDIRECT(Calculation!H21,FALSE)</f>
        <v>3.9681999999999999</v>
      </c>
      <c r="G16" s="109">
        <f ca="1">INDIRECT(Calculation!I21,FALSE)</f>
        <v>2.4918</v>
      </c>
      <c r="H16" s="109">
        <f ca="1">INDIRECT(Calculation!J21,FALSE)</f>
        <v>2.5851999999999999</v>
      </c>
      <c r="I16" s="109">
        <f ca="1">INDIRECT(Calculation!K21,FALSE)</f>
        <v>4.3628999999999998</v>
      </c>
      <c r="J16" s="110">
        <f ca="1">INDIRECT(Calculation!L21,FALSE)</f>
        <v>4.9794</v>
      </c>
      <c r="K16" s="110">
        <f ca="1">INDIRECT(Calculation!M21,FALSE)</f>
        <v>2.7109000000000001</v>
      </c>
      <c r="L16" s="110">
        <f ca="1">INDIRECT(Calculation!N21,FALSE)</f>
        <v>2.9173</v>
      </c>
      <c r="M16" s="109">
        <f ca="1">INDIRECT(Calculation!O21,FALSE)</f>
        <v>3.8963999999999999</v>
      </c>
      <c r="N16" s="109">
        <f ca="1">INDIRECT(Calculation!P21,FALSE)</f>
        <v>4.1192000000000002</v>
      </c>
      <c r="O16" s="232">
        <f t="shared" ca="1" si="2"/>
        <v>-17.275173715708718</v>
      </c>
    </row>
    <row r="17" spans="1:16" ht="20.149999999999999" customHeight="1" x14ac:dyDescent="0.35">
      <c r="A17" s="116"/>
      <c r="B17" s="114" t="s">
        <v>50</v>
      </c>
      <c r="C17" s="117">
        <f ca="1">INDIRECT(Calculation!E22,FALSE)</f>
        <v>8.8170999999999999</v>
      </c>
      <c r="D17" s="112">
        <f ca="1">INDIRECT(Calculation!F22,FALSE)</f>
        <v>7.8651</v>
      </c>
      <c r="E17" s="108">
        <f t="shared" ca="1" si="1"/>
        <v>-10.797200893717889</v>
      </c>
      <c r="F17" s="110">
        <f ca="1">INDIRECT(Calculation!H22,FALSE)</f>
        <v>1.7969999999999999</v>
      </c>
      <c r="G17" s="110">
        <f ca="1">INDIRECT(Calculation!I22,FALSE)</f>
        <v>2.4679000000000002</v>
      </c>
      <c r="H17" s="110">
        <f ca="1">INDIRECT(Calculation!J22,FALSE)</f>
        <v>2.4599000000000002</v>
      </c>
      <c r="I17" s="110">
        <f ca="1">INDIRECT(Calculation!K22,FALSE)</f>
        <v>2.0922999999999998</v>
      </c>
      <c r="J17" s="110">
        <f ca="1">INDIRECT(Calculation!L22,FALSE)</f>
        <v>2.0863</v>
      </c>
      <c r="K17" s="110">
        <f ca="1">INDIRECT(Calculation!M22,FALSE)</f>
        <v>2.1629999999999998</v>
      </c>
      <c r="L17" s="110">
        <f ca="1">INDIRECT(Calculation!N22,FALSE)</f>
        <v>1.7871999999999999</v>
      </c>
      <c r="M17" s="109">
        <f ca="1">INDIRECT(Calculation!O22,FALSE)</f>
        <v>1.8286</v>
      </c>
      <c r="N17" s="109">
        <f ca="1">INDIRECT(Calculation!P22,FALSE)</f>
        <v>1.9379999999999999</v>
      </c>
      <c r="O17" s="232">
        <f t="shared" ca="1" si="2"/>
        <v>-7.108277812395154</v>
      </c>
    </row>
    <row r="18" spans="1:16" ht="20.149999999999999" customHeight="1" x14ac:dyDescent="0.35">
      <c r="A18" s="116"/>
      <c r="B18" s="114" t="s">
        <v>70</v>
      </c>
      <c r="C18" s="106">
        <f ca="1">INDIRECT(Calculation!E23,FALSE)</f>
        <v>0.34670000000000001</v>
      </c>
      <c r="D18" s="112">
        <f ca="1">INDIRECT(Calculation!F23,FALSE)</f>
        <v>0.31499999999999995</v>
      </c>
      <c r="E18" s="108">
        <f t="shared" ca="1" si="1"/>
        <v>-9.1433516008076321</v>
      </c>
      <c r="F18" s="109">
        <f ca="1">INDIRECT(Calculation!H23,FALSE)</f>
        <v>0.1265</v>
      </c>
      <c r="G18" s="109">
        <f ca="1">INDIRECT(Calculation!I23,FALSE)</f>
        <v>6.08E-2</v>
      </c>
      <c r="H18" s="109">
        <f ca="1">INDIRECT(Calculation!J23,FALSE)</f>
        <v>6.5799999999999997E-2</v>
      </c>
      <c r="I18" s="109">
        <f ca="1">INDIRECT(Calculation!K23,FALSE)</f>
        <v>9.3600000000000003E-2</v>
      </c>
      <c r="J18" s="109">
        <f ca="1">INDIRECT(Calculation!L23,FALSE)</f>
        <v>9.8599999999999993E-2</v>
      </c>
      <c r="K18" s="110">
        <f ca="1">INDIRECT(Calculation!M23,FALSE)</f>
        <v>3.4599999999999999E-2</v>
      </c>
      <c r="L18" s="109">
        <f ca="1">INDIRECT(Calculation!N23,FALSE)</f>
        <v>5.91E-2</v>
      </c>
      <c r="M18" s="109">
        <f ca="1">INDIRECT(Calculation!O23,FALSE)</f>
        <v>0.1227</v>
      </c>
      <c r="N18" s="109">
        <f ca="1">INDIRECT(Calculation!P23,FALSE)</f>
        <v>9.5600000000000004E-2</v>
      </c>
      <c r="O18" s="232">
        <f t="shared" ca="1" si="2"/>
        <v>-3.0425963488843704</v>
      </c>
    </row>
    <row r="19" spans="1:16" ht="20.149999999999999" customHeight="1" x14ac:dyDescent="0.35">
      <c r="A19" s="116"/>
      <c r="B19" s="114" t="s">
        <v>51</v>
      </c>
      <c r="C19" s="106">
        <f ca="1">INDIRECT(Calculation!E24,FALSE)</f>
        <v>6.5388999999999999</v>
      </c>
      <c r="D19" s="112">
        <f ca="1">INDIRECT(Calculation!F24,FALSE)</f>
        <v>6.7439</v>
      </c>
      <c r="E19" s="108">
        <f t="shared" ca="1" si="1"/>
        <v>3.1350838826102261</v>
      </c>
      <c r="F19" s="109">
        <f ca="1">INDIRECT(Calculation!H24,FALSE)</f>
        <v>2.0375000000000001</v>
      </c>
      <c r="G19" s="109">
        <f ca="1">INDIRECT(Calculation!I24,FALSE)</f>
        <v>1.3496999999999999</v>
      </c>
      <c r="H19" s="109">
        <f ca="1">INDIRECT(Calculation!J24,FALSE)</f>
        <v>1.3095000000000001</v>
      </c>
      <c r="I19" s="109">
        <f ca="1">INDIRECT(Calculation!K24,FALSE)</f>
        <v>1.8422000000000001</v>
      </c>
      <c r="J19" s="110">
        <f ca="1">INDIRECT(Calculation!L24,FALSE)</f>
        <v>1.7496</v>
      </c>
      <c r="K19" s="110">
        <f ca="1">INDIRECT(Calculation!M24,FALSE)</f>
        <v>1.3640000000000001</v>
      </c>
      <c r="L19" s="110">
        <f ca="1">INDIRECT(Calculation!N24,FALSE)</f>
        <v>1.3875</v>
      </c>
      <c r="M19" s="109">
        <f ca="1">INDIRECT(Calculation!O24,FALSE)</f>
        <v>2.2427999999999999</v>
      </c>
      <c r="N19" s="109">
        <f ca="1">INDIRECT(Calculation!P24,FALSE)</f>
        <v>2.2863000000000002</v>
      </c>
      <c r="O19" s="232">
        <f t="shared" ca="1" si="2"/>
        <v>30.675582990397814</v>
      </c>
    </row>
    <row r="20" spans="1:16" ht="20.149999999999999" customHeight="1" x14ac:dyDescent="0.35">
      <c r="A20" s="116"/>
      <c r="B20" s="114" t="s">
        <v>52</v>
      </c>
      <c r="C20" s="106">
        <f ca="1">INDIRECT(Calculation!E25,FALSE)</f>
        <v>0.38530000000000003</v>
      </c>
      <c r="D20" s="112">
        <f ca="1">INDIRECT(Calculation!F25,FALSE)</f>
        <v>0.49559999999999998</v>
      </c>
      <c r="E20" s="108">
        <f t="shared" ca="1" si="1"/>
        <v>28.627043861925756</v>
      </c>
      <c r="F20" s="109">
        <f ca="1">INDIRECT(Calculation!H25,FALSE)</f>
        <v>5.7000000000000002E-2</v>
      </c>
      <c r="G20" s="109">
        <f ca="1">INDIRECT(Calculation!I25,FALSE)</f>
        <v>0.15</v>
      </c>
      <c r="H20" s="109">
        <f ca="1">INDIRECT(Calculation!J25,FALSE)</f>
        <v>0.1376</v>
      </c>
      <c r="I20" s="109">
        <f ca="1">INDIRECT(Calculation!K25,FALSE)</f>
        <v>4.07E-2</v>
      </c>
      <c r="J20" s="110">
        <f ca="1">INDIRECT(Calculation!L25,FALSE)</f>
        <v>7.6200000000000004E-2</v>
      </c>
      <c r="K20" s="110">
        <f ca="1">INDIRECT(Calculation!M25,FALSE)</f>
        <v>0.20610000000000001</v>
      </c>
      <c r="L20" s="110">
        <f ca="1">INDIRECT(Calculation!N25,FALSE)</f>
        <v>0.1658</v>
      </c>
      <c r="M20" s="109">
        <f ca="1">INDIRECT(Calculation!O25,FALSE)</f>
        <v>4.7500000000000001E-2</v>
      </c>
      <c r="N20" s="109">
        <f ca="1">INDIRECT(Calculation!P25,FALSE)</f>
        <v>6.8500000000000005E-2</v>
      </c>
      <c r="O20" s="232">
        <f t="shared" ca="1" si="2"/>
        <v>-10.104986876640417</v>
      </c>
    </row>
    <row r="21" spans="1:16" ht="20.149999999999999" customHeight="1" x14ac:dyDescent="0.35">
      <c r="A21" s="124"/>
      <c r="B21" s="114" t="s">
        <v>53</v>
      </c>
      <c r="C21" s="106">
        <f ca="1">INDIRECT(Calculation!E26,FALSE)</f>
        <v>5.0026999999999999</v>
      </c>
      <c r="D21" s="112">
        <f ca="1">INDIRECT(Calculation!F26,FALSE)</f>
        <v>5.1841999999999997</v>
      </c>
      <c r="E21" s="108">
        <f t="shared" ca="1" si="1"/>
        <v>3.6280408579367096</v>
      </c>
      <c r="F21" s="109">
        <f ca="1">INDIRECT(Calculation!H26,FALSE)</f>
        <v>1.2501</v>
      </c>
      <c r="G21" s="109">
        <f ca="1">INDIRECT(Calculation!I26,FALSE)</f>
        <v>1.1836</v>
      </c>
      <c r="H21" s="109">
        <f ca="1">INDIRECT(Calculation!J26,FALSE)</f>
        <v>1.2226999999999999</v>
      </c>
      <c r="I21" s="109">
        <f ca="1">INDIRECT(Calculation!K26,FALSE)</f>
        <v>1.3463000000000001</v>
      </c>
      <c r="J21" s="110">
        <f ca="1">INDIRECT(Calculation!L26,FALSE)</f>
        <v>1.3062</v>
      </c>
      <c r="K21" s="110">
        <f ca="1">INDIRECT(Calculation!M26,FALSE)</f>
        <v>1.1779999999999999</v>
      </c>
      <c r="L21" s="110">
        <f ca="1">INDIRECT(Calculation!N26,FALSE)</f>
        <v>1.2839</v>
      </c>
      <c r="M21" s="109">
        <f ca="1">INDIRECT(Calculation!O26,FALSE)</f>
        <v>1.4160999999999999</v>
      </c>
      <c r="N21" s="109">
        <f ca="1">INDIRECT(Calculation!P26,FALSE)</f>
        <v>1.4061999999999999</v>
      </c>
      <c r="O21" s="232">
        <f t="shared" ca="1" si="2"/>
        <v>7.65579543714591</v>
      </c>
    </row>
    <row r="22" spans="1:16" ht="20.149999999999999" customHeight="1" x14ac:dyDescent="0.35">
      <c r="A22" s="124"/>
      <c r="B22" s="114" t="s">
        <v>320</v>
      </c>
      <c r="C22" s="106">
        <f ca="1">INDIRECT(Calculation!E27,FALSE)</f>
        <v>0.60309999999999997</v>
      </c>
      <c r="D22" s="112">
        <f ca="1">INDIRECT(Calculation!F27,FALSE)</f>
        <v>0.58899999999999997</v>
      </c>
      <c r="E22" s="108">
        <f t="shared" ca="1" si="1"/>
        <v>-2.3379207428287185</v>
      </c>
      <c r="F22" s="109">
        <f ca="1">INDIRECT(Calculation!H27,FALSE)</f>
        <v>0.1545</v>
      </c>
      <c r="G22" s="109">
        <f ca="1">INDIRECT(Calculation!I27,FALSE)</f>
        <v>0.1414</v>
      </c>
      <c r="H22" s="109">
        <f ca="1">INDIRECT(Calculation!J27,FALSE)</f>
        <v>0.153</v>
      </c>
      <c r="I22" s="109">
        <f ca="1">INDIRECT(Calculation!K27,FALSE)</f>
        <v>0.1542</v>
      </c>
      <c r="J22" s="110">
        <f ca="1">INDIRECT(Calculation!L27,FALSE)</f>
        <v>0.1555</v>
      </c>
      <c r="K22" s="110">
        <f ca="1">INDIRECT(Calculation!M27,FALSE)</f>
        <v>0.1361</v>
      </c>
      <c r="L22" s="110">
        <f ca="1">INDIRECT(Calculation!N27,FALSE)</f>
        <v>0.14169999999999999</v>
      </c>
      <c r="M22" s="109">
        <f ca="1">INDIRECT(Calculation!O27,FALSE)</f>
        <v>0.15570000000000001</v>
      </c>
      <c r="N22" s="109">
        <f ca="1">INDIRECT(Calculation!P27,FALSE)</f>
        <v>0.15459999999999999</v>
      </c>
      <c r="O22" s="232">
        <f t="shared" ca="1" si="2"/>
        <v>-0.57877813504823916</v>
      </c>
    </row>
    <row r="23" spans="1:16" ht="20.149999999999999" customHeight="1" x14ac:dyDescent="0.35">
      <c r="A23" s="116"/>
      <c r="B23" s="114" t="s">
        <v>55</v>
      </c>
      <c r="C23" s="106">
        <f ca="1">INDIRECT(Calculation!E28,FALSE)</f>
        <v>2.8725999999999998</v>
      </c>
      <c r="D23" s="107">
        <f ca="1">INDIRECT(Calculation!F28,FALSE)</f>
        <v>2.5562999999999998</v>
      </c>
      <c r="E23" s="108">
        <f t="shared" ca="1" si="1"/>
        <v>-11.010930864025623</v>
      </c>
      <c r="F23" s="109">
        <f ca="1">INDIRECT(Calculation!H28,FALSE)</f>
        <v>0.7762</v>
      </c>
      <c r="G23" s="109">
        <f ca="1">INDIRECT(Calculation!I28,FALSE)</f>
        <v>0.79259999999999997</v>
      </c>
      <c r="H23" s="109">
        <f ca="1">INDIRECT(Calculation!J28,FALSE)</f>
        <v>0.69969999999999999</v>
      </c>
      <c r="I23" s="109">
        <f ca="1">INDIRECT(Calculation!K28,FALSE)</f>
        <v>0.60409999999999997</v>
      </c>
      <c r="J23" s="110">
        <f ca="1">INDIRECT(Calculation!L28,FALSE)</f>
        <v>0.67349999999999999</v>
      </c>
      <c r="K23" s="110">
        <f ca="1">INDIRECT(Calculation!M28,FALSE)</f>
        <v>0.63470000000000004</v>
      </c>
      <c r="L23" s="110">
        <f ca="1">INDIRECT(Calculation!N28,FALSE)</f>
        <v>0.69640000000000002</v>
      </c>
      <c r="M23" s="109">
        <f ca="1">INDIRECT(Calculation!O28,FALSE)</f>
        <v>0.55169999999999997</v>
      </c>
      <c r="N23" s="109">
        <f ca="1">INDIRECT(Calculation!P28,FALSE)</f>
        <v>0.53159999999999996</v>
      </c>
      <c r="O23" s="232">
        <f t="shared" ca="1" si="2"/>
        <v>-21.069042316258358</v>
      </c>
    </row>
    <row r="24" spans="1:16" ht="20.149999999999999" customHeight="1" x14ac:dyDescent="0.35">
      <c r="A24" s="116"/>
      <c r="B24" s="125" t="s">
        <v>56</v>
      </c>
      <c r="C24" s="126">
        <f ca="1">INDIRECT(Calculation!E29,FALSE)</f>
        <v>38.497</v>
      </c>
      <c r="D24" s="127">
        <f ca="1">INDIRECT(Calculation!F29,FALSE)</f>
        <v>38.354799999999997</v>
      </c>
      <c r="E24" s="128">
        <f t="shared" ca="1" si="1"/>
        <v>-0.36937943216355185</v>
      </c>
      <c r="F24" s="129">
        <f ca="1">INDIRECT(Calculation!H29,FALSE)</f>
        <v>10.465400000000001</v>
      </c>
      <c r="G24" s="129">
        <f ca="1">INDIRECT(Calculation!I29,FALSE)</f>
        <v>8.7530000000000001</v>
      </c>
      <c r="H24" s="129">
        <f ca="1">INDIRECT(Calculation!J29,FALSE)</f>
        <v>8.7182999999999993</v>
      </c>
      <c r="I24" s="129">
        <f ca="1">INDIRECT(Calculation!K29,FALSE)</f>
        <v>10.5603</v>
      </c>
      <c r="J24" s="129">
        <f ca="1">INDIRECT(Calculation!L29,FALSE)</f>
        <v>11.144600000000001</v>
      </c>
      <c r="K24" s="129">
        <f ca="1">INDIRECT(Calculation!M29,FALSE)</f>
        <v>8.4490999999999996</v>
      </c>
      <c r="L24" s="129">
        <f ca="1">INDIRECT(Calculation!N29,FALSE)</f>
        <v>8.4672000000000001</v>
      </c>
      <c r="M24" s="129">
        <f ca="1">INDIRECT(Calculation!O29,FALSE)</f>
        <v>10.293900000000001</v>
      </c>
      <c r="N24" s="129">
        <f ca="1">INDIRECT(Calculation!P29,FALSE)</f>
        <v>10.6313</v>
      </c>
      <c r="O24" s="226">
        <f t="shared" ca="1" si="2"/>
        <v>-4.6058180643540458</v>
      </c>
      <c r="P24" s="130"/>
    </row>
    <row r="25" spans="1:16" ht="20.149999999999999" customHeight="1" x14ac:dyDescent="0.35">
      <c r="A25" s="113" t="s">
        <v>47</v>
      </c>
      <c r="B25" s="114" t="s">
        <v>303</v>
      </c>
      <c r="C25" s="106">
        <f ca="1">INDIRECT(Calculation!E31,FALSE)</f>
        <v>5.8999999999999999E-3</v>
      </c>
      <c r="D25" s="112">
        <f ca="1">INDIRECT(Calculation!F31,FALSE)</f>
        <v>0</v>
      </c>
      <c r="E25" s="108">
        <f t="shared" ref="E25:E33" ca="1" si="3">IF(((D25-C25)/C25)*100&gt;100,"(+)  ",IF(((D25-C25)/C25)*100&lt;-100,"(-)  ",IF(ROUND((((D25-C25)/C25)*100),1)=0,"-  ",((D25-C25)/C25)*100)))</f>
        <v>-100</v>
      </c>
      <c r="F25" s="109">
        <f ca="1">INDIRECT(Calculation!H31,FALSE)</f>
        <v>3.8999999999999998E-3</v>
      </c>
      <c r="G25" s="109">
        <f ca="1">INDIRECT(Calculation!I31,FALSE)</f>
        <v>1.1999999999999999E-3</v>
      </c>
      <c r="H25" s="109">
        <f ca="1">INDIRECT(Calculation!J31,FALSE)</f>
        <v>4.0000000000000002E-4</v>
      </c>
      <c r="I25" s="109">
        <f ca="1">INDIRECT(Calculation!K31,FALSE)</f>
        <v>4.0000000000000002E-4</v>
      </c>
      <c r="J25" s="110">
        <f ca="1">INDIRECT(Calculation!L31,FALSE)</f>
        <v>0</v>
      </c>
      <c r="K25" s="110">
        <f ca="1">INDIRECT(Calculation!M31,FALSE)</f>
        <v>0</v>
      </c>
      <c r="L25" s="110">
        <f ca="1">INDIRECT(Calculation!N31,FALSE)</f>
        <v>0</v>
      </c>
      <c r="M25" s="110">
        <f ca="1">INDIRECT(Calculation!O31,FALSE)</f>
        <v>0</v>
      </c>
      <c r="N25" s="110">
        <f ca="1">INDIRECT(Calculation!P31,FALSE)</f>
        <v>0</v>
      </c>
      <c r="O25" s="232"/>
    </row>
    <row r="26" spans="1:16" ht="20.149999999999999" customHeight="1" x14ac:dyDescent="0.35">
      <c r="A26" s="116"/>
      <c r="B26" s="114" t="s">
        <v>58</v>
      </c>
      <c r="C26" s="117">
        <f ca="1">INDIRECT(Calculation!E32,FALSE)</f>
        <v>0.2984</v>
      </c>
      <c r="D26" s="112">
        <f ca="1">INDIRECT(Calculation!F32,FALSE)</f>
        <v>0.2984</v>
      </c>
      <c r="E26" s="108" t="str">
        <f t="shared" ca="1" si="3"/>
        <v xml:space="preserve">-  </v>
      </c>
      <c r="F26" s="109">
        <f ca="1">INDIRECT(Calculation!H32,FALSE)</f>
        <v>5.8799999999999998E-2</v>
      </c>
      <c r="G26" s="110">
        <f ca="1">INDIRECT(Calculation!I32,FALSE)</f>
        <v>5.96E-2</v>
      </c>
      <c r="H26" s="109">
        <f ca="1">INDIRECT(Calculation!J32,FALSE)</f>
        <v>8.2900000000000001E-2</v>
      </c>
      <c r="I26" s="109">
        <f ca="1">INDIRECT(Calculation!K32,FALSE)</f>
        <v>9.7100000000000006E-2</v>
      </c>
      <c r="J26" s="110">
        <f ca="1">INDIRECT(Calculation!L32,FALSE)</f>
        <v>8.5099999999999995E-2</v>
      </c>
      <c r="K26" s="110">
        <f ca="1">INDIRECT(Calculation!M32,FALSE)</f>
        <v>8.3799999999999999E-2</v>
      </c>
      <c r="L26" s="110">
        <f ca="1">INDIRECT(Calculation!N32,FALSE)</f>
        <v>7.85E-2</v>
      </c>
      <c r="M26" s="109">
        <f ca="1">INDIRECT(Calculation!O32,FALSE)</f>
        <v>5.0999999999999997E-2</v>
      </c>
      <c r="N26" s="109">
        <f ca="1">INDIRECT(Calculation!P32,FALSE)</f>
        <v>7.8100000000000003E-2</v>
      </c>
      <c r="O26" s="232">
        <f t="shared" ca="1" si="2"/>
        <v>-8.2256169212690864</v>
      </c>
    </row>
    <row r="27" spans="1:16" ht="20.149999999999999" customHeight="1" x14ac:dyDescent="0.35">
      <c r="A27" s="116"/>
      <c r="B27" s="114" t="s">
        <v>49</v>
      </c>
      <c r="C27" s="117">
        <f ca="1">INDIRECT(Calculation!E33,FALSE)</f>
        <v>2.0341</v>
      </c>
      <c r="D27" s="112">
        <f ca="1">INDIRECT(Calculation!F33,FALSE)</f>
        <v>2.0217999999999998</v>
      </c>
      <c r="E27" s="108">
        <f t="shared" ca="1" si="3"/>
        <v>-0.60469003490488171</v>
      </c>
      <c r="F27" s="109">
        <f ca="1">INDIRECT(Calculation!H33,FALSE)</f>
        <v>0.52959999999999996</v>
      </c>
      <c r="G27" s="110">
        <f ca="1">INDIRECT(Calculation!I33,FALSE)</f>
        <v>0.46210000000000001</v>
      </c>
      <c r="H27" s="109">
        <f ca="1">INDIRECT(Calculation!J33,FALSE)</f>
        <v>0.4879</v>
      </c>
      <c r="I27" s="109">
        <f ca="1">INDIRECT(Calculation!K33,FALSE)</f>
        <v>0.55449999999999999</v>
      </c>
      <c r="J27" s="110">
        <f ca="1">INDIRECT(Calculation!L33,FALSE)</f>
        <v>0.58879999999999999</v>
      </c>
      <c r="K27" s="110">
        <f ca="1">INDIRECT(Calculation!M33,FALSE)</f>
        <v>0.45739999999999997</v>
      </c>
      <c r="L27" s="110">
        <f ca="1">INDIRECT(Calculation!N33,FALSE)</f>
        <v>0.45590000000000003</v>
      </c>
      <c r="M27" s="109">
        <f ca="1">INDIRECT(Calculation!O33,FALSE)</f>
        <v>0.51970000000000005</v>
      </c>
      <c r="N27" s="109">
        <f ca="1">INDIRECT(Calculation!P33,FALSE)</f>
        <v>0.49230000000000002</v>
      </c>
      <c r="O27" s="232">
        <f t="shared" ca="1" si="2"/>
        <v>-16.389266304347821</v>
      </c>
    </row>
    <row r="28" spans="1:16" ht="20.149999999999999" customHeight="1" x14ac:dyDescent="0.35">
      <c r="A28" s="116"/>
      <c r="B28" s="114" t="s">
        <v>70</v>
      </c>
      <c r="C28" s="117">
        <f ca="1">INDIRECT(Calculation!E34,FALSE)</f>
        <v>0.14610000000000001</v>
      </c>
      <c r="D28" s="112">
        <f ca="1">INDIRECT(Calculation!F34,FALSE)</f>
        <v>0.14810000000000001</v>
      </c>
      <c r="E28" s="108">
        <f t="shared" ca="1" si="3"/>
        <v>1.3689253935660517</v>
      </c>
      <c r="F28" s="110">
        <f ca="1">INDIRECT(Calculation!H34,FALSE)</f>
        <v>4.9200000000000001E-2</v>
      </c>
      <c r="G28" s="110">
        <f ca="1">INDIRECT(Calculation!I34,FALSE)</f>
        <v>3.1899999999999998E-2</v>
      </c>
      <c r="H28" s="110">
        <f ca="1">INDIRECT(Calculation!J34,FALSE)</f>
        <v>3.0200000000000001E-2</v>
      </c>
      <c r="I28" s="110">
        <f ca="1">INDIRECT(Calculation!K34,FALSE)</f>
        <v>3.4799999999999998E-2</v>
      </c>
      <c r="J28" s="110">
        <f ca="1">INDIRECT(Calculation!L34,FALSE)</f>
        <v>4.2999999999999997E-2</v>
      </c>
      <c r="K28" s="110">
        <f ca="1">INDIRECT(Calculation!M34,FALSE)</f>
        <v>2.6800000000000001E-2</v>
      </c>
      <c r="L28" s="110">
        <f ca="1">INDIRECT(Calculation!N34,FALSE)</f>
        <v>3.1800000000000002E-2</v>
      </c>
      <c r="M28" s="109">
        <f ca="1">INDIRECT(Calculation!O34,FALSE)</f>
        <v>4.65E-2</v>
      </c>
      <c r="N28" s="109">
        <f ca="1">INDIRECT(Calculation!P34,FALSE)</f>
        <v>3.9699999999999999E-2</v>
      </c>
      <c r="O28" s="232">
        <f t="shared" ca="1" si="2"/>
        <v>-7.6744186046511578</v>
      </c>
    </row>
    <row r="29" spans="1:16" ht="20.149999999999999" customHeight="1" x14ac:dyDescent="0.35">
      <c r="A29" s="116"/>
      <c r="B29" s="114" t="s">
        <v>241</v>
      </c>
      <c r="C29" s="117">
        <f ca="1">INDIRECT(Calculation!E35,FALSE)</f>
        <v>0.6522</v>
      </c>
      <c r="D29" s="112">
        <f ca="1">INDIRECT(Calculation!F35,FALSE)</f>
        <v>0.69000000000000006</v>
      </c>
      <c r="E29" s="108">
        <f t="shared" ca="1" si="3"/>
        <v>5.7957681692732379</v>
      </c>
      <c r="F29" s="110">
        <f ca="1">INDIRECT(Calculation!H35,FALSE)</f>
        <v>0.20050000000000001</v>
      </c>
      <c r="G29" s="110">
        <f ca="1">INDIRECT(Calculation!I35,FALSE)</f>
        <v>0.13750000000000001</v>
      </c>
      <c r="H29" s="110">
        <f ca="1">INDIRECT(Calculation!J35,FALSE)</f>
        <v>0.13350000000000001</v>
      </c>
      <c r="I29" s="110">
        <f ca="1">INDIRECT(Calculation!K35,FALSE)</f>
        <v>0.1807</v>
      </c>
      <c r="J29" s="110">
        <f ca="1">INDIRECT(Calculation!L35,FALSE)</f>
        <v>0.18690000000000001</v>
      </c>
      <c r="K29" s="110">
        <f ca="1">INDIRECT(Calculation!M35,FALSE)</f>
        <v>0.14230000000000001</v>
      </c>
      <c r="L29" s="110">
        <f ca="1">INDIRECT(Calculation!N35,FALSE)</f>
        <v>0.14280000000000001</v>
      </c>
      <c r="M29" s="109">
        <f ca="1">INDIRECT(Calculation!O35,FALSE)</f>
        <v>0.218</v>
      </c>
      <c r="N29" s="109">
        <f ca="1">INDIRECT(Calculation!P35,FALSE)</f>
        <v>0.23430000000000001</v>
      </c>
      <c r="O29" s="232">
        <f t="shared" ca="1" si="2"/>
        <v>25.361155698234349</v>
      </c>
    </row>
    <row r="30" spans="1:16" ht="20.149999999999999" customHeight="1" x14ac:dyDescent="0.35">
      <c r="A30" s="116"/>
      <c r="B30" s="114" t="s">
        <v>52</v>
      </c>
      <c r="C30" s="117">
        <f ca="1">INDIRECT(Calculation!E36,FALSE)</f>
        <v>0.90379999999999994</v>
      </c>
      <c r="D30" s="112">
        <f ca="1">INDIRECT(Calculation!F36,FALSE)</f>
        <v>1.2349000000000001</v>
      </c>
      <c r="E30" s="108">
        <f t="shared" ca="1" si="3"/>
        <v>36.634211108652373</v>
      </c>
      <c r="F30" s="110">
        <f ca="1">INDIRECT(Calculation!H36,FALSE)</f>
        <v>0.1016</v>
      </c>
      <c r="G30" s="110">
        <f ca="1">INDIRECT(Calculation!I36,FALSE)</f>
        <v>0.34599999999999997</v>
      </c>
      <c r="H30" s="110">
        <f ca="1">INDIRECT(Calculation!J36,FALSE)</f>
        <v>0.33929999999999999</v>
      </c>
      <c r="I30" s="110">
        <f ca="1">INDIRECT(Calculation!K36,FALSE)</f>
        <v>0.1169</v>
      </c>
      <c r="J30" s="110">
        <f ca="1">INDIRECT(Calculation!L36,FALSE)</f>
        <v>0.15190000000000001</v>
      </c>
      <c r="K30" s="110">
        <f ca="1">INDIRECT(Calculation!M36,FALSE)</f>
        <v>0.51729999999999998</v>
      </c>
      <c r="L30" s="110">
        <f ca="1">INDIRECT(Calculation!N36,FALSE)</f>
        <v>0.43070000000000003</v>
      </c>
      <c r="M30" s="109">
        <f ca="1">INDIRECT(Calculation!O36,FALSE)</f>
        <v>0.13500000000000001</v>
      </c>
      <c r="N30" s="109">
        <f ca="1">INDIRECT(Calculation!P36,FALSE)</f>
        <v>0.16370000000000001</v>
      </c>
      <c r="O30" s="232">
        <f t="shared" ca="1" si="2"/>
        <v>7.7682685977616881</v>
      </c>
    </row>
    <row r="31" spans="1:16" ht="20.149999999999999" customHeight="1" x14ac:dyDescent="0.35">
      <c r="A31" s="116"/>
      <c r="B31" s="114" t="s">
        <v>53</v>
      </c>
      <c r="C31" s="117">
        <f ca="1">INDIRECT(Calculation!E37,FALSE)</f>
        <v>4.8240999999999996</v>
      </c>
      <c r="D31" s="149">
        <f ca="1">INDIRECT(Calculation!F37,FALSE)</f>
        <v>4.8185000000000002</v>
      </c>
      <c r="E31" s="108">
        <f t="shared" ca="1" si="3"/>
        <v>-0.11608382910800737</v>
      </c>
      <c r="F31" s="109">
        <f ca="1">INDIRECT(Calculation!H37,FALSE)</f>
        <v>1.2118</v>
      </c>
      <c r="G31" s="109">
        <f ca="1">INDIRECT(Calculation!I37,FALSE)</f>
        <v>1.1949000000000001</v>
      </c>
      <c r="H31" s="109">
        <f ca="1">INDIRECT(Calculation!J37,FALSE)</f>
        <v>1.1880999999999999</v>
      </c>
      <c r="I31" s="109">
        <f ca="1">INDIRECT(Calculation!K37,FALSE)</f>
        <v>1.2293000000000001</v>
      </c>
      <c r="J31" s="109">
        <f ca="1">INDIRECT(Calculation!L37,FALSE)</f>
        <v>1.1931</v>
      </c>
      <c r="K31" s="109">
        <f ca="1">INDIRECT(Calculation!M37,FALSE)</f>
        <v>1.208</v>
      </c>
      <c r="L31" s="109">
        <f ca="1">INDIRECT(Calculation!N37,FALSE)</f>
        <v>1.2261</v>
      </c>
      <c r="M31" s="109">
        <f ca="1">INDIRECT(Calculation!O37,FALSE)</f>
        <v>1.1913</v>
      </c>
      <c r="N31" s="109">
        <f ca="1">INDIRECT(Calculation!P37,FALSE)</f>
        <v>1.1065</v>
      </c>
      <c r="O31" s="232">
        <f t="shared" ca="1" si="2"/>
        <v>-7.258402480932026</v>
      </c>
    </row>
    <row r="32" spans="1:16" ht="20.149999999999999" customHeight="1" x14ac:dyDescent="0.35">
      <c r="A32" s="116"/>
      <c r="B32" s="114" t="s">
        <v>320</v>
      </c>
      <c r="C32" s="117">
        <f ca="1">INDIRECT(Calculation!E38,FALSE)</f>
        <v>1.6902000000000001</v>
      </c>
      <c r="D32" s="112">
        <f ca="1">INDIRECT(Calculation!F38,FALSE)</f>
        <v>1.6394000000000002</v>
      </c>
      <c r="E32" s="108">
        <f t="shared" ca="1" si="3"/>
        <v>-3.0055614720151431</v>
      </c>
      <c r="F32" s="109">
        <f ca="1">INDIRECT(Calculation!H38,FALSE)</f>
        <v>0.43480000000000002</v>
      </c>
      <c r="G32" s="110">
        <f ca="1">INDIRECT(Calculation!I38,FALSE)</f>
        <v>0.44409999999999999</v>
      </c>
      <c r="H32" s="109">
        <f ca="1">INDIRECT(Calculation!J38,FALSE)</f>
        <v>0.42649999999999999</v>
      </c>
      <c r="I32" s="109">
        <f ca="1">INDIRECT(Calculation!K38,FALSE)</f>
        <v>0.38479999999999998</v>
      </c>
      <c r="J32" s="110">
        <f ca="1">INDIRECT(Calculation!L38,FALSE)</f>
        <v>0.4012</v>
      </c>
      <c r="K32" s="110">
        <f ca="1">INDIRECT(Calculation!M38,FALSE)</f>
        <v>0.4168</v>
      </c>
      <c r="L32" s="110">
        <f ca="1">INDIRECT(Calculation!N38,FALSE)</f>
        <v>0.40910000000000002</v>
      </c>
      <c r="M32" s="109">
        <f ca="1">INDIRECT(Calculation!O38,FALSE)</f>
        <v>0.4123</v>
      </c>
      <c r="N32" s="109">
        <f ca="1">INDIRECT(Calculation!P38,FALSE)</f>
        <v>0.40620000000000001</v>
      </c>
      <c r="O32" s="232">
        <f t="shared" ca="1" si="2"/>
        <v>1.2462612163509483</v>
      </c>
    </row>
    <row r="33" spans="1:15" ht="20.149999999999999" customHeight="1" x14ac:dyDescent="0.35">
      <c r="A33" s="116"/>
      <c r="B33" s="125" t="s">
        <v>59</v>
      </c>
      <c r="C33" s="126">
        <f ca="1">INDIRECT(Calculation!E39,FALSE)</f>
        <v>10.5547</v>
      </c>
      <c r="D33" s="127">
        <f ca="1">INDIRECT(Calculation!F39,FALSE)</f>
        <v>10.850900000000001</v>
      </c>
      <c r="E33" s="128">
        <f t="shared" ca="1" si="3"/>
        <v>2.806332723810252</v>
      </c>
      <c r="F33" s="129">
        <f ca="1">INDIRECT(Calculation!H39,FALSE)</f>
        <v>2.5901000000000001</v>
      </c>
      <c r="G33" s="129">
        <f ca="1">INDIRECT(Calculation!I39,FALSE)</f>
        <v>2.6772</v>
      </c>
      <c r="H33" s="129">
        <f ca="1">INDIRECT(Calculation!J39,FALSE)</f>
        <v>2.6888000000000001</v>
      </c>
      <c r="I33" s="129">
        <f ca="1">INDIRECT(Calculation!K39,FALSE)</f>
        <v>2.5985999999999998</v>
      </c>
      <c r="J33" s="129">
        <f ca="1">INDIRECT(Calculation!L39,FALSE)</f>
        <v>2.6499000000000001</v>
      </c>
      <c r="K33" s="129">
        <f ca="1">INDIRECT(Calculation!M39,FALSE)</f>
        <v>2.8523999999999998</v>
      </c>
      <c r="L33" s="129">
        <f ca="1">INDIRECT(Calculation!N39,FALSE)</f>
        <v>2.7747999999999999</v>
      </c>
      <c r="M33" s="129">
        <f ca="1">INDIRECT(Calculation!O39,FALSE)</f>
        <v>2.5737999999999999</v>
      </c>
      <c r="N33" s="129">
        <f ca="1">INDIRECT(Calculation!P39,FALSE)</f>
        <v>2.5209000000000001</v>
      </c>
      <c r="O33" s="226">
        <f t="shared" ca="1" si="2"/>
        <v>-4.8681082304992644</v>
      </c>
    </row>
    <row r="34" spans="1:15" ht="30" customHeight="1" x14ac:dyDescent="0.35">
      <c r="A34" s="113" t="s">
        <v>60</v>
      </c>
      <c r="B34" s="114" t="s">
        <v>57</v>
      </c>
      <c r="C34" s="106">
        <f ca="1">INDIRECT(Calculation!E41,FALSE)</f>
        <v>0.4204</v>
      </c>
      <c r="D34" s="112">
        <f ca="1">INDIRECT(Calculation!F41,FALSE)</f>
        <v>0</v>
      </c>
      <c r="E34" s="131">
        <f t="shared" ref="E34:E47" ca="1" si="4">IF(((D34-C34)/C34)*100&gt;100,"(+)  ",IF(((D34-C34)/C34)*100&lt;-100,"(-)  ",IF(ROUND((((D34-C34)/C34)*100),1)=0,"-  ",((D34-C34)/C34)*100)))</f>
        <v>-100</v>
      </c>
      <c r="F34" s="109">
        <f ca="1">INDIRECT(Calculation!H41,FALSE)</f>
        <v>0.2742</v>
      </c>
      <c r="G34" s="109">
        <f ca="1">INDIRECT(Calculation!I41,FALSE)</f>
        <v>8.6300000000000002E-2</v>
      </c>
      <c r="H34" s="109">
        <f ca="1">INDIRECT(Calculation!J41,FALSE)</f>
        <v>5.9499999999999997E-2</v>
      </c>
      <c r="I34" s="109">
        <f ca="1">INDIRECT(Calculation!K41,FALSE)</f>
        <v>4.0000000000000002E-4</v>
      </c>
      <c r="J34" s="110">
        <f ca="1">INDIRECT(Calculation!L41,FALSE)</f>
        <v>0</v>
      </c>
      <c r="K34" s="110">
        <f ca="1">INDIRECT(Calculation!M41,FALSE)</f>
        <v>0</v>
      </c>
      <c r="L34" s="110">
        <f ca="1">INDIRECT(Calculation!N41,FALSE)</f>
        <v>0</v>
      </c>
      <c r="M34" s="110">
        <f ca="1">INDIRECT(Calculation!O41,FALSE)</f>
        <v>0</v>
      </c>
      <c r="N34" s="110">
        <f ca="1">INDIRECT(Calculation!P41,FALSE)</f>
        <v>0</v>
      </c>
      <c r="O34" s="232"/>
    </row>
    <row r="35" spans="1:15" ht="20.149999999999999" customHeight="1" x14ac:dyDescent="0.35">
      <c r="A35" s="116"/>
      <c r="B35" s="114" t="s">
        <v>58</v>
      </c>
      <c r="C35" s="117">
        <f ca="1">INDIRECT(Calculation!E42,FALSE)</f>
        <v>0.40659999999999996</v>
      </c>
      <c r="D35" s="112">
        <f ca="1">INDIRECT(Calculation!F42,FALSE)</f>
        <v>0.39979999999999999</v>
      </c>
      <c r="E35" s="131">
        <f t="shared" ca="1" si="4"/>
        <v>-1.6724053123462799</v>
      </c>
      <c r="F35" s="109">
        <f ca="1">INDIRECT(Calculation!H42,FALSE)</f>
        <v>8.7099999999999997E-2</v>
      </c>
      <c r="G35" s="110">
        <f ca="1">INDIRECT(Calculation!I42,FALSE)</f>
        <v>8.9599999999999999E-2</v>
      </c>
      <c r="H35" s="109">
        <f ca="1">INDIRECT(Calculation!J42,FALSE)</f>
        <v>0.1089</v>
      </c>
      <c r="I35" s="109">
        <f ca="1">INDIRECT(Calculation!K42,FALSE)</f>
        <v>0.121</v>
      </c>
      <c r="J35" s="110">
        <f ca="1">INDIRECT(Calculation!L42,FALSE)</f>
        <v>0.10440000000000001</v>
      </c>
      <c r="K35" s="110">
        <f ca="1">INDIRECT(Calculation!M42,FALSE)</f>
        <v>0.1055</v>
      </c>
      <c r="L35" s="110">
        <f ca="1">INDIRECT(Calculation!N42,FALSE)</f>
        <v>0.1066</v>
      </c>
      <c r="M35" s="109">
        <f ca="1">INDIRECT(Calculation!O42,FALSE)</f>
        <v>8.3299999999999999E-2</v>
      </c>
      <c r="N35" s="109">
        <f ca="1">INDIRECT(Calculation!P42,FALSE)</f>
        <v>0.1094</v>
      </c>
      <c r="O35" s="232">
        <f t="shared" ca="1" si="2"/>
        <v>4.7892720306513317</v>
      </c>
    </row>
    <row r="36" spans="1:15" ht="20.149999999999999" customHeight="1" x14ac:dyDescent="0.35">
      <c r="A36" s="116"/>
      <c r="B36" s="114" t="s">
        <v>49</v>
      </c>
      <c r="C36" s="117">
        <f ca="1">INDIRECT(Calculation!E43,FALSE)</f>
        <v>15.442299999999999</v>
      </c>
      <c r="D36" s="112">
        <f ca="1">INDIRECT(Calculation!F43,FALSE)</f>
        <v>16.5258</v>
      </c>
      <c r="E36" s="131">
        <f t="shared" ca="1" si="4"/>
        <v>7.0164418512786364</v>
      </c>
      <c r="F36" s="109">
        <f ca="1">INDIRECT(Calculation!H43,FALSE)</f>
        <v>4.4977999999999998</v>
      </c>
      <c r="G36" s="110">
        <f ca="1">INDIRECT(Calculation!I43,FALSE)</f>
        <v>2.9539</v>
      </c>
      <c r="H36" s="109">
        <f ca="1">INDIRECT(Calculation!J43,FALSE)</f>
        <v>3.0731999999999999</v>
      </c>
      <c r="I36" s="109">
        <f ca="1">INDIRECT(Calculation!K43,FALSE)</f>
        <v>4.9173999999999998</v>
      </c>
      <c r="J36" s="110">
        <f ca="1">INDIRECT(Calculation!L43,FALSE)</f>
        <v>5.5682</v>
      </c>
      <c r="K36" s="110">
        <f ca="1">INDIRECT(Calculation!M43,FALSE)</f>
        <v>3.1682999999999999</v>
      </c>
      <c r="L36" s="110">
        <f ca="1">INDIRECT(Calculation!N43,FALSE)</f>
        <v>3.3732000000000002</v>
      </c>
      <c r="M36" s="109">
        <f ca="1">INDIRECT(Calculation!O43,FALSE)</f>
        <v>4.4161000000000001</v>
      </c>
      <c r="N36" s="109">
        <f ca="1">INDIRECT(Calculation!P43,FALSE)</f>
        <v>4.6115000000000004</v>
      </c>
      <c r="O36" s="232">
        <f t="shared" ca="1" si="2"/>
        <v>-17.181494917567612</v>
      </c>
    </row>
    <row r="37" spans="1:15" ht="20.149999999999999" customHeight="1" x14ac:dyDescent="0.35">
      <c r="A37" s="116"/>
      <c r="B37" s="114" t="s">
        <v>50</v>
      </c>
      <c r="C37" s="117">
        <f ca="1">INDIRECT(Calculation!E44,FALSE)</f>
        <v>8.8170999999999999</v>
      </c>
      <c r="D37" s="112">
        <f ca="1">INDIRECT(Calculation!F44,FALSE)</f>
        <v>7.8651</v>
      </c>
      <c r="E37" s="131">
        <f t="shared" ca="1" si="4"/>
        <v>-10.797200893717889</v>
      </c>
      <c r="F37" s="110">
        <f ca="1">INDIRECT(Calculation!H44,FALSE)</f>
        <v>1.7969999999999999</v>
      </c>
      <c r="G37" s="110">
        <f ca="1">INDIRECT(Calculation!I44,FALSE)</f>
        <v>2.4679000000000002</v>
      </c>
      <c r="H37" s="110">
        <f ca="1">INDIRECT(Calculation!J44,FALSE)</f>
        <v>2.4599000000000002</v>
      </c>
      <c r="I37" s="110">
        <f ca="1">INDIRECT(Calculation!K44,FALSE)</f>
        <v>2.0922999999999998</v>
      </c>
      <c r="J37" s="110">
        <f ca="1">INDIRECT(Calculation!L44,FALSE)</f>
        <v>2.0863</v>
      </c>
      <c r="K37" s="110">
        <f ca="1">INDIRECT(Calculation!M44,FALSE)</f>
        <v>2.1629999999999998</v>
      </c>
      <c r="L37" s="110">
        <f ca="1">INDIRECT(Calculation!N44,FALSE)</f>
        <v>1.7871999999999999</v>
      </c>
      <c r="M37" s="109">
        <f ca="1">INDIRECT(Calculation!O44,FALSE)</f>
        <v>1.8286</v>
      </c>
      <c r="N37" s="109">
        <f ca="1">INDIRECT(Calculation!P44,FALSE)</f>
        <v>1.9379999999999999</v>
      </c>
      <c r="O37" s="232">
        <f t="shared" ca="1" si="2"/>
        <v>-7.108277812395154</v>
      </c>
    </row>
    <row r="38" spans="1:15" ht="20.149999999999999" customHeight="1" x14ac:dyDescent="0.35">
      <c r="A38" s="116"/>
      <c r="B38" s="114" t="s">
        <v>70</v>
      </c>
      <c r="C38" s="117">
        <f ca="1">INDIRECT(Calculation!E45,FALSE)</f>
        <v>0.4927999999999999</v>
      </c>
      <c r="D38" s="112">
        <f ca="1">INDIRECT(Calculation!F45,FALSE)</f>
        <v>0.46309999999999996</v>
      </c>
      <c r="E38" s="131">
        <f t="shared" ca="1" si="4"/>
        <v>-6.0267857142857055</v>
      </c>
      <c r="F38" s="110">
        <f ca="1">INDIRECT(Calculation!H45,FALSE)</f>
        <v>0.1757</v>
      </c>
      <c r="G38" s="110">
        <f ca="1">INDIRECT(Calculation!I45,FALSE)</f>
        <v>9.2700000000000005E-2</v>
      </c>
      <c r="H38" s="110">
        <f ca="1">INDIRECT(Calculation!J45,FALSE)</f>
        <v>9.6000000000000002E-2</v>
      </c>
      <c r="I38" s="110">
        <f ca="1">INDIRECT(Calculation!K45,FALSE)</f>
        <v>0.12839999999999999</v>
      </c>
      <c r="J38" s="110">
        <f ca="1">INDIRECT(Calculation!L45,FALSE)</f>
        <v>0.1416</v>
      </c>
      <c r="K38" s="110">
        <f ca="1">INDIRECT(Calculation!M45,FALSE)</f>
        <v>6.1400000000000003E-2</v>
      </c>
      <c r="L38" s="110">
        <f ca="1">INDIRECT(Calculation!N45,FALSE)</f>
        <v>9.0899999999999995E-2</v>
      </c>
      <c r="M38" s="109">
        <f ca="1">INDIRECT(Calculation!O45,FALSE)</f>
        <v>0.16919999999999999</v>
      </c>
      <c r="N38" s="109">
        <f ca="1">INDIRECT(Calculation!P45,FALSE)</f>
        <v>0.1353</v>
      </c>
      <c r="O38" s="232">
        <f t="shared" ca="1" si="2"/>
        <v>-4.4491525423728815</v>
      </c>
    </row>
    <row r="39" spans="1:15" ht="20.149999999999999" customHeight="1" x14ac:dyDescent="0.35">
      <c r="A39" s="116"/>
      <c r="B39" s="114" t="s">
        <v>241</v>
      </c>
      <c r="C39" s="117">
        <f ca="1">INDIRECT(Calculation!E46,FALSE)</f>
        <v>7.1909999999999998</v>
      </c>
      <c r="D39" s="112">
        <f ca="1">INDIRECT(Calculation!F46,FALSE)</f>
        <v>7.4338999999999995</v>
      </c>
      <c r="E39" s="131">
        <f t="shared" ca="1" si="4"/>
        <v>3.3778334028646877</v>
      </c>
      <c r="F39" s="110">
        <f ca="1">INDIRECT(Calculation!H46,FALSE)</f>
        <v>2.238</v>
      </c>
      <c r="G39" s="110">
        <f ca="1">INDIRECT(Calculation!I46,FALSE)</f>
        <v>1.4872000000000001</v>
      </c>
      <c r="H39" s="110">
        <f ca="1">INDIRECT(Calculation!J46,FALSE)</f>
        <v>1.4429000000000001</v>
      </c>
      <c r="I39" s="110">
        <f ca="1">INDIRECT(Calculation!K46,FALSE)</f>
        <v>2.0228999999999999</v>
      </c>
      <c r="J39" s="110">
        <f ca="1">INDIRECT(Calculation!L46,FALSE)</f>
        <v>1.9363999999999999</v>
      </c>
      <c r="K39" s="110">
        <f ca="1">INDIRECT(Calculation!M46,FALSE)</f>
        <v>1.5063</v>
      </c>
      <c r="L39" s="110">
        <f ca="1">INDIRECT(Calculation!N46,FALSE)</f>
        <v>1.5303</v>
      </c>
      <c r="M39" s="109">
        <f ca="1">INDIRECT(Calculation!O46,FALSE)</f>
        <v>2.4609000000000001</v>
      </c>
      <c r="N39" s="109">
        <f ca="1">INDIRECT(Calculation!P46,FALSE)</f>
        <v>2.5206</v>
      </c>
      <c r="O39" s="232">
        <f t="shared" ca="1" si="2"/>
        <v>30.169386490394551</v>
      </c>
    </row>
    <row r="40" spans="1:15" ht="20.149999999999999" customHeight="1" x14ac:dyDescent="0.35">
      <c r="A40" s="116"/>
      <c r="B40" s="114" t="s">
        <v>52</v>
      </c>
      <c r="C40" s="117">
        <f ca="1">INDIRECT(Calculation!E47,FALSE)</f>
        <v>1.2889999999999999</v>
      </c>
      <c r="D40" s="112">
        <f ca="1">INDIRECT(Calculation!F47,FALSE)</f>
        <v>1.7305000000000001</v>
      </c>
      <c r="E40" s="131">
        <f t="shared" ca="1" si="4"/>
        <v>34.251357641582644</v>
      </c>
      <c r="F40" s="110">
        <f ca="1">INDIRECT(Calculation!H47,FALSE)</f>
        <v>0.1585</v>
      </c>
      <c r="G40" s="110">
        <f ca="1">INDIRECT(Calculation!I47,FALSE)</f>
        <v>0.496</v>
      </c>
      <c r="H40" s="110">
        <f ca="1">INDIRECT(Calculation!J47,FALSE)</f>
        <v>0.47689999999999999</v>
      </c>
      <c r="I40" s="110">
        <f ca="1">INDIRECT(Calculation!K47,FALSE)</f>
        <v>0.15759999999999999</v>
      </c>
      <c r="J40" s="110">
        <f ca="1">INDIRECT(Calculation!L47,FALSE)</f>
        <v>0.2281</v>
      </c>
      <c r="K40" s="110">
        <f ca="1">INDIRECT(Calculation!M47,FALSE)</f>
        <v>0.72340000000000004</v>
      </c>
      <c r="L40" s="110">
        <f ca="1">INDIRECT(Calculation!N47,FALSE)</f>
        <v>0.59650000000000003</v>
      </c>
      <c r="M40" s="109">
        <f ca="1">INDIRECT(Calculation!O47,FALSE)</f>
        <v>0.1825</v>
      </c>
      <c r="N40" s="109">
        <f ca="1">INDIRECT(Calculation!P47,FALSE)</f>
        <v>0.2321</v>
      </c>
      <c r="O40" s="232">
        <f t="shared" ca="1" si="2"/>
        <v>1.753616834721615</v>
      </c>
    </row>
    <row r="41" spans="1:15" ht="20.149999999999999" customHeight="1" x14ac:dyDescent="0.35">
      <c r="A41" s="116"/>
      <c r="B41" s="114" t="s">
        <v>108</v>
      </c>
      <c r="C41" s="117">
        <f ca="1">INDIRECT(Calculation!E48,FALSE)</f>
        <v>9.8267999999999986</v>
      </c>
      <c r="D41" s="112">
        <f ca="1">INDIRECT(Calculation!F48,FALSE)</f>
        <v>10.0029</v>
      </c>
      <c r="E41" s="131">
        <f t="shared" ca="1" si="4"/>
        <v>1.7920380998901138</v>
      </c>
      <c r="F41" s="110">
        <f ca="1">INDIRECT(Calculation!H48,FALSE)</f>
        <v>2.4619</v>
      </c>
      <c r="G41" s="110">
        <f ca="1">INDIRECT(Calculation!I48,FALSE)</f>
        <v>2.3784999999999998</v>
      </c>
      <c r="H41" s="110">
        <f ca="1">INDIRECT(Calculation!J48,FALSE)</f>
        <v>2.4106999999999998</v>
      </c>
      <c r="I41" s="110">
        <f ca="1">INDIRECT(Calculation!K48,FALSE)</f>
        <v>2.5756999999999999</v>
      </c>
      <c r="J41" s="110">
        <f ca="1">INDIRECT(Calculation!L48,FALSE)</f>
        <v>2.4992999999999999</v>
      </c>
      <c r="K41" s="110">
        <f ca="1">INDIRECT(Calculation!M48,FALSE)</f>
        <v>2.3860999999999999</v>
      </c>
      <c r="L41" s="110">
        <f ca="1">INDIRECT(Calculation!N48,FALSE)</f>
        <v>2.5099999999999998</v>
      </c>
      <c r="M41" s="109">
        <f ca="1">INDIRECT(Calculation!O48,FALSE)</f>
        <v>2.6074999999999999</v>
      </c>
      <c r="N41" s="109">
        <f ca="1">INDIRECT(Calculation!P48,FALSE)</f>
        <v>2.5127000000000002</v>
      </c>
      <c r="O41" s="232">
        <f t="shared" ca="1" si="2"/>
        <v>0.53615012203418166</v>
      </c>
    </row>
    <row r="42" spans="1:15" ht="20.149999999999999" customHeight="1" x14ac:dyDescent="0.35">
      <c r="A42" s="116"/>
      <c r="B42" s="114" t="s">
        <v>320</v>
      </c>
      <c r="C42" s="117">
        <f ca="1">INDIRECT(Calculation!E49,FALSE)</f>
        <v>2.2932000000000001</v>
      </c>
      <c r="D42" s="112">
        <f ca="1">INDIRECT(Calculation!F49,FALSE)</f>
        <v>2.2281999999999997</v>
      </c>
      <c r="E42" s="131">
        <f t="shared" ca="1" si="4"/>
        <v>-2.8344671201814227</v>
      </c>
      <c r="F42" s="109">
        <f ca="1">INDIRECT(Calculation!H49,FALSE)</f>
        <v>0.58930000000000005</v>
      </c>
      <c r="G42" s="110">
        <f ca="1">INDIRECT(Calculation!I49,FALSE)</f>
        <v>0.58540000000000003</v>
      </c>
      <c r="H42" s="109">
        <f ca="1">INDIRECT(Calculation!J49,FALSE)</f>
        <v>0.57950000000000002</v>
      </c>
      <c r="I42" s="109">
        <f ca="1">INDIRECT(Calculation!K49,FALSE)</f>
        <v>0.53900000000000003</v>
      </c>
      <c r="J42" s="110">
        <f ca="1">INDIRECT(Calculation!L49,FALSE)</f>
        <v>0.55659999999999998</v>
      </c>
      <c r="K42" s="110">
        <f ca="1">INDIRECT(Calculation!M49,FALSE)</f>
        <v>0.55279999999999996</v>
      </c>
      <c r="L42" s="110">
        <f ca="1">INDIRECT(Calculation!N49,FALSE)</f>
        <v>0.55079999999999996</v>
      </c>
      <c r="M42" s="109">
        <f ca="1">INDIRECT(Calculation!O49,FALSE)</f>
        <v>0.56799999999999995</v>
      </c>
      <c r="N42" s="109">
        <f ca="1">INDIRECT(Calculation!P49,FALSE)</f>
        <v>0.56079999999999997</v>
      </c>
      <c r="O42" s="232">
        <f t="shared" ca="1" si="2"/>
        <v>0.75458138699245081</v>
      </c>
    </row>
    <row r="43" spans="1:15" ht="20.149999999999999" customHeight="1" x14ac:dyDescent="0.35">
      <c r="A43" s="116"/>
      <c r="B43" s="114" t="s">
        <v>55</v>
      </c>
      <c r="C43" s="106">
        <f ca="1">INDIRECT(Calculation!E50,FALSE)</f>
        <v>2.8725999999999998</v>
      </c>
      <c r="D43" s="107">
        <f ca="1">INDIRECT(Calculation!F50,FALSE)</f>
        <v>2.5562999999999998</v>
      </c>
      <c r="E43" s="131">
        <f t="shared" ca="1" si="4"/>
        <v>-11.010930864025623</v>
      </c>
      <c r="F43" s="109">
        <f ca="1">INDIRECT(Calculation!H50,FALSE)</f>
        <v>0.7762</v>
      </c>
      <c r="G43" s="109">
        <f ca="1">INDIRECT(Calculation!I50,FALSE)</f>
        <v>0.79259999999999997</v>
      </c>
      <c r="H43" s="109">
        <f ca="1">INDIRECT(Calculation!J50,FALSE)</f>
        <v>0.69969999999999999</v>
      </c>
      <c r="I43" s="109">
        <f ca="1">INDIRECT(Calculation!K50,FALSE)</f>
        <v>0.60409999999999997</v>
      </c>
      <c r="J43" s="109">
        <f ca="1">INDIRECT(Calculation!L50,FALSE)</f>
        <v>0.67349999999999999</v>
      </c>
      <c r="K43" s="109">
        <f ca="1">INDIRECT(Calculation!M50,FALSE)</f>
        <v>0.63470000000000004</v>
      </c>
      <c r="L43" s="115">
        <f ca="1">INDIRECT(Calculation!N50,FALSE)</f>
        <v>0.69640000000000002</v>
      </c>
      <c r="M43" s="109">
        <f ca="1">INDIRECT(Calculation!O50,FALSE)</f>
        <v>0.55169999999999997</v>
      </c>
      <c r="N43" s="109">
        <f ca="1">INDIRECT(Calculation!P50,FALSE)</f>
        <v>0.53159999999999996</v>
      </c>
      <c r="O43" s="232">
        <f t="shared" ca="1" si="2"/>
        <v>-21.069042316258358</v>
      </c>
    </row>
    <row r="44" spans="1:15" ht="20.149999999999999" customHeight="1" x14ac:dyDescent="0.35">
      <c r="A44" s="116"/>
      <c r="B44" s="114" t="s">
        <v>293</v>
      </c>
      <c r="C44" s="117">
        <f ca="1">SUM(C39,C40,C38,C41)</f>
        <v>18.799599999999998</v>
      </c>
      <c r="D44" s="112">
        <f ca="1">SUM(D39,D40,D38,D41)</f>
        <v>19.630400000000002</v>
      </c>
      <c r="E44" s="131">
        <f ca="1">IF(((D44-C44)/C44)*100&gt;100,"(+)  ",IF(((D44-C44)/C44)*100&lt;-100,"(-)  ",IF(ROUND((((D44-C44)/C44)*100),1)=0,"-  ",((D44-C44)/C44)*100)))</f>
        <v>4.4192429626162451</v>
      </c>
      <c r="F44" s="109">
        <f ca="1">SUM(F38,F39,F40,F41)</f>
        <v>5.0341000000000005</v>
      </c>
      <c r="G44" s="109">
        <f t="shared" ref="G44:M44" ca="1" si="5">SUM(G38,G39,G40,G41)</f>
        <v>4.4543999999999997</v>
      </c>
      <c r="H44" s="109">
        <f t="shared" ca="1" si="5"/>
        <v>4.4264999999999999</v>
      </c>
      <c r="I44" s="109">
        <f t="shared" ca="1" si="5"/>
        <v>4.8845999999999998</v>
      </c>
      <c r="J44" s="109">
        <f t="shared" ca="1" si="5"/>
        <v>4.8053999999999997</v>
      </c>
      <c r="K44" s="109">
        <f t="shared" ca="1" si="5"/>
        <v>4.6772</v>
      </c>
      <c r="L44" s="109">
        <f t="shared" ca="1" si="5"/>
        <v>4.7276999999999996</v>
      </c>
      <c r="M44" s="109">
        <f t="shared" ca="1" si="5"/>
        <v>5.4200999999999997</v>
      </c>
      <c r="N44" s="109">
        <f ca="1">SUM(N38,N39,N40,N41)</f>
        <v>5.4007000000000005</v>
      </c>
      <c r="O44" s="232">
        <f t="shared" ca="1" si="2"/>
        <v>12.38814666833148</v>
      </c>
    </row>
    <row r="45" spans="1:15" ht="20.149999999999999" customHeight="1" x14ac:dyDescent="0.35">
      <c r="A45" s="116"/>
      <c r="B45" s="114" t="s">
        <v>294</v>
      </c>
      <c r="C45" s="117">
        <f ca="1">SUM(C37,C38,C39,C40,C41)</f>
        <v>27.616699999999998</v>
      </c>
      <c r="D45" s="112">
        <f ca="1">SUM(D37,D38,D39,D40,D41)</f>
        <v>27.4955</v>
      </c>
      <c r="E45" s="131">
        <f ca="1">IF(((D45-C45)/C45)*100&gt;100,"(+)  ",IF(((D45-C45)/C45)*100&lt;-100,"(-)  ",IF(ROUND((((D45-C45)/C45)*100),1)=0,"-  ",((D45-C45)/C45)*100)))</f>
        <v>-0.43886488972251653</v>
      </c>
      <c r="F45" s="109">
        <f ca="1">SUM(F37,F38,F39,F40,F41)</f>
        <v>6.8311000000000002</v>
      </c>
      <c r="G45" s="109">
        <f t="shared" ref="G45:M45" ca="1" si="6">SUM(G37,G38,G39,G40,G41)</f>
        <v>6.9223000000000008</v>
      </c>
      <c r="H45" s="109">
        <f t="shared" ca="1" si="6"/>
        <v>6.8864000000000001</v>
      </c>
      <c r="I45" s="109">
        <f t="shared" ca="1" si="6"/>
        <v>6.9769000000000005</v>
      </c>
      <c r="J45" s="109">
        <f t="shared" ca="1" si="6"/>
        <v>6.8917000000000002</v>
      </c>
      <c r="K45" s="109">
        <f t="shared" ca="1" si="6"/>
        <v>6.8401999999999994</v>
      </c>
      <c r="L45" s="109">
        <f t="shared" ca="1" si="6"/>
        <v>6.5148999999999999</v>
      </c>
      <c r="M45" s="109">
        <f t="shared" ca="1" si="6"/>
        <v>7.2487000000000004</v>
      </c>
      <c r="N45" s="109">
        <f ca="1">SUM(N37,N38,N39,N40,N41)</f>
        <v>7.3386999999999993</v>
      </c>
      <c r="O45" s="232">
        <f t="shared" ca="1" si="2"/>
        <v>6.4860629452819936</v>
      </c>
    </row>
    <row r="46" spans="1:15" ht="20.149999999999999" customHeight="1" x14ac:dyDescent="0.35">
      <c r="A46" s="116"/>
      <c r="B46" s="114" t="s">
        <v>295</v>
      </c>
      <c r="C46" s="117">
        <f ca="1">SUM(C34:C36)</f>
        <v>16.269300000000001</v>
      </c>
      <c r="D46" s="112">
        <f ca="1">SUM(D34:D36)</f>
        <v>16.925599999999999</v>
      </c>
      <c r="E46" s="131">
        <f ca="1">IF(((D46-C46)/C46)*100&gt;100,"(+)  ",IF(((D46-C46)/C46)*100&lt;-100,"(-)  ",IF(ROUND((((D46-C46)/C46)*100),1)=0,"-  ",((D46-C46)/C46)*100)))</f>
        <v>4.0339781060033193</v>
      </c>
      <c r="F46" s="109">
        <f ca="1">SUM(F34:F36)</f>
        <v>4.8590999999999998</v>
      </c>
      <c r="G46" s="109">
        <f t="shared" ref="G46:M46" ca="1" si="7">SUM(G34:G36)</f>
        <v>3.1297999999999999</v>
      </c>
      <c r="H46" s="109">
        <f t="shared" ca="1" si="7"/>
        <v>3.2416</v>
      </c>
      <c r="I46" s="109">
        <f t="shared" ca="1" si="7"/>
        <v>5.0388000000000002</v>
      </c>
      <c r="J46" s="109">
        <f t="shared" ca="1" si="7"/>
        <v>5.6726000000000001</v>
      </c>
      <c r="K46" s="109">
        <f t="shared" ca="1" si="7"/>
        <v>3.2738</v>
      </c>
      <c r="L46" s="109">
        <f t="shared" ca="1" si="7"/>
        <v>3.4798</v>
      </c>
      <c r="M46" s="109">
        <f t="shared" ca="1" si="7"/>
        <v>4.4994000000000005</v>
      </c>
      <c r="N46" s="109">
        <f ca="1">SUM(N34:N36)</f>
        <v>4.7209000000000003</v>
      </c>
      <c r="O46" s="232">
        <f t="shared" ca="1" si="2"/>
        <v>-16.777139230687862</v>
      </c>
    </row>
    <row r="47" spans="1:15" ht="20.149999999999999" customHeight="1" x14ac:dyDescent="0.35">
      <c r="A47" s="116"/>
      <c r="B47" s="125" t="s">
        <v>61</v>
      </c>
      <c r="C47" s="126">
        <f ca="1">INDIRECT(Calculation!E51,FALSE)</f>
        <v>49.0518</v>
      </c>
      <c r="D47" s="127">
        <f ca="1">INDIRECT(Calculation!F51,FALSE)</f>
        <v>49.2057</v>
      </c>
      <c r="E47" s="132">
        <f t="shared" ca="1" si="4"/>
        <v>0.31374995413012396</v>
      </c>
      <c r="F47" s="129">
        <f ca="1">INDIRECT(Calculation!H51,FALSE)</f>
        <v>13.0556</v>
      </c>
      <c r="G47" s="129">
        <f ca="1">INDIRECT(Calculation!I51,FALSE)</f>
        <v>11.430199999999999</v>
      </c>
      <c r="H47" s="129">
        <f ca="1">INDIRECT(Calculation!J51,FALSE)</f>
        <v>11.4071</v>
      </c>
      <c r="I47" s="129">
        <f ca="1">INDIRECT(Calculation!K51,FALSE)</f>
        <v>13.158899999999999</v>
      </c>
      <c r="J47" s="129">
        <f ca="1">INDIRECT(Calculation!L51,FALSE)</f>
        <v>13.794499999999999</v>
      </c>
      <c r="K47" s="129">
        <f ca="1">INDIRECT(Calculation!M51,FALSE)</f>
        <v>11.301500000000001</v>
      </c>
      <c r="L47" s="129">
        <f ca="1">INDIRECT(Calculation!N51,FALSE)</f>
        <v>11.242000000000001</v>
      </c>
      <c r="M47" s="129">
        <f ca="1">INDIRECT(Calculation!O51,FALSE)</f>
        <v>12.867699999999999</v>
      </c>
      <c r="N47" s="129">
        <f ca="1">INDIRECT(Calculation!P51,FALSE)</f>
        <v>13.152200000000001</v>
      </c>
      <c r="O47" s="227">
        <f t="shared" ca="1" si="2"/>
        <v>-4.6562035593896027</v>
      </c>
    </row>
    <row r="48" spans="1:15" ht="30" customHeight="1" x14ac:dyDescent="0.5">
      <c r="A48" s="93" t="s">
        <v>122</v>
      </c>
      <c r="B48" s="133"/>
      <c r="C48" s="134"/>
      <c r="D48" s="134"/>
      <c r="E48" s="135"/>
      <c r="F48" s="136"/>
      <c r="G48" s="136"/>
      <c r="H48" s="136"/>
      <c r="I48" s="136"/>
      <c r="J48" s="136"/>
      <c r="K48" s="134"/>
      <c r="L48" s="136"/>
      <c r="M48" s="136"/>
      <c r="N48" s="136"/>
      <c r="O48" s="136"/>
    </row>
    <row r="49" spans="1:16" ht="46.5" x14ac:dyDescent="0.35">
      <c r="A49" s="137" t="s">
        <v>91</v>
      </c>
      <c r="B49" s="138" t="s">
        <v>92</v>
      </c>
      <c r="C49" s="97" t="s">
        <v>280</v>
      </c>
      <c r="D49" s="62" t="s">
        <v>286</v>
      </c>
      <c r="E49" s="98" t="s">
        <v>96</v>
      </c>
      <c r="F49" s="35" t="s">
        <v>268</v>
      </c>
      <c r="G49" s="35" t="s">
        <v>269</v>
      </c>
      <c r="H49" s="35" t="s">
        <v>272</v>
      </c>
      <c r="I49" s="80" t="s">
        <v>278</v>
      </c>
      <c r="J49" s="80" t="s">
        <v>282</v>
      </c>
      <c r="K49" s="80" t="s">
        <v>284</v>
      </c>
      <c r="L49" s="80" t="s">
        <v>285</v>
      </c>
      <c r="M49" s="80" t="s">
        <v>311</v>
      </c>
      <c r="N49" s="80" t="s">
        <v>310</v>
      </c>
      <c r="O49" s="228" t="s">
        <v>102</v>
      </c>
    </row>
    <row r="50" spans="1:16" ht="20.149999999999999" customHeight="1" x14ac:dyDescent="0.35">
      <c r="A50" s="38" t="s">
        <v>46</v>
      </c>
      <c r="B50" s="139" t="s">
        <v>48</v>
      </c>
      <c r="C50" s="140">
        <f ca="1">INDIRECT(Calculation!E55,FALSE)</f>
        <v>2.0011000000000001</v>
      </c>
      <c r="D50" s="141">
        <f ca="1">INDIRECT(Calculation!F55,FALSE)</f>
        <v>0</v>
      </c>
      <c r="E50" s="142">
        <f t="shared" ref="E50:E63" ca="1" si="8">IF(((D50-C50)/C50)*100&gt;100,"(+)  ",IF(((D50-C50)/C50)*100&lt;-100,"(-)  ",IF(ROUND((((D50-C50)/C50)*100),1)=0,"-  ",((D50-C50)/C50)*100)))</f>
        <v>-100</v>
      </c>
      <c r="F50" s="141">
        <f ca="1">INDIRECT(Calculation!H55,FALSE)</f>
        <v>1.3232999999999999</v>
      </c>
      <c r="G50" s="141">
        <f ca="1">INDIRECT(Calculation!I55,FALSE)</f>
        <v>0.39600000000000002</v>
      </c>
      <c r="H50" s="141">
        <f ca="1">INDIRECT(Calculation!J55,FALSE)</f>
        <v>0.28179999999999999</v>
      </c>
      <c r="I50" s="141">
        <f ca="1">INDIRECT(Calculation!K55,FALSE)</f>
        <v>0</v>
      </c>
      <c r="J50" s="141">
        <f ca="1">INDIRECT(Calculation!L55,FALSE)</f>
        <v>0</v>
      </c>
      <c r="K50" s="141">
        <f ca="1">INDIRECT(Calculation!M55,FALSE)</f>
        <v>0</v>
      </c>
      <c r="L50" s="141">
        <f ca="1">INDIRECT(Calculation!N55,FALSE)</f>
        <v>0</v>
      </c>
      <c r="M50" s="141">
        <f ca="1">INDIRECT(Calculation!O55,FALSE)</f>
        <v>0</v>
      </c>
      <c r="N50" s="141">
        <f ca="1">INDIRECT(Calculation!P55,FALSE)</f>
        <v>0</v>
      </c>
      <c r="O50" s="232"/>
      <c r="P50" s="69"/>
    </row>
    <row r="51" spans="1:16" ht="20.149999999999999" customHeight="1" x14ac:dyDescent="0.35">
      <c r="A51" s="39"/>
      <c r="B51" s="139" t="s">
        <v>58</v>
      </c>
      <c r="C51" s="140">
        <f ca="1">INDIRECT(Calculation!E56,FALSE)</f>
        <v>0.45640000000000003</v>
      </c>
      <c r="D51" s="141">
        <f ca="1">INDIRECT(Calculation!F56,FALSE)</f>
        <v>0.41479999999999995</v>
      </c>
      <c r="E51" s="142">
        <f t="shared" ca="1" si="8"/>
        <v>-9.1148115687993165</v>
      </c>
      <c r="F51" s="141">
        <f ca="1">INDIRECT(Calculation!H56,FALSE)</f>
        <v>0.1236</v>
      </c>
      <c r="G51" s="141">
        <f ca="1">INDIRECT(Calculation!I56,FALSE)</f>
        <v>0.1283</v>
      </c>
      <c r="H51" s="141">
        <f ca="1">INDIRECT(Calculation!J56,FALSE)</f>
        <v>0.1067</v>
      </c>
      <c r="I51" s="141">
        <f ca="1">INDIRECT(Calculation!K56,FALSE)</f>
        <v>9.7799999999999998E-2</v>
      </c>
      <c r="J51" s="141">
        <f ca="1">INDIRECT(Calculation!L56,FALSE)</f>
        <v>7.8299999999999995E-2</v>
      </c>
      <c r="K51" s="141">
        <f ca="1">INDIRECT(Calculation!M56,FALSE)</f>
        <v>8.9399999999999993E-2</v>
      </c>
      <c r="L51" s="141">
        <f ca="1">INDIRECT(Calculation!N56,FALSE)</f>
        <v>0.1129</v>
      </c>
      <c r="M51" s="141">
        <f ca="1">INDIRECT(Calculation!O56,FALSE)</f>
        <v>0.13420000000000001</v>
      </c>
      <c r="N51" s="141">
        <f ca="1">INDIRECT(Calculation!P56,FALSE)</f>
        <v>0.1313</v>
      </c>
      <c r="O51" s="232">
        <f ca="1">IF(((N51-J51)/J51)*100&gt;100,"(+)  ",IF(((N51-J51)/J51)*100&lt;-100,"(-)  ",IF(ROUND((((N51-J51)/J51)*100),1)=0,"-  ",((N51-J51)/J51)*100)))</f>
        <v>67.688378033205638</v>
      </c>
      <c r="P51" s="69"/>
    </row>
    <row r="52" spans="1:16" ht="20.149999999999999" customHeight="1" x14ac:dyDescent="0.35">
      <c r="A52" s="39"/>
      <c r="B52" s="139" t="s">
        <v>49</v>
      </c>
      <c r="C52" s="140">
        <f ca="1">INDIRECT(Calculation!E57,FALSE)</f>
        <v>75.554100000000005</v>
      </c>
      <c r="D52" s="141">
        <f ca="1">INDIRECT(Calculation!F57,FALSE)</f>
        <v>81.394300000000001</v>
      </c>
      <c r="E52" s="142">
        <f t="shared" ca="1" si="8"/>
        <v>7.7298253834007626</v>
      </c>
      <c r="F52" s="141">
        <f ca="1">INDIRECT(Calculation!H57,FALSE)</f>
        <v>22.595199999999998</v>
      </c>
      <c r="G52" s="141">
        <f ca="1">INDIRECT(Calculation!I57,FALSE)</f>
        <v>13.975199999999999</v>
      </c>
      <c r="H52" s="141">
        <f ca="1">INDIRECT(Calculation!J57,FALSE)</f>
        <v>14.407500000000001</v>
      </c>
      <c r="I52" s="141">
        <f ca="1">INDIRECT(Calculation!K57,FALSE)</f>
        <v>24.5762</v>
      </c>
      <c r="J52" s="141">
        <f ca="1">INDIRECT(Calculation!L57,FALSE)</f>
        <v>28.1647</v>
      </c>
      <c r="K52" s="141">
        <f ca="1">INDIRECT(Calculation!M57,FALSE)</f>
        <v>15.125</v>
      </c>
      <c r="L52" s="141">
        <f ca="1">INDIRECT(Calculation!N57,FALSE)</f>
        <v>16.2056</v>
      </c>
      <c r="M52" s="141">
        <f ca="1">INDIRECT(Calculation!O57,FALSE)</f>
        <v>21.899000000000001</v>
      </c>
      <c r="N52" s="141">
        <f ca="1">INDIRECT(Calculation!P57,FALSE)</f>
        <v>23.592300000000002</v>
      </c>
      <c r="O52" s="232">
        <f t="shared" ref="O52:O88" ca="1" si="9">IF(((N52-J52)/J52)*100&gt;100,"(+)  ",IF(((N52-J52)/J52)*100&lt;-100,"(-)  ",IF(ROUND((((N52-J52)/J52)*100),1)=0,"-  ",((N52-J52)/J52)*100)))</f>
        <v>-16.234506314642079</v>
      </c>
      <c r="P52" s="69"/>
    </row>
    <row r="53" spans="1:16" ht="20.149999999999999" customHeight="1" x14ac:dyDescent="0.35">
      <c r="A53" s="39"/>
      <c r="B53" s="139" t="s">
        <v>50</v>
      </c>
      <c r="C53" s="140">
        <f ca="1">INDIRECT(Calculation!E58,FALSE)</f>
        <v>40.587800000000001</v>
      </c>
      <c r="D53" s="141">
        <f ca="1">INDIRECT(Calculation!F58,FALSE)</f>
        <v>35.850800000000007</v>
      </c>
      <c r="E53" s="142">
        <f t="shared" ca="1" si="8"/>
        <v>-11.670994732407262</v>
      </c>
      <c r="F53" s="141">
        <f ca="1">INDIRECT(Calculation!H58,FALSE)</f>
        <v>8.2720000000000002</v>
      </c>
      <c r="G53" s="141">
        <f ca="1">INDIRECT(Calculation!I58,FALSE)</f>
        <v>11.3606</v>
      </c>
      <c r="H53" s="141">
        <f ca="1">INDIRECT(Calculation!J58,FALSE)</f>
        <v>11.323600000000001</v>
      </c>
      <c r="I53" s="141">
        <f ca="1">INDIRECT(Calculation!K58,FALSE)</f>
        <v>9.6316000000000006</v>
      </c>
      <c r="J53" s="141">
        <f ca="1">INDIRECT(Calculation!L58,FALSE)</f>
        <v>9.5099</v>
      </c>
      <c r="K53" s="141">
        <f ca="1">INDIRECT(Calculation!M58,FALSE)</f>
        <v>9.8594000000000008</v>
      </c>
      <c r="L53" s="141">
        <f ca="1">INDIRECT(Calculation!N58,FALSE)</f>
        <v>8.1464999999999996</v>
      </c>
      <c r="M53" s="141">
        <f ca="1">INDIRECT(Calculation!O58,FALSE)</f>
        <v>8.3350000000000009</v>
      </c>
      <c r="N53" s="141">
        <f ca="1">INDIRECT(Calculation!P58,FALSE)</f>
        <v>8.8337000000000003</v>
      </c>
      <c r="O53" s="232">
        <f t="shared" ref="O53:O63" ca="1" si="10">IF(((N53-J53)/J53)*100&gt;100,"(+)  ",IF(((N53-J53)/J53)*100&lt;-100,"(-)  ",IF(ROUND((((N53-J53)/J53)*100),1)=0,"-  ",((N53-J53)/J53)*100)))</f>
        <v>-7.1104848631426156</v>
      </c>
      <c r="P53" s="69"/>
    </row>
    <row r="54" spans="1:16" ht="20.149999999999999" customHeight="1" x14ac:dyDescent="0.35">
      <c r="A54" s="39"/>
      <c r="B54" s="114" t="s">
        <v>70</v>
      </c>
      <c r="C54" s="140">
        <f ca="1">INDIRECT(Calculation!E59,FALSE)</f>
        <v>4.0321999999999996</v>
      </c>
      <c r="D54" s="141">
        <f ca="1">INDIRECT(Calculation!F59,FALSE)</f>
        <v>3.6641000000000004</v>
      </c>
      <c r="E54" s="142">
        <f t="shared" ca="1" si="8"/>
        <v>-9.1290114577649728</v>
      </c>
      <c r="F54" s="141">
        <f ca="1">INDIRECT(Calculation!H59,FALSE)</f>
        <v>1.4715</v>
      </c>
      <c r="G54" s="141">
        <f ca="1">INDIRECT(Calculation!I59,FALSE)</f>
        <v>0.70720000000000005</v>
      </c>
      <c r="H54" s="141">
        <f ca="1">INDIRECT(Calculation!J59,FALSE)</f>
        <v>0.76470000000000005</v>
      </c>
      <c r="I54" s="141">
        <f ca="1">INDIRECT(Calculation!K59,FALSE)</f>
        <v>1.0888</v>
      </c>
      <c r="J54" s="141">
        <f ca="1">INDIRECT(Calculation!L59,FALSE)</f>
        <v>1.1464000000000001</v>
      </c>
      <c r="K54" s="141">
        <f ca="1">INDIRECT(Calculation!M59,FALSE)</f>
        <v>0.40260000000000001</v>
      </c>
      <c r="L54" s="141">
        <f ca="1">INDIRECT(Calculation!N59,FALSE)</f>
        <v>0.6875</v>
      </c>
      <c r="M54" s="141">
        <f ca="1">INDIRECT(Calculation!O59,FALSE)</f>
        <v>1.4276</v>
      </c>
      <c r="N54" s="141">
        <f ca="1">INDIRECT(Calculation!P59,FALSE)</f>
        <v>1.1113999999999999</v>
      </c>
      <c r="O54" s="232">
        <f t="shared" ca="1" si="10"/>
        <v>-3.0530355896720289</v>
      </c>
      <c r="P54" s="69"/>
    </row>
    <row r="55" spans="1:16" ht="20.149999999999999" customHeight="1" x14ac:dyDescent="0.35">
      <c r="A55" s="39"/>
      <c r="B55" s="139" t="s">
        <v>97</v>
      </c>
      <c r="C55" s="140">
        <f ca="1">INDIRECT(Calculation!E60,FALSE)</f>
        <v>76.046700000000001</v>
      </c>
      <c r="D55" s="141">
        <f ca="1">INDIRECT(Calculation!F60,FALSE)</f>
        <v>78.4315</v>
      </c>
      <c r="E55" s="142">
        <f t="shared" ca="1" si="8"/>
        <v>3.135967767174642</v>
      </c>
      <c r="F55" s="141">
        <f ca="1">INDIRECT(Calculation!H60,FALSE)</f>
        <v>23.696000000000002</v>
      </c>
      <c r="G55" s="141">
        <f ca="1">INDIRECT(Calculation!I60,FALSE)</f>
        <v>15.697100000000001</v>
      </c>
      <c r="H55" s="141">
        <f ca="1">INDIRECT(Calculation!J60,FALSE)</f>
        <v>15.228999999999999</v>
      </c>
      <c r="I55" s="141">
        <f ca="1">INDIRECT(Calculation!K60,FALSE)</f>
        <v>21.424600000000002</v>
      </c>
      <c r="J55" s="141">
        <f ca="1">INDIRECT(Calculation!L60,FALSE)</f>
        <v>20.3475</v>
      </c>
      <c r="K55" s="141">
        <f ca="1">INDIRECT(Calculation!M60,FALSE)</f>
        <v>15.863300000000001</v>
      </c>
      <c r="L55" s="141">
        <f ca="1">INDIRECT(Calculation!N60,FALSE)</f>
        <v>16.136500000000002</v>
      </c>
      <c r="M55" s="141">
        <f ca="1">INDIRECT(Calculation!O60,FALSE)</f>
        <v>26.084199999999999</v>
      </c>
      <c r="N55" s="141">
        <f ca="1">INDIRECT(Calculation!P60,FALSE)</f>
        <v>26.590199999999999</v>
      </c>
      <c r="O55" s="232">
        <f t="shared" ca="1" si="10"/>
        <v>30.680427570954659</v>
      </c>
      <c r="P55" s="69"/>
    </row>
    <row r="56" spans="1:16" ht="20.149999999999999" customHeight="1" x14ac:dyDescent="0.35">
      <c r="A56" s="39"/>
      <c r="B56" s="143" t="s">
        <v>98</v>
      </c>
      <c r="C56" s="140">
        <f ca="1">INDIRECT(Calculation!E61,FALSE)</f>
        <v>27.419899999999998</v>
      </c>
      <c r="D56" s="141">
        <f ca="1">INDIRECT(Calculation!F61,FALSE)</f>
        <v>26.546200000000006</v>
      </c>
      <c r="E56" s="142">
        <f t="shared" ca="1" si="8"/>
        <v>-3.1863719415460756</v>
      </c>
      <c r="F56" s="141">
        <f ca="1">INDIRECT(Calculation!H61,FALSE)</f>
        <v>8.6123999999999992</v>
      </c>
      <c r="G56" s="141">
        <f ca="1">INDIRECT(Calculation!I61,FALSE)</f>
        <v>5.7371999999999996</v>
      </c>
      <c r="H56" s="141">
        <f ca="1">INDIRECT(Calculation!J61,FALSE)</f>
        <v>5.4326999999999996</v>
      </c>
      <c r="I56" s="141">
        <f ca="1">INDIRECT(Calculation!K61,FALSE)</f>
        <v>7.6375999999999999</v>
      </c>
      <c r="J56" s="141">
        <f ca="1">INDIRECT(Calculation!L61,FALSE)</f>
        <v>7.4278000000000004</v>
      </c>
      <c r="K56" s="141">
        <f ca="1">INDIRECT(Calculation!M61,FALSE)</f>
        <v>5.4160000000000004</v>
      </c>
      <c r="L56" s="141">
        <f ca="1">INDIRECT(Calculation!N61,FALSE)</f>
        <v>5.3299000000000003</v>
      </c>
      <c r="M56" s="141">
        <f ca="1">INDIRECT(Calculation!O61,FALSE)</f>
        <v>8.3725000000000005</v>
      </c>
      <c r="N56" s="141">
        <f ca="1">INDIRECT(Calculation!P61,FALSE)</f>
        <v>9.7189999999999994</v>
      </c>
      <c r="O56" s="232">
        <f t="shared" ca="1" si="10"/>
        <v>30.846280190635166</v>
      </c>
      <c r="P56" s="69"/>
    </row>
    <row r="57" spans="1:16" ht="20.149999999999999" customHeight="1" x14ac:dyDescent="0.35">
      <c r="A57" s="39"/>
      <c r="B57" s="144" t="s">
        <v>99</v>
      </c>
      <c r="C57" s="140">
        <f ca="1">INDIRECT(Calculation!E62,FALSE)</f>
        <v>48.6267</v>
      </c>
      <c r="D57" s="141">
        <f ca="1">INDIRECT(Calculation!F62,FALSE)</f>
        <v>51.885499999999993</v>
      </c>
      <c r="E57" s="142">
        <f t="shared" ca="1" si="8"/>
        <v>6.7016680136632631</v>
      </c>
      <c r="F57" s="141">
        <f ca="1">INDIRECT(Calculation!H62,FALSE)</f>
        <v>15.083600000000001</v>
      </c>
      <c r="G57" s="141">
        <f ca="1">INDIRECT(Calculation!I62,FALSE)</f>
        <v>9.9597999999999995</v>
      </c>
      <c r="H57" s="141">
        <f ca="1">INDIRECT(Calculation!J62,FALSE)</f>
        <v>9.7963000000000005</v>
      </c>
      <c r="I57" s="141">
        <f ca="1">INDIRECT(Calculation!K62,FALSE)</f>
        <v>13.787000000000001</v>
      </c>
      <c r="J57" s="141">
        <f ca="1">INDIRECT(Calculation!L62,FALSE)</f>
        <v>12.919700000000001</v>
      </c>
      <c r="K57" s="141">
        <f ca="1">INDIRECT(Calculation!M62,FALSE)</f>
        <v>10.4473</v>
      </c>
      <c r="L57" s="141">
        <f ca="1">INDIRECT(Calculation!N62,FALSE)</f>
        <v>10.806699999999999</v>
      </c>
      <c r="M57" s="141">
        <f ca="1">INDIRECT(Calculation!O62,FALSE)</f>
        <v>17.7118</v>
      </c>
      <c r="N57" s="141">
        <f ca="1">INDIRECT(Calculation!P62,FALSE)</f>
        <v>16.871200000000002</v>
      </c>
      <c r="O57" s="232">
        <f t="shared" ca="1" si="10"/>
        <v>30.58507550484919</v>
      </c>
      <c r="P57" s="69"/>
    </row>
    <row r="58" spans="1:16" ht="20.149999999999999" customHeight="1" x14ac:dyDescent="0.35">
      <c r="A58" s="39"/>
      <c r="B58" s="144" t="s">
        <v>52</v>
      </c>
      <c r="C58" s="140">
        <f ca="1">INDIRECT(Calculation!E63,FALSE)</f>
        <v>4.4809999999999999</v>
      </c>
      <c r="D58" s="141">
        <f ca="1">INDIRECT(Calculation!F63,FALSE)</f>
        <v>5.7637</v>
      </c>
      <c r="E58" s="142">
        <f t="shared" ca="1" si="8"/>
        <v>28.625306851149301</v>
      </c>
      <c r="F58" s="141">
        <f ca="1">INDIRECT(Calculation!H63,FALSE)</f>
        <v>0.66239999999999999</v>
      </c>
      <c r="G58" s="141">
        <f ca="1">INDIRECT(Calculation!I63,FALSE)</f>
        <v>1.7450000000000001</v>
      </c>
      <c r="H58" s="141">
        <f ca="1">INDIRECT(Calculation!J63,FALSE)</f>
        <v>1.6001000000000001</v>
      </c>
      <c r="I58" s="141">
        <f ca="1">INDIRECT(Calculation!K63,FALSE)</f>
        <v>0.47349999999999998</v>
      </c>
      <c r="J58" s="141">
        <f ca="1">INDIRECT(Calculation!L63,FALSE)</f>
        <v>0.88629999999999998</v>
      </c>
      <c r="K58" s="141">
        <f ca="1">INDIRECT(Calculation!M63,FALSE)</f>
        <v>2.3967999999999998</v>
      </c>
      <c r="L58" s="141">
        <f ca="1">INDIRECT(Calculation!N63,FALSE)</f>
        <v>1.9281999999999999</v>
      </c>
      <c r="M58" s="141">
        <f ca="1">INDIRECT(Calculation!O63,FALSE)</f>
        <v>0.5524</v>
      </c>
      <c r="N58" s="141">
        <f ca="1">INDIRECT(Calculation!P63,FALSE)</f>
        <v>0.79649999999999999</v>
      </c>
      <c r="O58" s="232">
        <f t="shared" ca="1" si="10"/>
        <v>-10.132009477603519</v>
      </c>
      <c r="P58" s="69"/>
    </row>
    <row r="59" spans="1:16" ht="20.149999999999999" customHeight="1" x14ac:dyDescent="0.35">
      <c r="A59" s="39"/>
      <c r="B59" s="139" t="s">
        <v>53</v>
      </c>
      <c r="C59" s="140">
        <f ca="1">INDIRECT(Calculation!E64,FALSE)</f>
        <v>21.078600000000002</v>
      </c>
      <c r="D59" s="141">
        <f ca="1">INDIRECT(Calculation!F64,FALSE)</f>
        <v>21.997899999999998</v>
      </c>
      <c r="E59" s="142">
        <f t="shared" ca="1" si="8"/>
        <v>4.3612953421953833</v>
      </c>
      <c r="F59" s="141">
        <f ca="1">INDIRECT(Calculation!H64,FALSE)</f>
        <v>5.2055999999999996</v>
      </c>
      <c r="G59" s="141">
        <f ca="1">INDIRECT(Calculation!I64,FALSE)</f>
        <v>4.9821</v>
      </c>
      <c r="H59" s="141">
        <f ca="1">INDIRECT(Calculation!J64,FALSE)</f>
        <v>5.173</v>
      </c>
      <c r="I59" s="141">
        <f ca="1">INDIRECT(Calculation!K64,FALSE)</f>
        <v>5.7179000000000002</v>
      </c>
      <c r="J59" s="141">
        <f ca="1">INDIRECT(Calculation!L64,FALSE)</f>
        <v>5.4804000000000004</v>
      </c>
      <c r="K59" s="141">
        <f ca="1">INDIRECT(Calculation!M64,FALSE)</f>
        <v>5.0016999999999996</v>
      </c>
      <c r="L59" s="141">
        <f ca="1">INDIRECT(Calculation!N64,FALSE)</f>
        <v>5.4344999999999999</v>
      </c>
      <c r="M59" s="141">
        <f ca="1">INDIRECT(Calculation!O64,FALSE)</f>
        <v>6.0812999999999997</v>
      </c>
      <c r="N59" s="141">
        <f ca="1">INDIRECT(Calculation!P64,FALSE)</f>
        <v>5.6794000000000002</v>
      </c>
      <c r="O59" s="232">
        <f t="shared" ca="1" si="10"/>
        <v>3.6311218159258418</v>
      </c>
      <c r="P59" s="69"/>
    </row>
    <row r="60" spans="1:16" ht="20.149999999999999" customHeight="1" x14ac:dyDescent="0.35">
      <c r="A60" s="39"/>
      <c r="B60" s="114" t="s">
        <v>320</v>
      </c>
      <c r="C60" s="140">
        <f ca="1">INDIRECT(Calculation!E65,FALSE)</f>
        <v>1.6128999999999998</v>
      </c>
      <c r="D60" s="141">
        <f ca="1">INDIRECT(Calculation!F65,FALSE)</f>
        <v>1.6181999999999999</v>
      </c>
      <c r="E60" s="142">
        <f t="shared" ca="1" si="8"/>
        <v>0.32860065720131959</v>
      </c>
      <c r="F60" s="141">
        <f ca="1">INDIRECT(Calculation!H65,FALSE)</f>
        <v>0.39929999999999999</v>
      </c>
      <c r="G60" s="141">
        <f ca="1">INDIRECT(Calculation!I65,FALSE)</f>
        <v>0.39400000000000002</v>
      </c>
      <c r="H60" s="141">
        <f ca="1">INDIRECT(Calculation!J65,FALSE)</f>
        <v>0.41749999999999998</v>
      </c>
      <c r="I60" s="141">
        <f ca="1">INDIRECT(Calculation!K65,FALSE)</f>
        <v>0.40210000000000001</v>
      </c>
      <c r="J60" s="141">
        <f ca="1">INDIRECT(Calculation!L65,FALSE)</f>
        <v>0.41639999999999999</v>
      </c>
      <c r="K60" s="141">
        <f ca="1">INDIRECT(Calculation!M65,FALSE)</f>
        <v>0.38250000000000001</v>
      </c>
      <c r="L60" s="141">
        <f ca="1">INDIRECT(Calculation!N65,FALSE)</f>
        <v>0.39989999999999998</v>
      </c>
      <c r="M60" s="141">
        <f ca="1">INDIRECT(Calculation!O65,FALSE)</f>
        <v>0.4194</v>
      </c>
      <c r="N60" s="141">
        <f ca="1">INDIRECT(Calculation!P65,FALSE)</f>
        <v>0.41189999999999999</v>
      </c>
      <c r="O60" s="232">
        <f t="shared" ca="1" si="10"/>
        <v>-1.0806916426512978</v>
      </c>
      <c r="P60" s="69"/>
    </row>
    <row r="61" spans="1:16" ht="20.149999999999999" customHeight="1" x14ac:dyDescent="0.35">
      <c r="A61" s="39"/>
      <c r="B61" s="139" t="s">
        <v>62</v>
      </c>
      <c r="C61" s="140">
        <f ca="1">INDIRECT(Calculation!E66,FALSE)</f>
        <v>2.0598999999999998</v>
      </c>
      <c r="D61" s="141">
        <f ca="1">INDIRECT(Calculation!F66,FALSE)</f>
        <v>1.4373</v>
      </c>
      <c r="E61" s="142">
        <f t="shared" ca="1" si="8"/>
        <v>-30.224768192630702</v>
      </c>
      <c r="F61" s="141">
        <f ca="1">INDIRECT(Calculation!H66,FALSE)</f>
        <v>0.64749999999999996</v>
      </c>
      <c r="G61" s="141">
        <f ca="1">INDIRECT(Calculation!I66,FALSE)</f>
        <v>0.46460000000000001</v>
      </c>
      <c r="H61" s="141">
        <f ca="1">INDIRECT(Calculation!J66,FALSE)</f>
        <v>0.42859999999999998</v>
      </c>
      <c r="I61" s="141">
        <f ca="1">INDIRECT(Calculation!K66,FALSE)</f>
        <v>0.51919999999999999</v>
      </c>
      <c r="J61" s="141">
        <f ca="1">INDIRECT(Calculation!L66,FALSE)</f>
        <v>0.55089999999999995</v>
      </c>
      <c r="K61" s="141">
        <f ca="1">INDIRECT(Calculation!M66,FALSE)</f>
        <v>0.19500000000000001</v>
      </c>
      <c r="L61" s="141">
        <f ca="1">INDIRECT(Calculation!N66,FALSE)</f>
        <v>0.20899999999999999</v>
      </c>
      <c r="M61" s="141">
        <f ca="1">INDIRECT(Calculation!O66,FALSE)</f>
        <v>0.4824</v>
      </c>
      <c r="N61" s="141">
        <f ca="1">INDIRECT(Calculation!P66,FALSE)</f>
        <v>0.43919999999999998</v>
      </c>
      <c r="O61" s="232">
        <f t="shared" ca="1" si="10"/>
        <v>-20.275912143764742</v>
      </c>
      <c r="P61" s="69"/>
    </row>
    <row r="62" spans="1:16" ht="20.149999999999999" customHeight="1" x14ac:dyDescent="0.35">
      <c r="A62" s="202"/>
      <c r="B62" s="203" t="s">
        <v>301</v>
      </c>
      <c r="C62" s="140">
        <f ca="1">INDIRECT(Calculation!E67,FALSE)</f>
        <v>1.4551000000000001</v>
      </c>
      <c r="D62" s="141">
        <f ca="1">INDIRECT(Calculation!F67,FALSE)</f>
        <v>2.2736999999999998</v>
      </c>
      <c r="E62" s="142">
        <f t="shared" ref="E62" ca="1" si="11">IF(((D62-C62)/C62)*100&gt;100,"(+)  ",IF(((D62-C62)/C62)*100&lt;-100,"(-)  ",IF(ROUND((((D62-C62)/C62)*100),1)=0,"-  ",((D62-C62)/C62)*100)))</f>
        <v>56.257301903649214</v>
      </c>
      <c r="F62" s="141">
        <f ca="1">INDIRECT(Calculation!H67,FALSE)</f>
        <v>0.3261</v>
      </c>
      <c r="G62" s="141">
        <f ca="1">INDIRECT(Calculation!I67,FALSE)</f>
        <v>0.35470000000000002</v>
      </c>
      <c r="H62" s="141">
        <f ca="1">INDIRECT(Calculation!J67,FALSE)</f>
        <v>0.37740000000000001</v>
      </c>
      <c r="I62" s="141">
        <f ca="1">INDIRECT(Calculation!K67,FALSE)</f>
        <v>0.39689999999999998</v>
      </c>
      <c r="J62" s="141">
        <f ca="1">INDIRECT(Calculation!L67,FALSE)</f>
        <v>0.49559999999999998</v>
      </c>
      <c r="K62" s="141">
        <f ca="1">INDIRECT(Calculation!M67,FALSE)</f>
        <v>0.56669999999999998</v>
      </c>
      <c r="L62" s="141">
        <f ca="1">INDIRECT(Calculation!N67,FALSE)</f>
        <v>0.54830000000000001</v>
      </c>
      <c r="M62" s="141">
        <f ca="1">INDIRECT(Calculation!O67,FALSE)</f>
        <v>0.66310000000000002</v>
      </c>
      <c r="N62" s="141">
        <f ca="1">INDIRECT(Calculation!P67,FALSE)</f>
        <v>0.82169999999999999</v>
      </c>
      <c r="O62" s="232">
        <f t="shared" ca="1" si="10"/>
        <v>65.799031476997584</v>
      </c>
      <c r="P62" s="69"/>
    </row>
    <row r="63" spans="1:16" ht="20.149999999999999" customHeight="1" x14ac:dyDescent="0.35">
      <c r="A63" s="39"/>
      <c r="B63" s="145" t="s">
        <v>56</v>
      </c>
      <c r="C63" s="146">
        <f ca="1">INDIRECT(Calculation!E68,FALSE)</f>
        <v>229.36599999999999</v>
      </c>
      <c r="D63" s="147">
        <f ca="1">INDIRECT(Calculation!F68,FALSE)</f>
        <v>232.84619999999998</v>
      </c>
      <c r="E63" s="148">
        <f t="shared" ca="1" si="8"/>
        <v>1.5173129408892323</v>
      </c>
      <c r="F63" s="147">
        <f ca="1">INDIRECT(Calculation!H68,FALSE)</f>
        <v>64.7226</v>
      </c>
      <c r="G63" s="147">
        <f ca="1">INDIRECT(Calculation!I68,FALSE)</f>
        <v>50.204700000000003</v>
      </c>
      <c r="H63" s="147">
        <f ca="1">INDIRECT(Calculation!J68,FALSE)</f>
        <v>50.110199999999999</v>
      </c>
      <c r="I63" s="147">
        <f ca="1">INDIRECT(Calculation!K68,FALSE)</f>
        <v>64.328500000000005</v>
      </c>
      <c r="J63" s="147">
        <f ca="1">INDIRECT(Calculation!L68,FALSE)</f>
        <v>67.076400000000007</v>
      </c>
      <c r="K63" s="147">
        <f ca="1">INDIRECT(Calculation!M68,FALSE)</f>
        <v>49.882399999999997</v>
      </c>
      <c r="L63" s="147">
        <f ca="1">INDIRECT(Calculation!N68,FALSE)</f>
        <v>49.808799999999998</v>
      </c>
      <c r="M63" s="147">
        <f ca="1">INDIRECT(Calculation!O68,FALSE)</f>
        <v>66.078599999999994</v>
      </c>
      <c r="N63" s="147">
        <f ca="1">INDIRECT(Calculation!P68,FALSE)</f>
        <v>68.407600000000002</v>
      </c>
      <c r="O63" s="226">
        <f t="shared" ca="1" si="10"/>
        <v>1.9846026322223547</v>
      </c>
      <c r="P63" s="69"/>
    </row>
    <row r="64" spans="1:16" ht="20.149999999999999" customHeight="1" x14ac:dyDescent="0.35">
      <c r="A64" s="38" t="s">
        <v>47</v>
      </c>
      <c r="B64" s="114" t="s">
        <v>303</v>
      </c>
      <c r="C64" s="206">
        <f ca="1">INDIRECT(Calculation!E70,FALSE)</f>
        <v>3.8999999999999993E-2</v>
      </c>
      <c r="D64" s="112">
        <f ca="1">INDIRECT(Calculation!F70,FALSE)</f>
        <v>0</v>
      </c>
      <c r="E64" s="142">
        <f t="shared" ref="E64:E75" ca="1" si="12">IF(((D64-C64)/C64)*100&gt;100,"(+)  ",IF(((D64-C64)/C64)*100&lt;-100,"(-)  ",IF(ROUND((((D64-C64)/C64)*100),1)=0,"-  ",((D64-C64)/C64)*100)))</f>
        <v>-100</v>
      </c>
      <c r="F64" s="149">
        <f ca="1">INDIRECT(Calculation!H70,FALSE)</f>
        <v>2.47E-2</v>
      </c>
      <c r="G64" s="149">
        <f ca="1">INDIRECT(Calculation!I70,FALSE)</f>
        <v>8.6999999999999994E-3</v>
      </c>
      <c r="H64" s="149">
        <f ca="1">INDIRECT(Calculation!J70,FALSE)</f>
        <v>2.8E-3</v>
      </c>
      <c r="I64" s="149">
        <f ca="1">INDIRECT(Calculation!K70,FALSE)</f>
        <v>2.8E-3</v>
      </c>
      <c r="J64" s="141">
        <f ca="1">INDIRECT(Calculation!L70,FALSE)</f>
        <v>0</v>
      </c>
      <c r="K64" s="141">
        <f ca="1">INDIRECT(Calculation!M70,FALSE)</f>
        <v>0</v>
      </c>
      <c r="L64" s="141">
        <f ca="1">INDIRECT(Calculation!N70,FALSE)</f>
        <v>0</v>
      </c>
      <c r="M64" s="141">
        <f ca="1">INDIRECT(Calculation!O70,FALSE)</f>
        <v>0</v>
      </c>
      <c r="N64" s="141">
        <f ca="1">INDIRECT(Calculation!P70,FALSE)</f>
        <v>0</v>
      </c>
      <c r="O64" s="232"/>
      <c r="P64" s="69"/>
    </row>
    <row r="65" spans="1:20" ht="20.149999999999999" customHeight="1" x14ac:dyDescent="0.35">
      <c r="A65" s="39"/>
      <c r="B65" s="139" t="s">
        <v>58</v>
      </c>
      <c r="C65" s="206">
        <f ca="1">INDIRECT(Calculation!E71,FALSE)</f>
        <v>1.2843</v>
      </c>
      <c r="D65" s="112">
        <f ca="1">INDIRECT(Calculation!F71,FALSE)</f>
        <v>1.2831000000000001</v>
      </c>
      <c r="E65" s="142">
        <f t="shared" ca="1" si="12"/>
        <v>-9.343611305768651E-2</v>
      </c>
      <c r="F65" s="149">
        <f ca="1">INDIRECT(Calculation!H71,FALSE)</f>
        <v>0.2893</v>
      </c>
      <c r="G65" s="149">
        <f ca="1">INDIRECT(Calculation!I71,FALSE)</f>
        <v>0.28349999999999997</v>
      </c>
      <c r="H65" s="149">
        <f ca="1">INDIRECT(Calculation!J71,FALSE)</f>
        <v>0.30480000000000002</v>
      </c>
      <c r="I65" s="149">
        <f ca="1">INDIRECT(Calculation!K71,FALSE)</f>
        <v>0.40670000000000001</v>
      </c>
      <c r="J65" s="141">
        <f ca="1">INDIRECT(Calculation!L71,FALSE)</f>
        <v>0.3715</v>
      </c>
      <c r="K65" s="141">
        <f ca="1">INDIRECT(Calculation!M71,FALSE)</f>
        <v>0.34410000000000002</v>
      </c>
      <c r="L65" s="141">
        <f ca="1">INDIRECT(Calculation!N71,FALSE)</f>
        <v>0.29220000000000002</v>
      </c>
      <c r="M65" s="141">
        <f ca="1">INDIRECT(Calculation!O71,FALSE)</f>
        <v>0.27529999999999999</v>
      </c>
      <c r="N65" s="141">
        <f ca="1">INDIRECT(Calculation!P71,FALSE)</f>
        <v>0.2762</v>
      </c>
      <c r="O65" s="232">
        <f t="shared" ca="1" si="9"/>
        <v>-25.652759084791388</v>
      </c>
      <c r="P65" s="69"/>
    </row>
    <row r="66" spans="1:20" ht="20.149999999999999" customHeight="1" x14ac:dyDescent="0.35">
      <c r="A66" s="39"/>
      <c r="B66" s="139" t="s">
        <v>49</v>
      </c>
      <c r="C66" s="206">
        <f ca="1">INDIRECT(Calculation!E72,FALSE)</f>
        <v>11.855199999999998</v>
      </c>
      <c r="D66" s="112">
        <f ca="1">INDIRECT(Calculation!F72,FALSE)</f>
        <v>11.7972</v>
      </c>
      <c r="E66" s="142">
        <f t="shared" ca="1" si="12"/>
        <v>-0.48923679060663727</v>
      </c>
      <c r="F66" s="149">
        <f ca="1">INDIRECT(Calculation!H72,FALSE)</f>
        <v>3.2980999999999998</v>
      </c>
      <c r="G66" s="149">
        <f ca="1">INDIRECT(Calculation!I72,FALSE)</f>
        <v>2.5838999999999999</v>
      </c>
      <c r="H66" s="149">
        <f ca="1">INDIRECT(Calculation!J72,FALSE)</f>
        <v>2.9279999999999999</v>
      </c>
      <c r="I66" s="149">
        <f ca="1">INDIRECT(Calculation!K72,FALSE)</f>
        <v>3.0451999999999999</v>
      </c>
      <c r="J66" s="141">
        <f ca="1">INDIRECT(Calculation!L72,FALSE)</f>
        <v>3.4849000000000001</v>
      </c>
      <c r="K66" s="141">
        <f ca="1">INDIRECT(Calculation!M72,FALSE)</f>
        <v>2.4742999999999999</v>
      </c>
      <c r="L66" s="141">
        <f ca="1">INDIRECT(Calculation!N72,FALSE)</f>
        <v>2.6591</v>
      </c>
      <c r="M66" s="141">
        <f ca="1">INDIRECT(Calculation!O72,FALSE)</f>
        <v>3.1789000000000001</v>
      </c>
      <c r="N66" s="141">
        <f ca="1">INDIRECT(Calculation!P72,FALSE)</f>
        <v>3.0144000000000002</v>
      </c>
      <c r="O66" s="232">
        <f t="shared" ca="1" si="9"/>
        <v>-13.501104766277367</v>
      </c>
      <c r="P66" s="69"/>
    </row>
    <row r="67" spans="1:20" ht="20.149999999999999" customHeight="1" x14ac:dyDescent="0.35">
      <c r="A67" s="39"/>
      <c r="B67" s="114" t="s">
        <v>70</v>
      </c>
      <c r="C67" s="206">
        <f ca="1">INDIRECT(Calculation!E73,FALSE)</f>
        <v>1.6987999999999999</v>
      </c>
      <c r="D67" s="112">
        <f ca="1">INDIRECT(Calculation!F73,FALSE)</f>
        <v>1.7219</v>
      </c>
      <c r="E67" s="142">
        <f t="shared" ca="1" si="12"/>
        <v>1.3597833765010667</v>
      </c>
      <c r="F67" s="149">
        <f ca="1">INDIRECT(Calculation!H73,FALSE)</f>
        <v>0.57150000000000001</v>
      </c>
      <c r="G67" s="149">
        <f ca="1">INDIRECT(Calculation!I73,FALSE)</f>
        <v>0.37180000000000002</v>
      </c>
      <c r="H67" s="149">
        <f ca="1">INDIRECT(Calculation!J73,FALSE)</f>
        <v>0.3513</v>
      </c>
      <c r="I67" s="149">
        <f ca="1">INDIRECT(Calculation!K73,FALSE)</f>
        <v>0.4042</v>
      </c>
      <c r="J67" s="141">
        <f ca="1">INDIRECT(Calculation!L73,FALSE)</f>
        <v>0.50060000000000004</v>
      </c>
      <c r="K67" s="141">
        <f ca="1">INDIRECT(Calculation!M73,FALSE)</f>
        <v>0.31140000000000001</v>
      </c>
      <c r="L67" s="141">
        <f ca="1">INDIRECT(Calculation!N73,FALSE)</f>
        <v>0.3695</v>
      </c>
      <c r="M67" s="141">
        <f ca="1">INDIRECT(Calculation!O73,FALSE)</f>
        <v>0.54039999999999999</v>
      </c>
      <c r="N67" s="141">
        <f ca="1">INDIRECT(Calculation!P73,FALSE)</f>
        <v>0.46229999999999999</v>
      </c>
      <c r="O67" s="232">
        <f t="shared" ca="1" si="9"/>
        <v>-7.6508190171793959</v>
      </c>
      <c r="P67" s="69"/>
    </row>
    <row r="68" spans="1:20" ht="20.149999999999999" customHeight="1" x14ac:dyDescent="0.35">
      <c r="A68" s="39"/>
      <c r="B68" s="139" t="s">
        <v>97</v>
      </c>
      <c r="C68" s="206">
        <f ca="1">INDIRECT(Calculation!E74,FALSE)</f>
        <v>7.5712999999999999</v>
      </c>
      <c r="D68" s="112">
        <f ca="1">INDIRECT(Calculation!F74,FALSE)</f>
        <v>8.0084999999999997</v>
      </c>
      <c r="E68" s="142">
        <f t="shared" ca="1" si="12"/>
        <v>5.774437679130398</v>
      </c>
      <c r="F68" s="149">
        <f ca="1">INDIRECT(Calculation!H74,FALSE)</f>
        <v>2.3290000000000002</v>
      </c>
      <c r="G68" s="149">
        <f ca="1">INDIRECT(Calculation!I74,FALSE)</f>
        <v>1.5959000000000001</v>
      </c>
      <c r="H68" s="149">
        <f ca="1">INDIRECT(Calculation!J74,FALSE)</f>
        <v>1.548</v>
      </c>
      <c r="I68" s="149">
        <f ca="1">INDIRECT(Calculation!K74,FALSE)</f>
        <v>2.0983999999999998</v>
      </c>
      <c r="J68" s="141">
        <f ca="1">INDIRECT(Calculation!L74,FALSE)</f>
        <v>2.1684999999999999</v>
      </c>
      <c r="K68" s="141">
        <f ca="1">INDIRECT(Calculation!M74,FALSE)</f>
        <v>1.6487000000000001</v>
      </c>
      <c r="L68" s="141">
        <f ca="1">INDIRECT(Calculation!N74,FALSE)</f>
        <v>1.6575</v>
      </c>
      <c r="M68" s="141">
        <f ca="1">INDIRECT(Calculation!O74,FALSE)</f>
        <v>2.5337999999999998</v>
      </c>
      <c r="N68" s="141">
        <f ca="1">INDIRECT(Calculation!P74,FALSE)</f>
        <v>2.7231999999999998</v>
      </c>
      <c r="O68" s="232">
        <f t="shared" ca="1" si="9"/>
        <v>25.579893935900394</v>
      </c>
      <c r="P68" s="69"/>
    </row>
    <row r="69" spans="1:20" ht="20.149999999999999" customHeight="1" x14ac:dyDescent="0.35">
      <c r="A69" s="39"/>
      <c r="B69" s="143" t="s">
        <v>98</v>
      </c>
      <c r="C69" s="206">
        <f ca="1">INDIRECT(Calculation!E75,FALSE)</f>
        <v>7.3931000000000004</v>
      </c>
      <c r="D69" s="112">
        <f ca="1">INDIRECT(Calculation!F75,FALSE)</f>
        <v>7.8728000000000007</v>
      </c>
      <c r="E69" s="142">
        <f t="shared" ca="1" si="12"/>
        <v>6.4884825039563943</v>
      </c>
      <c r="F69" s="149">
        <f ca="1">INDIRECT(Calculation!H75,FALSE)</f>
        <v>2.2866</v>
      </c>
      <c r="G69" s="149">
        <f ca="1">INDIRECT(Calculation!I75,FALSE)</f>
        <v>1.5608</v>
      </c>
      <c r="H69" s="149">
        <f ca="1">INDIRECT(Calculation!J75,FALSE)</f>
        <v>1.5063</v>
      </c>
      <c r="I69" s="149">
        <f ca="1">INDIRECT(Calculation!K75,FALSE)</f>
        <v>2.0394000000000001</v>
      </c>
      <c r="J69" s="141">
        <f ca="1">INDIRECT(Calculation!L75,FALSE)</f>
        <v>2.1112000000000002</v>
      </c>
      <c r="K69" s="141">
        <f ca="1">INDIRECT(Calculation!M75,FALSE)</f>
        <v>1.6160000000000001</v>
      </c>
      <c r="L69" s="141">
        <f ca="1">INDIRECT(Calculation!N75,FALSE)</f>
        <v>1.6391</v>
      </c>
      <c r="M69" s="141">
        <f ca="1">INDIRECT(Calculation!O75,FALSE)</f>
        <v>2.5065</v>
      </c>
      <c r="N69" s="141">
        <f ca="1">INDIRECT(Calculation!P75,FALSE)</f>
        <v>2.6966000000000001</v>
      </c>
      <c r="O69" s="232">
        <f ca="1">IF(((N69-J69)/J69)*100&gt;100,"(+)  ",IF(((N69-J69)/J69)*100&lt;-100,"(-)  ",IF(ROUND((((N69-J69)/J69)*100),1)=0,"-  ",((N69-J69)/J69)*100)))</f>
        <v>27.728306176582034</v>
      </c>
      <c r="P69" s="69"/>
    </row>
    <row r="70" spans="1:20" ht="20.149999999999999" customHeight="1" x14ac:dyDescent="0.35">
      <c r="A70" s="39"/>
      <c r="B70" s="144" t="s">
        <v>99</v>
      </c>
      <c r="C70" s="206">
        <f ca="1">INDIRECT(Calculation!E76,FALSE)</f>
        <v>0.17830000000000001</v>
      </c>
      <c r="D70" s="112">
        <f ca="1">INDIRECT(Calculation!F76,FALSE)</f>
        <v>0.13549999999999998</v>
      </c>
      <c r="E70" s="142">
        <f t="shared" ca="1" si="12"/>
        <v>-24.004486819966363</v>
      </c>
      <c r="F70" s="149">
        <f ca="1">INDIRECT(Calculation!H76,FALSE)</f>
        <v>4.24E-2</v>
      </c>
      <c r="G70" s="149">
        <f ca="1">INDIRECT(Calculation!I76,FALSE)</f>
        <v>3.5200000000000002E-2</v>
      </c>
      <c r="H70" s="149">
        <f ca="1">INDIRECT(Calculation!J76,FALSE)</f>
        <v>4.1700000000000001E-2</v>
      </c>
      <c r="I70" s="149">
        <f ca="1">INDIRECT(Calculation!K76,FALSE)</f>
        <v>5.8999999999999997E-2</v>
      </c>
      <c r="J70" s="141">
        <f ca="1">INDIRECT(Calculation!L76,FALSE)</f>
        <v>5.7299999999999997E-2</v>
      </c>
      <c r="K70" s="141">
        <f ca="1">INDIRECT(Calculation!M76,FALSE)</f>
        <v>3.27E-2</v>
      </c>
      <c r="L70" s="141">
        <f ca="1">INDIRECT(Calculation!N76,FALSE)</f>
        <v>1.83E-2</v>
      </c>
      <c r="M70" s="141">
        <f ca="1">INDIRECT(Calculation!O76,FALSE)</f>
        <v>2.7199999999999998E-2</v>
      </c>
      <c r="N70" s="141">
        <f ca="1">INDIRECT(Calculation!P76,FALSE)</f>
        <v>2.6599999999999999E-2</v>
      </c>
      <c r="O70" s="232">
        <f ca="1">IF(((N70-J70)/J70)*100&gt;100,"(+)  ",IF(((N70-J70)/J70)*100&lt;-100,"(-)  ",IF(ROUND((((N70-J70)/J70)*100),1)=0,"-  ",((N70-J70)/J70)*100)))</f>
        <v>-53.57766143106457</v>
      </c>
      <c r="P70" s="69"/>
    </row>
    <row r="71" spans="1:20" ht="20.149999999999999" customHeight="1" x14ac:dyDescent="0.35">
      <c r="A71" s="39"/>
      <c r="B71" s="144" t="s">
        <v>64</v>
      </c>
      <c r="C71" s="206">
        <f ca="1">INDIRECT(Calculation!E77,FALSE)</f>
        <v>1.3000000000000001E-2</v>
      </c>
      <c r="D71" s="112">
        <f ca="1">INDIRECT(Calculation!F77,FALSE)</f>
        <v>1.6E-2</v>
      </c>
      <c r="E71" s="142">
        <f ca="1">IF(((D71-C71)/C71)*100&gt;100,"(+)  ",IF(((D71-C71)/C71)*100&lt;-100,"(-)  ",IF(ROUND((((D71-C71)/C71)*100),1)=0,"-  ",((D71-C71)/C71)*100)))</f>
        <v>23.07692307692307</v>
      </c>
      <c r="F71" s="149">
        <f ca="1">INDIRECT(Calculation!H77,FALSE)</f>
        <v>2.8999999999999998E-3</v>
      </c>
      <c r="G71" s="149">
        <f ca="1">INDIRECT(Calculation!I77,FALSE)</f>
        <v>3.3E-3</v>
      </c>
      <c r="H71" s="149">
        <f ca="1">INDIRECT(Calculation!J77,FALSE)</f>
        <v>3.2000000000000002E-3</v>
      </c>
      <c r="I71" s="149">
        <f ca="1">INDIRECT(Calculation!K77,FALSE)</f>
        <v>3.5999999999999999E-3</v>
      </c>
      <c r="J71" s="141">
        <f ca="1">INDIRECT(Calculation!L77,FALSE)</f>
        <v>5.1999999999999998E-3</v>
      </c>
      <c r="K71" s="141">
        <f ca="1">INDIRECT(Calculation!M77,FALSE)</f>
        <v>4.5999999999999999E-3</v>
      </c>
      <c r="L71" s="141">
        <f ca="1">INDIRECT(Calculation!N77,FALSE)</f>
        <v>3.7000000000000002E-3</v>
      </c>
      <c r="M71" s="141">
        <f ca="1">INDIRECT(Calculation!O77,FALSE)</f>
        <v>2.5000000000000001E-3</v>
      </c>
      <c r="N71" s="141">
        <f ca="1">INDIRECT(Calculation!P77,FALSE)</f>
        <v>1.8E-3</v>
      </c>
      <c r="O71" s="232">
        <f ca="1">IF(((N71-J71)/J71)*100&gt;100,"(+)  ",IF(((N71-J71)/J71)*100&lt;-100,"(-)  ",IF(ROUND((((N71-J71)/J71)*100),1)=0,"-  ",((N71-J71)/J71)*100)))</f>
        <v>-65.384615384615387</v>
      </c>
      <c r="P71" s="69"/>
    </row>
    <row r="72" spans="1:20" ht="20.149999999999999" customHeight="1" x14ac:dyDescent="0.35">
      <c r="A72" s="39"/>
      <c r="B72" s="139" t="s">
        <v>52</v>
      </c>
      <c r="C72" s="206">
        <f ca="1">INDIRECT(Calculation!E78,FALSE)</f>
        <v>10.511000000000001</v>
      </c>
      <c r="D72" s="112">
        <f ca="1">INDIRECT(Calculation!F78,FALSE)</f>
        <v>14.3613</v>
      </c>
      <c r="E72" s="142">
        <f t="shared" ca="1" si="12"/>
        <v>36.631148320806759</v>
      </c>
      <c r="F72" s="149">
        <f ca="1">INDIRECT(Calculation!H78,FALSE)</f>
        <v>1.1816</v>
      </c>
      <c r="G72" s="149">
        <f ca="1">INDIRECT(Calculation!I78,FALSE)</f>
        <v>4.024</v>
      </c>
      <c r="H72" s="149">
        <f ca="1">INDIRECT(Calculation!J78,FALSE)</f>
        <v>3.9459</v>
      </c>
      <c r="I72" s="149">
        <f ca="1">INDIRECT(Calculation!K78,FALSE)</f>
        <v>1.3594999999999999</v>
      </c>
      <c r="J72" s="141">
        <f ca="1">INDIRECT(Calculation!L78,FALSE)</f>
        <v>1.7666999999999999</v>
      </c>
      <c r="K72" s="141">
        <f ca="1">INDIRECT(Calculation!M78,FALSE)</f>
        <v>6.0162000000000004</v>
      </c>
      <c r="L72" s="141">
        <f ca="1">INDIRECT(Calculation!N78,FALSE)</f>
        <v>5.0098000000000003</v>
      </c>
      <c r="M72" s="141">
        <f ca="1">INDIRECT(Calculation!O78,FALSE)</f>
        <v>1.5686</v>
      </c>
      <c r="N72" s="141">
        <f ca="1">INDIRECT(Calculation!P78,FALSE)</f>
        <v>1.9032</v>
      </c>
      <c r="O72" s="232">
        <f ca="1">IF(((N72-J72)/J72)*100&gt;100,"(+)  ",IF(((N72-J72)/J72)*100&lt;-100,"(-)  ",IF(ROUND((((N72-J72)/J72)*100),1)=0,"-  ",((N72-J72)/J72)*100)))</f>
        <v>7.7262693156732922</v>
      </c>
      <c r="P72" s="69"/>
    </row>
    <row r="73" spans="1:20" ht="20.149999999999999" customHeight="1" x14ac:dyDescent="0.35">
      <c r="A73" s="39"/>
      <c r="B73" s="139" t="s">
        <v>53</v>
      </c>
      <c r="C73" s="206">
        <f ca="1">INDIRECT(Calculation!E79,FALSE)</f>
        <v>19.052400000000002</v>
      </c>
      <c r="D73" s="112">
        <f ca="1">INDIRECT(Calculation!F79,FALSE)</f>
        <v>19.0291</v>
      </c>
      <c r="E73" s="142">
        <f t="shared" ca="1" si="12"/>
        <v>-0.12229430412967679</v>
      </c>
      <c r="F73" s="149">
        <f ca="1">INDIRECT(Calculation!H79,FALSE)</f>
        <v>4.8094000000000001</v>
      </c>
      <c r="G73" s="149">
        <f ca="1">INDIRECT(Calculation!I79,FALSE)</f>
        <v>4.7209000000000003</v>
      </c>
      <c r="H73" s="149">
        <f ca="1">INDIRECT(Calculation!J79,FALSE)</f>
        <v>4.681</v>
      </c>
      <c r="I73" s="149">
        <f ca="1">INDIRECT(Calculation!K79,FALSE)</f>
        <v>4.8411</v>
      </c>
      <c r="J73" s="141">
        <f ca="1">INDIRECT(Calculation!L79,FALSE)</f>
        <v>4.7346000000000004</v>
      </c>
      <c r="K73" s="141">
        <f ca="1">INDIRECT(Calculation!M79,FALSE)</f>
        <v>4.7752999999999997</v>
      </c>
      <c r="L73" s="141">
        <f ca="1">INDIRECT(Calculation!N79,FALSE)</f>
        <v>4.8285</v>
      </c>
      <c r="M73" s="141">
        <f ca="1">INDIRECT(Calculation!O79,FALSE)</f>
        <v>4.6906999999999996</v>
      </c>
      <c r="N73" s="141">
        <f ca="1">INDIRECT(Calculation!P79,FALSE)</f>
        <v>4.3917000000000002</v>
      </c>
      <c r="O73" s="232">
        <f t="shared" ca="1" si="9"/>
        <v>-7.2424280826257803</v>
      </c>
      <c r="P73" s="69"/>
    </row>
    <row r="74" spans="1:20" ht="20.149999999999999" customHeight="1" x14ac:dyDescent="0.35">
      <c r="A74" s="39"/>
      <c r="B74" s="114" t="s">
        <v>320</v>
      </c>
      <c r="C74" s="206">
        <f ca="1">INDIRECT(Calculation!E80,FALSE)</f>
        <v>4.6368999999999998</v>
      </c>
      <c r="D74" s="112">
        <f ca="1">INDIRECT(Calculation!F80,FALSE)</f>
        <v>4.4990000000000006</v>
      </c>
      <c r="E74" s="142">
        <f t="shared" ca="1" si="12"/>
        <v>-2.973969678017625</v>
      </c>
      <c r="F74" s="149">
        <f ca="1">INDIRECT(Calculation!H80,FALSE)</f>
        <v>1.1836</v>
      </c>
      <c r="G74" s="149">
        <f ca="1">INDIRECT(Calculation!I80,FALSE)</f>
        <v>1.2215</v>
      </c>
      <c r="H74" s="149">
        <f ca="1">INDIRECT(Calculation!J80,FALSE)</f>
        <v>1.165</v>
      </c>
      <c r="I74" s="149">
        <f ca="1">INDIRECT(Calculation!K80,FALSE)</f>
        <v>1.0668</v>
      </c>
      <c r="J74" s="141">
        <f ca="1">INDIRECT(Calculation!L80,FALSE)</f>
        <v>1.0921000000000001</v>
      </c>
      <c r="K74" s="141">
        <f ca="1">INDIRECT(Calculation!M80,FALSE)</f>
        <v>1.1464000000000001</v>
      </c>
      <c r="L74" s="141">
        <f ca="1">INDIRECT(Calculation!N80,FALSE)</f>
        <v>1.1173999999999999</v>
      </c>
      <c r="M74" s="141">
        <f ca="1">INDIRECT(Calculation!O80,FALSE)</f>
        <v>1.1431</v>
      </c>
      <c r="N74" s="141">
        <f ca="1">INDIRECT(Calculation!P80,FALSE)</f>
        <v>1.1059000000000001</v>
      </c>
      <c r="O74" s="232">
        <f t="shared" ca="1" si="9"/>
        <v>1.2636205475689071</v>
      </c>
      <c r="P74" s="69"/>
    </row>
    <row r="75" spans="1:20" ht="20.149999999999999" customHeight="1" x14ac:dyDescent="0.35">
      <c r="A75" s="39"/>
      <c r="B75" s="145" t="s">
        <v>59</v>
      </c>
      <c r="C75" s="126">
        <f ca="1">INDIRECT(Calculation!E81,FALSE)</f>
        <v>56.661900000000003</v>
      </c>
      <c r="D75" s="127">
        <f ca="1">INDIRECT(Calculation!F81,FALSE)</f>
        <v>60.715900000000005</v>
      </c>
      <c r="E75" s="148">
        <f t="shared" ca="1" si="12"/>
        <v>7.1547194852272895</v>
      </c>
      <c r="F75" s="147">
        <f ca="1">INDIRECT(Calculation!H81,FALSE)</f>
        <v>13.690099999999999</v>
      </c>
      <c r="G75" s="147">
        <f ca="1">INDIRECT(Calculation!I81,FALSE)</f>
        <v>14.813599999999999</v>
      </c>
      <c r="H75" s="147">
        <f ca="1">INDIRECT(Calculation!J81,FALSE)</f>
        <v>14.93</v>
      </c>
      <c r="I75" s="147">
        <f ca="1">INDIRECT(Calculation!K81,FALSE)</f>
        <v>13.228199999999999</v>
      </c>
      <c r="J75" s="147">
        <f ca="1">INDIRECT(Calculation!L81,FALSE)</f>
        <v>14.124000000000001</v>
      </c>
      <c r="K75" s="147">
        <f ca="1">INDIRECT(Calculation!M81,FALSE)</f>
        <v>16.7209</v>
      </c>
      <c r="L75" s="147">
        <f ca="1">INDIRECT(Calculation!N81,FALSE)</f>
        <v>15.9377</v>
      </c>
      <c r="M75" s="147">
        <f ca="1">INDIRECT(Calculation!O81,FALSE)</f>
        <v>13.933299999999999</v>
      </c>
      <c r="N75" s="147">
        <f ca="1">INDIRECT(Calculation!P81,FALSE)</f>
        <v>13.8787</v>
      </c>
      <c r="O75" s="226">
        <f t="shared" ca="1" si="9"/>
        <v>-1.7367601246105937</v>
      </c>
      <c r="P75" s="69"/>
    </row>
    <row r="76" spans="1:20" ht="20.149999999999999" customHeight="1" x14ac:dyDescent="0.35">
      <c r="A76" s="38" t="s">
        <v>60</v>
      </c>
      <c r="B76" s="139" t="s">
        <v>57</v>
      </c>
      <c r="C76" s="117">
        <f ca="1">INDIRECT(Calculation!E83,FALSE)</f>
        <v>2.0401000000000002</v>
      </c>
      <c r="D76" s="112">
        <f ca="1">INDIRECT(Calculation!F83,FALSE)</f>
        <v>0</v>
      </c>
      <c r="E76" s="150">
        <f ca="1">IF(((D76-C76)/C76)*100&gt;100,"(+)  ",IF(((D76-C76)/C76)*100&lt;-100,"(-)  ",IF(ROUND((((D76-C76)/C76)*100),1)=0,"-  ",((D76-C76)/C76)*100)))</f>
        <v>-100</v>
      </c>
      <c r="F76" s="141">
        <f ca="1">INDIRECT(Calculation!H83,FALSE)</f>
        <v>1.3480000000000001</v>
      </c>
      <c r="G76" s="141">
        <f ca="1">INDIRECT(Calculation!I83,FALSE)</f>
        <v>0.4047</v>
      </c>
      <c r="H76" s="141">
        <f ca="1">INDIRECT(Calculation!J83,FALSE)</f>
        <v>0.28460000000000002</v>
      </c>
      <c r="I76" s="141">
        <f ca="1">INDIRECT(Calculation!K83,FALSE)</f>
        <v>2.8E-3</v>
      </c>
      <c r="J76" s="141">
        <f ca="1">INDIRECT(Calculation!L83,FALSE)</f>
        <v>0</v>
      </c>
      <c r="K76" s="141">
        <f ca="1">INDIRECT(Calculation!M83,FALSE)</f>
        <v>0</v>
      </c>
      <c r="L76" s="141">
        <f ca="1">INDIRECT(Calculation!N83,FALSE)</f>
        <v>0</v>
      </c>
      <c r="M76" s="141">
        <f ca="1">INDIRECT(Calculation!O83,FALSE)</f>
        <v>0</v>
      </c>
      <c r="N76" s="141">
        <f ca="1">INDIRECT(Calculation!P83,FALSE)</f>
        <v>0</v>
      </c>
      <c r="O76" s="232"/>
      <c r="P76" s="69"/>
      <c r="R76" s="238"/>
    </row>
    <row r="77" spans="1:20" ht="20.149999999999999" customHeight="1" x14ac:dyDescent="0.35">
      <c r="A77" s="39"/>
      <c r="B77" s="139" t="s">
        <v>58</v>
      </c>
      <c r="C77" s="117">
        <f ca="1">INDIRECT(Calculation!E84,FALSE)</f>
        <v>1.7405999999999999</v>
      </c>
      <c r="D77" s="112">
        <f ca="1">INDIRECT(Calculation!F84,FALSE)</f>
        <v>1.6977</v>
      </c>
      <c r="E77" s="150">
        <f t="shared" ref="E77:E88" ca="1" si="13">IF(((D77-C77)/C77)*100&gt;100,"(+)  ",IF(((D77-C77)/C77)*100&lt;-100,"(-)  ",IF(ROUND((((D77-C77)/C77)*100),1)=0,"-  ",((D77-C77)/C77)*100)))</f>
        <v>-2.4646673560841057</v>
      </c>
      <c r="F77" s="141">
        <f ca="1">INDIRECT(Calculation!H84,FALSE)</f>
        <v>0.41289999999999999</v>
      </c>
      <c r="G77" s="141">
        <f ca="1">INDIRECT(Calculation!I84,FALSE)</f>
        <v>0.4118</v>
      </c>
      <c r="H77" s="141">
        <f ca="1">INDIRECT(Calculation!J84,FALSE)</f>
        <v>0.41149999999999998</v>
      </c>
      <c r="I77" s="141">
        <f ca="1">INDIRECT(Calculation!K84,FALSE)</f>
        <v>0.50439999999999996</v>
      </c>
      <c r="J77" s="141">
        <f ca="1">INDIRECT(Calculation!L84,FALSE)</f>
        <v>0.44979999999999998</v>
      </c>
      <c r="K77" s="141">
        <f ca="1">INDIRECT(Calculation!M84,FALSE)</f>
        <v>0.43340000000000001</v>
      </c>
      <c r="L77" s="141">
        <f ca="1">INDIRECT(Calculation!N84,FALSE)</f>
        <v>0.40500000000000003</v>
      </c>
      <c r="M77" s="141">
        <f ca="1">INDIRECT(Calculation!O84,FALSE)</f>
        <v>0.40949999999999998</v>
      </c>
      <c r="N77" s="141">
        <f ca="1">INDIRECT(Calculation!P84,FALSE)</f>
        <v>0.40749999999999997</v>
      </c>
      <c r="O77" s="232">
        <f t="shared" ca="1" si="9"/>
        <v>-9.4041796353935094</v>
      </c>
      <c r="P77" s="69"/>
      <c r="R77" s="238"/>
    </row>
    <row r="78" spans="1:20" ht="20.149999999999999" customHeight="1" x14ac:dyDescent="0.35">
      <c r="A78" s="39"/>
      <c r="B78" s="139" t="s">
        <v>49</v>
      </c>
      <c r="C78" s="117">
        <f ca="1">INDIRECT(Calculation!E85,FALSE)</f>
        <v>87.409300000000002</v>
      </c>
      <c r="D78" s="112">
        <f ca="1">INDIRECT(Calculation!F85,FALSE)</f>
        <v>93.191400000000002</v>
      </c>
      <c r="E78" s="150">
        <f t="shared" ca="1" si="13"/>
        <v>6.6149711758359802</v>
      </c>
      <c r="F78" s="141">
        <f ca="1">INDIRECT(Calculation!H85,FALSE)</f>
        <v>25.8934</v>
      </c>
      <c r="G78" s="141">
        <f ca="1">INDIRECT(Calculation!I85,FALSE)</f>
        <v>16.559000000000001</v>
      </c>
      <c r="H78" s="141">
        <f ca="1">INDIRECT(Calculation!J85,FALSE)</f>
        <v>17.335599999999999</v>
      </c>
      <c r="I78" s="141">
        <f ca="1">INDIRECT(Calculation!K85,FALSE)</f>
        <v>27.621300000000002</v>
      </c>
      <c r="J78" s="141">
        <f ca="1">INDIRECT(Calculation!L85,FALSE)</f>
        <v>31.6496</v>
      </c>
      <c r="K78" s="141">
        <f ca="1">INDIRECT(Calculation!M85,FALSE)</f>
        <v>17.5992</v>
      </c>
      <c r="L78" s="141">
        <f ca="1">INDIRECT(Calculation!N85,FALSE)</f>
        <v>18.864699999999999</v>
      </c>
      <c r="M78" s="141">
        <f ca="1">INDIRECT(Calculation!O85,FALSE)</f>
        <v>25.0779</v>
      </c>
      <c r="N78" s="141">
        <f ca="1">INDIRECT(Calculation!P85,FALSE)</f>
        <v>26.6067</v>
      </c>
      <c r="O78" s="232">
        <f t="shared" ca="1" si="9"/>
        <v>-15.933534705019966</v>
      </c>
      <c r="P78" s="69"/>
      <c r="R78" s="238"/>
    </row>
    <row r="79" spans="1:20" ht="20.149999999999999" customHeight="1" x14ac:dyDescent="0.35">
      <c r="A79" s="39"/>
      <c r="B79" s="139" t="s">
        <v>50</v>
      </c>
      <c r="C79" s="117">
        <f ca="1">INDIRECT(Calculation!E86,FALSE)</f>
        <v>40.587800000000001</v>
      </c>
      <c r="D79" s="112">
        <f ca="1">INDIRECT(Calculation!F86,FALSE)</f>
        <v>35.850800000000007</v>
      </c>
      <c r="E79" s="150">
        <f t="shared" ca="1" si="13"/>
        <v>-11.670994732407262</v>
      </c>
      <c r="F79" s="141">
        <f ca="1">INDIRECT(Calculation!H86,FALSE)</f>
        <v>8.2720000000000002</v>
      </c>
      <c r="G79" s="141">
        <f ca="1">INDIRECT(Calculation!I86,FALSE)</f>
        <v>11.3606</v>
      </c>
      <c r="H79" s="141">
        <f ca="1">INDIRECT(Calculation!J86,FALSE)</f>
        <v>11.323600000000001</v>
      </c>
      <c r="I79" s="141">
        <f ca="1">INDIRECT(Calculation!K86,FALSE)</f>
        <v>9.6316000000000006</v>
      </c>
      <c r="J79" s="141">
        <f ca="1">INDIRECT(Calculation!L86,FALSE)</f>
        <v>9.5099</v>
      </c>
      <c r="K79" s="141">
        <f ca="1">INDIRECT(Calculation!M86,FALSE)</f>
        <v>9.8594000000000008</v>
      </c>
      <c r="L79" s="141">
        <f ca="1">INDIRECT(Calculation!N86,FALSE)</f>
        <v>8.1464999999999996</v>
      </c>
      <c r="M79" s="141">
        <f ca="1">INDIRECT(Calculation!O86,FALSE)</f>
        <v>8.3350000000000009</v>
      </c>
      <c r="N79" s="141">
        <f ca="1">INDIRECT(Calculation!P86,FALSE)</f>
        <v>8.8337000000000003</v>
      </c>
      <c r="O79" s="232">
        <f t="shared" ca="1" si="9"/>
        <v>-7.1104848631426156</v>
      </c>
      <c r="P79" s="200"/>
      <c r="R79" s="238"/>
      <c r="T79" s="237"/>
    </row>
    <row r="80" spans="1:20" ht="20.149999999999999" customHeight="1" x14ac:dyDescent="0.35">
      <c r="A80" s="39"/>
      <c r="B80" s="114" t="s">
        <v>70</v>
      </c>
      <c r="C80" s="117">
        <f ca="1">INDIRECT(Calculation!E87,FALSE)</f>
        <v>5.7309999999999999</v>
      </c>
      <c r="D80" s="112">
        <f ca="1">INDIRECT(Calculation!F87,FALSE)</f>
        <v>5.3859999999999992</v>
      </c>
      <c r="E80" s="150">
        <f t="shared" ca="1" si="13"/>
        <v>-6.0198918164369335</v>
      </c>
      <c r="F80" s="141">
        <f ca="1">INDIRECT(Calculation!H87,FALSE)</f>
        <v>2.0430000000000001</v>
      </c>
      <c r="G80" s="141">
        <f ca="1">INDIRECT(Calculation!I87,FALSE)</f>
        <v>1.079</v>
      </c>
      <c r="H80" s="141">
        <f ca="1">INDIRECT(Calculation!J87,FALSE)</f>
        <v>1.1160000000000001</v>
      </c>
      <c r="I80" s="141">
        <f ca="1">INDIRECT(Calculation!K87,FALSE)</f>
        <v>1.4930000000000001</v>
      </c>
      <c r="J80" s="141">
        <f ca="1">INDIRECT(Calculation!L87,FALSE)</f>
        <v>1.647</v>
      </c>
      <c r="K80" s="141">
        <f ca="1">INDIRECT(Calculation!M87,FALSE)</f>
        <v>0.71399999999999997</v>
      </c>
      <c r="L80" s="141">
        <f ca="1">INDIRECT(Calculation!N87,FALSE)</f>
        <v>1.0569999999999999</v>
      </c>
      <c r="M80" s="141">
        <f ca="1">INDIRECT(Calculation!O87,FALSE)</f>
        <v>1.968</v>
      </c>
      <c r="N80" s="141">
        <f ca="1">INDIRECT(Calculation!P87,FALSE)</f>
        <v>1.5737000000000001</v>
      </c>
      <c r="O80" s="232">
        <f t="shared" ca="1" si="9"/>
        <v>-4.4505160898603471</v>
      </c>
      <c r="P80" s="69"/>
      <c r="R80" s="238"/>
    </row>
    <row r="81" spans="1:18" ht="20.149999999999999" customHeight="1" x14ac:dyDescent="0.35">
      <c r="A81" s="39"/>
      <c r="B81" s="139" t="s">
        <v>97</v>
      </c>
      <c r="C81" s="117">
        <f ca="1">INDIRECT(Calculation!E88,FALSE)</f>
        <v>83.617999999999995</v>
      </c>
      <c r="D81" s="112">
        <f ca="1">INDIRECT(Calculation!F88,FALSE)</f>
        <v>86.44</v>
      </c>
      <c r="E81" s="150">
        <f t="shared" ca="1" si="13"/>
        <v>3.3748714391638202</v>
      </c>
      <c r="F81" s="141">
        <f ca="1">INDIRECT(Calculation!H88,FALSE)</f>
        <v>26.024999999999999</v>
      </c>
      <c r="G81" s="141">
        <f ca="1">INDIRECT(Calculation!I88,FALSE)</f>
        <v>17.292999999999999</v>
      </c>
      <c r="H81" s="141">
        <f ca="1">INDIRECT(Calculation!J88,FALSE)</f>
        <v>16.777000000000001</v>
      </c>
      <c r="I81" s="141">
        <f ca="1">INDIRECT(Calculation!K88,FALSE)</f>
        <v>23.523</v>
      </c>
      <c r="J81" s="141">
        <f ca="1">INDIRECT(Calculation!L88,FALSE)</f>
        <v>22.515999999999998</v>
      </c>
      <c r="K81" s="141">
        <f ca="1">INDIRECT(Calculation!M88,FALSE)</f>
        <v>17.512</v>
      </c>
      <c r="L81" s="141">
        <f ca="1">INDIRECT(Calculation!N88,FALSE)</f>
        <v>17.794</v>
      </c>
      <c r="M81" s="141">
        <f ca="1">INDIRECT(Calculation!O88,FALSE)</f>
        <v>28.617999999999999</v>
      </c>
      <c r="N81" s="141">
        <f ca="1">INDIRECT(Calculation!P88,FALSE)</f>
        <v>29.313400000000001</v>
      </c>
      <c r="O81" s="232">
        <f t="shared" ca="1" si="9"/>
        <v>30.189198791970174</v>
      </c>
      <c r="P81" s="69"/>
      <c r="R81" s="238"/>
    </row>
    <row r="82" spans="1:18" ht="20.149999999999999" customHeight="1" x14ac:dyDescent="0.35">
      <c r="A82" s="39"/>
      <c r="B82" s="143" t="s">
        <v>98</v>
      </c>
      <c r="C82" s="117">
        <f ca="1">INDIRECT(Calculation!E89,FALSE)</f>
        <v>34.813000000000002</v>
      </c>
      <c r="D82" s="112">
        <f ca="1">INDIRECT(Calculation!F89,FALSE)</f>
        <v>34.418999999999997</v>
      </c>
      <c r="E82" s="150">
        <f t="shared" ca="1" si="13"/>
        <v>-1.1317611237181668</v>
      </c>
      <c r="F82" s="141">
        <f ca="1">INDIRECT(Calculation!H89,FALSE)</f>
        <v>10.898999999999999</v>
      </c>
      <c r="G82" s="141">
        <f ca="1">INDIRECT(Calculation!I89,FALSE)</f>
        <v>7.298</v>
      </c>
      <c r="H82" s="141">
        <f ca="1">INDIRECT(Calculation!J89,FALSE)</f>
        <v>6.9390000000000001</v>
      </c>
      <c r="I82" s="141">
        <f ca="1">INDIRECT(Calculation!K89,FALSE)</f>
        <v>9.6769999999999996</v>
      </c>
      <c r="J82" s="141">
        <f ca="1">INDIRECT(Calculation!L89,FALSE)</f>
        <v>9.5389999999999997</v>
      </c>
      <c r="K82" s="141">
        <f ca="1">INDIRECT(Calculation!M89,FALSE)</f>
        <v>7.032</v>
      </c>
      <c r="L82" s="141">
        <f ca="1">INDIRECT(Calculation!N89,FALSE)</f>
        <v>6.9690000000000003</v>
      </c>
      <c r="M82" s="141">
        <f ca="1">INDIRECT(Calculation!O89,FALSE)</f>
        <v>10.879</v>
      </c>
      <c r="N82" s="141">
        <f ca="1">INDIRECT(Calculation!P89,FALSE)</f>
        <v>12.4155</v>
      </c>
      <c r="O82" s="232">
        <f ca="1">IF(((N82-J82)/J82)*100&gt;100,"(+)  ",IF(((N82-J82)/J82)*100&lt;-100,"(-)  ",IF(ROUND((((N82-J82)/J82)*100),1)=0,"-  ",((N82-J82)/J82)*100)))</f>
        <v>30.15515253171192</v>
      </c>
      <c r="P82" s="69"/>
      <c r="R82" s="238"/>
    </row>
    <row r="83" spans="1:18" ht="20.149999999999999" customHeight="1" x14ac:dyDescent="0.35">
      <c r="A83" s="39"/>
      <c r="B83" s="144" t="s">
        <v>99</v>
      </c>
      <c r="C83" s="117">
        <f ca="1">INDIRECT(Calculation!E90,FALSE)</f>
        <v>48.804999999999993</v>
      </c>
      <c r="D83" s="112">
        <f ca="1">INDIRECT(Calculation!F90,FALSE)</f>
        <v>52.021000000000001</v>
      </c>
      <c r="E83" s="150">
        <f t="shared" ca="1" si="13"/>
        <v>6.5894887818871188</v>
      </c>
      <c r="F83" s="141">
        <f ca="1">INDIRECT(Calculation!H90,FALSE)</f>
        <v>15.125999999999999</v>
      </c>
      <c r="G83" s="141">
        <f ca="1">INDIRECT(Calculation!I90,FALSE)</f>
        <v>9.9949999999999992</v>
      </c>
      <c r="H83" s="141">
        <f ca="1">INDIRECT(Calculation!J90,FALSE)</f>
        <v>9.8379999999999992</v>
      </c>
      <c r="I83" s="141">
        <f ca="1">INDIRECT(Calculation!K90,FALSE)</f>
        <v>13.846</v>
      </c>
      <c r="J83" s="141">
        <f ca="1">INDIRECT(Calculation!L90,FALSE)</f>
        <v>12.977</v>
      </c>
      <c r="K83" s="141">
        <f ca="1">INDIRECT(Calculation!M90,FALSE)</f>
        <v>10.48</v>
      </c>
      <c r="L83" s="141">
        <f ca="1">INDIRECT(Calculation!N90,FALSE)</f>
        <v>10.824999999999999</v>
      </c>
      <c r="M83" s="141">
        <f ca="1">INDIRECT(Calculation!O90,FALSE)</f>
        <v>17.739000000000001</v>
      </c>
      <c r="N83" s="141">
        <f ca="1">INDIRECT(Calculation!P90,FALSE)</f>
        <v>16.8979</v>
      </c>
      <c r="O83" s="232">
        <f t="shared" ca="1" si="9"/>
        <v>30.214225167604219</v>
      </c>
      <c r="P83" s="69"/>
      <c r="R83" s="238"/>
    </row>
    <row r="84" spans="1:18" ht="20.149999999999999" customHeight="1" x14ac:dyDescent="0.35">
      <c r="A84" s="39"/>
      <c r="B84" s="144" t="s">
        <v>64</v>
      </c>
      <c r="C84" s="117">
        <f ca="1">INDIRECT(Calculation!E91,FALSE)</f>
        <v>1.3000000000000001E-2</v>
      </c>
      <c r="D84" s="112">
        <f ca="1">INDIRECT(Calculation!F91,FALSE)</f>
        <v>1.6E-2</v>
      </c>
      <c r="E84" s="150">
        <f ca="1">IF(((D84-C84)/C84)*100&gt;100,"(+)  ",IF(((D84-C84)/C84)*100&lt;-100,"(-)  ",IF(ROUND((((D84-C84)/C84)*100),1)=0,"-  ",((D84-C84)/C84)*100)))</f>
        <v>23.07692307692307</v>
      </c>
      <c r="F84" s="141">
        <f ca="1">INDIRECT(Calculation!H91,FALSE)</f>
        <v>2.8999999999999998E-3</v>
      </c>
      <c r="G84" s="141">
        <f ca="1">INDIRECT(Calculation!I91,FALSE)</f>
        <v>3.3E-3</v>
      </c>
      <c r="H84" s="141">
        <f ca="1">INDIRECT(Calculation!J91,FALSE)</f>
        <v>3.2000000000000002E-3</v>
      </c>
      <c r="I84" s="141">
        <f ca="1">INDIRECT(Calculation!K91,FALSE)</f>
        <v>3.5999999999999999E-3</v>
      </c>
      <c r="J84" s="141">
        <f ca="1">INDIRECT(Calculation!L91,FALSE)</f>
        <v>5.1999999999999998E-3</v>
      </c>
      <c r="K84" s="141">
        <f ca="1">INDIRECT(Calculation!M91,FALSE)</f>
        <v>4.5999999999999999E-3</v>
      </c>
      <c r="L84" s="141">
        <f ca="1">INDIRECT(Calculation!N91,FALSE)</f>
        <v>3.7000000000000002E-3</v>
      </c>
      <c r="M84" s="141">
        <f ca="1">INDIRECT(Calculation!O91,FALSE)</f>
        <v>2.5000000000000001E-3</v>
      </c>
      <c r="N84" s="141">
        <f ca="1">INDIRECT(Calculation!P91,FALSE)</f>
        <v>1.8E-3</v>
      </c>
      <c r="O84" s="232">
        <f ca="1">IF(((N84-J84)/J84)*100&gt;100,"(+)  ",IF(((N84-J84)/J84)*100&lt;-100,"(-)  ",IF(ROUND((((N84-J84)/J84)*100),1)=0,"-  ",((N84-J84)/J84)*100)))</f>
        <v>-65.384615384615387</v>
      </c>
      <c r="P84" s="69"/>
      <c r="R84" s="238"/>
    </row>
    <row r="85" spans="1:18" ht="20.149999999999999" customHeight="1" x14ac:dyDescent="0.35">
      <c r="A85" s="39"/>
      <c r="B85" s="144" t="s">
        <v>52</v>
      </c>
      <c r="C85" s="117">
        <f ca="1">INDIRECT(Calculation!E92,FALSE)</f>
        <v>14.992000000000001</v>
      </c>
      <c r="D85" s="112">
        <f ca="1">INDIRECT(Calculation!F92,FALSE)</f>
        <v>20.125</v>
      </c>
      <c r="E85" s="150">
        <f t="shared" ca="1" si="13"/>
        <v>34.238260405549617</v>
      </c>
      <c r="F85" s="141">
        <f ca="1">INDIRECT(Calculation!H92,FALSE)</f>
        <v>1.8440000000000001</v>
      </c>
      <c r="G85" s="141">
        <f ca="1">INDIRECT(Calculation!I92,FALSE)</f>
        <v>5.7690000000000001</v>
      </c>
      <c r="H85" s="141">
        <f ca="1">INDIRECT(Calculation!J92,FALSE)</f>
        <v>5.5460000000000003</v>
      </c>
      <c r="I85" s="141">
        <f ca="1">INDIRECT(Calculation!K92,FALSE)</f>
        <v>1.833</v>
      </c>
      <c r="J85" s="141">
        <f ca="1">INDIRECT(Calculation!L92,FALSE)</f>
        <v>2.653</v>
      </c>
      <c r="K85" s="141">
        <f ca="1">INDIRECT(Calculation!M92,FALSE)</f>
        <v>8.4130000000000003</v>
      </c>
      <c r="L85" s="141">
        <f ca="1">INDIRECT(Calculation!N92,FALSE)</f>
        <v>6.9379999999999997</v>
      </c>
      <c r="M85" s="141">
        <f ca="1">INDIRECT(Calculation!O92,FALSE)</f>
        <v>2.121</v>
      </c>
      <c r="N85" s="141">
        <f ca="1">INDIRECT(Calculation!P92,FALSE)</f>
        <v>2.6997</v>
      </c>
      <c r="O85" s="232">
        <f t="shared" ca="1" si="9"/>
        <v>1.7602713908782497</v>
      </c>
      <c r="P85" s="69"/>
      <c r="R85" s="238"/>
    </row>
    <row r="86" spans="1:18" ht="20.149999999999999" customHeight="1" x14ac:dyDescent="0.35">
      <c r="A86" s="39"/>
      <c r="B86" s="139" t="s">
        <v>108</v>
      </c>
      <c r="C86" s="117">
        <f ca="1">INDIRECT(Calculation!E93,FALSE)</f>
        <v>40.131</v>
      </c>
      <c r="D86" s="112">
        <f ca="1">INDIRECT(Calculation!F93,FALSE)</f>
        <v>41.026999999999994</v>
      </c>
      <c r="E86" s="150">
        <f t="shared" ca="1" si="13"/>
        <v>2.2326879469736456</v>
      </c>
      <c r="F86" s="141">
        <f ca="1">INDIRECT(Calculation!H93,FALSE)</f>
        <v>10.015000000000001</v>
      </c>
      <c r="G86" s="141">
        <f ca="1">INDIRECT(Calculation!I93,FALSE)</f>
        <v>9.7029999999999994</v>
      </c>
      <c r="H86" s="141">
        <f ca="1">INDIRECT(Calculation!J93,FALSE)</f>
        <v>9.8539999999999992</v>
      </c>
      <c r="I86" s="141">
        <f ca="1">INDIRECT(Calculation!K93,FALSE)</f>
        <v>10.558999999999999</v>
      </c>
      <c r="J86" s="141">
        <f ca="1">INDIRECT(Calculation!L93,FALSE)</f>
        <v>10.215</v>
      </c>
      <c r="K86" s="141">
        <f ca="1">INDIRECT(Calculation!M93,FALSE)</f>
        <v>9.7769999999999992</v>
      </c>
      <c r="L86" s="141">
        <f ca="1">INDIRECT(Calculation!N93,FALSE)</f>
        <v>10.263</v>
      </c>
      <c r="M86" s="141">
        <f ca="1">INDIRECT(Calculation!O93,FALSE)</f>
        <v>10.772</v>
      </c>
      <c r="N86" s="141">
        <f ca="1">INDIRECT(Calculation!P93,FALSE)</f>
        <v>10.071099999999999</v>
      </c>
      <c r="O86" s="232">
        <f t="shared" ca="1" si="9"/>
        <v>-1.4087126774351479</v>
      </c>
      <c r="P86" s="69"/>
      <c r="R86" s="238"/>
    </row>
    <row r="87" spans="1:18" ht="20.149999999999999" customHeight="1" x14ac:dyDescent="0.35">
      <c r="A87" s="39"/>
      <c r="B87" s="114" t="s">
        <v>320</v>
      </c>
      <c r="C87" s="117">
        <f ca="1">INDIRECT(Calculation!E94,FALSE)</f>
        <v>6.2499000000000002</v>
      </c>
      <c r="D87" s="112">
        <f ca="1">INDIRECT(Calculation!F94,FALSE)</f>
        <v>6.1172000000000004</v>
      </c>
      <c r="E87" s="150">
        <f t="shared" ca="1" si="13"/>
        <v>-2.1232339717435451</v>
      </c>
      <c r="F87" s="141">
        <f ca="1">INDIRECT(Calculation!H94,FALSE)</f>
        <v>1.5829</v>
      </c>
      <c r="G87" s="141">
        <f ca="1">INDIRECT(Calculation!I94,FALSE)</f>
        <v>1.6154999999999999</v>
      </c>
      <c r="H87" s="141">
        <f ca="1">INDIRECT(Calculation!J94,FALSE)</f>
        <v>1.5826</v>
      </c>
      <c r="I87" s="141">
        <f ca="1">INDIRECT(Calculation!K94,FALSE)</f>
        <v>1.4689000000000001</v>
      </c>
      <c r="J87" s="141">
        <f ca="1">INDIRECT(Calculation!L94,FALSE)</f>
        <v>1.5084</v>
      </c>
      <c r="K87" s="141">
        <f ca="1">INDIRECT(Calculation!M94,FALSE)</f>
        <v>1.5289999999999999</v>
      </c>
      <c r="L87" s="141">
        <f ca="1">INDIRECT(Calculation!N94,FALSE)</f>
        <v>1.5173000000000001</v>
      </c>
      <c r="M87" s="141">
        <f ca="1">INDIRECT(Calculation!O94,FALSE)</f>
        <v>1.5625</v>
      </c>
      <c r="N87" s="141">
        <f ca="1">INDIRECT(Calculation!P94,FALSE)</f>
        <v>1.5177</v>
      </c>
      <c r="O87" s="232">
        <f t="shared" ca="1" si="9"/>
        <v>0.61654733492442892</v>
      </c>
      <c r="P87" s="69"/>
      <c r="R87" s="238"/>
    </row>
    <row r="88" spans="1:18" ht="20.149999999999999" customHeight="1" x14ac:dyDescent="0.35">
      <c r="A88" s="39"/>
      <c r="B88" s="139" t="s">
        <v>62</v>
      </c>
      <c r="C88" s="117">
        <f ca="1">INDIRECT(Calculation!E95,FALSE)</f>
        <v>2.0598999999999998</v>
      </c>
      <c r="D88" s="112">
        <f ca="1">INDIRECT(Calculation!F95,FALSE)</f>
        <v>1.4373</v>
      </c>
      <c r="E88" s="150">
        <f t="shared" ca="1" si="13"/>
        <v>-30.224768192630702</v>
      </c>
      <c r="F88" s="141">
        <f ca="1">INDIRECT(Calculation!H95,FALSE)</f>
        <v>0.64749999999999996</v>
      </c>
      <c r="G88" s="141">
        <f ca="1">INDIRECT(Calculation!I95,FALSE)</f>
        <v>0.46460000000000001</v>
      </c>
      <c r="H88" s="141">
        <f ca="1">INDIRECT(Calculation!J95,FALSE)</f>
        <v>0.42859999999999998</v>
      </c>
      <c r="I88" s="141">
        <f ca="1">INDIRECT(Calculation!K95,FALSE)</f>
        <v>0.51919999999999999</v>
      </c>
      <c r="J88" s="141">
        <f ca="1">INDIRECT(Calculation!L95,FALSE)</f>
        <v>0.55089999999999995</v>
      </c>
      <c r="K88" s="141">
        <f ca="1">INDIRECT(Calculation!M95,FALSE)</f>
        <v>0.19500000000000001</v>
      </c>
      <c r="L88" s="141">
        <f ca="1">INDIRECT(Calculation!N95,FALSE)</f>
        <v>0.20899999999999999</v>
      </c>
      <c r="M88" s="141">
        <f ca="1">INDIRECT(Calculation!O95,FALSE)</f>
        <v>0.4824</v>
      </c>
      <c r="N88" s="141">
        <f ca="1">INDIRECT(Calculation!P95,FALSE)</f>
        <v>0.43919999999999998</v>
      </c>
      <c r="O88" s="232">
        <f t="shared" ca="1" si="9"/>
        <v>-20.275912143764742</v>
      </c>
      <c r="P88" s="69"/>
      <c r="R88" s="238"/>
    </row>
    <row r="89" spans="1:18" ht="20.149999999999999" customHeight="1" x14ac:dyDescent="0.35">
      <c r="A89" s="202"/>
      <c r="B89" s="203" t="s">
        <v>301</v>
      </c>
      <c r="C89" s="117">
        <f ca="1">INDIRECT(Calculation!E96,FALSE)</f>
        <v>1.4551000000000001</v>
      </c>
      <c r="D89" s="112">
        <f ca="1">INDIRECT(Calculation!F96,FALSE)</f>
        <v>2.2736999999999998</v>
      </c>
      <c r="E89" s="150">
        <f ca="1">IF(((D89-C89)/C89)*100&gt;100,"(+)  ",IF(((D89-C89)/C89)*100&lt;-100,"(-)  ",IF(ROUND((((D89-C89)/C89)*100),1)=0,"-  ",((D89-C89)/C89)*100)))</f>
        <v>56.257301903649214</v>
      </c>
      <c r="F89" s="141">
        <f ca="1">INDIRECT(Calculation!H96,FALSE)</f>
        <v>0.3261</v>
      </c>
      <c r="G89" s="141">
        <f ca="1">INDIRECT(Calculation!I96,FALSE)</f>
        <v>0.35470000000000002</v>
      </c>
      <c r="H89" s="141">
        <f ca="1">INDIRECT(Calculation!J96,FALSE)</f>
        <v>0.37740000000000001</v>
      </c>
      <c r="I89" s="141">
        <f ca="1">INDIRECT(Calculation!K96,FALSE)</f>
        <v>0.39689999999999998</v>
      </c>
      <c r="J89" s="141">
        <f ca="1">INDIRECT(Calculation!L96,FALSE)</f>
        <v>0.49559999999999998</v>
      </c>
      <c r="K89" s="141">
        <f ca="1">INDIRECT(Calculation!M96,FALSE)</f>
        <v>0.56669999999999998</v>
      </c>
      <c r="L89" s="141">
        <f ca="1">INDIRECT(Calculation!N96,FALSE)</f>
        <v>0.54830000000000001</v>
      </c>
      <c r="M89" s="141">
        <f ca="1">INDIRECT(Calculation!O96,FALSE)</f>
        <v>0.66310000000000002</v>
      </c>
      <c r="N89" s="141">
        <f ca="1">INDIRECT(Calculation!P96,FALSE)</f>
        <v>0.82169999999999999</v>
      </c>
      <c r="O89" s="232">
        <f ca="1">IF(((N89-J89)/J89)*100&gt;100,"(+)  ",IF(((N89-J89)/J89)*100&lt;-100,"(-)  ",IF(ROUND((((N89-J89)/J89)*100),1)=0,"-  ",((N89-J89)/J89)*100)))</f>
        <v>65.799031476997584</v>
      </c>
      <c r="P89" s="69"/>
      <c r="R89" s="238"/>
    </row>
    <row r="90" spans="1:18" ht="20.149999999999999" customHeight="1" x14ac:dyDescent="0.35">
      <c r="A90" s="39"/>
      <c r="B90" s="139" t="s">
        <v>293</v>
      </c>
      <c r="C90" s="117">
        <f ca="1">SUM(C80:C81,C84:C86)</f>
        <v>144.48500000000001</v>
      </c>
      <c r="D90" s="112">
        <f ca="1">SUM(D80:D81,D84:D86)</f>
        <v>152.994</v>
      </c>
      <c r="E90" s="150">
        <f ca="1">IF(((D90-C90)/C90)*100&gt;100,"(+)  ",IF(((D90-C90)/C90)*100&lt;-100,"(-)  ",IF(ROUND((((D90-C90)/C90)*100),1)=0,"-  ",((D90-C90)/C90)*100)))</f>
        <v>5.8891926497560201</v>
      </c>
      <c r="F90" s="141">
        <f t="shared" ref="F90:M90" ca="1" si="14">SUM(F80:F81,F84:F86)</f>
        <v>39.929900000000004</v>
      </c>
      <c r="G90" s="141">
        <f t="shared" ca="1" si="14"/>
        <v>33.847300000000004</v>
      </c>
      <c r="H90" s="141">
        <f t="shared" ca="1" si="14"/>
        <v>33.296199999999999</v>
      </c>
      <c r="I90" s="141">
        <f t="shared" ca="1" si="14"/>
        <v>37.411599999999993</v>
      </c>
      <c r="J90" s="141">
        <f t="shared" ca="1" si="14"/>
        <v>37.036199999999994</v>
      </c>
      <c r="K90" s="141">
        <f t="shared" ca="1" si="14"/>
        <v>36.4206</v>
      </c>
      <c r="L90" s="141">
        <f t="shared" ca="1" si="14"/>
        <v>36.055699999999995</v>
      </c>
      <c r="M90" s="141">
        <f t="shared" ca="1" si="14"/>
        <v>43.481499999999997</v>
      </c>
      <c r="N90" s="141">
        <f ca="1">SUM(N80:N81,N84:N86)</f>
        <v>43.659700000000001</v>
      </c>
      <c r="O90" s="232">
        <f ca="1">IF(((N90-J90)/J90)*100&gt;100,"(+)  ",IF(((N90-J90)/J90)*100&lt;-100,"(-)  ",IF(ROUND((((N90-J90)/J90)*100),1)=0,"-  ",((N90-J90)/J90)*100)))</f>
        <v>17.883854175104378</v>
      </c>
      <c r="P90" s="69"/>
      <c r="R90" s="238"/>
    </row>
    <row r="91" spans="1:18" ht="20.149999999999999" customHeight="1" x14ac:dyDescent="0.35">
      <c r="A91" s="39"/>
      <c r="B91" s="139" t="s">
        <v>294</v>
      </c>
      <c r="C91" s="117">
        <f ca="1">SUM(C79:C81,C84:C86)</f>
        <v>185.0728</v>
      </c>
      <c r="D91" s="112">
        <f ca="1">SUM(D79:D81,D84:D86)</f>
        <v>188.84479999999999</v>
      </c>
      <c r="E91" s="150">
        <f ca="1">IF(((D91-C91)/C91)*100&gt;100,"(+)  ",IF(((D91-C91)/C91)*100&lt;-100,"(-)  ",IF(ROUND((((D91-C91)/C91)*100),1)=0,"-  ",((D91-C91)/C91)*100)))</f>
        <v>2.0381168923796427</v>
      </c>
      <c r="F91" s="141">
        <f t="shared" ref="F91:N91" ca="1" si="15">SUM(F79:F81,F84:F86)</f>
        <v>48.201900000000002</v>
      </c>
      <c r="G91" s="141">
        <f t="shared" ca="1" si="15"/>
        <v>45.207899999999995</v>
      </c>
      <c r="H91" s="141">
        <f t="shared" ca="1" si="15"/>
        <v>44.619799999999998</v>
      </c>
      <c r="I91" s="141">
        <f t="shared" ca="1" si="15"/>
        <v>47.043199999999992</v>
      </c>
      <c r="J91" s="141">
        <f t="shared" ca="1" si="15"/>
        <v>46.546099999999996</v>
      </c>
      <c r="K91" s="141">
        <f t="shared" ca="1" si="15"/>
        <v>46.28</v>
      </c>
      <c r="L91" s="141">
        <f t="shared" ca="1" si="15"/>
        <v>44.202199999999998</v>
      </c>
      <c r="M91" s="141">
        <f t="shared" ca="1" si="15"/>
        <v>51.816499999999998</v>
      </c>
      <c r="N91" s="141">
        <f t="shared" ca="1" si="15"/>
        <v>52.493400000000008</v>
      </c>
      <c r="O91" s="232">
        <f ca="1">IF(((N91-J91)/J91)*100&gt;100,"(+)  ",IF(((N91-J91)/J91)*100&lt;-100,"(-)  ",IF(ROUND((((N91-J91)/J91)*100),1)=0,"-  ",((N91-J91)/J91)*100)))</f>
        <v>12.77722515957301</v>
      </c>
      <c r="P91" s="69"/>
      <c r="R91" s="238"/>
    </row>
    <row r="92" spans="1:18" ht="20.149999999999999" customHeight="1" x14ac:dyDescent="0.35">
      <c r="A92" s="39"/>
      <c r="B92" s="139" t="s">
        <v>295</v>
      </c>
      <c r="C92" s="117">
        <f ca="1">SUM(C76:C78)</f>
        <v>91.19</v>
      </c>
      <c r="D92" s="112">
        <f ca="1">SUM(D76:D78)</f>
        <v>94.889099999999999</v>
      </c>
      <c r="E92" s="150">
        <f ca="1">IF(((D92-C92)/C92)*100&gt;100,"(+)  ",IF(((D92-C92)/C92)*100&lt;-100,"(-)  ",IF(ROUND((((D92-C92)/C92)*100),1)=0,"-  ",((D92-C92)/C92)*100)))</f>
        <v>4.0564754907336349</v>
      </c>
      <c r="F92" s="141">
        <f t="shared" ref="F92:N92" ca="1" si="16">SUM(F76:F78)</f>
        <v>27.654299999999999</v>
      </c>
      <c r="G92" s="141">
        <f t="shared" ca="1" si="16"/>
        <v>17.375500000000002</v>
      </c>
      <c r="H92" s="141">
        <f t="shared" ca="1" si="16"/>
        <v>18.031700000000001</v>
      </c>
      <c r="I92" s="141">
        <f t="shared" ca="1" si="16"/>
        <v>28.128500000000003</v>
      </c>
      <c r="J92" s="141">
        <f t="shared" ca="1" si="16"/>
        <v>32.099400000000003</v>
      </c>
      <c r="K92" s="141">
        <f t="shared" ca="1" si="16"/>
        <v>18.032599999999999</v>
      </c>
      <c r="L92" s="141">
        <f t="shared" ca="1" si="16"/>
        <v>19.2697</v>
      </c>
      <c r="M92" s="141">
        <f t="shared" ca="1" si="16"/>
        <v>25.487400000000001</v>
      </c>
      <c r="N92" s="141">
        <f t="shared" ca="1" si="16"/>
        <v>27.014199999999999</v>
      </c>
      <c r="O92" s="232">
        <f ca="1">IF(((N92-J92)/J92)*100&gt;100,"(+)  ",IF(((N92-J92)/J92)*100&lt;-100,"(-)  ",IF(ROUND((((N92-J92)/J92)*100),1)=0,"-  ",((N92-J92)/J92)*100)))</f>
        <v>-15.842040661196169</v>
      </c>
      <c r="P92" s="69"/>
      <c r="R92" s="238"/>
    </row>
    <row r="93" spans="1:18" ht="20.149999999999999" customHeight="1" x14ac:dyDescent="0.35">
      <c r="A93" s="39"/>
      <c r="B93" s="145" t="s">
        <v>61</v>
      </c>
      <c r="C93" s="126">
        <f ca="1">INDIRECT(Calculation!E97,FALSE)</f>
        <v>286.02779999999996</v>
      </c>
      <c r="D93" s="127">
        <f ca="1">INDIRECT(Calculation!F97,FALSE)</f>
        <v>293.56219999999996</v>
      </c>
      <c r="E93" s="151">
        <f ca="1">IF(((D93-C93)/C93)*100&gt;100,"(+)  ",IF(((D93-C93)/C93)*100&lt;-100,"(-)  ",IF(ROUND((((D93-C93)/C93)*100),1)=0,"-  ",((D93-C93)/C93)*100)))</f>
        <v>2.6341495477013095</v>
      </c>
      <c r="F93" s="147">
        <f ca="1">INDIRECT(Calculation!H97,FALSE)</f>
        <v>78.412700000000001</v>
      </c>
      <c r="G93" s="147">
        <f ca="1">INDIRECT(Calculation!I97,FALSE)</f>
        <v>65.018299999999996</v>
      </c>
      <c r="H93" s="147">
        <f ca="1">INDIRECT(Calculation!J97,FALSE)</f>
        <v>65.040099999999995</v>
      </c>
      <c r="I93" s="147">
        <f ca="1">INDIRECT(Calculation!K97,FALSE)</f>
        <v>77.556700000000006</v>
      </c>
      <c r="J93" s="147">
        <f ca="1">INDIRECT(Calculation!L97,FALSE)</f>
        <v>81.200400000000002</v>
      </c>
      <c r="K93" s="147">
        <f ca="1">INDIRECT(Calculation!M97,FALSE)</f>
        <v>66.603399999999993</v>
      </c>
      <c r="L93" s="147">
        <f ca="1">INDIRECT(Calculation!N97,FALSE)</f>
        <v>65.746499999999997</v>
      </c>
      <c r="M93" s="147">
        <f ca="1">INDIRECT(Calculation!O97,FALSE)</f>
        <v>80.011899999999997</v>
      </c>
      <c r="N93" s="147">
        <f ca="1">INDIRECT(Calculation!P97,FALSE)</f>
        <v>82.286299999999997</v>
      </c>
      <c r="O93" s="227">
        <f ca="1">IF(((N93-J93)/J93)*100&gt;100,"(+)  ",IF(((N93-J93)/J93)*100&lt;-100,"(-)  ",IF(ROUND((((N93-J93)/J93)*100),1)=0,"-  ",((N93-J93)/J93)*100)))</f>
        <v>1.3373086832084511</v>
      </c>
      <c r="P93" s="69"/>
      <c r="R93" s="238"/>
    </row>
    <row r="94" spans="1:18" ht="30" customHeight="1" x14ac:dyDescent="0.5">
      <c r="A94" s="93" t="s">
        <v>305</v>
      </c>
      <c r="B94" s="38"/>
      <c r="C94" s="112"/>
      <c r="D94" s="235"/>
      <c r="E94" s="152"/>
      <c r="F94" s="141"/>
      <c r="G94" s="112"/>
      <c r="H94" s="112"/>
      <c r="I94" s="112"/>
      <c r="J94" s="112"/>
      <c r="K94" s="112"/>
      <c r="L94" s="112"/>
      <c r="M94" s="112"/>
      <c r="N94" s="236"/>
      <c r="O94" s="111"/>
    </row>
    <row r="95" spans="1:18" ht="62.25" customHeight="1" x14ac:dyDescent="0.35">
      <c r="A95" s="137" t="s">
        <v>91</v>
      </c>
      <c r="B95" s="138" t="s">
        <v>92</v>
      </c>
      <c r="C95" s="97" t="s">
        <v>280</v>
      </c>
      <c r="D95" s="62" t="s">
        <v>286</v>
      </c>
      <c r="E95" s="98" t="s">
        <v>288</v>
      </c>
      <c r="F95" s="35" t="s">
        <v>268</v>
      </c>
      <c r="G95" s="35" t="s">
        <v>269</v>
      </c>
      <c r="H95" s="35" t="s">
        <v>272</v>
      </c>
      <c r="I95" s="80" t="s">
        <v>278</v>
      </c>
      <c r="J95" s="80" t="s">
        <v>282</v>
      </c>
      <c r="K95" s="80" t="s">
        <v>284</v>
      </c>
      <c r="L95" s="80" t="s">
        <v>285</v>
      </c>
      <c r="M95" s="80" t="s">
        <v>311</v>
      </c>
      <c r="N95" s="80" t="s">
        <v>310</v>
      </c>
      <c r="O95" s="228" t="s">
        <v>283</v>
      </c>
    </row>
    <row r="96" spans="1:18" ht="20.149999999999999" customHeight="1" x14ac:dyDescent="0.35">
      <c r="A96" s="38" t="s">
        <v>60</v>
      </c>
      <c r="B96" s="139" t="s">
        <v>57</v>
      </c>
      <c r="C96" s="153">
        <f t="shared" ref="C96:D100" ca="1" si="17">100*(C76/C$93)</f>
        <v>0.71325234819832217</v>
      </c>
      <c r="D96" s="49">
        <f t="shared" ca="1" si="17"/>
        <v>0</v>
      </c>
      <c r="E96" s="154">
        <f ca="1">D96-C96</f>
        <v>-0.71325234819832217</v>
      </c>
      <c r="F96" s="153">
        <f t="shared" ref="F96:N96" ca="1" si="18">100*(F76/F$93)</f>
        <v>1.7191092769411078</v>
      </c>
      <c r="G96" s="49">
        <f t="shared" ca="1" si="18"/>
        <v>0.62244014377490642</v>
      </c>
      <c r="H96" s="49">
        <f t="shared" ca="1" si="18"/>
        <v>0.43757620298861788</v>
      </c>
      <c r="I96" s="49">
        <f t="shared" ca="1" si="18"/>
        <v>3.6102619116078942E-3</v>
      </c>
      <c r="J96" s="49">
        <f t="shared" ca="1" si="18"/>
        <v>0</v>
      </c>
      <c r="K96" s="49">
        <f t="shared" ca="1" si="18"/>
        <v>0</v>
      </c>
      <c r="L96" s="49">
        <f t="shared" ca="1" si="18"/>
        <v>0</v>
      </c>
      <c r="M96" s="49">
        <f t="shared" ca="1" si="18"/>
        <v>0</v>
      </c>
      <c r="N96" s="49">
        <f t="shared" ca="1" si="18"/>
        <v>0</v>
      </c>
      <c r="O96" s="229">
        <f ca="1">N96-J96</f>
        <v>0</v>
      </c>
    </row>
    <row r="97" spans="1:15" ht="20.149999999999999" customHeight="1" x14ac:dyDescent="0.35">
      <c r="A97" s="39"/>
      <c r="B97" s="139" t="s">
        <v>58</v>
      </c>
      <c r="C97" s="153">
        <f t="shared" ca="1" si="17"/>
        <v>0.60854224659281386</v>
      </c>
      <c r="D97" s="49">
        <f t="shared" ca="1" si="17"/>
        <v>0.57831015028501631</v>
      </c>
      <c r="E97" s="154">
        <f t="shared" ref="E97:E105" ca="1" si="19">D97-C97</f>
        <v>-3.0232096307797551E-2</v>
      </c>
      <c r="F97" s="153">
        <f t="shared" ref="F97:N97" ca="1" si="20">100*(F77/F$93)</f>
        <v>0.52657286383455737</v>
      </c>
      <c r="G97" s="49">
        <f t="shared" ca="1" si="20"/>
        <v>0.63336014629727322</v>
      </c>
      <c r="H97" s="49">
        <f t="shared" ca="1" si="20"/>
        <v>0.63268660411038735</v>
      </c>
      <c r="I97" s="49">
        <f t="shared" ca="1" si="20"/>
        <v>0.6503628957910792</v>
      </c>
      <c r="J97" s="49">
        <f t="shared" ca="1" si="20"/>
        <v>0.5539381579401087</v>
      </c>
      <c r="K97" s="49">
        <f t="shared" ca="1" si="20"/>
        <v>0.65071753093685925</v>
      </c>
      <c r="L97" s="49">
        <f t="shared" ca="1" si="20"/>
        <v>0.61600237274988034</v>
      </c>
      <c r="M97" s="49">
        <f t="shared" ca="1" si="20"/>
        <v>0.51179886991809964</v>
      </c>
      <c r="N97" s="49">
        <f t="shared" ca="1" si="20"/>
        <v>0.49522216942553016</v>
      </c>
      <c r="O97" s="229">
        <f t="shared" ref="O97:O107" ca="1" si="21">N97-J97</f>
        <v>-5.8715988514578543E-2</v>
      </c>
    </row>
    <row r="98" spans="1:15" ht="20.149999999999999" customHeight="1" x14ac:dyDescent="0.35">
      <c r="A98" s="39"/>
      <c r="B98" s="139" t="s">
        <v>49</v>
      </c>
      <c r="C98" s="153">
        <f t="shared" ca="1" si="17"/>
        <v>30.559721817249937</v>
      </c>
      <c r="D98" s="49">
        <f t="shared" ca="1" si="17"/>
        <v>31.74502711861405</v>
      </c>
      <c r="E98" s="154">
        <f t="shared" ca="1" si="19"/>
        <v>1.1853053013641137</v>
      </c>
      <c r="F98" s="153">
        <f t="shared" ref="F98:M98" ca="1" si="22">100*(F78/F$93)</f>
        <v>33.021946699960594</v>
      </c>
      <c r="G98" s="49">
        <f t="shared" ca="1" si="22"/>
        <v>25.468214333503031</v>
      </c>
      <c r="H98" s="49">
        <f t="shared" ca="1" si="22"/>
        <v>26.65371055702559</v>
      </c>
      <c r="I98" s="49">
        <f t="shared" ca="1" si="22"/>
        <v>35.614331192533975</v>
      </c>
      <c r="J98" s="49">
        <f t="shared" ca="1" si="22"/>
        <v>38.977147895823173</v>
      </c>
      <c r="K98" s="49">
        <f t="shared" ca="1" si="22"/>
        <v>26.423876258569383</v>
      </c>
      <c r="L98" s="49">
        <f t="shared" ca="1" si="22"/>
        <v>28.693086323986826</v>
      </c>
      <c r="M98" s="49">
        <f t="shared" ca="1" si="22"/>
        <v>31.342712771475245</v>
      </c>
      <c r="N98" s="49">
        <f ca="1">100*(N78/N$93)</f>
        <v>32.334301092648474</v>
      </c>
      <c r="O98" s="229">
        <f t="shared" ca="1" si="21"/>
        <v>-6.6428468031746988</v>
      </c>
    </row>
    <row r="99" spans="1:15" ht="20.149999999999999" customHeight="1" x14ac:dyDescent="0.35">
      <c r="A99" s="39"/>
      <c r="B99" s="139" t="s">
        <v>50</v>
      </c>
      <c r="C99" s="153">
        <f t="shared" ca="1" si="17"/>
        <v>14.190159138377462</v>
      </c>
      <c r="D99" s="49">
        <f t="shared" ca="1" si="17"/>
        <v>12.212335239346213</v>
      </c>
      <c r="E99" s="154">
        <f t="shared" ca="1" si="19"/>
        <v>-1.9778238990312484</v>
      </c>
      <c r="F99" s="153">
        <f t="shared" ref="F99:N99" ca="1" si="23">100*(F79/F$93)</f>
        <v>10.549311527341871</v>
      </c>
      <c r="G99" s="49">
        <f t="shared" ca="1" si="23"/>
        <v>17.472926852901416</v>
      </c>
      <c r="H99" s="49">
        <f t="shared" ca="1" si="23"/>
        <v>17.410182333668001</v>
      </c>
      <c r="I99" s="49">
        <f t="shared" ca="1" si="23"/>
        <v>12.418785224229499</v>
      </c>
      <c r="J99" s="49">
        <f t="shared" ca="1" si="23"/>
        <v>11.711641814572342</v>
      </c>
      <c r="K99" s="49">
        <f t="shared" ca="1" si="23"/>
        <v>14.803148187630063</v>
      </c>
      <c r="L99" s="49">
        <f t="shared" ca="1" si="23"/>
        <v>12.390773653350369</v>
      </c>
      <c r="M99" s="49">
        <f t="shared" ca="1" si="23"/>
        <v>10.417200441434337</v>
      </c>
      <c r="N99" s="49">
        <f t="shared" ca="1" si="23"/>
        <v>10.735322890930812</v>
      </c>
      <c r="O99" s="229">
        <f t="shared" ca="1" si="21"/>
        <v>-0.97631892364153039</v>
      </c>
    </row>
    <row r="100" spans="1:15" ht="20.149999999999999" customHeight="1" x14ac:dyDescent="0.35">
      <c r="A100" s="39"/>
      <c r="B100" s="114" t="s">
        <v>70</v>
      </c>
      <c r="C100" s="153">
        <f t="shared" ca="1" si="17"/>
        <v>2.0036513933261038</v>
      </c>
      <c r="D100" s="49">
        <f t="shared" ca="1" si="17"/>
        <v>1.8347048768540364</v>
      </c>
      <c r="E100" s="154">
        <f t="shared" ca="1" si="19"/>
        <v>-0.16894651647206738</v>
      </c>
      <c r="F100" s="153">
        <f t="shared" ref="F100:N100" ca="1" si="24">100*(F80/F$93)</f>
        <v>2.6054452913877473</v>
      </c>
      <c r="G100" s="49">
        <f t="shared" ca="1" si="24"/>
        <v>1.6595327776948954</v>
      </c>
      <c r="H100" s="49">
        <f t="shared" ca="1" si="24"/>
        <v>1.7158645205035052</v>
      </c>
      <c r="I100" s="49">
        <f t="shared" ca="1" si="24"/>
        <v>1.9250432264394952</v>
      </c>
      <c r="J100" s="49">
        <f t="shared" ca="1" si="24"/>
        <v>2.0283151314525543</v>
      </c>
      <c r="K100" s="49">
        <f t="shared" ca="1" si="24"/>
        <v>1.0720173444598924</v>
      </c>
      <c r="L100" s="49">
        <f t="shared" ca="1" si="24"/>
        <v>1.6076901432015394</v>
      </c>
      <c r="M100" s="49">
        <f t="shared" ca="1" si="24"/>
        <v>2.4596341294232484</v>
      </c>
      <c r="N100" s="49">
        <f t="shared" ca="1" si="24"/>
        <v>1.912469025828115</v>
      </c>
      <c r="O100" s="229">
        <f t="shared" ca="1" si="21"/>
        <v>-0.11584610562443931</v>
      </c>
    </row>
    <row r="101" spans="1:15" ht="20.149999999999999" customHeight="1" x14ac:dyDescent="0.35">
      <c r="A101" s="39"/>
      <c r="B101" s="139" t="s">
        <v>243</v>
      </c>
      <c r="C101" s="153">
        <f ca="1">100*((C81+C84)/C$93)</f>
        <v>29.238766301737108</v>
      </c>
      <c r="D101" s="49">
        <f ca="1">100*((D81+D84)/D$93)</f>
        <v>29.450658156942556</v>
      </c>
      <c r="E101" s="154">
        <f t="shared" ca="1" si="19"/>
        <v>0.2118918552054474</v>
      </c>
      <c r="F101" s="153">
        <f t="shared" ref="F101:N101" ca="1" si="25">100*((F81+F84)/F$93)</f>
        <v>33.193475036569332</v>
      </c>
      <c r="G101" s="49">
        <f t="shared" ca="1" si="25"/>
        <v>26.602202764452471</v>
      </c>
      <c r="H101" s="49">
        <f t="shared" ca="1" si="25"/>
        <v>25.799775830602968</v>
      </c>
      <c r="I101" s="49">
        <f t="shared" ca="1" si="25"/>
        <v>30.334709960583673</v>
      </c>
      <c r="J101" s="49">
        <f t="shared" ca="1" si="25"/>
        <v>27.735331353047517</v>
      </c>
      <c r="K101" s="49">
        <f t="shared" ca="1" si="25"/>
        <v>26.299858565778926</v>
      </c>
      <c r="L101" s="49">
        <f t="shared" ca="1" si="25"/>
        <v>27.070186245655663</v>
      </c>
      <c r="M101" s="49">
        <f t="shared" ca="1" si="25"/>
        <v>35.770304167255127</v>
      </c>
      <c r="N101" s="49">
        <f t="shared" ca="1" si="25"/>
        <v>35.62585752427804</v>
      </c>
      <c r="O101" s="229">
        <f t="shared" ca="1" si="21"/>
        <v>7.8905261712305226</v>
      </c>
    </row>
    <row r="102" spans="1:15" ht="20.149999999999999" customHeight="1" x14ac:dyDescent="0.35">
      <c r="A102" s="39"/>
      <c r="B102" s="143" t="s">
        <v>98</v>
      </c>
      <c r="C102" s="153">
        <f ca="1">100*(C82/C$93)</f>
        <v>12.171194548222239</v>
      </c>
      <c r="D102" s="49">
        <f ca="1">100*(D82/D$93)</f>
        <v>11.724602145644091</v>
      </c>
      <c r="E102" s="154">
        <f ca="1">D102-C102</f>
        <v>-0.44659240257814758</v>
      </c>
      <c r="F102" s="153">
        <f t="shared" ref="F102:N102" ca="1" si="26">100*(F82/F$93)</f>
        <v>13.899534131588375</v>
      </c>
      <c r="G102" s="49">
        <f t="shared" ca="1" si="26"/>
        <v>11.224532170173628</v>
      </c>
      <c r="H102" s="49">
        <f t="shared" ca="1" si="26"/>
        <v>10.668802784743567</v>
      </c>
      <c r="I102" s="49">
        <f t="shared" ca="1" si="26"/>
        <v>12.477323042367711</v>
      </c>
      <c r="J102" s="49">
        <f t="shared" ca="1" si="26"/>
        <v>11.747479076457751</v>
      </c>
      <c r="K102" s="49">
        <f t="shared" ca="1" si="26"/>
        <v>10.558019560562975</v>
      </c>
      <c r="L102" s="49">
        <f t="shared" ca="1" si="26"/>
        <v>10.599803791836829</v>
      </c>
      <c r="M102" s="49">
        <f t="shared" ca="1" si="26"/>
        <v>13.596727486786339</v>
      </c>
      <c r="N102" s="49">
        <f t="shared" ca="1" si="26"/>
        <v>15.088173851540294</v>
      </c>
      <c r="O102" s="229">
        <f t="shared" ca="1" si="21"/>
        <v>3.3406947750825431</v>
      </c>
    </row>
    <row r="103" spans="1:15" ht="20.149999999999999" customHeight="1" x14ac:dyDescent="0.35">
      <c r="A103" s="39"/>
      <c r="B103" s="144" t="s">
        <v>99</v>
      </c>
      <c r="C103" s="153">
        <f ca="1">100*(C83/C$93)</f>
        <v>17.063026740757365</v>
      </c>
      <c r="D103" s="49">
        <f ca="1">100*(D83/D$93)</f>
        <v>17.720605718311148</v>
      </c>
      <c r="E103" s="154">
        <f ca="1">D103-C103</f>
        <v>0.65757897755378281</v>
      </c>
      <c r="F103" s="153">
        <f t="shared" ref="F103:N103" ca="1" si="27">100*(F83/F$93)</f>
        <v>19.290242524489017</v>
      </c>
      <c r="G103" s="49">
        <f t="shared" ca="1" si="27"/>
        <v>15.372595100148729</v>
      </c>
      <c r="H103" s="49">
        <f t="shared" ca="1" si="27"/>
        <v>15.126053004223547</v>
      </c>
      <c r="I103" s="49">
        <f t="shared" ca="1" si="27"/>
        <v>17.852745152901036</v>
      </c>
      <c r="J103" s="49">
        <f t="shared" ca="1" si="27"/>
        <v>15.981448367249424</v>
      </c>
      <c r="K103" s="49">
        <f t="shared" ca="1" si="27"/>
        <v>15.734932450895903</v>
      </c>
      <c r="L103" s="49">
        <f t="shared" ca="1" si="27"/>
        <v>16.464754777820872</v>
      </c>
      <c r="M103" s="49">
        <f t="shared" ca="1" si="27"/>
        <v>22.170452145243395</v>
      </c>
      <c r="N103" s="49">
        <f t="shared" ca="1" si="27"/>
        <v>20.535496188308382</v>
      </c>
      <c r="O103" s="229">
        <f t="shared" ca="1" si="21"/>
        <v>4.5540478210589583</v>
      </c>
    </row>
    <row r="104" spans="1:15" ht="20.149999999999999" customHeight="1" x14ac:dyDescent="0.35">
      <c r="A104" s="39"/>
      <c r="B104" s="144" t="s">
        <v>52</v>
      </c>
      <c r="C104" s="153">
        <f t="shared" ref="C104:D108" ca="1" si="28">100*(C85/C$93)</f>
        <v>5.2414485584967627</v>
      </c>
      <c r="D104" s="49">
        <f t="shared" ca="1" si="28"/>
        <v>6.8554466481038787</v>
      </c>
      <c r="E104" s="154">
        <f ca="1">D104-C104</f>
        <v>1.613998089607116</v>
      </c>
      <c r="F104" s="153">
        <f t="shared" ref="F104:N104" ca="1" si="29">100*(F85/F$93)</f>
        <v>2.3516598714238892</v>
      </c>
      <c r="G104" s="49">
        <f t="shared" ca="1" si="29"/>
        <v>8.8728865565540787</v>
      </c>
      <c r="H104" s="49">
        <f t="shared" ca="1" si="29"/>
        <v>8.5270471601365951</v>
      </c>
      <c r="I104" s="49">
        <f t="shared" ca="1" si="29"/>
        <v>2.3634321728490248</v>
      </c>
      <c r="J104" s="49">
        <f t="shared" ca="1" si="29"/>
        <v>3.2672252846045096</v>
      </c>
      <c r="K104" s="49">
        <f t="shared" ca="1" si="29"/>
        <v>12.631487281430079</v>
      </c>
      <c r="L104" s="49">
        <f t="shared" ca="1" si="29"/>
        <v>10.552652992934986</v>
      </c>
      <c r="M104" s="49">
        <f t="shared" ca="1" si="29"/>
        <v>2.6508556852168241</v>
      </c>
      <c r="N104" s="49">
        <f t="shared" ca="1" si="29"/>
        <v>3.2808620633082297</v>
      </c>
      <c r="O104" s="229">
        <f t="shared" ca="1" si="21"/>
        <v>1.3636778703720154E-2</v>
      </c>
    </row>
    <row r="105" spans="1:15" ht="20.149999999999999" customHeight="1" x14ac:dyDescent="0.35">
      <c r="A105" s="39"/>
      <c r="B105" s="139" t="s">
        <v>108</v>
      </c>
      <c r="C105" s="153">
        <f t="shared" ca="1" si="28"/>
        <v>14.030454382406187</v>
      </c>
      <c r="D105" s="49">
        <f t="shared" ca="1" si="28"/>
        <v>13.975573149404113</v>
      </c>
      <c r="E105" s="154">
        <f t="shared" ca="1" si="19"/>
        <v>-5.4881233002074481E-2</v>
      </c>
      <c r="F105" s="153">
        <f t="shared" ref="F105:N105" ca="1" si="30">100*(F86/F$93)</f>
        <v>12.772165733356969</v>
      </c>
      <c r="G105" s="49">
        <f t="shared" ca="1" si="30"/>
        <v>14.923490771059841</v>
      </c>
      <c r="H105" s="49">
        <f t="shared" ca="1" si="30"/>
        <v>15.150653212402808</v>
      </c>
      <c r="I105" s="49">
        <f t="shared" ca="1" si="30"/>
        <v>13.614555544524197</v>
      </c>
      <c r="J105" s="49">
        <f t="shared" ca="1" si="30"/>
        <v>12.579987290703002</v>
      </c>
      <c r="K105" s="49">
        <f t="shared" ca="1" si="30"/>
        <v>14.679430779810041</v>
      </c>
      <c r="L105" s="49">
        <f t="shared" ca="1" si="30"/>
        <v>15.609956423535854</v>
      </c>
      <c r="M105" s="49">
        <f t="shared" ca="1" si="30"/>
        <v>13.462997379139855</v>
      </c>
      <c r="N105" s="49">
        <f t="shared" ca="1" si="30"/>
        <v>12.239096909206028</v>
      </c>
      <c r="O105" s="229">
        <f t="shared" ca="1" si="21"/>
        <v>-0.34089038149697437</v>
      </c>
    </row>
    <row r="106" spans="1:15" ht="20.149999999999999" customHeight="1" x14ac:dyDescent="0.35">
      <c r="A106" s="39"/>
      <c r="B106" s="114" t="s">
        <v>320</v>
      </c>
      <c r="C106" s="153">
        <f t="shared" ca="1" si="28"/>
        <v>2.1850673256235935</v>
      </c>
      <c r="D106" s="49">
        <f t="shared" ca="1" si="28"/>
        <v>2.0837832663742133</v>
      </c>
      <c r="E106" s="154">
        <f t="shared" ref="E106:E111" ca="1" si="31">D106-C106</f>
        <v>-0.10128405924938022</v>
      </c>
      <c r="F106" s="153">
        <f t="shared" ref="F106:N106" ca="1" si="32">100*(F87/F$93)</f>
        <v>2.0186780967878928</v>
      </c>
      <c r="G106" s="49">
        <f t="shared" ca="1" si="32"/>
        <v>2.4846850809695118</v>
      </c>
      <c r="H106" s="49">
        <f t="shared" ca="1" si="32"/>
        <v>2.4332680915312248</v>
      </c>
      <c r="I106" s="49">
        <f t="shared" ca="1" si="32"/>
        <v>1.8939691864145842</v>
      </c>
      <c r="J106" s="49">
        <f t="shared" ca="1" si="32"/>
        <v>1.8576263171117384</v>
      </c>
      <c r="K106" s="49">
        <f t="shared" ca="1" si="32"/>
        <v>2.2956785989904418</v>
      </c>
      <c r="L106" s="49">
        <f t="shared" ca="1" si="32"/>
        <v>2.3078034572182551</v>
      </c>
      <c r="M106" s="49">
        <f t="shared" ca="1" si="32"/>
        <v>1.9528345158657652</v>
      </c>
      <c r="N106" s="49">
        <f t="shared" ca="1" si="32"/>
        <v>1.8444139546923366</v>
      </c>
      <c r="O106" s="229">
        <f t="shared" ca="1" si="21"/>
        <v>-1.3212362419401824E-2</v>
      </c>
    </row>
    <row r="107" spans="1:15" ht="20.149999999999999" customHeight="1" x14ac:dyDescent="0.35">
      <c r="A107" s="39"/>
      <c r="B107" s="139" t="s">
        <v>65</v>
      </c>
      <c r="C107" s="153">
        <f t="shared" ca="1" si="28"/>
        <v>0.72017475224436223</v>
      </c>
      <c r="D107" s="49">
        <f t="shared" ca="1" si="28"/>
        <v>0.48960663191650705</v>
      </c>
      <c r="E107" s="154">
        <f t="shared" ca="1" si="31"/>
        <v>-0.23056812032785517</v>
      </c>
      <c r="F107" s="153">
        <f t="shared" ref="F107:N108" ca="1" si="33">100*(F88/F$93)</f>
        <v>0.82575909259596969</v>
      </c>
      <c r="G107" s="49">
        <f t="shared" ca="1" si="33"/>
        <v>0.71456805237909948</v>
      </c>
      <c r="H107" s="49">
        <f t="shared" ca="1" si="33"/>
        <v>0.65897807660197327</v>
      </c>
      <c r="I107" s="49">
        <f t="shared" ca="1" si="33"/>
        <v>0.66944570875243525</v>
      </c>
      <c r="J107" s="49">
        <f t="shared" ca="1" si="33"/>
        <v>0.67844493376879911</v>
      </c>
      <c r="K107" s="49">
        <f t="shared" ca="1" si="33"/>
        <v>0.29277784617602109</v>
      </c>
      <c r="L107" s="49">
        <f t="shared" ca="1" si="33"/>
        <v>0.31788764420919741</v>
      </c>
      <c r="M107" s="49">
        <f t="shared" ca="1" si="33"/>
        <v>0.60291031709033283</v>
      </c>
      <c r="N107" s="49">
        <f t="shared" ca="1" si="33"/>
        <v>0.53374620076489032</v>
      </c>
      <c r="O107" s="229">
        <f t="shared" ca="1" si="21"/>
        <v>-0.14469873300390879</v>
      </c>
    </row>
    <row r="108" spans="1:15" ht="20.149999999999999" customHeight="1" x14ac:dyDescent="0.35">
      <c r="A108" s="204"/>
      <c r="B108" s="203" t="s">
        <v>301</v>
      </c>
      <c r="C108" s="153">
        <f t="shared" ca="1" si="28"/>
        <v>0.50872677411076839</v>
      </c>
      <c r="D108" s="49">
        <f t="shared" ca="1" si="28"/>
        <v>0.77452069782826272</v>
      </c>
      <c r="E108" s="154">
        <f t="shared" ca="1" si="31"/>
        <v>0.26579392371749433</v>
      </c>
      <c r="F108" s="153">
        <f t="shared" ca="1" si="33"/>
        <v>0.41587650980007063</v>
      </c>
      <c r="G108" s="49">
        <f t="shared" ca="1" si="33"/>
        <v>0.54553871756105587</v>
      </c>
      <c r="H108" s="49">
        <f t="shared" ca="1" si="33"/>
        <v>0.5802574104283359</v>
      </c>
      <c r="I108" s="49">
        <f t="shared" ca="1" si="33"/>
        <v>0.51175462597041899</v>
      </c>
      <c r="J108" s="49">
        <f t="shared" ca="1" si="33"/>
        <v>0.61034182097625134</v>
      </c>
      <c r="K108" s="49">
        <f t="shared" ca="1" si="33"/>
        <v>0.85085746373308269</v>
      </c>
      <c r="L108" s="49">
        <f t="shared" ca="1" si="33"/>
        <v>0.83396074315743052</v>
      </c>
      <c r="M108" s="49">
        <f t="shared" ca="1" si="33"/>
        <v>0.82875172318117685</v>
      </c>
      <c r="N108" s="49">
        <f t="shared" ca="1" si="33"/>
        <v>0.99858664200480518</v>
      </c>
      <c r="O108" s="229">
        <f t="shared" ref="O108" ca="1" si="34">N108-J108</f>
        <v>0.38824482102855384</v>
      </c>
    </row>
    <row r="109" spans="1:15" ht="20.149999999999999" customHeight="1" x14ac:dyDescent="0.35">
      <c r="A109" s="155"/>
      <c r="B109" s="155" t="s">
        <v>296</v>
      </c>
      <c r="C109" s="156">
        <f ca="1">SUM(C100:C101,C104:C105)</f>
        <v>50.514320635966158</v>
      </c>
      <c r="D109" s="157">
        <f ca="1">SUM(D100:D101,D104:D105)</f>
        <v>52.116382831304584</v>
      </c>
      <c r="E109" s="158">
        <f t="shared" ca="1" si="31"/>
        <v>1.6020621953384264</v>
      </c>
      <c r="F109" s="156">
        <f ca="1">SUM(F100:F101,F104:F105)</f>
        <v>50.922745932737939</v>
      </c>
      <c r="G109" s="157">
        <f t="shared" ref="G109:N109" ca="1" si="35">SUM(G100:G101,G104:G105)</f>
        <v>52.058112869761281</v>
      </c>
      <c r="H109" s="157">
        <f t="shared" ca="1" si="35"/>
        <v>51.193340723645875</v>
      </c>
      <c r="I109" s="157">
        <f t="shared" ca="1" si="35"/>
        <v>48.237740904396389</v>
      </c>
      <c r="J109" s="157">
        <f t="shared" ca="1" si="35"/>
        <v>45.610859059807581</v>
      </c>
      <c r="K109" s="157">
        <f t="shared" ca="1" si="35"/>
        <v>54.682793971478937</v>
      </c>
      <c r="L109" s="157">
        <f t="shared" ca="1" si="35"/>
        <v>54.840485805328044</v>
      </c>
      <c r="M109" s="157">
        <f t="shared" ca="1" si="35"/>
        <v>54.343791361035059</v>
      </c>
      <c r="N109" s="157">
        <f t="shared" ca="1" si="35"/>
        <v>53.058285522620409</v>
      </c>
      <c r="O109" s="230">
        <f ca="1">SUM(O100:O101,O104:O105)</f>
        <v>7.4474264628128291</v>
      </c>
    </row>
    <row r="110" spans="1:15" ht="20.149999999999999" customHeight="1" x14ac:dyDescent="0.35">
      <c r="A110" s="155"/>
      <c r="B110" s="155" t="s">
        <v>297</v>
      </c>
      <c r="C110" s="156">
        <f ca="1">SUM(C99:C101,C104:C105)</f>
        <v>64.704479774343625</v>
      </c>
      <c r="D110" s="157">
        <f ca="1">SUM(D99:D101,D104:D105)</f>
        <v>64.328718070650794</v>
      </c>
      <c r="E110" s="158">
        <f t="shared" ca="1" si="31"/>
        <v>-0.37576170369283091</v>
      </c>
      <c r="F110" s="156">
        <f ca="1">SUM(F99:F101,F104:F105)</f>
        <v>61.47205746007981</v>
      </c>
      <c r="G110" s="157">
        <f t="shared" ref="G110:M110" ca="1" si="36">SUM(G99:G101,G104:G105)</f>
        <v>69.531039722662712</v>
      </c>
      <c r="H110" s="157">
        <f t="shared" ca="1" si="36"/>
        <v>68.603523057313879</v>
      </c>
      <c r="I110" s="157">
        <f t="shared" ca="1" si="36"/>
        <v>60.656526128625885</v>
      </c>
      <c r="J110" s="157">
        <f t="shared" ca="1" si="36"/>
        <v>57.322500874379926</v>
      </c>
      <c r="K110" s="157">
        <f t="shared" ca="1" si="36"/>
        <v>69.485942159109015</v>
      </c>
      <c r="L110" s="157">
        <f t="shared" ca="1" si="36"/>
        <v>67.231259458678409</v>
      </c>
      <c r="M110" s="157">
        <f t="shared" ca="1" si="36"/>
        <v>64.760991802469391</v>
      </c>
      <c r="N110" s="157">
        <f ca="1">SUM(N99:N101,N104:N105)</f>
        <v>63.793608413551219</v>
      </c>
      <c r="O110" s="230">
        <f ca="1">SUM(O99:O101,O104:O105)</f>
        <v>6.4711075391712987</v>
      </c>
    </row>
    <row r="111" spans="1:15" ht="20.149999999999999" customHeight="1" x14ac:dyDescent="0.35">
      <c r="A111" s="155"/>
      <c r="B111" s="155" t="s">
        <v>298</v>
      </c>
      <c r="C111" s="156">
        <f ca="1">SUM(C96:C98)</f>
        <v>31.881516412041073</v>
      </c>
      <c r="D111" s="157">
        <f ca="1">SUM(D96:D98)</f>
        <v>32.323337268899067</v>
      </c>
      <c r="E111" s="158">
        <f t="shared" ca="1" si="31"/>
        <v>0.44182085685799422</v>
      </c>
      <c r="F111" s="156">
        <f t="shared" ref="F111:O111" ca="1" si="37">SUM(F96:F98)</f>
        <v>35.267628840736258</v>
      </c>
      <c r="G111" s="157">
        <f t="shared" ca="1" si="37"/>
        <v>26.724014623575211</v>
      </c>
      <c r="H111" s="157">
        <f t="shared" ca="1" si="37"/>
        <v>27.723973364124596</v>
      </c>
      <c r="I111" s="157">
        <f t="shared" ca="1" si="37"/>
        <v>36.268304350236662</v>
      </c>
      <c r="J111" s="157">
        <f t="shared" ca="1" si="37"/>
        <v>39.531086053763282</v>
      </c>
      <c r="K111" s="157">
        <f t="shared" ca="1" si="37"/>
        <v>27.074593789506242</v>
      </c>
      <c r="L111" s="157">
        <f t="shared" ca="1" si="37"/>
        <v>29.309088696736705</v>
      </c>
      <c r="M111" s="157">
        <f t="shared" ca="1" si="37"/>
        <v>31.854511641393344</v>
      </c>
      <c r="N111" s="157">
        <f ca="1">SUM(N96:N98)</f>
        <v>32.829523262074005</v>
      </c>
      <c r="O111" s="231">
        <f t="shared" ca="1" si="37"/>
        <v>-6.7015627916892777</v>
      </c>
    </row>
    <row r="112" spans="1:15" ht="28.5" customHeight="1" x14ac:dyDescent="0.5">
      <c r="A112" s="93" t="s">
        <v>123</v>
      </c>
      <c r="B112" s="39"/>
      <c r="C112" s="42"/>
      <c r="D112" s="159"/>
      <c r="E112" s="42"/>
      <c r="F112" s="160"/>
      <c r="G112" s="160"/>
      <c r="H112" s="160"/>
      <c r="I112" s="160"/>
      <c r="J112" s="160"/>
      <c r="K112" s="160"/>
      <c r="L112" s="160"/>
      <c r="M112" s="160"/>
      <c r="N112" s="160"/>
      <c r="O112" s="160"/>
    </row>
    <row r="113" spans="1:16" ht="46.5" x14ac:dyDescent="0.35">
      <c r="A113" s="137" t="s">
        <v>91</v>
      </c>
      <c r="B113" s="138" t="s">
        <v>92</v>
      </c>
      <c r="C113" s="97" t="s">
        <v>280</v>
      </c>
      <c r="D113" s="62" t="s">
        <v>286</v>
      </c>
      <c r="E113" s="161" t="s">
        <v>96</v>
      </c>
      <c r="F113" s="35" t="s">
        <v>268</v>
      </c>
      <c r="G113" s="35" t="s">
        <v>269</v>
      </c>
      <c r="H113" s="35" t="s">
        <v>272</v>
      </c>
      <c r="I113" s="80" t="s">
        <v>278</v>
      </c>
      <c r="J113" s="80" t="s">
        <v>282</v>
      </c>
      <c r="K113" s="80" t="s">
        <v>284</v>
      </c>
      <c r="L113" s="80" t="s">
        <v>285</v>
      </c>
      <c r="M113" s="80" t="s">
        <v>311</v>
      </c>
      <c r="N113" s="80" t="s">
        <v>310</v>
      </c>
      <c r="O113" s="223" t="s">
        <v>102</v>
      </c>
    </row>
    <row r="114" spans="1:16" ht="20.149999999999999" customHeight="1" x14ac:dyDescent="0.35">
      <c r="A114" s="38" t="s">
        <v>46</v>
      </c>
      <c r="B114" s="162" t="s">
        <v>57</v>
      </c>
      <c r="C114" s="117">
        <f ca="1">INDIRECT(Calculation!E101,FALSE)</f>
        <v>1.5429999999999999</v>
      </c>
      <c r="D114" s="112">
        <f ca="1">INDIRECT(Calculation!F101,FALSE)</f>
        <v>0</v>
      </c>
      <c r="E114" s="142">
        <f t="shared" ref="E114:E128" ca="1" si="38">IF(((D114-C114)/C114)*100&gt;100,"(+)  ",IF(((D114-C114)/C114)*100&lt;-100,"(-)  ",IF(ROUND((((D114-C114)/C114)*100),1)=0,"-  ",((D114-C114)/C114)*100)))</f>
        <v>-100</v>
      </c>
      <c r="F114" s="117">
        <f ca="1">INDIRECT(Calculation!H101,FALSE)</f>
        <v>1.0204</v>
      </c>
      <c r="G114" s="112">
        <f ca="1">INDIRECT(Calculation!I101,FALSE)</f>
        <v>0.30530000000000002</v>
      </c>
      <c r="H114" s="112">
        <f ca="1">INDIRECT(Calculation!J101,FALSE)</f>
        <v>0.21729999999999999</v>
      </c>
      <c r="I114" s="112">
        <f ca="1">INDIRECT(Calculation!K101,FALSE)</f>
        <v>0</v>
      </c>
      <c r="J114" s="112">
        <f ca="1">INDIRECT(Calculation!L101,FALSE)</f>
        <v>0</v>
      </c>
      <c r="K114" s="112">
        <f ca="1">INDIRECT(Calculation!M101,FALSE)</f>
        <v>0</v>
      </c>
      <c r="L114" s="112">
        <f ca="1">INDIRECT(Calculation!N101,FALSE)</f>
        <v>0</v>
      </c>
      <c r="M114" s="112">
        <f ca="1">INDIRECT(Calculation!O101,FALSE)</f>
        <v>0</v>
      </c>
      <c r="N114" s="112">
        <f ca="1">INDIRECT(Calculation!P101,FALSE)</f>
        <v>0</v>
      </c>
      <c r="O114" s="224"/>
    </row>
    <row r="115" spans="1:16" ht="20.149999999999999" customHeight="1" x14ac:dyDescent="0.35">
      <c r="A115" s="163"/>
      <c r="B115" s="162" t="s">
        <v>58</v>
      </c>
      <c r="C115" s="117">
        <f ca="1">INDIRECT(Calculation!E102,FALSE)</f>
        <v>0.42770000000000002</v>
      </c>
      <c r="D115" s="112">
        <f ca="1">INDIRECT(Calculation!F102,FALSE)</f>
        <v>0.39450000000000002</v>
      </c>
      <c r="E115" s="142">
        <f t="shared" ca="1" si="38"/>
        <v>-7.7624503156418054</v>
      </c>
      <c r="F115" s="117">
        <f ca="1">INDIRECT(Calculation!H102,FALSE)</f>
        <v>0.1144</v>
      </c>
      <c r="G115" s="112">
        <f ca="1">INDIRECT(Calculation!I102,FALSE)</f>
        <v>0.1203</v>
      </c>
      <c r="H115" s="112">
        <f ca="1">INDIRECT(Calculation!J102,FALSE)</f>
        <v>9.9299999999999999E-2</v>
      </c>
      <c r="I115" s="112">
        <f ca="1">INDIRECT(Calculation!K102,FALSE)</f>
        <v>9.3700000000000006E-2</v>
      </c>
      <c r="J115" s="112">
        <f ca="1">INDIRECT(Calculation!L102,FALSE)</f>
        <v>7.46E-2</v>
      </c>
      <c r="K115" s="112">
        <f ca="1">INDIRECT(Calculation!M102,FALSE)</f>
        <v>8.4500000000000006E-2</v>
      </c>
      <c r="L115" s="112">
        <f ca="1">INDIRECT(Calculation!N102,FALSE)</f>
        <v>0.1074</v>
      </c>
      <c r="M115" s="112">
        <f ca="1">INDIRECT(Calculation!O102,FALSE)</f>
        <v>0.128</v>
      </c>
      <c r="N115" s="149">
        <f ca="1">INDIRECT(Calculation!P102,FALSE)</f>
        <v>0.12570000000000001</v>
      </c>
      <c r="O115" s="224">
        <f ca="1">IF(((N115-J115)/J115)*100&gt;100,"(+)  ",IF(((N115-J115)/J115)*100&lt;-100,"(-)  ",IF(ROUND((((N115-J115)/J115)*100),1)=0,"-  ",((N115-J115)/J115)*100)))</f>
        <v>68.49865951742629</v>
      </c>
    </row>
    <row r="116" spans="1:16" ht="20.149999999999999" customHeight="1" x14ac:dyDescent="0.35">
      <c r="A116" s="163"/>
      <c r="B116" s="162" t="s">
        <v>49</v>
      </c>
      <c r="C116" s="117">
        <f ca="1">INDIRECT(Calculation!E103,FALSE)</f>
        <v>73.746700000000004</v>
      </c>
      <c r="D116" s="112">
        <f ca="1">INDIRECT(Calculation!F103,FALSE)</f>
        <v>79.48599999999999</v>
      </c>
      <c r="E116" s="142">
        <f t="shared" ca="1" si="38"/>
        <v>7.7824499265729665</v>
      </c>
      <c r="F116" s="117">
        <f ca="1">INDIRECT(Calculation!H103,FALSE)</f>
        <v>22.076699999999999</v>
      </c>
      <c r="G116" s="112">
        <f ca="1">INDIRECT(Calculation!I103,FALSE)</f>
        <v>13.6045</v>
      </c>
      <c r="H116" s="112">
        <f ca="1">INDIRECT(Calculation!J103,FALSE)</f>
        <v>14.034000000000001</v>
      </c>
      <c r="I116" s="112">
        <f ca="1">INDIRECT(Calculation!K103,FALSE)</f>
        <v>24.031500000000001</v>
      </c>
      <c r="J116" s="112">
        <f ca="1">INDIRECT(Calculation!L103,FALSE)</f>
        <v>27.557600000000001</v>
      </c>
      <c r="K116" s="112">
        <f ca="1">INDIRECT(Calculation!M103,FALSE)</f>
        <v>14.734999999999999</v>
      </c>
      <c r="L116" s="112">
        <f ca="1">INDIRECT(Calculation!N103,FALSE)</f>
        <v>15.800599999999999</v>
      </c>
      <c r="M116" s="112">
        <f ca="1">INDIRECT(Calculation!O103,FALSE)</f>
        <v>21.392800000000001</v>
      </c>
      <c r="N116" s="149">
        <f ca="1">INDIRECT(Calculation!P103,FALSE)</f>
        <v>23.077500000000001</v>
      </c>
      <c r="O116" s="224">
        <f t="shared" ref="O116:O128" ca="1" si="39">IF(((N116-J116)/J116)*100&gt;100,"(+)  ",IF(((N116-J116)/J116)*100&lt;-100,"(-)  ",IF(ROUND((((N116-J116)/J116)*100),1)=0,"-  ",((N116-J116)/J116)*100)))</f>
        <v>-16.257221238424247</v>
      </c>
    </row>
    <row r="117" spans="1:16" ht="20.149999999999999" customHeight="1" x14ac:dyDescent="0.35">
      <c r="A117" s="163"/>
      <c r="B117" s="162" t="s">
        <v>50</v>
      </c>
      <c r="C117" s="117">
        <f ca="1">INDIRECT(Calculation!E104,FALSE)</f>
        <v>37.340499999999999</v>
      </c>
      <c r="D117" s="112">
        <f ca="1">INDIRECT(Calculation!F104,FALSE)</f>
        <v>33.002500000000005</v>
      </c>
      <c r="E117" s="142">
        <f t="shared" ca="1" si="38"/>
        <v>-11.617412728806507</v>
      </c>
      <c r="F117" s="117">
        <f ca="1">INDIRECT(Calculation!H104,FALSE)</f>
        <v>7.5968</v>
      </c>
      <c r="G117" s="112">
        <f ca="1">INDIRECT(Calculation!I104,FALSE)</f>
        <v>10.497400000000001</v>
      </c>
      <c r="H117" s="112">
        <f ca="1">INDIRECT(Calculation!J104,FALSE)</f>
        <v>10.4435</v>
      </c>
      <c r="I117" s="112">
        <f ca="1">INDIRECT(Calculation!K104,FALSE)</f>
        <v>8.8027999999999995</v>
      </c>
      <c r="J117" s="112">
        <f ca="1">INDIRECT(Calculation!L104,FALSE)</f>
        <v>8.7504000000000008</v>
      </c>
      <c r="K117" s="112">
        <f ca="1">INDIRECT(Calculation!M104,FALSE)</f>
        <v>9.0789000000000009</v>
      </c>
      <c r="L117" s="112">
        <f ca="1">INDIRECT(Calculation!N104,FALSE)</f>
        <v>7.508</v>
      </c>
      <c r="M117" s="112">
        <f ca="1">INDIRECT(Calculation!O104,FALSE)</f>
        <v>7.6651999999999996</v>
      </c>
      <c r="N117" s="149">
        <f ca="1">INDIRECT(Calculation!P104,FALSE)</f>
        <v>8.1045999999999996</v>
      </c>
      <c r="O117" s="224">
        <f t="shared" ca="1" si="39"/>
        <v>-7.3802340464436051</v>
      </c>
    </row>
    <row r="118" spans="1:16" ht="20.149999999999999" customHeight="1" x14ac:dyDescent="0.35">
      <c r="A118" s="39"/>
      <c r="B118" s="114" t="s">
        <v>70</v>
      </c>
      <c r="C118" s="117">
        <f ca="1">INDIRECT(Calculation!E105,FALSE)</f>
        <v>4.01</v>
      </c>
      <c r="D118" s="112">
        <f ca="1">INDIRECT(Calculation!F105,FALSE)</f>
        <v>3.6433999999999997</v>
      </c>
      <c r="E118" s="142">
        <f t="shared" ca="1" si="38"/>
        <v>-9.1421446384039911</v>
      </c>
      <c r="F118" s="117">
        <f ca="1">INDIRECT(Calculation!H105,FALSE)</f>
        <v>1.4636</v>
      </c>
      <c r="G118" s="112">
        <f ca="1">INDIRECT(Calculation!I105,FALSE)</f>
        <v>0.70320000000000005</v>
      </c>
      <c r="H118" s="112">
        <f ca="1">INDIRECT(Calculation!J105,FALSE)</f>
        <v>0.76049999999999995</v>
      </c>
      <c r="I118" s="112">
        <f ca="1">INDIRECT(Calculation!K105,FALSE)</f>
        <v>1.0827</v>
      </c>
      <c r="J118" s="112">
        <f ca="1">INDIRECT(Calculation!L105,FALSE)</f>
        <v>1.1396999999999999</v>
      </c>
      <c r="K118" s="112">
        <f ca="1">INDIRECT(Calculation!M105,FALSE)</f>
        <v>0.4</v>
      </c>
      <c r="L118" s="112">
        <f ca="1">INDIRECT(Calculation!N105,FALSE)</f>
        <v>0.68359999999999999</v>
      </c>
      <c r="M118" s="112">
        <f ca="1">INDIRECT(Calculation!O105,FALSE)</f>
        <v>1.4200999999999999</v>
      </c>
      <c r="N118" s="149">
        <f ca="1">INDIRECT(Calculation!P105,FALSE)</f>
        <v>1.1045</v>
      </c>
      <c r="O118" s="224">
        <f t="shared" ca="1" si="39"/>
        <v>-3.0885320698429322</v>
      </c>
    </row>
    <row r="119" spans="1:16" ht="20.149999999999999" customHeight="1" x14ac:dyDescent="0.35">
      <c r="A119" s="39"/>
      <c r="B119" s="139" t="s">
        <v>97</v>
      </c>
      <c r="C119" s="117">
        <f ca="1">INDIRECT(Calculation!E106,FALSE)</f>
        <v>75.716000000000008</v>
      </c>
      <c r="D119" s="112">
        <f ca="1">INDIRECT(Calculation!F106,FALSE)</f>
        <v>78.10690000000001</v>
      </c>
      <c r="E119" s="142">
        <f t="shared" ca="1" si="38"/>
        <v>3.1577209572613474</v>
      </c>
      <c r="F119" s="117">
        <f ca="1">INDIRECT(Calculation!H106,FALSE)</f>
        <v>23.6036</v>
      </c>
      <c r="G119" s="112">
        <f ca="1">INDIRECT(Calculation!I106,FALSE)</f>
        <v>15.6189</v>
      </c>
      <c r="H119" s="112">
        <f ca="1">INDIRECT(Calculation!J106,FALSE)</f>
        <v>15.1568</v>
      </c>
      <c r="I119" s="112">
        <f ca="1">INDIRECT(Calculation!K106,FALSE)</f>
        <v>21.3367</v>
      </c>
      <c r="J119" s="112">
        <f ca="1">INDIRECT(Calculation!L106,FALSE)</f>
        <v>20.2668</v>
      </c>
      <c r="K119" s="112">
        <f ca="1">INDIRECT(Calculation!M106,FALSE)</f>
        <v>15.788500000000001</v>
      </c>
      <c r="L119" s="112">
        <f ca="1">INDIRECT(Calculation!N106,FALSE)</f>
        <v>16.061800000000002</v>
      </c>
      <c r="M119" s="112">
        <f ca="1">INDIRECT(Calculation!O106,FALSE)</f>
        <v>25.989799999999999</v>
      </c>
      <c r="N119" s="149">
        <f ca="1">INDIRECT(Calculation!P106,FALSE)</f>
        <v>26.467099999999999</v>
      </c>
      <c r="O119" s="225">
        <f t="shared" ca="1" si="39"/>
        <v>30.593384254050953</v>
      </c>
    </row>
    <row r="120" spans="1:16" ht="20.149999999999999" customHeight="1" x14ac:dyDescent="0.35">
      <c r="A120" s="39"/>
      <c r="B120" s="143" t="s">
        <v>98</v>
      </c>
      <c r="C120" s="117">
        <f ca="1">INDIRECT(Calculation!E107,FALSE)</f>
        <v>27.175699999999999</v>
      </c>
      <c r="D120" s="112">
        <f ca="1">INDIRECT(Calculation!F107,FALSE)</f>
        <v>26.305899999999994</v>
      </c>
      <c r="E120" s="142">
        <f t="shared" ca="1" si="38"/>
        <v>-3.200653525024213</v>
      </c>
      <c r="F120" s="117">
        <f ca="1">INDIRECT(Calculation!H107,FALSE)</f>
        <v>8.5396999999999998</v>
      </c>
      <c r="G120" s="112">
        <f ca="1">INDIRECT(Calculation!I107,FALSE)</f>
        <v>5.6852</v>
      </c>
      <c r="H120" s="112">
        <f ca="1">INDIRECT(Calculation!J107,FALSE)</f>
        <v>5.383</v>
      </c>
      <c r="I120" s="112">
        <f ca="1">INDIRECT(Calculation!K107,FALSE)</f>
        <v>7.5678000000000001</v>
      </c>
      <c r="J120" s="112">
        <f ca="1">INDIRECT(Calculation!L107,FALSE)</f>
        <v>7.3639999999999999</v>
      </c>
      <c r="K120" s="112">
        <f ca="1">INDIRECT(Calculation!M107,FALSE)</f>
        <v>5.3651999999999997</v>
      </c>
      <c r="L120" s="112">
        <f ca="1">INDIRECT(Calculation!N107,FALSE)</f>
        <v>5.2813999999999997</v>
      </c>
      <c r="M120" s="112">
        <f ca="1">INDIRECT(Calculation!O107,FALSE)</f>
        <v>8.2952999999999992</v>
      </c>
      <c r="N120" s="149">
        <f ca="1">INDIRECT(Calculation!P107,FALSE)</f>
        <v>9.6119000000000003</v>
      </c>
      <c r="O120" s="225">
        <f ca="1">IF(((N120-J120)/J120)*100&gt;100,"(+)  ",IF(((N120-J120)/J120)*100&lt;-100,"(-)  ",IF(ROUND((((N120-J120)/J120)*100),1)=0,"-  ",((N120-J120)/J120)*100)))</f>
        <v>30.525529603476375</v>
      </c>
    </row>
    <row r="121" spans="1:16" ht="20.149999999999999" customHeight="1" x14ac:dyDescent="0.35">
      <c r="A121" s="39"/>
      <c r="B121" s="144" t="s">
        <v>99</v>
      </c>
      <c r="C121" s="117">
        <f ca="1">INDIRECT(Calculation!E108,FALSE)</f>
        <v>48.540199999999999</v>
      </c>
      <c r="D121" s="112">
        <f ca="1">INDIRECT(Calculation!F108,FALSE)</f>
        <v>51.800899999999999</v>
      </c>
      <c r="E121" s="142">
        <f t="shared" ca="1" si="38"/>
        <v>6.7175248556866265</v>
      </c>
      <c r="F121" s="117">
        <f ca="1">INDIRECT(Calculation!H108,FALSE)</f>
        <v>15.0639</v>
      </c>
      <c r="G121" s="112">
        <f ca="1">INDIRECT(Calculation!I108,FALSE)</f>
        <v>9.9337</v>
      </c>
      <c r="H121" s="112">
        <f ca="1">INDIRECT(Calculation!J108,FALSE)</f>
        <v>9.7737999999999996</v>
      </c>
      <c r="I121" s="112">
        <f ca="1">INDIRECT(Calculation!K108,FALSE)</f>
        <v>13.768800000000001</v>
      </c>
      <c r="J121" s="112">
        <f ca="1">INDIRECT(Calculation!L108,FALSE)</f>
        <v>12.902699999999999</v>
      </c>
      <c r="K121" s="112">
        <f ca="1">INDIRECT(Calculation!M108,FALSE)</f>
        <v>10.423299999999999</v>
      </c>
      <c r="L121" s="112">
        <f ca="1">INDIRECT(Calculation!N108,FALSE)</f>
        <v>10.7804</v>
      </c>
      <c r="M121" s="112">
        <f ca="1">INDIRECT(Calculation!O108,FALSE)</f>
        <v>17.694500000000001</v>
      </c>
      <c r="N121" s="149">
        <f ca="1">INDIRECT(Calculation!P108,FALSE)</f>
        <v>16.8552</v>
      </c>
      <c r="O121" s="225">
        <f ca="1">IF(((N121-J121)/J121)*100&gt;100,"(+)  ",IF(((N121-J121)/J121)*100&lt;-100,"(-)  ",IF(ROUND((((N121-J121)/J121)*100),1)=0,"-  ",((N121-J121)/J121)*100)))</f>
        <v>30.633123299774471</v>
      </c>
    </row>
    <row r="122" spans="1:16" ht="20.149999999999999" customHeight="1" x14ac:dyDescent="0.35">
      <c r="A122" s="39"/>
      <c r="B122" s="144" t="s">
        <v>52</v>
      </c>
      <c r="C122" s="117">
        <f ca="1">INDIRECT(Calculation!E109,FALSE)</f>
        <v>4.4222000000000001</v>
      </c>
      <c r="D122" s="112">
        <f ca="1">INDIRECT(Calculation!F109,FALSE)</f>
        <v>5.6932</v>
      </c>
      <c r="E122" s="142">
        <f t="shared" ca="1" si="38"/>
        <v>28.741350459047531</v>
      </c>
      <c r="F122" s="117">
        <f ca="1">INDIRECT(Calculation!H109,FALSE)</f>
        <v>0.65229999999999999</v>
      </c>
      <c r="G122" s="112">
        <f ca="1">INDIRECT(Calculation!I109,FALSE)</f>
        <v>1.7242999999999999</v>
      </c>
      <c r="H122" s="112">
        <f ca="1">INDIRECT(Calculation!J109,FALSE)</f>
        <v>1.5806</v>
      </c>
      <c r="I122" s="112">
        <f ca="1">INDIRECT(Calculation!K109,FALSE)</f>
        <v>0.46500000000000002</v>
      </c>
      <c r="J122" s="112">
        <f ca="1">INDIRECT(Calculation!L109,FALSE)</f>
        <v>0.87350000000000005</v>
      </c>
      <c r="K122" s="112">
        <f ca="1">INDIRECT(Calculation!M109,FALSE)</f>
        <v>2.3702000000000001</v>
      </c>
      <c r="L122" s="112">
        <f ca="1">INDIRECT(Calculation!N109,FALSE)</f>
        <v>1.9067000000000001</v>
      </c>
      <c r="M122" s="112">
        <f ca="1">INDIRECT(Calculation!O109,FALSE)</f>
        <v>0.54279999999999995</v>
      </c>
      <c r="N122" s="149">
        <f ca="1">INDIRECT(Calculation!P109,FALSE)</f>
        <v>0.78539999999999999</v>
      </c>
      <c r="O122" s="225">
        <f t="shared" ca="1" si="39"/>
        <v>-10.085861476817408</v>
      </c>
    </row>
    <row r="123" spans="1:16" ht="20.149999999999999" customHeight="1" x14ac:dyDescent="0.35">
      <c r="A123" s="163"/>
      <c r="B123" s="162" t="s">
        <v>53</v>
      </c>
      <c r="C123" s="117">
        <f ca="1">INDIRECT(Calculation!E110,FALSE)</f>
        <v>19.802299999999999</v>
      </c>
      <c r="D123" s="112">
        <f ca="1">INDIRECT(Calculation!F110,FALSE)</f>
        <v>20.665099999999999</v>
      </c>
      <c r="E123" s="142">
        <f t="shared" ca="1" si="38"/>
        <v>4.3570696333254224</v>
      </c>
      <c r="F123" s="117">
        <f ca="1">INDIRECT(Calculation!H110,FALSE)</f>
        <v>4.8872</v>
      </c>
      <c r="G123" s="112">
        <f ca="1">INDIRECT(Calculation!I110,FALSE)</f>
        <v>4.6773999999999996</v>
      </c>
      <c r="H123" s="112">
        <f ca="1">INDIRECT(Calculation!J110,FALSE)</f>
        <v>4.8586</v>
      </c>
      <c r="I123" s="112">
        <f ca="1">INDIRECT(Calculation!K110,FALSE)</f>
        <v>5.3791000000000002</v>
      </c>
      <c r="J123" s="112">
        <f ca="1">INDIRECT(Calculation!L110,FALSE)</f>
        <v>5.1440999999999999</v>
      </c>
      <c r="K123" s="112">
        <f ca="1">INDIRECT(Calculation!M110,FALSE)</f>
        <v>4.6891999999999996</v>
      </c>
      <c r="L123" s="112">
        <f ca="1">INDIRECT(Calculation!N110,FALSE)</f>
        <v>5.1013999999999999</v>
      </c>
      <c r="M123" s="112">
        <f ca="1">INDIRECT(Calculation!O110,FALSE)</f>
        <v>5.7304000000000004</v>
      </c>
      <c r="N123" s="149">
        <f ca="1">INDIRECT(Calculation!P110,FALSE)</f>
        <v>5.3407</v>
      </c>
      <c r="O123" s="224">
        <f t="shared" ca="1" si="39"/>
        <v>3.8218541630217167</v>
      </c>
    </row>
    <row r="124" spans="1:16" ht="20.149999999999999" customHeight="1" x14ac:dyDescent="0.35">
      <c r="A124" s="163"/>
      <c r="B124" s="114" t="s">
        <v>320</v>
      </c>
      <c r="C124" s="117">
        <f ca="1">INDIRECT(Calculation!E111,FALSE)</f>
        <v>1.4473000000000003</v>
      </c>
      <c r="D124" s="112">
        <f ca="1">INDIRECT(Calculation!F111,FALSE)</f>
        <v>1.4562999999999999</v>
      </c>
      <c r="E124" s="142">
        <f t="shared" ca="1" si="38"/>
        <v>0.62184757824913106</v>
      </c>
      <c r="F124" s="117">
        <f ca="1">INDIRECT(Calculation!H111,FALSE)</f>
        <v>0.36099999999999999</v>
      </c>
      <c r="G124" s="112">
        <f ca="1">INDIRECT(Calculation!I111,FALSE)</f>
        <v>0.35370000000000001</v>
      </c>
      <c r="H124" s="112">
        <f ca="1">INDIRECT(Calculation!J111,FALSE)</f>
        <v>0.37290000000000001</v>
      </c>
      <c r="I124" s="112">
        <f ca="1">INDIRECT(Calculation!K111,FALSE)</f>
        <v>0.35970000000000002</v>
      </c>
      <c r="J124" s="112">
        <f ca="1">INDIRECT(Calculation!L111,FALSE)</f>
        <v>0.3745</v>
      </c>
      <c r="K124" s="112">
        <f ca="1">INDIRECT(Calculation!M111,FALSE)</f>
        <v>0.3422</v>
      </c>
      <c r="L124" s="112">
        <f ca="1">INDIRECT(Calculation!N111,FALSE)</f>
        <v>0.35849999999999999</v>
      </c>
      <c r="M124" s="112">
        <f ca="1">INDIRECT(Calculation!O111,FALSE)</f>
        <v>0.38109999999999999</v>
      </c>
      <c r="N124" s="149">
        <f ca="1">INDIRECT(Calculation!P111,FALSE)</f>
        <v>0.374</v>
      </c>
      <c r="O124" s="224">
        <f t="shared" ca="1" si="39"/>
        <v>-0.13351134846461962</v>
      </c>
    </row>
    <row r="125" spans="1:16" ht="20.149999999999999" customHeight="1" x14ac:dyDescent="0.35">
      <c r="A125" s="163"/>
      <c r="B125" s="162" t="s">
        <v>114</v>
      </c>
      <c r="C125" s="117">
        <f ca="1">INDIRECT(Calculation!E112,FALSE)</f>
        <v>-0.65090000000000003</v>
      </c>
      <c r="D125" s="112">
        <f ca="1">INDIRECT(Calculation!F112,FALSE)</f>
        <v>-0.33189999999999997</v>
      </c>
      <c r="E125" s="142">
        <f t="shared" ca="1" si="38"/>
        <v>-49.009064372407437</v>
      </c>
      <c r="F125" s="117">
        <f ca="1">INDIRECT(Calculation!H112,FALSE)</f>
        <v>-0.18410000000000001</v>
      </c>
      <c r="G125" s="112">
        <f ca="1">INDIRECT(Calculation!I112,FALSE)</f>
        <v>-0.1532</v>
      </c>
      <c r="H125" s="112">
        <f ca="1">INDIRECT(Calculation!J112,FALSE)</f>
        <v>-0.16339999999999999</v>
      </c>
      <c r="I125" s="112">
        <f ca="1">INDIRECT(Calculation!K112,FALSE)</f>
        <v>-0.1502</v>
      </c>
      <c r="J125" s="112">
        <f ca="1">INDIRECT(Calculation!L112,FALSE)</f>
        <v>-0.15939999999999999</v>
      </c>
      <c r="K125" s="112">
        <f ca="1">INDIRECT(Calculation!M112,FALSE)</f>
        <v>-1.89E-2</v>
      </c>
      <c r="L125" s="112">
        <f ca="1">INDIRECT(Calculation!N112,FALSE)</f>
        <v>-4.2700000000000002E-2</v>
      </c>
      <c r="M125" s="112">
        <f ca="1">INDIRECT(Calculation!O112,FALSE)</f>
        <v>-0.1109</v>
      </c>
      <c r="N125" s="149">
        <f ca="1">INDIRECT(Calculation!P112,FALSE)</f>
        <v>-0.12280000000000001</v>
      </c>
      <c r="O125" s="224">
        <f t="shared" ca="1" si="39"/>
        <v>-22.961104140526967</v>
      </c>
    </row>
    <row r="126" spans="1:16" ht="20.149999999999999" customHeight="1" x14ac:dyDescent="0.35">
      <c r="A126" s="205"/>
      <c r="B126" s="203" t="s">
        <v>264</v>
      </c>
      <c r="C126" s="117">
        <f ca="1">INDIRECT(Calculation!E113,FALSE)</f>
        <v>-0.2787</v>
      </c>
      <c r="D126" s="112">
        <f ca="1">INDIRECT(Calculation!F113,FALSE)</f>
        <v>-0.41449999999999998</v>
      </c>
      <c r="E126" s="150">
        <f ca="1">IF(((D126-C126)/C126)*100&gt;100,"(+)  ",IF(((D126-C126)/C126)*100&lt;-100,"(-)  ",IF(ROUND((((D126-C126)/C126)*100),1)=0,"-  ",((D126-C126)/C126)*100)))</f>
        <v>48.726228919985637</v>
      </c>
      <c r="F126" s="117">
        <f ca="1">INDIRECT(Calculation!H113,FALSE)</f>
        <v>-6.5199999999999994E-2</v>
      </c>
      <c r="G126" s="112">
        <f ca="1">INDIRECT(Calculation!I113,FALSE)</f>
        <v>-6.59E-2</v>
      </c>
      <c r="H126" s="112">
        <f ca="1">INDIRECT(Calculation!J113,FALSE)</f>
        <v>-7.0000000000000007E-2</v>
      </c>
      <c r="I126" s="112">
        <f ca="1">INDIRECT(Calculation!K113,FALSE)</f>
        <v>-7.7600000000000002E-2</v>
      </c>
      <c r="J126" s="112">
        <f ca="1">INDIRECT(Calculation!L113,FALSE)</f>
        <v>-9.1499999999999998E-2</v>
      </c>
      <c r="K126" s="112">
        <f ca="1">INDIRECT(Calculation!M113,FALSE)</f>
        <v>-0.1007</v>
      </c>
      <c r="L126" s="112">
        <f ca="1">INDIRECT(Calculation!N113,FALSE)</f>
        <v>-0.10050000000000001</v>
      </c>
      <c r="M126" s="112">
        <f ca="1">INDIRECT(Calculation!O113,FALSE)</f>
        <v>-0.12180000000000001</v>
      </c>
      <c r="N126" s="149">
        <f ca="1">INDIRECT(Calculation!P113,FALSE)</f>
        <v>-0.1459</v>
      </c>
      <c r="O126" s="224">
        <f ca="1">IF(((N126-J126)/J126)*100&gt;100,"(+)  ",IF(((N126-J126)/J126)*100&lt;-100,"(-)  ",IF(ROUND((((N126-J126)/J126)*100),1)=0,"-  ",((N126-J126)/J126)*100)))</f>
        <v>59.453551912568315</v>
      </c>
    </row>
    <row r="127" spans="1:16" ht="20.149999999999999" customHeight="1" x14ac:dyDescent="0.35">
      <c r="A127" s="163"/>
      <c r="B127" s="162" t="s">
        <v>55</v>
      </c>
      <c r="C127" s="117">
        <f ca="1">INDIRECT(Calculation!E114,FALSE)</f>
        <v>33.407799999999995</v>
      </c>
      <c r="D127" s="112">
        <f ca="1">INDIRECT(Calculation!F114,FALSE)</f>
        <v>29.729700000000001</v>
      </c>
      <c r="E127" s="142">
        <f t="shared" ca="1" si="38"/>
        <v>-11.009704320547877</v>
      </c>
      <c r="F127" s="117">
        <f ca="1">INDIRECT(Calculation!H114,FALSE)</f>
        <v>9.0266000000000002</v>
      </c>
      <c r="G127" s="112">
        <f ca="1">INDIRECT(Calculation!I114,FALSE)</f>
        <v>9.2181999999999995</v>
      </c>
      <c r="H127" s="112">
        <f ca="1">INDIRECT(Calculation!J114,FALSE)</f>
        <v>8.1369000000000007</v>
      </c>
      <c r="I127" s="112">
        <f ca="1">INDIRECT(Calculation!K114,FALSE)</f>
        <v>7.0260999999999996</v>
      </c>
      <c r="J127" s="112">
        <f ca="1">INDIRECT(Calculation!L114,FALSE)</f>
        <v>7.8326000000000002</v>
      </c>
      <c r="K127" s="112">
        <f ca="1">INDIRECT(Calculation!M114,FALSE)</f>
        <v>7.3819999999999997</v>
      </c>
      <c r="L127" s="112">
        <f ca="1">INDIRECT(Calculation!N114,FALSE)</f>
        <v>8.0993999999999993</v>
      </c>
      <c r="M127" s="112">
        <f ca="1">INDIRECT(Calculation!O114,FALSE)</f>
        <v>6.4157000000000002</v>
      </c>
      <c r="N127" s="149">
        <f ca="1">INDIRECT(Calculation!P114,FALSE)</f>
        <v>6.1829999999999998</v>
      </c>
      <c r="O127" s="224">
        <f t="shared" ca="1" si="39"/>
        <v>-21.060695043791338</v>
      </c>
      <c r="P127" s="69"/>
    </row>
    <row r="128" spans="1:16" ht="20.149999999999999" customHeight="1" x14ac:dyDescent="0.35">
      <c r="A128" s="39"/>
      <c r="B128" s="164" t="s">
        <v>56</v>
      </c>
      <c r="C128" s="126">
        <f ca="1">INDIRECT(Calculation!E115,FALSE)</f>
        <v>250.93389999999999</v>
      </c>
      <c r="D128" s="127">
        <f ca="1">INDIRECT(Calculation!F115,FALSE)</f>
        <v>251.4308</v>
      </c>
      <c r="E128" s="148">
        <f t="shared" ca="1" si="38"/>
        <v>0.19802027545899967</v>
      </c>
      <c r="F128" s="126">
        <f ca="1">INDIRECT(Calculation!H115,FALSE)</f>
        <v>70.553299999999993</v>
      </c>
      <c r="G128" s="127">
        <f ca="1">INDIRECT(Calculation!I115,FALSE)</f>
        <v>56.604100000000003</v>
      </c>
      <c r="H128" s="127">
        <f ca="1">INDIRECT(Calculation!J115,FALSE)</f>
        <v>55.427100000000003</v>
      </c>
      <c r="I128" s="127">
        <f ca="1">INDIRECT(Calculation!K115,FALSE)</f>
        <v>68.349400000000003</v>
      </c>
      <c r="J128" s="127">
        <f ca="1">INDIRECT(Calculation!L115,FALSE)</f>
        <v>71.762600000000006</v>
      </c>
      <c r="K128" s="127">
        <f ca="1">INDIRECT(Calculation!M115,FALSE)</f>
        <v>54.750900000000001</v>
      </c>
      <c r="L128" s="127">
        <f ca="1">INDIRECT(Calculation!N115,FALSE)</f>
        <v>55.484200000000001</v>
      </c>
      <c r="M128" s="165">
        <f ca="1">INDIRECT(Calculation!O115,FALSE)</f>
        <v>69.433099999999996</v>
      </c>
      <c r="N128" s="166">
        <f ca="1">INDIRECT(Calculation!P115,FALSE)</f>
        <v>71.293899999999994</v>
      </c>
      <c r="O128" s="226">
        <f t="shared" ca="1" si="39"/>
        <v>-0.65312572286959025</v>
      </c>
    </row>
    <row r="129" spans="1:15" ht="20.149999999999999" customHeight="1" x14ac:dyDescent="0.35">
      <c r="A129" s="38" t="s">
        <v>47</v>
      </c>
      <c r="B129" s="114" t="s">
        <v>303</v>
      </c>
      <c r="C129" s="106">
        <f ca="1">INDIRECT(Calculation!E117,FALSE)</f>
        <v>3.7200000000000004E-2</v>
      </c>
      <c r="D129" s="112">
        <f ca="1">INDIRECT(Calculation!F117,FALSE)</f>
        <v>0</v>
      </c>
      <c r="E129" s="142">
        <f t="shared" ref="E129:E140" ca="1" si="40">IF(((D129-C129)/C129)*100&gt;100,"(+)  ",IF(((D129-C129)/C129)*100&lt;-100,"(-)  ",IF(ROUND((((D129-C129)/C129)*100),1)=0,"-  ",((D129-C129)/C129)*100)))</f>
        <v>-100</v>
      </c>
      <c r="F129" s="106">
        <f ca="1">INDIRECT(Calculation!H117,FALSE)</f>
        <v>2.35E-2</v>
      </c>
      <c r="G129" s="107">
        <f ca="1">INDIRECT(Calculation!I117,FALSE)</f>
        <v>8.3000000000000001E-3</v>
      </c>
      <c r="H129" s="107">
        <f ca="1">INDIRECT(Calculation!J117,FALSE)</f>
        <v>2.7000000000000001E-3</v>
      </c>
      <c r="I129" s="107">
        <f ca="1">INDIRECT(Calculation!K117,FALSE)</f>
        <v>2.7000000000000001E-3</v>
      </c>
      <c r="J129" s="112">
        <f ca="1">INDIRECT(Calculation!L117,FALSE)</f>
        <v>0</v>
      </c>
      <c r="K129" s="112">
        <f ca="1">INDIRECT(Calculation!M117,FALSE)</f>
        <v>0</v>
      </c>
      <c r="L129" s="112">
        <f ca="1">INDIRECT(Calculation!N117,FALSE)</f>
        <v>0</v>
      </c>
      <c r="M129" s="112">
        <f ca="1">INDIRECT(Calculation!O117,FALSE)</f>
        <v>0</v>
      </c>
      <c r="N129" s="112">
        <f ca="1">INDIRECT(Calculation!P117,FALSE)</f>
        <v>0</v>
      </c>
      <c r="O129" s="224"/>
    </row>
    <row r="130" spans="1:15" ht="20.149999999999999" customHeight="1" x14ac:dyDescent="0.35">
      <c r="A130" s="163"/>
      <c r="B130" s="139" t="s">
        <v>58</v>
      </c>
      <c r="C130" s="106">
        <f ca="1">INDIRECT(Calculation!E118,FALSE)</f>
        <v>1.1899</v>
      </c>
      <c r="D130" s="112">
        <f ca="1">INDIRECT(Calculation!F118,FALSE)</f>
        <v>1.1886000000000001</v>
      </c>
      <c r="E130" s="142">
        <f t="shared" ca="1" si="40"/>
        <v>-0.10925287839313026</v>
      </c>
      <c r="F130" s="106">
        <f ca="1">INDIRECT(Calculation!H118,FALSE)</f>
        <v>0.26800000000000002</v>
      </c>
      <c r="G130" s="107">
        <f ca="1">INDIRECT(Calculation!I118,FALSE)</f>
        <v>0.26269999999999999</v>
      </c>
      <c r="H130" s="107">
        <f ca="1">INDIRECT(Calculation!J118,FALSE)</f>
        <v>0.28239999999999998</v>
      </c>
      <c r="I130" s="107">
        <f ca="1">INDIRECT(Calculation!K118,FALSE)</f>
        <v>0.37680000000000002</v>
      </c>
      <c r="J130" s="112">
        <f ca="1">INDIRECT(Calculation!L118,FALSE)</f>
        <v>0.34410000000000002</v>
      </c>
      <c r="K130" s="112">
        <f ca="1">INDIRECT(Calculation!M118,FALSE)</f>
        <v>0.31879999999999997</v>
      </c>
      <c r="L130" s="112">
        <f ca="1">INDIRECT(Calculation!N118,FALSE)</f>
        <v>0.2707</v>
      </c>
      <c r="M130" s="112">
        <f ca="1">INDIRECT(Calculation!O118,FALSE)</f>
        <v>0.255</v>
      </c>
      <c r="N130" s="112">
        <f ca="1">INDIRECT(Calculation!P118,FALSE)</f>
        <v>0.25590000000000002</v>
      </c>
      <c r="O130" s="224">
        <f t="shared" ref="O130:O156" ca="1" si="41">IF(((N130-J130)/J130)*100&gt;100,"(+)  ",IF(((N130-J130)/J130)*100&lt;-100,"(-)  ",IF(ROUND((((N130-J130)/J130)*100),1)=0,"-  ",((N130-J130)/J130)*100)))</f>
        <v>-25.632083696599821</v>
      </c>
    </row>
    <row r="131" spans="1:15" ht="20.149999999999999" customHeight="1" x14ac:dyDescent="0.35">
      <c r="A131" s="163"/>
      <c r="B131" s="139" t="s">
        <v>49</v>
      </c>
      <c r="C131" s="106">
        <f ca="1">INDIRECT(Calculation!E119,FALSE)</f>
        <v>11.1457</v>
      </c>
      <c r="D131" s="112">
        <f ca="1">INDIRECT(Calculation!F119,FALSE)</f>
        <v>11.090999999999999</v>
      </c>
      <c r="E131" s="142">
        <f t="shared" ca="1" si="40"/>
        <v>-0.49077222606027815</v>
      </c>
      <c r="F131" s="106">
        <f ca="1">INDIRECT(Calculation!H119,FALSE)</f>
        <v>3.1008</v>
      </c>
      <c r="G131" s="107">
        <f ca="1">INDIRECT(Calculation!I119,FALSE)</f>
        <v>2.4291999999999998</v>
      </c>
      <c r="H131" s="107">
        <f ca="1">INDIRECT(Calculation!J119,FALSE)</f>
        <v>2.7528000000000001</v>
      </c>
      <c r="I131" s="107">
        <f ca="1">INDIRECT(Calculation!K119,FALSE)</f>
        <v>2.8628999999999998</v>
      </c>
      <c r="J131" s="112">
        <f ca="1">INDIRECT(Calculation!L119,FALSE)</f>
        <v>3.2763</v>
      </c>
      <c r="K131" s="112">
        <f ca="1">INDIRECT(Calculation!M119,FALSE)</f>
        <v>2.3262</v>
      </c>
      <c r="L131" s="112">
        <f ca="1">INDIRECT(Calculation!N119,FALSE)</f>
        <v>2.4998999999999998</v>
      </c>
      <c r="M131" s="112">
        <f ca="1">INDIRECT(Calculation!O119,FALSE)</f>
        <v>2.9885999999999999</v>
      </c>
      <c r="N131" s="112">
        <f ca="1">INDIRECT(Calculation!P119,FALSE)</f>
        <v>2.8313000000000001</v>
      </c>
      <c r="O131" s="224">
        <f t="shared" ca="1" si="41"/>
        <v>-13.582394774593286</v>
      </c>
    </row>
    <row r="132" spans="1:15" ht="20.149999999999999" customHeight="1" x14ac:dyDescent="0.35">
      <c r="A132" s="163"/>
      <c r="B132" s="114" t="s">
        <v>70</v>
      </c>
      <c r="C132" s="106">
        <f ca="1">INDIRECT(Calculation!E120,FALSE)</f>
        <v>1.6137999999999999</v>
      </c>
      <c r="D132" s="112">
        <f ca="1">INDIRECT(Calculation!F120,FALSE)</f>
        <v>1.6358000000000001</v>
      </c>
      <c r="E132" s="142">
        <f t="shared" ca="1" si="40"/>
        <v>1.3632420374272056</v>
      </c>
      <c r="F132" s="106">
        <f ca="1">INDIRECT(Calculation!H120,FALSE)</f>
        <v>0.54330000000000001</v>
      </c>
      <c r="G132" s="107">
        <f ca="1">INDIRECT(Calculation!I120,FALSE)</f>
        <v>0.35210000000000002</v>
      </c>
      <c r="H132" s="107">
        <f ca="1">INDIRECT(Calculation!J120,FALSE)</f>
        <v>0.33410000000000001</v>
      </c>
      <c r="I132" s="107">
        <f ca="1">INDIRECT(Calculation!K120,FALSE)</f>
        <v>0.38429999999999997</v>
      </c>
      <c r="J132" s="112">
        <f ca="1">INDIRECT(Calculation!L120,FALSE)</f>
        <v>0.47539999999999999</v>
      </c>
      <c r="K132" s="112">
        <f ca="1">INDIRECT(Calculation!M120,FALSE)</f>
        <v>0.29609999999999997</v>
      </c>
      <c r="L132" s="112">
        <f ca="1">INDIRECT(Calculation!N120,FALSE)</f>
        <v>0.35099999999999998</v>
      </c>
      <c r="M132" s="112">
        <f ca="1">INDIRECT(Calculation!O120,FALSE)</f>
        <v>0.51329999999999998</v>
      </c>
      <c r="N132" s="112">
        <f ca="1">INDIRECT(Calculation!P120,FALSE)</f>
        <v>0.439</v>
      </c>
      <c r="O132" s="224">
        <f t="shared" ca="1" si="41"/>
        <v>-7.6567101388304568</v>
      </c>
    </row>
    <row r="133" spans="1:15" ht="20.149999999999999" customHeight="1" x14ac:dyDescent="0.35">
      <c r="A133" s="163"/>
      <c r="B133" s="139" t="s">
        <v>97</v>
      </c>
      <c r="C133" s="106">
        <f ca="1">INDIRECT(Calculation!E121,FALSE)</f>
        <v>7.5331999999999999</v>
      </c>
      <c r="D133" s="112">
        <f ca="1">INDIRECT(Calculation!F121,FALSE)</f>
        <v>7.968</v>
      </c>
      <c r="E133" s="142">
        <f t="shared" ca="1" si="40"/>
        <v>5.7717835713906451</v>
      </c>
      <c r="F133" s="106">
        <f ca="1">INDIRECT(Calculation!H121,FALSE)</f>
        <v>2.3169</v>
      </c>
      <c r="G133" s="107">
        <f ca="1">INDIRECT(Calculation!I121,FALSE)</f>
        <v>1.5874999999999999</v>
      </c>
      <c r="H133" s="107">
        <f ca="1">INDIRECT(Calculation!J121,FALSE)</f>
        <v>1.5410999999999999</v>
      </c>
      <c r="I133" s="107">
        <f ca="1">INDIRECT(Calculation!K121,FALSE)</f>
        <v>2.0876999999999999</v>
      </c>
      <c r="J133" s="112">
        <f ca="1">INDIRECT(Calculation!L121,FALSE)</f>
        <v>2.1570999999999998</v>
      </c>
      <c r="K133" s="112">
        <f ca="1">INDIRECT(Calculation!M121,FALSE)</f>
        <v>1.6416999999999999</v>
      </c>
      <c r="L133" s="112">
        <f ca="1">INDIRECT(Calculation!N121,FALSE)</f>
        <v>1.6486000000000001</v>
      </c>
      <c r="M133" s="112">
        <f ca="1">INDIRECT(Calculation!O121,FALSE)</f>
        <v>2.5206</v>
      </c>
      <c r="N133" s="112">
        <f ca="1">INDIRECT(Calculation!P121,FALSE)</f>
        <v>2.7094</v>
      </c>
      <c r="O133" s="224">
        <f t="shared" ca="1" si="41"/>
        <v>25.603819943442595</v>
      </c>
    </row>
    <row r="134" spans="1:15" ht="20.149999999999999" customHeight="1" x14ac:dyDescent="0.35">
      <c r="A134" s="163"/>
      <c r="B134" s="143" t="s">
        <v>98</v>
      </c>
      <c r="C134" s="106">
        <f ca="1">INDIRECT(Calculation!E122,FALSE)</f>
        <v>7.3559999999999999</v>
      </c>
      <c r="D134" s="112">
        <f ca="1">INDIRECT(Calculation!F122,FALSE)</f>
        <v>7.8334999999999999</v>
      </c>
      <c r="E134" s="142">
        <f t="shared" ca="1" si="40"/>
        <v>6.4912996193583465</v>
      </c>
      <c r="F134" s="106">
        <f ca="1">INDIRECT(Calculation!H122,FALSE)</f>
        <v>2.2746</v>
      </c>
      <c r="G134" s="107">
        <f ca="1">INDIRECT(Calculation!I122,FALSE)</f>
        <v>1.5528</v>
      </c>
      <c r="H134" s="107">
        <f ca="1">INDIRECT(Calculation!J122,FALSE)</f>
        <v>1.5</v>
      </c>
      <c r="I134" s="107">
        <f ca="1">INDIRECT(Calculation!K122,FALSE)</f>
        <v>2.0286</v>
      </c>
      <c r="J134" s="112">
        <f ca="1">INDIRECT(Calculation!L122,FALSE)</f>
        <v>2.1002000000000001</v>
      </c>
      <c r="K134" s="112">
        <f ca="1">INDIRECT(Calculation!M122,FALSE)</f>
        <v>1.6093</v>
      </c>
      <c r="L134" s="112">
        <f ca="1">INDIRECT(Calculation!N122,FALSE)</f>
        <v>1.6305000000000001</v>
      </c>
      <c r="M134" s="112">
        <f ca="1">INDIRECT(Calculation!O122,FALSE)</f>
        <v>2.4935</v>
      </c>
      <c r="N134" s="112">
        <f ca="1">INDIRECT(Calculation!P122,FALSE)</f>
        <v>2.6829000000000001</v>
      </c>
      <c r="O134" s="224">
        <f ca="1">IF(((N134-J134)/J134)*100&gt;100,"(+)  ",IF(((N134-J134)/J134)*100&lt;-100,"(-)  ",IF(ROUND((((N134-J134)/J134)*100),1)=0,"-  ",((N134-J134)/J134)*100)))</f>
        <v>27.744976668888675</v>
      </c>
    </row>
    <row r="135" spans="1:15" ht="20.149999999999999" customHeight="1" x14ac:dyDescent="0.35">
      <c r="A135" s="163"/>
      <c r="B135" s="144" t="s">
        <v>99</v>
      </c>
      <c r="C135" s="106">
        <f ca="1">INDIRECT(Calculation!E123,FALSE)</f>
        <v>0.17709999999999998</v>
      </c>
      <c r="D135" s="112">
        <f ca="1">INDIRECT(Calculation!F123,FALSE)</f>
        <v>0.1346</v>
      </c>
      <c r="E135" s="142">
        <f t="shared" ca="1" si="40"/>
        <v>-23.997741389045729</v>
      </c>
      <c r="F135" s="106">
        <f ca="1">INDIRECT(Calculation!H123,FALSE)</f>
        <v>4.2200000000000001E-2</v>
      </c>
      <c r="G135" s="107">
        <f ca="1">INDIRECT(Calculation!I123,FALSE)</f>
        <v>3.4700000000000002E-2</v>
      </c>
      <c r="H135" s="107">
        <f ca="1">INDIRECT(Calculation!J123,FALSE)</f>
        <v>4.1099999999999998E-2</v>
      </c>
      <c r="I135" s="107">
        <f ca="1">INDIRECT(Calculation!K123,FALSE)</f>
        <v>5.91E-2</v>
      </c>
      <c r="J135" s="112">
        <f ca="1">INDIRECT(Calculation!L123,FALSE)</f>
        <v>5.6899999999999999E-2</v>
      </c>
      <c r="K135" s="112">
        <f ca="1">INDIRECT(Calculation!M123,FALSE)</f>
        <v>3.2500000000000001E-2</v>
      </c>
      <c r="L135" s="112">
        <f ca="1">INDIRECT(Calculation!N123,FALSE)</f>
        <v>1.8200000000000001E-2</v>
      </c>
      <c r="M135" s="112">
        <f ca="1">INDIRECT(Calculation!O123,FALSE)</f>
        <v>2.7E-2</v>
      </c>
      <c r="N135" s="112">
        <f ca="1">INDIRECT(Calculation!P123,FALSE)</f>
        <v>2.6499999999999999E-2</v>
      </c>
      <c r="O135" s="224">
        <f ca="1">IF(((N135-J135)/J135)*100&gt;100,"(+)  ",IF(((N135-J135)/J135)*100&lt;-100,"(-)  ",IF(ROUND((((N135-J135)/J135)*100),1)=0,"-  ",((N135-J135)/J135)*100)))</f>
        <v>-53.427065026362044</v>
      </c>
    </row>
    <row r="136" spans="1:15" ht="20.149999999999999" customHeight="1" x14ac:dyDescent="0.35">
      <c r="A136" s="163"/>
      <c r="B136" s="144" t="s">
        <v>64</v>
      </c>
      <c r="C136" s="106">
        <f ca="1">INDIRECT(Calculation!E124,FALSE)</f>
        <v>1.2899999999999998E-2</v>
      </c>
      <c r="D136" s="112">
        <f ca="1">INDIRECT(Calculation!F124,FALSE)</f>
        <v>1.6E-2</v>
      </c>
      <c r="E136" s="142">
        <f ca="1">IF(((D136-C136)/C136)*100&gt;100,"(+)  ",IF(((D136-C136)/C136)*100&lt;-100,"(-)  ",IF(ROUND((((D136-C136)/C136)*100),1)=0,"-  ",((D136-C136)/C136)*100)))</f>
        <v>24.031007751938006</v>
      </c>
      <c r="F136" s="106">
        <f ca="1">INDIRECT(Calculation!H124,FALSE)</f>
        <v>2.8999999999999998E-3</v>
      </c>
      <c r="G136" s="107">
        <f ca="1">INDIRECT(Calculation!I124,FALSE)</f>
        <v>3.3E-3</v>
      </c>
      <c r="H136" s="107">
        <f ca="1">INDIRECT(Calculation!J124,FALSE)</f>
        <v>3.0999999999999999E-3</v>
      </c>
      <c r="I136" s="107">
        <f ca="1">INDIRECT(Calculation!K124,FALSE)</f>
        <v>3.5999999999999999E-3</v>
      </c>
      <c r="J136" s="112">
        <f ca="1">INDIRECT(Calculation!L124,FALSE)</f>
        <v>5.1999999999999998E-3</v>
      </c>
      <c r="K136" s="112">
        <f ca="1">INDIRECT(Calculation!M124,FALSE)</f>
        <v>4.5999999999999999E-3</v>
      </c>
      <c r="L136" s="112">
        <f ca="1">INDIRECT(Calculation!N124,FALSE)</f>
        <v>3.7000000000000002E-3</v>
      </c>
      <c r="M136" s="112">
        <f ca="1">INDIRECT(Calculation!O124,FALSE)</f>
        <v>2.5000000000000001E-3</v>
      </c>
      <c r="N136" s="112">
        <f ca="1">INDIRECT(Calculation!P124,FALSE)</f>
        <v>1.8E-3</v>
      </c>
      <c r="O136" s="224">
        <f ca="1">IF(((N136-J136)/J136)*100&gt;100,"(+)  ",IF(((N136-J136)/J136)*100&lt;-100,"(-)  ",IF(ROUND((((N136-J136)/J136)*100),1)=0,"-  ",((N136-J136)/J136)*100)))</f>
        <v>-65.384615384615387</v>
      </c>
    </row>
    <row r="137" spans="1:15" ht="20.149999999999999" customHeight="1" x14ac:dyDescent="0.35">
      <c r="A137" s="163"/>
      <c r="B137" s="144" t="s">
        <v>52</v>
      </c>
      <c r="C137" s="106">
        <f ca="1">INDIRECT(Calculation!E125,FALSE)</f>
        <v>10.458499999999999</v>
      </c>
      <c r="D137" s="112">
        <f ca="1">INDIRECT(Calculation!F125,FALSE)</f>
        <v>14.289700000000002</v>
      </c>
      <c r="E137" s="142">
        <f t="shared" ca="1" si="40"/>
        <v>36.632404264473898</v>
      </c>
      <c r="F137" s="106">
        <f ca="1">INDIRECT(Calculation!H125,FALSE)</f>
        <v>1.1754</v>
      </c>
      <c r="G137" s="107">
        <f ca="1">INDIRECT(Calculation!I125,FALSE)</f>
        <v>4.0037000000000003</v>
      </c>
      <c r="H137" s="107">
        <f ca="1">INDIRECT(Calculation!J125,FALSE)</f>
        <v>3.9264000000000001</v>
      </c>
      <c r="I137" s="107">
        <f ca="1">INDIRECT(Calculation!K125,FALSE)</f>
        <v>1.353</v>
      </c>
      <c r="J137" s="112">
        <f ca="1">INDIRECT(Calculation!L125,FALSE)</f>
        <v>1.7577</v>
      </c>
      <c r="K137" s="112">
        <f ca="1">INDIRECT(Calculation!M125,FALSE)</f>
        <v>5.9861000000000004</v>
      </c>
      <c r="L137" s="112">
        <f ca="1">INDIRECT(Calculation!N125,FALSE)</f>
        <v>4.9842000000000004</v>
      </c>
      <c r="M137" s="112">
        <f ca="1">INDIRECT(Calculation!O125,FALSE)</f>
        <v>1.5617000000000001</v>
      </c>
      <c r="N137" s="112">
        <f ca="1">INDIRECT(Calculation!P125,FALSE)</f>
        <v>1.8936999999999999</v>
      </c>
      <c r="O137" s="224">
        <f ca="1">IF(((N137-J137)/J137)*100&gt;100,"(+)  ",IF(((N137-J137)/J137)*100&lt;-100,"(-)  ",IF(ROUND((((N137-J137)/J137)*100),1)=0,"-  ",((N137-J137)/J137)*100)))</f>
        <v>7.7373840814700969</v>
      </c>
    </row>
    <row r="138" spans="1:15" ht="20.149999999999999" customHeight="1" x14ac:dyDescent="0.35">
      <c r="A138" s="163"/>
      <c r="B138" s="139" t="s">
        <v>53</v>
      </c>
      <c r="C138" s="106">
        <f ca="1">INDIRECT(Calculation!E126,FALSE)</f>
        <v>17.147199999999998</v>
      </c>
      <c r="D138" s="112">
        <f ca="1">INDIRECT(Calculation!F126,FALSE)</f>
        <v>17.126199999999997</v>
      </c>
      <c r="E138" s="142">
        <f t="shared" ca="1" si="40"/>
        <v>-0.12246897452645795</v>
      </c>
      <c r="F138" s="106">
        <f ca="1">INDIRECT(Calculation!H126,FALSE)</f>
        <v>4.3288000000000002</v>
      </c>
      <c r="G138" s="107">
        <f ca="1">INDIRECT(Calculation!I126,FALSE)</f>
        <v>4.2493999999999996</v>
      </c>
      <c r="H138" s="107">
        <f ca="1">INDIRECT(Calculation!J126,FALSE)</f>
        <v>4.2112999999999996</v>
      </c>
      <c r="I138" s="107">
        <f ca="1">INDIRECT(Calculation!K126,FALSE)</f>
        <v>4.3577000000000004</v>
      </c>
      <c r="J138" s="112">
        <f ca="1">INDIRECT(Calculation!L126,FALSE)</f>
        <v>4.2615999999999996</v>
      </c>
      <c r="K138" s="112">
        <f ca="1">INDIRECT(Calculation!M126,FALSE)</f>
        <v>4.2958999999999996</v>
      </c>
      <c r="L138" s="112">
        <f ca="1">INDIRECT(Calculation!N126,FALSE)</f>
        <v>4.3457999999999997</v>
      </c>
      <c r="M138" s="112">
        <f ca="1">INDIRECT(Calculation!O126,FALSE)</f>
        <v>4.2229000000000001</v>
      </c>
      <c r="N138" s="112">
        <f ca="1">INDIRECT(Calculation!P126,FALSE)</f>
        <v>3.9525999999999999</v>
      </c>
      <c r="O138" s="224">
        <f ca="1">IF(((N138-J138)/J138)*100&gt;100,"(+)  ",IF(((N138-J138)/J138)*100&lt;-100,"(-)  ",IF(ROUND((((N138-J138)/J138)*100),1)=0,"-  ",((N138-J138)/J138)*100)))</f>
        <v>-7.2507978224141105</v>
      </c>
    </row>
    <row r="139" spans="1:15" ht="20.149999999999999" customHeight="1" x14ac:dyDescent="0.35">
      <c r="A139" s="163"/>
      <c r="B139" s="114" t="s">
        <v>320</v>
      </c>
      <c r="C139" s="106">
        <f ca="1">INDIRECT(Calculation!E127,FALSE)</f>
        <v>4.2342999999999993</v>
      </c>
      <c r="D139" s="112">
        <f ca="1">INDIRECT(Calculation!F127,FALSE)</f>
        <v>4.1063999999999998</v>
      </c>
      <c r="E139" s="142">
        <f t="shared" ca="1" si="40"/>
        <v>-3.020570106038766</v>
      </c>
      <c r="F139" s="106">
        <f ca="1">INDIRECT(Calculation!H127,FALSE)</f>
        <v>1.0834999999999999</v>
      </c>
      <c r="G139" s="107">
        <f ca="1">INDIRECT(Calculation!I127,FALSE)</f>
        <v>1.1196999999999999</v>
      </c>
      <c r="H139" s="107">
        <f ca="1">INDIRECT(Calculation!J127,FALSE)</f>
        <v>1.0633999999999999</v>
      </c>
      <c r="I139" s="107">
        <f ca="1">INDIRECT(Calculation!K127,FALSE)</f>
        <v>0.9677</v>
      </c>
      <c r="J139" s="112">
        <f ca="1">INDIRECT(Calculation!L127,FALSE)</f>
        <v>0.99590000000000001</v>
      </c>
      <c r="K139" s="112">
        <f ca="1">INDIRECT(Calculation!M127,FALSE)</f>
        <v>1.0485</v>
      </c>
      <c r="L139" s="112">
        <f ca="1">INDIRECT(Calculation!N127,FALSE)</f>
        <v>1.0187999999999999</v>
      </c>
      <c r="M139" s="112">
        <f ca="1">INDIRECT(Calculation!O127,FALSE)</f>
        <v>1.0431999999999999</v>
      </c>
      <c r="N139" s="112">
        <f ca="1">INDIRECT(Calculation!P127,FALSE)</f>
        <v>1.0078</v>
      </c>
      <c r="O139" s="224">
        <f t="shared" ca="1" si="41"/>
        <v>1.1948990862536419</v>
      </c>
    </row>
    <row r="140" spans="1:15" ht="20.149999999999999" customHeight="1" x14ac:dyDescent="0.35">
      <c r="A140" s="39"/>
      <c r="B140" s="145" t="s">
        <v>59</v>
      </c>
      <c r="C140" s="126">
        <f ca="1">INDIRECT(Calculation!E128,FALSE)</f>
        <v>53.372799999999998</v>
      </c>
      <c r="D140" s="127">
        <f ca="1">INDIRECT(Calculation!F128,FALSE)</f>
        <v>57.421600000000005</v>
      </c>
      <c r="E140" s="148">
        <f t="shared" ca="1" si="40"/>
        <v>7.5858864440314298</v>
      </c>
      <c r="F140" s="126">
        <f ca="1">INDIRECT(Calculation!H128,FALSE)</f>
        <v>12.8431</v>
      </c>
      <c r="G140" s="127">
        <f ca="1">INDIRECT(Calculation!I128,FALSE)</f>
        <v>14.0159</v>
      </c>
      <c r="H140" s="127">
        <f ca="1">INDIRECT(Calculation!J128,FALSE)</f>
        <v>14.1174</v>
      </c>
      <c r="I140" s="127">
        <f ca="1">INDIRECT(Calculation!K128,FALSE)</f>
        <v>12.3964</v>
      </c>
      <c r="J140" s="127">
        <f ca="1">INDIRECT(Calculation!L128,FALSE)</f>
        <v>13.273400000000001</v>
      </c>
      <c r="K140" s="127">
        <f ca="1">INDIRECT(Calculation!M128,FALSE)</f>
        <v>15.9178</v>
      </c>
      <c r="L140" s="127">
        <f ca="1">INDIRECT(Calculation!N128,FALSE)</f>
        <v>15.1227</v>
      </c>
      <c r="M140" s="127">
        <f ca="1">INDIRECT(Calculation!O128,FALSE)</f>
        <v>13.107699999999999</v>
      </c>
      <c r="N140" s="167">
        <f ca="1">INDIRECT(Calculation!P128,FALSE)</f>
        <v>13.0916</v>
      </c>
      <c r="O140" s="226">
        <f t="shared" ca="1" si="41"/>
        <v>-1.369656606445981</v>
      </c>
    </row>
    <row r="141" spans="1:15" ht="20.149999999999999" customHeight="1" x14ac:dyDescent="0.35">
      <c r="A141" s="38" t="s">
        <v>60</v>
      </c>
      <c r="B141" s="139" t="s">
        <v>57</v>
      </c>
      <c r="C141" s="117">
        <f ca="1">INDIRECT(Calculation!E130,FALSE)</f>
        <v>1.5801999999999998</v>
      </c>
      <c r="D141" s="112">
        <f ca="1">INDIRECT(Calculation!F130,FALSE)</f>
        <v>0</v>
      </c>
      <c r="E141" s="150">
        <f ca="1">IF(((D141-C141)/C141)*100&gt;100,"(+)  ",IF(((D141-C141)/C141)*100&lt;-100,"(-)  ",IF(ROUND((((D141-C141)/C141)*100),1)=0,"-  ",((D141-C141)/C141)*100)))</f>
        <v>-100</v>
      </c>
      <c r="F141" s="117">
        <f ca="1">INDIRECT(Calculation!H130,FALSE)</f>
        <v>1.0439000000000001</v>
      </c>
      <c r="G141" s="112">
        <f ca="1">INDIRECT(Calculation!I130,FALSE)</f>
        <v>0.31359999999999999</v>
      </c>
      <c r="H141" s="112">
        <f ca="1">INDIRECT(Calculation!J130,FALSE)</f>
        <v>0.22</v>
      </c>
      <c r="I141" s="112">
        <f ca="1">INDIRECT(Calculation!K130,FALSE)</f>
        <v>2.7000000000000001E-3</v>
      </c>
      <c r="J141" s="112">
        <f ca="1">INDIRECT(Calculation!L130,FALSE)</f>
        <v>0</v>
      </c>
      <c r="K141" s="112">
        <f ca="1">INDIRECT(Calculation!M130,FALSE)</f>
        <v>0</v>
      </c>
      <c r="L141" s="112">
        <f ca="1">INDIRECT(Calculation!N130,FALSE)</f>
        <v>0</v>
      </c>
      <c r="M141" s="112">
        <f ca="1">INDIRECT(Calculation!O130,FALSE)</f>
        <v>0</v>
      </c>
      <c r="N141" s="112">
        <f ca="1">INDIRECT(Calculation!P130,FALSE)</f>
        <v>0</v>
      </c>
      <c r="O141" s="224"/>
    </row>
    <row r="142" spans="1:15" ht="20.149999999999999" customHeight="1" x14ac:dyDescent="0.35">
      <c r="A142" s="163"/>
      <c r="B142" s="139" t="s">
        <v>58</v>
      </c>
      <c r="C142" s="117">
        <f ca="1">INDIRECT(Calculation!E131,FALSE)</f>
        <v>1.6175999999999999</v>
      </c>
      <c r="D142" s="112">
        <f ca="1">INDIRECT(Calculation!F131,FALSE)</f>
        <v>1.5830000000000002</v>
      </c>
      <c r="E142" s="150">
        <f t="shared" ref="E142:E156" ca="1" si="42">IF(((D142-C142)/C142)*100&gt;100,"(+)  ",IF(((D142-C142)/C142)*100&lt;-100,"(-)  ",IF(ROUND((((D142-C142)/C142)*100),1)=0,"-  ",((D142-C142)/C142)*100)))</f>
        <v>-2.138971315529163</v>
      </c>
      <c r="F142" s="117">
        <f ca="1">INDIRECT(Calculation!H131,FALSE)</f>
        <v>0.38240000000000002</v>
      </c>
      <c r="G142" s="112">
        <f ca="1">INDIRECT(Calculation!I131,FALSE)</f>
        <v>0.38300000000000001</v>
      </c>
      <c r="H142" s="112">
        <f ca="1">INDIRECT(Calculation!J131,FALSE)</f>
        <v>0.38169999999999998</v>
      </c>
      <c r="I142" s="112">
        <f ca="1">INDIRECT(Calculation!K131,FALSE)</f>
        <v>0.47049999999999997</v>
      </c>
      <c r="J142" s="112">
        <f ca="1">INDIRECT(Calculation!L131,FALSE)</f>
        <v>0.41870000000000002</v>
      </c>
      <c r="K142" s="112">
        <f ca="1">INDIRECT(Calculation!M131,FALSE)</f>
        <v>0.4032</v>
      </c>
      <c r="L142" s="112">
        <f ca="1">INDIRECT(Calculation!N131,FALSE)</f>
        <v>0.37809999999999999</v>
      </c>
      <c r="M142" s="112">
        <f ca="1">INDIRECT(Calculation!O131,FALSE)</f>
        <v>0.38300000000000001</v>
      </c>
      <c r="N142" s="149">
        <f ca="1">INDIRECT(Calculation!P131,FALSE)</f>
        <v>0.38159999999999999</v>
      </c>
      <c r="O142" s="224">
        <f t="shared" ca="1" si="41"/>
        <v>-8.8607594936708907</v>
      </c>
    </row>
    <row r="143" spans="1:15" ht="20.149999999999999" customHeight="1" x14ac:dyDescent="0.35">
      <c r="A143" s="163"/>
      <c r="B143" s="139" t="s">
        <v>49</v>
      </c>
      <c r="C143" s="117">
        <f ca="1">INDIRECT(Calculation!E132,FALSE)</f>
        <v>84.892499999999998</v>
      </c>
      <c r="D143" s="112">
        <f ca="1">INDIRECT(Calculation!F132,FALSE)</f>
        <v>90.576999999999998</v>
      </c>
      <c r="E143" s="150">
        <f t="shared" ca="1" si="42"/>
        <v>6.696115675707512</v>
      </c>
      <c r="F143" s="117">
        <f ca="1">INDIRECT(Calculation!H132,FALSE)</f>
        <v>25.177499999999998</v>
      </c>
      <c r="G143" s="112">
        <f ca="1">INDIRECT(Calculation!I132,FALSE)</f>
        <v>16.0337</v>
      </c>
      <c r="H143" s="112">
        <f ca="1">INDIRECT(Calculation!J132,FALSE)</f>
        <v>16.786899999999999</v>
      </c>
      <c r="I143" s="112">
        <f ca="1">INDIRECT(Calculation!K132,FALSE)</f>
        <v>26.894400000000001</v>
      </c>
      <c r="J143" s="112">
        <f ca="1">INDIRECT(Calculation!L132,FALSE)</f>
        <v>30.8339</v>
      </c>
      <c r="K143" s="112">
        <f ca="1">INDIRECT(Calculation!M132,FALSE)</f>
        <v>17.061199999999999</v>
      </c>
      <c r="L143" s="112">
        <f ca="1">INDIRECT(Calculation!N132,FALSE)</f>
        <v>18.3005</v>
      </c>
      <c r="M143" s="112">
        <f ca="1">INDIRECT(Calculation!O132,FALSE)</f>
        <v>24.381399999999999</v>
      </c>
      <c r="N143" s="149">
        <f ca="1">INDIRECT(Calculation!P132,FALSE)</f>
        <v>25.908799999999999</v>
      </c>
      <c r="O143" s="224">
        <f t="shared" ca="1" si="41"/>
        <v>-15.973003739390737</v>
      </c>
    </row>
    <row r="144" spans="1:15" ht="20.149999999999999" customHeight="1" x14ac:dyDescent="0.35">
      <c r="A144" s="163"/>
      <c r="B144" s="139" t="s">
        <v>50</v>
      </c>
      <c r="C144" s="117">
        <f ca="1">INDIRECT(Calculation!E133,FALSE)</f>
        <v>37.340499999999999</v>
      </c>
      <c r="D144" s="112">
        <f ca="1">INDIRECT(Calculation!F133,FALSE)</f>
        <v>33.002500000000005</v>
      </c>
      <c r="E144" s="150">
        <f t="shared" ca="1" si="42"/>
        <v>-11.617412728806507</v>
      </c>
      <c r="F144" s="117">
        <f ca="1">INDIRECT(Calculation!H133,FALSE)</f>
        <v>7.5968</v>
      </c>
      <c r="G144" s="112">
        <f ca="1">INDIRECT(Calculation!I133,FALSE)</f>
        <v>10.497400000000001</v>
      </c>
      <c r="H144" s="112">
        <f ca="1">INDIRECT(Calculation!J133,FALSE)</f>
        <v>10.4435</v>
      </c>
      <c r="I144" s="112">
        <f ca="1">INDIRECT(Calculation!K133,FALSE)</f>
        <v>8.8027999999999995</v>
      </c>
      <c r="J144" s="112">
        <f ca="1">INDIRECT(Calculation!L133,FALSE)</f>
        <v>8.7504000000000008</v>
      </c>
      <c r="K144" s="112">
        <f ca="1">INDIRECT(Calculation!M133,FALSE)</f>
        <v>9.0789000000000009</v>
      </c>
      <c r="L144" s="112">
        <f ca="1">INDIRECT(Calculation!N133,FALSE)</f>
        <v>7.508</v>
      </c>
      <c r="M144" s="112">
        <f ca="1">INDIRECT(Calculation!O133,FALSE)</f>
        <v>7.6651999999999996</v>
      </c>
      <c r="N144" s="149">
        <f ca="1">INDIRECT(Calculation!P133,FALSE)</f>
        <v>8.1045999999999996</v>
      </c>
      <c r="O144" s="224">
        <f t="shared" ca="1" si="41"/>
        <v>-7.3802340464436051</v>
      </c>
    </row>
    <row r="145" spans="1:15" ht="20.149999999999999" customHeight="1" x14ac:dyDescent="0.35">
      <c r="A145" s="39"/>
      <c r="B145" s="114" t="s">
        <v>70</v>
      </c>
      <c r="C145" s="117">
        <f ca="1">INDIRECT(Calculation!E134,FALSE)</f>
        <v>5.6237999999999992</v>
      </c>
      <c r="D145" s="112">
        <f ca="1">INDIRECT(Calculation!F134,FALSE)</f>
        <v>5.2793000000000001</v>
      </c>
      <c r="E145" s="150">
        <f t="shared" ca="1" si="42"/>
        <v>-6.1257512713823248</v>
      </c>
      <c r="F145" s="117">
        <f ca="1">INDIRECT(Calculation!H134,FALSE)</f>
        <v>2.0068999999999999</v>
      </c>
      <c r="G145" s="112">
        <f ca="1">INDIRECT(Calculation!I134,FALSE)</f>
        <v>1.0552999999999999</v>
      </c>
      <c r="H145" s="112">
        <f ca="1">INDIRECT(Calculation!J134,FALSE)</f>
        <v>1.0946</v>
      </c>
      <c r="I145" s="112">
        <f ca="1">INDIRECT(Calculation!K134,FALSE)</f>
        <v>1.4670000000000001</v>
      </c>
      <c r="J145" s="112">
        <f ca="1">INDIRECT(Calculation!L134,FALSE)</f>
        <v>1.6151</v>
      </c>
      <c r="K145" s="112">
        <f ca="1">INDIRECT(Calculation!M134,FALSE)</f>
        <v>0.69610000000000005</v>
      </c>
      <c r="L145" s="112">
        <f ca="1">INDIRECT(Calculation!N134,FALSE)</f>
        <v>1.0347</v>
      </c>
      <c r="M145" s="112">
        <f ca="1">INDIRECT(Calculation!O134,FALSE)</f>
        <v>1.9334</v>
      </c>
      <c r="N145" s="149">
        <f ca="1">INDIRECT(Calculation!P134,FALSE)</f>
        <v>1.5435000000000001</v>
      </c>
      <c r="O145" s="224">
        <f t="shared" ca="1" si="41"/>
        <v>-4.4331620333106239</v>
      </c>
    </row>
    <row r="146" spans="1:15" ht="20.149999999999999" customHeight="1" x14ac:dyDescent="0.35">
      <c r="A146" s="39"/>
      <c r="B146" s="139" t="s">
        <v>97</v>
      </c>
      <c r="C146" s="117">
        <f ca="1">INDIRECT(Calculation!E135,FALSE)</f>
        <v>83.249200000000002</v>
      </c>
      <c r="D146" s="112">
        <f ca="1">INDIRECT(Calculation!F135,FALSE)</f>
        <v>86.07480000000001</v>
      </c>
      <c r="E146" s="150">
        <f t="shared" ca="1" si="42"/>
        <v>3.3941467305391626</v>
      </c>
      <c r="F146" s="117">
        <f ca="1">INDIRECT(Calculation!H135,FALSE)</f>
        <v>25.920500000000001</v>
      </c>
      <c r="G146" s="112">
        <f ca="1">INDIRECT(Calculation!I135,FALSE)</f>
        <v>17.206399999999999</v>
      </c>
      <c r="H146" s="112">
        <f ca="1">INDIRECT(Calculation!J135,FALSE)</f>
        <v>16.697900000000001</v>
      </c>
      <c r="I146" s="112">
        <f ca="1">INDIRECT(Calculation!K135,FALSE)</f>
        <v>23.424399999999999</v>
      </c>
      <c r="J146" s="112">
        <f ca="1">INDIRECT(Calculation!L135,FALSE)</f>
        <v>22.4239</v>
      </c>
      <c r="K146" s="112">
        <f ca="1">INDIRECT(Calculation!M135,FALSE)</f>
        <v>17.430199999999999</v>
      </c>
      <c r="L146" s="112">
        <f ca="1">INDIRECT(Calculation!N135,FALSE)</f>
        <v>17.7104</v>
      </c>
      <c r="M146" s="112">
        <f ca="1">INDIRECT(Calculation!O135,FALSE)</f>
        <v>28.510300000000001</v>
      </c>
      <c r="N146" s="149">
        <f ca="1">INDIRECT(Calculation!P135,FALSE)</f>
        <v>29.176500000000001</v>
      </c>
      <c r="O146" s="224">
        <f t="shared" ca="1" si="41"/>
        <v>30.113405785791059</v>
      </c>
    </row>
    <row r="147" spans="1:15" ht="20.149999999999999" customHeight="1" x14ac:dyDescent="0.35">
      <c r="A147" s="39"/>
      <c r="B147" s="143" t="s">
        <v>98</v>
      </c>
      <c r="C147" s="117">
        <f ca="1">INDIRECT(Calculation!E136,FALSE)</f>
        <v>34.531799999999997</v>
      </c>
      <c r="D147" s="112">
        <f ca="1">INDIRECT(Calculation!F136,FALSE)</f>
        <v>34.139400000000002</v>
      </c>
      <c r="E147" s="150">
        <f ca="1">IF(((D147-C147)/C147)*100&gt;100,"(+)  ",IF(((D147-C147)/C147)*100&lt;-100,"(-)  ",IF(ROUND((((D147-C147)/C147)*100),1)=0,"-  ",((D147-C147)/C147)*100)))</f>
        <v>-1.1363438917171853</v>
      </c>
      <c r="F147" s="117">
        <f ca="1">INDIRECT(Calculation!H136,FALSE)</f>
        <v>10.814399999999999</v>
      </c>
      <c r="G147" s="112">
        <f ca="1">INDIRECT(Calculation!I136,FALSE)</f>
        <v>7.2380000000000004</v>
      </c>
      <c r="H147" s="112">
        <f ca="1">INDIRECT(Calculation!J136,FALSE)</f>
        <v>6.883</v>
      </c>
      <c r="I147" s="112">
        <f ca="1">INDIRECT(Calculation!K136,FALSE)</f>
        <v>9.5963999999999992</v>
      </c>
      <c r="J147" s="112">
        <f ca="1">INDIRECT(Calculation!L136,FALSE)</f>
        <v>9.4641999999999999</v>
      </c>
      <c r="K147" s="112">
        <f ca="1">INDIRECT(Calculation!M136,FALSE)</f>
        <v>6.9744999999999999</v>
      </c>
      <c r="L147" s="112">
        <f ca="1">INDIRECT(Calculation!N136,FALSE)</f>
        <v>6.9119000000000002</v>
      </c>
      <c r="M147" s="112">
        <f ca="1">INDIRECT(Calculation!O136,FALSE)</f>
        <v>10.7888</v>
      </c>
      <c r="N147" s="149">
        <f ca="1">INDIRECT(Calculation!P136,FALSE)</f>
        <v>12.2948</v>
      </c>
      <c r="O147" s="224">
        <f ca="1">IF(((N147-J147)/J147)*100&gt;100,"(+)  ",IF(((N147-J147)/J147)*100&lt;-100,"(-)  ",IF(ROUND((((N147-J147)/J147)*100),1)=0,"-  ",((N147-J147)/J147)*100)))</f>
        <v>29.908497284503717</v>
      </c>
    </row>
    <row r="148" spans="1:15" ht="20.149999999999999" customHeight="1" x14ac:dyDescent="0.35">
      <c r="A148" s="39"/>
      <c r="B148" s="144" t="s">
        <v>99</v>
      </c>
      <c r="C148" s="117">
        <f ca="1">INDIRECT(Calculation!E137,FALSE)</f>
        <v>48.717399999999998</v>
      </c>
      <c r="D148" s="112">
        <f ca="1">INDIRECT(Calculation!F137,FALSE)</f>
        <v>51.935399999999994</v>
      </c>
      <c r="E148" s="150">
        <f ca="1">IF(((D148-C148)/C148)*100&gt;100,"(+)  ",IF(((D148-C148)/C148)*100&lt;-100,"(-)  ",IF(ROUND((((D148-C148)/C148)*100),1)=0,"-  ",((D148-C148)/C148)*100)))</f>
        <v>6.6054428191980623</v>
      </c>
      <c r="F148" s="117">
        <f ca="1">INDIRECT(Calculation!H137,FALSE)</f>
        <v>15.1061</v>
      </c>
      <c r="G148" s="112">
        <f ca="1">INDIRECT(Calculation!I137,FALSE)</f>
        <v>9.9684000000000008</v>
      </c>
      <c r="H148" s="112">
        <f ca="1">INDIRECT(Calculation!J137,FALSE)</f>
        <v>9.8148999999999997</v>
      </c>
      <c r="I148" s="112">
        <f ca="1">INDIRECT(Calculation!K137,FALSE)</f>
        <v>13.827999999999999</v>
      </c>
      <c r="J148" s="112">
        <f ca="1">INDIRECT(Calculation!L137,FALSE)</f>
        <v>12.9597</v>
      </c>
      <c r="K148" s="112">
        <f ca="1">INDIRECT(Calculation!M137,FALSE)</f>
        <v>10.4557</v>
      </c>
      <c r="L148" s="112">
        <f ca="1">INDIRECT(Calculation!N137,FALSE)</f>
        <v>10.798500000000001</v>
      </c>
      <c r="M148" s="112">
        <f ca="1">INDIRECT(Calculation!O137,FALSE)</f>
        <v>17.721499999999999</v>
      </c>
      <c r="N148" s="149">
        <f ca="1">INDIRECT(Calculation!P137,FALSE)</f>
        <v>16.881699999999999</v>
      </c>
      <c r="O148" s="224">
        <f ca="1">IF(((N148-J148)/J148)*100&gt;100,"(+)  ",IF(((N148-J148)/J148)*100&lt;-100,"(-)  ",IF(ROUND((((N148-J148)/J148)*100),1)=0,"-  ",((N148-J148)/J148)*100)))</f>
        <v>30.263046212489481</v>
      </c>
    </row>
    <row r="149" spans="1:15" ht="20.149999999999999" customHeight="1" x14ac:dyDescent="0.35">
      <c r="A149" s="39"/>
      <c r="B149" s="144" t="s">
        <v>64</v>
      </c>
      <c r="C149" s="117">
        <f ca="1">INDIRECT(Calculation!E138,FALSE)</f>
        <v>1.2899999999999998E-2</v>
      </c>
      <c r="D149" s="112">
        <f ca="1">INDIRECT(Calculation!F138,FALSE)</f>
        <v>1.6E-2</v>
      </c>
      <c r="E149" s="150">
        <f ca="1">IF(((D149-C149)/C149)*100&gt;100,"(+)  ",IF(((D149-C149)/C149)*100&lt;-100,"(-)  ",IF(ROUND((((D149-C149)/C149)*100),1)=0,"-  ",((D149-C149)/C149)*100)))</f>
        <v>24.031007751938006</v>
      </c>
      <c r="F149" s="117">
        <f ca="1">INDIRECT(Calculation!H138,FALSE)</f>
        <v>2.8999999999999998E-3</v>
      </c>
      <c r="G149" s="112">
        <f ca="1">INDIRECT(Calculation!I138,FALSE)</f>
        <v>3.3E-3</v>
      </c>
      <c r="H149" s="112">
        <f ca="1">INDIRECT(Calculation!J138,FALSE)</f>
        <v>3.0999999999999999E-3</v>
      </c>
      <c r="I149" s="112">
        <f ca="1">INDIRECT(Calculation!K138,FALSE)</f>
        <v>3.5999999999999999E-3</v>
      </c>
      <c r="J149" s="112">
        <f ca="1">INDIRECT(Calculation!L138,FALSE)</f>
        <v>5.1999999999999998E-3</v>
      </c>
      <c r="K149" s="112">
        <f ca="1">INDIRECT(Calculation!M138,FALSE)</f>
        <v>4.5999999999999999E-3</v>
      </c>
      <c r="L149" s="112">
        <f ca="1">INDIRECT(Calculation!N138,FALSE)</f>
        <v>3.7000000000000002E-3</v>
      </c>
      <c r="M149" s="112">
        <f ca="1">INDIRECT(Calculation!O138,FALSE)</f>
        <v>2.5000000000000001E-3</v>
      </c>
      <c r="N149" s="149">
        <f ca="1">INDIRECT(Calculation!P138,FALSE)</f>
        <v>1.8E-3</v>
      </c>
      <c r="O149" s="224">
        <f ca="1">IF(((N149-J149)/J149)*100&gt;100,"(+)  ",IF(((N149-J149)/J149)*100&lt;-100,"(-)  ",IF(ROUND((((N149-J149)/J149)*100),1)=0,"-  ",((N149-J149)/J149)*100)))</f>
        <v>-65.384615384615387</v>
      </c>
    </row>
    <row r="150" spans="1:15" ht="20.149999999999999" customHeight="1" x14ac:dyDescent="0.35">
      <c r="A150" s="39"/>
      <c r="B150" s="144" t="s">
        <v>52</v>
      </c>
      <c r="C150" s="117">
        <f ca="1">INDIRECT(Calculation!E139,FALSE)</f>
        <v>14.880599999999999</v>
      </c>
      <c r="D150" s="112">
        <f ca="1">INDIRECT(Calculation!F139,FALSE)</f>
        <v>19.982700000000001</v>
      </c>
      <c r="E150" s="150">
        <f ca="1">IF(((D150-C150)/C150)*100&gt;100,"(+)  ",IF(((D150-C150)/C150)*100&lt;-100,"(-)  ",IF(ROUND((((D150-C150)/C150)*100),1)=0,"-  ",((D150-C150)/C150)*100)))</f>
        <v>34.286923914358312</v>
      </c>
      <c r="F150" s="117">
        <f ca="1">INDIRECT(Calculation!H139,FALSE)</f>
        <v>1.8277000000000001</v>
      </c>
      <c r="G150" s="112">
        <f ca="1">INDIRECT(Calculation!I139,FALSE)</f>
        <v>5.7279</v>
      </c>
      <c r="H150" s="112">
        <f ca="1">INDIRECT(Calculation!J139,FALSE)</f>
        <v>5.5069999999999997</v>
      </c>
      <c r="I150" s="112">
        <f ca="1">INDIRECT(Calculation!K139,FALSE)</f>
        <v>1.8180000000000001</v>
      </c>
      <c r="J150" s="112">
        <f ca="1">INDIRECT(Calculation!L139,FALSE)</f>
        <v>2.6311</v>
      </c>
      <c r="K150" s="112">
        <f ca="1">INDIRECT(Calculation!M139,FALSE)</f>
        <v>8.3561999999999994</v>
      </c>
      <c r="L150" s="112">
        <f ca="1">INDIRECT(Calculation!N139,FALSE)</f>
        <v>6.8909000000000002</v>
      </c>
      <c r="M150" s="112">
        <f ca="1">INDIRECT(Calculation!O139,FALSE)</f>
        <v>2.1044999999999998</v>
      </c>
      <c r="N150" s="149">
        <f ca="1">INDIRECT(Calculation!P139,FALSE)</f>
        <v>2.6791</v>
      </c>
      <c r="O150" s="224">
        <f ca="1">IF(((N150-J150)/J150)*100&gt;100,"(+)  ",IF(((N150-J150)/J150)*100&lt;-100,"(-)  ",IF(ROUND((((N150-J150)/J150)*100),1)=0,"-  ",((N150-J150)/J150)*100)))</f>
        <v>1.8243320284291757</v>
      </c>
    </row>
    <row r="151" spans="1:15" ht="20.149999999999999" customHeight="1" x14ac:dyDescent="0.35">
      <c r="A151" s="163"/>
      <c r="B151" s="139" t="s">
        <v>108</v>
      </c>
      <c r="C151" s="117">
        <f ca="1">INDIRECT(Calculation!E140,FALSE)</f>
        <v>36.949600000000004</v>
      </c>
      <c r="D151" s="112">
        <f ca="1">INDIRECT(Calculation!F140,FALSE)</f>
        <v>37.791200000000003</v>
      </c>
      <c r="E151" s="150">
        <f ca="1">IF(((D151-C151)/C151)*100&gt;100,"(+)  ",IF(((D151-C151)/C151)*100&lt;-100,"(-)  ",IF(ROUND((((D151-C151)/C151)*100),1)=0,"-  ",((D151-C151)/C151)*100)))</f>
        <v>2.2776971875202969</v>
      </c>
      <c r="F151" s="117">
        <f ca="1">INDIRECT(Calculation!H140,FALSE)</f>
        <v>9.2159999999999993</v>
      </c>
      <c r="G151" s="112">
        <f ca="1">INDIRECT(Calculation!I140,FALSE)</f>
        <v>8.9268000000000001</v>
      </c>
      <c r="H151" s="112">
        <f ca="1">INDIRECT(Calculation!J140,FALSE)</f>
        <v>9.07</v>
      </c>
      <c r="I151" s="112">
        <f ca="1">INDIRECT(Calculation!K140,FALSE)</f>
        <v>9.7368000000000006</v>
      </c>
      <c r="J151" s="112">
        <f ca="1">INDIRECT(Calculation!L140,FALSE)</f>
        <v>9.4056999999999995</v>
      </c>
      <c r="K151" s="112">
        <f ca="1">INDIRECT(Calculation!M140,FALSE)</f>
        <v>8.9850999999999992</v>
      </c>
      <c r="L151" s="112">
        <f ca="1">INDIRECT(Calculation!N140,FALSE)</f>
        <v>9.4472000000000005</v>
      </c>
      <c r="M151" s="112">
        <f ca="1">INDIRECT(Calculation!O140,FALSE)</f>
        <v>9.9532000000000007</v>
      </c>
      <c r="N151" s="149">
        <f ca="1">INDIRECT(Calculation!P140,FALSE)</f>
        <v>9.2933000000000003</v>
      </c>
      <c r="O151" s="224">
        <f ca="1">IF(((N151-J151)/J151)*100&gt;100,"(+)  ",IF(((N151-J151)/J151)*100&lt;-100,"(-)  ",IF(ROUND((((N151-J151)/J151)*100),1)=0,"-  ",((N151-J151)/J151)*100)))</f>
        <v>-1.1950200410389358</v>
      </c>
    </row>
    <row r="152" spans="1:15" ht="20.149999999999999" customHeight="1" x14ac:dyDescent="0.35">
      <c r="A152" s="163"/>
      <c r="B152" s="114" t="s">
        <v>320</v>
      </c>
      <c r="C152" s="117">
        <f ca="1">INDIRECT(Calculation!E141,FALSE)</f>
        <v>5.6813999999999991</v>
      </c>
      <c r="D152" s="112">
        <f ca="1">INDIRECT(Calculation!F141,FALSE)</f>
        <v>5.5626999999999995</v>
      </c>
      <c r="E152" s="150">
        <f t="shared" ca="1" si="42"/>
        <v>-2.0892737705495055</v>
      </c>
      <c r="F152" s="117">
        <f ca="1">INDIRECT(Calculation!H141,FALSE)</f>
        <v>1.4444999999999999</v>
      </c>
      <c r="G152" s="112">
        <f ca="1">INDIRECT(Calculation!I141,FALSE)</f>
        <v>1.4733000000000001</v>
      </c>
      <c r="H152" s="112">
        <f ca="1">INDIRECT(Calculation!J141,FALSE)</f>
        <v>1.4361999999999999</v>
      </c>
      <c r="I152" s="112">
        <f ca="1">INDIRECT(Calculation!K141,FALSE)</f>
        <v>1.3273999999999999</v>
      </c>
      <c r="J152" s="112">
        <f ca="1">INDIRECT(Calculation!L141,FALSE)</f>
        <v>1.3704000000000001</v>
      </c>
      <c r="K152" s="112">
        <f ca="1">INDIRECT(Calculation!M141,FALSE)</f>
        <v>1.3907</v>
      </c>
      <c r="L152" s="112">
        <f ca="1">INDIRECT(Calculation!N141,FALSE)</f>
        <v>1.3773</v>
      </c>
      <c r="M152" s="112">
        <f ca="1">INDIRECT(Calculation!O141,FALSE)</f>
        <v>1.4242999999999999</v>
      </c>
      <c r="N152" s="149">
        <f ca="1">INDIRECT(Calculation!P141,FALSE)</f>
        <v>1.3817999999999999</v>
      </c>
      <c r="O152" s="224">
        <f t="shared" ca="1" si="41"/>
        <v>0.83187390542906126</v>
      </c>
    </row>
    <row r="153" spans="1:15" ht="20.149999999999999" customHeight="1" x14ac:dyDescent="0.35">
      <c r="A153" s="163"/>
      <c r="B153" s="162" t="s">
        <v>114</v>
      </c>
      <c r="C153" s="117">
        <f ca="1">INDIRECT(Calculation!E142,FALSE)</f>
        <v>-0.65090000000000003</v>
      </c>
      <c r="D153" s="112">
        <f ca="1">INDIRECT(Calculation!F142,FALSE)</f>
        <v>-0.33189999999999997</v>
      </c>
      <c r="E153" s="150">
        <f t="shared" ca="1" si="42"/>
        <v>-49.009064372407437</v>
      </c>
      <c r="F153" s="117">
        <f ca="1">INDIRECT(Calculation!H142,FALSE)</f>
        <v>-0.18410000000000001</v>
      </c>
      <c r="G153" s="112">
        <f ca="1">INDIRECT(Calculation!I142,FALSE)</f>
        <v>-0.1532</v>
      </c>
      <c r="H153" s="112">
        <f ca="1">INDIRECT(Calculation!J142,FALSE)</f>
        <v>-0.16339999999999999</v>
      </c>
      <c r="I153" s="112">
        <f ca="1">INDIRECT(Calculation!K142,FALSE)</f>
        <v>-0.1502</v>
      </c>
      <c r="J153" s="112">
        <f ca="1">INDIRECT(Calculation!L142,FALSE)</f>
        <v>-0.15939999999999999</v>
      </c>
      <c r="K153" s="112">
        <f ca="1">INDIRECT(Calculation!M142,FALSE)</f>
        <v>-1.89E-2</v>
      </c>
      <c r="L153" s="112">
        <f ca="1">INDIRECT(Calculation!N142,FALSE)</f>
        <v>-4.2700000000000002E-2</v>
      </c>
      <c r="M153" s="112">
        <f ca="1">INDIRECT(Calculation!O142,FALSE)</f>
        <v>-0.1109</v>
      </c>
      <c r="N153" s="149">
        <f ca="1">INDIRECT(Calculation!P142,FALSE)</f>
        <v>-0.12280000000000001</v>
      </c>
      <c r="O153" s="224">
        <f t="shared" ca="1" si="41"/>
        <v>-22.961104140526967</v>
      </c>
    </row>
    <row r="154" spans="1:15" ht="20.149999999999999" customHeight="1" x14ac:dyDescent="0.35">
      <c r="A154" s="205"/>
      <c r="B154" s="203" t="s">
        <v>264</v>
      </c>
      <c r="C154" s="117">
        <f ca="1">INDIRECT(Calculation!E143,FALSE)</f>
        <v>-0.2787</v>
      </c>
      <c r="D154" s="112">
        <f ca="1">INDIRECT(Calculation!F143,FALSE)</f>
        <v>-0.41449999999999998</v>
      </c>
      <c r="E154" s="150">
        <f t="shared" ref="E154" ca="1" si="43">IF(((D154-C154)/C154)*100&gt;100,"(+)  ",IF(((D154-C154)/C154)*100&lt;-100,"(-)  ",IF(ROUND((((D154-C154)/C154)*100),1)=0,"-  ",((D154-C154)/C154)*100)))</f>
        <v>48.726228919985637</v>
      </c>
      <c r="F154" s="117">
        <f ca="1">INDIRECT(Calculation!H143,FALSE)</f>
        <v>-6.5199999999999994E-2</v>
      </c>
      <c r="G154" s="112">
        <f ca="1">INDIRECT(Calculation!I143,FALSE)</f>
        <v>-6.59E-2</v>
      </c>
      <c r="H154" s="112">
        <f ca="1">INDIRECT(Calculation!J143,FALSE)</f>
        <v>-7.0000000000000007E-2</v>
      </c>
      <c r="I154" s="112">
        <f ca="1">INDIRECT(Calculation!K143,FALSE)</f>
        <v>-7.7600000000000002E-2</v>
      </c>
      <c r="J154" s="112">
        <f ca="1">INDIRECT(Calculation!L143,FALSE)</f>
        <v>-9.1499999999999998E-2</v>
      </c>
      <c r="K154" s="112">
        <f ca="1">INDIRECT(Calculation!M143,FALSE)</f>
        <v>-0.1007</v>
      </c>
      <c r="L154" s="112">
        <f ca="1">INDIRECT(Calculation!N143,FALSE)</f>
        <v>-0.10050000000000001</v>
      </c>
      <c r="M154" s="112">
        <f ca="1">INDIRECT(Calculation!O143,FALSE)</f>
        <v>-0.12180000000000001</v>
      </c>
      <c r="N154" s="149">
        <f ca="1">INDIRECT(Calculation!P143,FALSE)</f>
        <v>-0.1459</v>
      </c>
      <c r="O154" s="224">
        <f t="shared" ref="O154" ca="1" si="44">IF(((N154-J154)/J154)*100&gt;100,"(+)  ",IF(((N154-J154)/J154)*100&lt;-100,"(-)  ",IF(ROUND((((N154-J154)/J154)*100),1)=0,"-  ",((N154-J154)/J154)*100)))</f>
        <v>59.453551912568315</v>
      </c>
    </row>
    <row r="155" spans="1:15" ht="20.149999999999999" customHeight="1" x14ac:dyDescent="0.35">
      <c r="A155" s="163"/>
      <c r="B155" s="139" t="s">
        <v>55</v>
      </c>
      <c r="C155" s="117">
        <f ca="1">INDIRECT(Calculation!E144,FALSE)</f>
        <v>33.407799999999995</v>
      </c>
      <c r="D155" s="112">
        <f ca="1">INDIRECT(Calculation!F144,FALSE)</f>
        <v>29.729700000000001</v>
      </c>
      <c r="E155" s="150">
        <f t="shared" ca="1" si="42"/>
        <v>-11.009704320547877</v>
      </c>
      <c r="F155" s="117">
        <f ca="1">INDIRECT(Calculation!H144,FALSE)</f>
        <v>9.0266000000000002</v>
      </c>
      <c r="G155" s="112">
        <f ca="1">INDIRECT(Calculation!I144,FALSE)</f>
        <v>9.2181999999999995</v>
      </c>
      <c r="H155" s="112">
        <f ca="1">INDIRECT(Calculation!J144,FALSE)</f>
        <v>8.1369000000000007</v>
      </c>
      <c r="I155" s="112">
        <f ca="1">INDIRECT(Calculation!K144,FALSE)</f>
        <v>7.0260999999999996</v>
      </c>
      <c r="J155" s="112">
        <f ca="1">INDIRECT(Calculation!L144,FALSE)</f>
        <v>7.8326000000000002</v>
      </c>
      <c r="K155" s="112">
        <f ca="1">INDIRECT(Calculation!M144,FALSE)</f>
        <v>7.3819999999999997</v>
      </c>
      <c r="L155" s="112">
        <f ca="1">INDIRECT(Calculation!N144,FALSE)</f>
        <v>8.0993999999999993</v>
      </c>
      <c r="M155" s="112">
        <f ca="1">INDIRECT(Calculation!O144,FALSE)</f>
        <v>6.4157000000000002</v>
      </c>
      <c r="N155" s="149">
        <f ca="1">INDIRECT(Calculation!P144,FALSE)</f>
        <v>6.1829999999999998</v>
      </c>
      <c r="O155" s="224">
        <f t="shared" ca="1" si="41"/>
        <v>-21.060695043791338</v>
      </c>
    </row>
    <row r="156" spans="1:15" ht="20.149999999999999" customHeight="1" x14ac:dyDescent="0.35">
      <c r="A156" s="39"/>
      <c r="B156" s="145" t="s">
        <v>61</v>
      </c>
      <c r="C156" s="126">
        <f ca="1">INDIRECT(Calculation!E145,FALSE)</f>
        <v>304.30669999999998</v>
      </c>
      <c r="D156" s="127">
        <f ca="1">INDIRECT(Calculation!F145,FALSE)</f>
        <v>308.8526</v>
      </c>
      <c r="E156" s="151">
        <f t="shared" ca="1" si="42"/>
        <v>1.493854719597044</v>
      </c>
      <c r="F156" s="126">
        <f ca="1">INDIRECT(Calculation!H145,FALSE)</f>
        <v>83.3964</v>
      </c>
      <c r="G156" s="127">
        <f ca="1">INDIRECT(Calculation!I145,FALSE)</f>
        <v>70.62</v>
      </c>
      <c r="H156" s="127">
        <f ca="1">INDIRECT(Calculation!J145,FALSE)</f>
        <v>69.544499999999999</v>
      </c>
      <c r="I156" s="127">
        <f ca="1">INDIRECT(Calculation!K145,FALSE)</f>
        <v>80.745800000000003</v>
      </c>
      <c r="J156" s="127">
        <f ca="1">INDIRECT(Calculation!L145,FALSE)</f>
        <v>85.036000000000001</v>
      </c>
      <c r="K156" s="127">
        <f ca="1">INDIRECT(Calculation!M145,FALSE)</f>
        <v>70.668700000000001</v>
      </c>
      <c r="L156" s="127">
        <f ca="1">INDIRECT(Calculation!N145,FALSE)</f>
        <v>70.606999999999999</v>
      </c>
      <c r="M156" s="127">
        <f ca="1">INDIRECT(Calculation!O145,FALSE)</f>
        <v>82.540899999999993</v>
      </c>
      <c r="N156" s="167">
        <f ca="1">INDIRECT(Calculation!P145,FALSE)</f>
        <v>84.385499999999993</v>
      </c>
      <c r="O156" s="227">
        <f t="shared" ca="1" si="41"/>
        <v>-0.76497013029776573</v>
      </c>
    </row>
    <row r="162" spans="11:14" x14ac:dyDescent="0.35">
      <c r="K162" s="130"/>
      <c r="L162" s="130"/>
      <c r="M162" s="130"/>
      <c r="N162" s="130"/>
    </row>
    <row r="163" spans="11:14" x14ac:dyDescent="0.35">
      <c r="K163" s="130"/>
      <c r="L163" s="130"/>
      <c r="M163" s="130"/>
      <c r="N163" s="130"/>
    </row>
    <row r="164" spans="11:14" x14ac:dyDescent="0.35">
      <c r="K164" s="201"/>
      <c r="L164" s="201"/>
      <c r="M164" s="201"/>
      <c r="N164" s="201"/>
    </row>
    <row r="165" spans="11:14" x14ac:dyDescent="0.35">
      <c r="K165" s="201"/>
      <c r="L165" s="201"/>
      <c r="M165" s="201"/>
      <c r="N165" s="201"/>
    </row>
  </sheetData>
  <phoneticPr fontId="34" type="noConversion"/>
  <pageMargins left="0.51181102362204722" right="0.51181102362204722" top="0.78740157480314965" bottom="0.78740157480314965" header="0.51181102362204722" footer="0.51181102362204722"/>
  <pageSetup paperSize="9" scale="66" orientation="portrait" verticalDpi="4" r:id="rId1"/>
  <headerFooter alignWithMargins="0"/>
  <ignoredErrors>
    <ignoredError sqref="C101:O101" formula="1"/>
    <ignoredError sqref="E8:E13" calculatedColumn="1"/>
  </ignoredErrors>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49963-28FB-49F0-BFFE-744C889FCC29}">
  <sheetPr codeName="Sheet3"/>
  <dimension ref="A1:DE248"/>
  <sheetViews>
    <sheetView zoomScaleNormal="100" workbookViewId="0"/>
  </sheetViews>
  <sheetFormatPr defaultColWidth="9.1796875" defaultRowHeight="12.5" x14ac:dyDescent="0.25"/>
  <cols>
    <col min="1" max="1" width="25.453125" style="29" customWidth="1"/>
    <col min="2" max="2" width="35.453125" style="29" customWidth="1"/>
    <col min="3" max="24" width="9.1796875" style="29" customWidth="1"/>
    <col min="25" max="25" width="8.81640625" style="29" customWidth="1"/>
    <col min="26" max="26" width="9.54296875" style="29" customWidth="1"/>
    <col min="27" max="28" width="10.54296875" style="29" customWidth="1"/>
    <col min="29" max="29" width="9.453125" style="29" customWidth="1"/>
    <col min="30" max="30" width="13.7265625" style="29" customWidth="1"/>
    <col min="31" max="78" width="9.1796875" style="29" customWidth="1"/>
    <col min="79" max="257" width="9.1796875" style="29"/>
    <col min="258" max="258" width="50.54296875" style="29" customWidth="1"/>
    <col min="259" max="16384" width="9.1796875" style="29"/>
  </cols>
  <sheetData>
    <row r="1" spans="1:109" s="28" customFormat="1" ht="45" customHeight="1" x14ac:dyDescent="0.25">
      <c r="A1" s="26" t="s">
        <v>252</v>
      </c>
      <c r="B1" s="26"/>
      <c r="C1" s="27"/>
      <c r="F1" s="29"/>
      <c r="P1" s="29"/>
    </row>
    <row r="2" spans="1:109" s="31" customFormat="1" ht="20.149999999999999" customHeight="1" x14ac:dyDescent="0.35">
      <c r="A2" s="30" t="s">
        <v>121</v>
      </c>
      <c r="B2" s="30"/>
    </row>
    <row r="3" spans="1:109" s="32" customFormat="1" ht="20.149999999999999" customHeight="1" x14ac:dyDescent="0.35">
      <c r="A3" s="31" t="s">
        <v>118</v>
      </c>
      <c r="B3" s="31"/>
    </row>
    <row r="4" spans="1:109" s="32" customFormat="1" ht="20.149999999999999" customHeight="1" x14ac:dyDescent="0.35">
      <c r="A4" s="31" t="s">
        <v>120</v>
      </c>
      <c r="B4" s="31"/>
    </row>
    <row r="5" spans="1:109" ht="30" customHeight="1" x14ac:dyDescent="0.3">
      <c r="A5" s="33" t="s">
        <v>275</v>
      </c>
      <c r="B5" s="51"/>
      <c r="C5" s="197"/>
      <c r="D5" s="197"/>
      <c r="E5" s="197"/>
      <c r="F5" s="197"/>
      <c r="G5" s="197"/>
      <c r="H5" s="197"/>
      <c r="I5" s="197"/>
      <c r="J5" s="197"/>
      <c r="K5" s="197"/>
      <c r="L5" s="197"/>
      <c r="M5" s="197"/>
      <c r="N5" s="198"/>
      <c r="O5" s="198"/>
      <c r="P5" s="198"/>
      <c r="Q5" s="198"/>
      <c r="R5" s="198"/>
      <c r="S5" s="198"/>
      <c r="T5" s="198"/>
      <c r="U5" s="198"/>
      <c r="V5" s="198"/>
      <c r="W5" s="198"/>
      <c r="X5" s="198"/>
      <c r="Y5" s="198"/>
      <c r="Z5" s="51"/>
      <c r="AA5" s="51"/>
      <c r="AB5" s="51"/>
    </row>
    <row r="6" spans="1:109" ht="30" customHeight="1" x14ac:dyDescent="0.35">
      <c r="A6" s="34" t="s">
        <v>91</v>
      </c>
      <c r="B6" s="89" t="s">
        <v>92</v>
      </c>
      <c r="C6" s="199" t="s">
        <v>124</v>
      </c>
      <c r="D6" s="199" t="s">
        <v>125</v>
      </c>
      <c r="E6" s="199" t="s">
        <v>126</v>
      </c>
      <c r="F6" s="199" t="s">
        <v>127</v>
      </c>
      <c r="G6" s="199" t="s">
        <v>128</v>
      </c>
      <c r="H6" s="199" t="s">
        <v>129</v>
      </c>
      <c r="I6" s="199" t="s">
        <v>130</v>
      </c>
      <c r="J6" s="199" t="s">
        <v>131</v>
      </c>
      <c r="K6" s="199" t="s">
        <v>132</v>
      </c>
      <c r="L6" s="199" t="s">
        <v>133</v>
      </c>
      <c r="M6" s="199" t="s">
        <v>134</v>
      </c>
      <c r="N6" s="43" t="s">
        <v>135</v>
      </c>
      <c r="O6" s="43" t="s">
        <v>136</v>
      </c>
      <c r="P6" s="43" t="s">
        <v>137</v>
      </c>
      <c r="Q6" s="43" t="s">
        <v>138</v>
      </c>
      <c r="R6" s="43" t="s">
        <v>139</v>
      </c>
      <c r="S6" s="43" t="s">
        <v>140</v>
      </c>
      <c r="T6" s="43" t="s">
        <v>141</v>
      </c>
      <c r="U6" s="43" t="s">
        <v>142</v>
      </c>
      <c r="V6" s="43" t="s">
        <v>143</v>
      </c>
      <c r="W6" s="43" t="s">
        <v>144</v>
      </c>
      <c r="X6" s="43" t="s">
        <v>115</v>
      </c>
      <c r="Y6" s="36" t="s">
        <v>116</v>
      </c>
      <c r="Z6" s="43" t="s">
        <v>240</v>
      </c>
      <c r="AA6" s="43" t="s">
        <v>258</v>
      </c>
      <c r="AB6" s="43" t="s">
        <v>267</v>
      </c>
      <c r="AC6" s="35" t="s">
        <v>280</v>
      </c>
      <c r="AD6" s="35" t="s">
        <v>324</v>
      </c>
    </row>
    <row r="7" spans="1:109" ht="20.149999999999999" customHeight="1" x14ac:dyDescent="0.35">
      <c r="A7" s="37" t="s">
        <v>46</v>
      </c>
      <c r="B7" s="83" t="s">
        <v>93</v>
      </c>
      <c r="C7" s="67">
        <f>SUM(Quarter!C7:F7)</f>
        <v>43.096699999999998</v>
      </c>
      <c r="D7" s="67">
        <f>SUM(Quarter!G7:J7)</f>
        <v>39.583300000000001</v>
      </c>
      <c r="E7" s="67">
        <f>SUM(Quarter!K7:N7)</f>
        <v>44.761600000000001</v>
      </c>
      <c r="F7" s="67">
        <f>SUM(Quarter!O7:R7)</f>
        <v>49.290500000000002</v>
      </c>
      <c r="G7" s="67">
        <f>SUM(Quarter!S7:V7)</f>
        <v>46.144800000000004</v>
      </c>
      <c r="H7" s="67">
        <f>SUM(Quarter!W7:Z7)</f>
        <v>50.895700000000005</v>
      </c>
      <c r="I7" s="67">
        <f>SUM(Quarter!AA7:AD7)</f>
        <v>48.974200000000003</v>
      </c>
      <c r="J7" s="67">
        <f>SUM(Quarter!AE7:AH7)</f>
        <v>50.582599999999999</v>
      </c>
      <c r="K7" s="67">
        <f>SUM(Quarter!AI7:AL7)</f>
        <v>55.926500000000004</v>
      </c>
      <c r="L7" s="67">
        <f>SUM(Quarter!AM7:AP7)</f>
        <v>51.030700000000003</v>
      </c>
      <c r="M7" s="67">
        <f>SUM(Quarter!AQ7:AT7)</f>
        <v>46.252400000000002</v>
      </c>
      <c r="N7" s="67">
        <f>SUM(Quarter!AU7:AX7)</f>
        <v>38.261600000000001</v>
      </c>
      <c r="O7" s="67">
        <f>SUM(Quarter!AY7:BB7)</f>
        <v>40.229799999999997</v>
      </c>
      <c r="P7" s="67">
        <f>SUM(Quarter!BC7:BF7)</f>
        <v>40.566099999999999</v>
      </c>
      <c r="Q7" s="67">
        <f>SUM(Quarter!BG7:BJ7)</f>
        <v>53.837200000000003</v>
      </c>
      <c r="R7" s="67">
        <f>SUM(Quarter!BK7:BN7)</f>
        <v>49.843999999999994</v>
      </c>
      <c r="S7" s="67">
        <f>SUM(Quarter!BO7:BR7)</f>
        <v>38.215200000000003</v>
      </c>
      <c r="T7" s="67">
        <f>SUM(Quarter!BS7:BV7)</f>
        <v>29.310499999999998</v>
      </c>
      <c r="U7" s="67">
        <f>SUM(Quarter!BW7:BZ7)</f>
        <v>12.0395</v>
      </c>
      <c r="V7" s="67">
        <f>SUM(Quarter!CA7:CD7)</f>
        <v>8.702300000000001</v>
      </c>
      <c r="W7" s="67">
        <f>SUM(Quarter!CE7:CH7)</f>
        <v>6.6393000000000004</v>
      </c>
      <c r="X7" s="67">
        <f>SUM(Quarter!CI7:CL7)</f>
        <v>2.8904999999999998</v>
      </c>
      <c r="Y7" s="67">
        <f>SUM(Quarter!CM7:CP7)</f>
        <v>2.3084000000000002</v>
      </c>
      <c r="Z7" s="67">
        <f>SUM(Quarter!CQ7:CT7)</f>
        <v>2.6283000000000003</v>
      </c>
      <c r="AA7" s="67">
        <f>SUM(Quarter!CU7:CX7)</f>
        <v>2.1962000000000002</v>
      </c>
      <c r="AB7" s="67">
        <f>SUM(Quarter!CY7:DB7)</f>
        <v>1.4169</v>
      </c>
      <c r="AC7" s="67">
        <f>SUM(Quarter!DC7:DF7)</f>
        <v>0.65490000000000004</v>
      </c>
      <c r="AD7" s="67">
        <f>SUM(Quarter!DG7:DJ7)</f>
        <v>0</v>
      </c>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row>
    <row r="8" spans="1:109" ht="20.149999999999999" customHeight="1" x14ac:dyDescent="0.35">
      <c r="A8" s="37" t="s">
        <v>46</v>
      </c>
      <c r="B8" s="40" t="s">
        <v>95</v>
      </c>
      <c r="C8" s="67">
        <f>SUM(Quarter!C8:F8)</f>
        <v>0.76</v>
      </c>
      <c r="D8" s="67">
        <f>SUM(Quarter!G8:J8)</f>
        <v>0.78869999999999996</v>
      </c>
      <c r="E8" s="67">
        <f>SUM(Quarter!K8:N8)</f>
        <v>0.74780000000000002</v>
      </c>
      <c r="F8" s="67">
        <f>SUM(Quarter!O8:R8)</f>
        <v>0.79169999999999996</v>
      </c>
      <c r="G8" s="67">
        <f>SUM(Quarter!S8:V8)</f>
        <v>0.6663</v>
      </c>
      <c r="H8" s="67">
        <f>SUM(Quarter!W8:Z8)</f>
        <v>0.6321</v>
      </c>
      <c r="I8" s="67">
        <f>SUM(Quarter!AA8:AD8)</f>
        <v>0.55409999999999993</v>
      </c>
      <c r="J8" s="67">
        <f>SUM(Quarter!AE8:AH8)</f>
        <v>0.79659999999999997</v>
      </c>
      <c r="K8" s="67">
        <f>SUM(Quarter!AI8:AL8)</f>
        <v>0.8103999999999999</v>
      </c>
      <c r="L8" s="67">
        <f>SUM(Quarter!AM8:AP8)</f>
        <v>0.54210000000000003</v>
      </c>
      <c r="M8" s="67">
        <f>SUM(Quarter!AQ8:AT8)</f>
        <v>0.84030000000000005</v>
      </c>
      <c r="N8" s="67">
        <f>SUM(Quarter!AU8:AX8)</f>
        <v>0.62609999999999999</v>
      </c>
      <c r="O8" s="67">
        <f>SUM(Quarter!AY8:BB8)</f>
        <v>0.45590000000000003</v>
      </c>
      <c r="P8" s="67">
        <f>SUM(Quarter!BC8:BF8)</f>
        <v>0.29370000000000002</v>
      </c>
      <c r="Q8" s="67">
        <f>SUM(Quarter!BG8:BJ8)</f>
        <v>0.30220000000000002</v>
      </c>
      <c r="R8" s="67">
        <f>SUM(Quarter!BK8:BN8)</f>
        <v>0.18569999999999998</v>
      </c>
      <c r="S8" s="67">
        <f>SUM(Quarter!BO8:BR8)</f>
        <v>0.1678</v>
      </c>
      <c r="T8" s="67">
        <f>SUM(Quarter!BS8:BV8)</f>
        <v>0.17219999999999999</v>
      </c>
      <c r="U8" s="67">
        <f>SUM(Quarter!BW8:BZ8)</f>
        <v>0.18729999999999999</v>
      </c>
      <c r="V8" s="67">
        <f>SUM(Quarter!CA8:CD8)</f>
        <v>0.13930000000000001</v>
      </c>
      <c r="W8" s="67">
        <f>SUM(Quarter!CE8:CH8)</f>
        <v>0.13539999999999999</v>
      </c>
      <c r="X8" s="67">
        <f>SUM(Quarter!CI8:CL8)</f>
        <v>0.1028</v>
      </c>
      <c r="Y8" s="67">
        <f>SUM(Quarter!CM8:CP8)</f>
        <v>9.3799999999999994E-2</v>
      </c>
      <c r="Z8" s="67">
        <f>SUM(Quarter!CQ8:CT8)</f>
        <v>0.1101</v>
      </c>
      <c r="AA8" s="67">
        <f>SUM(Quarter!CU8:CX8)</f>
        <v>8.4599999999999995E-2</v>
      </c>
      <c r="AB8" s="67">
        <f>SUM(Quarter!CY8:DB8)</f>
        <v>6.5000000000000002E-2</v>
      </c>
      <c r="AC8" s="67">
        <f>SUM(Quarter!DC8:DF8)</f>
        <v>5.74E-2</v>
      </c>
      <c r="AD8" s="67">
        <f>SUM(Quarter!DG8:DJ8)</f>
        <v>5.5300000000000002E-2</v>
      </c>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row>
    <row r="9" spans="1:109" ht="20.149999999999999" customHeight="1" x14ac:dyDescent="0.35">
      <c r="A9" s="37" t="s">
        <v>46</v>
      </c>
      <c r="B9" s="40" t="s">
        <v>94</v>
      </c>
      <c r="C9" s="67">
        <f>SUM(Quarter!C9:F9)</f>
        <v>215.22899999999998</v>
      </c>
      <c r="D9" s="67">
        <f>SUM(Quarter!G9:J9)</f>
        <v>281.98590000000002</v>
      </c>
      <c r="E9" s="67">
        <f>SUM(Quarter!K9:N9)</f>
        <v>283.78120000000001</v>
      </c>
      <c r="F9" s="67">
        <f>SUM(Quarter!O9:R9)</f>
        <v>276.76120000000003</v>
      </c>
      <c r="G9" s="67">
        <f>SUM(Quarter!S9:V9)</f>
        <v>291.26140000000004</v>
      </c>
      <c r="H9" s="67">
        <f>SUM(Quarter!W9:Z9)</f>
        <v>284.65909999999997</v>
      </c>
      <c r="I9" s="67">
        <f>SUM(Quarter!AA9:AD9)</f>
        <v>304.49680000000001</v>
      </c>
      <c r="J9" s="67">
        <f>SUM(Quarter!AE9:AH9)</f>
        <v>295.64280000000002</v>
      </c>
      <c r="K9" s="67">
        <f>SUM(Quarter!AI9:AL9)</f>
        <v>278.149</v>
      </c>
      <c r="L9" s="67">
        <f>SUM(Quarter!AM9:AP9)</f>
        <v>319.83640000000003</v>
      </c>
      <c r="M9" s="67">
        <f>SUM(Quarter!AQ9:AT9)</f>
        <v>344.45370000000003</v>
      </c>
      <c r="N9" s="67">
        <f>SUM(Quarter!AU9:AX9)</f>
        <v>328.24869999999999</v>
      </c>
      <c r="O9" s="67">
        <f>SUM(Quarter!AY9:BB9)</f>
        <v>345.68510000000003</v>
      </c>
      <c r="P9" s="67">
        <f>SUM(Quarter!BC9:BF9)</f>
        <v>277.5274</v>
      </c>
      <c r="Q9" s="67">
        <f>SUM(Quarter!BG9:BJ9)</f>
        <v>184.30680000000001</v>
      </c>
      <c r="R9" s="67">
        <f>SUM(Quarter!BK9:BN9)</f>
        <v>175.20959999999999</v>
      </c>
      <c r="S9" s="67">
        <f>SUM(Quarter!BO9:BR9)</f>
        <v>189.9188</v>
      </c>
      <c r="T9" s="67">
        <f>SUM(Quarter!BS9:BV9)</f>
        <v>185.9546</v>
      </c>
      <c r="U9" s="67">
        <f>SUM(Quarter!BW9:BZ9)</f>
        <v>271.56319999999999</v>
      </c>
      <c r="V9" s="67">
        <f>SUM(Quarter!CA9:CD9)</f>
        <v>257.59930000000003</v>
      </c>
      <c r="W9" s="67">
        <f>SUM(Quarter!CE9:CH9)</f>
        <v>246.27690000000001</v>
      </c>
      <c r="X9" s="67">
        <f>SUM(Quarter!CI9:CL9)</f>
        <v>245.1121</v>
      </c>
      <c r="Y9" s="67">
        <f>SUM(Quarter!CM9:CP9)</f>
        <v>206.69069999999999</v>
      </c>
      <c r="Z9" s="67">
        <f>SUM(Quarter!CQ9:CT9)</f>
        <v>228.41430000000003</v>
      </c>
      <c r="AA9" s="67">
        <f>SUM(Quarter!CU9:CX9)</f>
        <v>234.291</v>
      </c>
      <c r="AB9" s="67">
        <f>SUM(Quarter!CY9:DB9)</f>
        <v>184.44810000000001</v>
      </c>
      <c r="AC9" s="67">
        <f>SUM(Quarter!DC9:DF9)</f>
        <v>155.9366</v>
      </c>
      <c r="AD9" s="67">
        <f>SUM(Quarter!DG9:DJ9)</f>
        <v>168.68270000000001</v>
      </c>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row>
    <row r="10" spans="1:109" ht="20.149999999999999" customHeight="1" x14ac:dyDescent="0.35">
      <c r="A10" s="37" t="s">
        <v>47</v>
      </c>
      <c r="B10" s="40" t="s">
        <v>93</v>
      </c>
      <c r="C10" s="67">
        <f>SUM(Quarter!C10:F10)</f>
        <v>1.9915</v>
      </c>
      <c r="D10" s="67">
        <f>SUM(Quarter!G10:J10)</f>
        <v>1.625</v>
      </c>
      <c r="E10" s="67">
        <f>SUM(Quarter!K10:N10)</f>
        <v>1.4668999999999999</v>
      </c>
      <c r="F10" s="67">
        <f>SUM(Quarter!O10:R10)</f>
        <v>1.647</v>
      </c>
      <c r="G10" s="67">
        <f>SUM(Quarter!S10:V10)</f>
        <v>1.6065</v>
      </c>
      <c r="H10" s="67">
        <f>SUM(Quarter!W10:Z10)</f>
        <v>1.5488</v>
      </c>
      <c r="I10" s="67">
        <f>SUM(Quarter!AA10:AD10)</f>
        <v>1.5105</v>
      </c>
      <c r="J10" s="67">
        <f>SUM(Quarter!AE10:AH10)</f>
        <v>1.4757</v>
      </c>
      <c r="K10" s="67">
        <f>SUM(Quarter!AI10:AL10)</f>
        <v>1.5113000000000001</v>
      </c>
      <c r="L10" s="67">
        <f>SUM(Quarter!AM10:AP10)</f>
        <v>1.4798</v>
      </c>
      <c r="M10" s="67">
        <f>SUM(Quarter!AQ10:AT10)</f>
        <v>1.5556999999999999</v>
      </c>
      <c r="N10" s="67">
        <f>SUM(Quarter!AU10:AX10)</f>
        <v>1.4193</v>
      </c>
      <c r="O10" s="67">
        <f>SUM(Quarter!AY10:BB10)</f>
        <v>1.2678</v>
      </c>
      <c r="P10" s="67">
        <f>SUM(Quarter!BC10:BF10)</f>
        <v>1.2837000000000001</v>
      </c>
      <c r="Q10" s="67">
        <f>SUM(Quarter!BG10:BJ10)</f>
        <v>1.0642</v>
      </c>
      <c r="R10" s="67">
        <f>SUM(Quarter!BK10:BN10)</f>
        <v>3.2999999999999995E-2</v>
      </c>
      <c r="S10" s="67">
        <f>SUM(Quarter!BO10:BR10)</f>
        <v>1.8800000000000001E-2</v>
      </c>
      <c r="T10" s="67">
        <f>SUM(Quarter!BS10:BV10)</f>
        <v>1.9300000000000001E-2</v>
      </c>
      <c r="U10" s="67">
        <f>SUM(Quarter!BW10:BZ10)</f>
        <v>1.5699999999999999E-2</v>
      </c>
      <c r="V10" s="67">
        <f>SUM(Quarter!CA10:CD10)</f>
        <v>1.4200000000000001E-2</v>
      </c>
      <c r="W10" s="67">
        <f>SUM(Quarter!CE10:CH10)</f>
        <v>1.5599999999999999E-2</v>
      </c>
      <c r="X10" s="67">
        <f>SUM(Quarter!CI10:CL10)</f>
        <v>1.3100000000000001E-2</v>
      </c>
      <c r="Y10" s="67">
        <f>SUM(Quarter!CM10:CP10)</f>
        <v>1.2999999999999999E-3</v>
      </c>
      <c r="Z10" s="67">
        <f>SUM(Quarter!CQ10:CT10)</f>
        <v>1E-3</v>
      </c>
      <c r="AA10" s="67">
        <f>SUM(Quarter!CU10:CX10)</f>
        <v>1.2000000000000001E-3</v>
      </c>
      <c r="AB10" s="67">
        <f>SUM(Quarter!CY10:DB10)</f>
        <v>1.1000000000000001E-3</v>
      </c>
      <c r="AC10" s="67">
        <f>SUM(Quarter!DC10:DF10)</f>
        <v>1E-3</v>
      </c>
      <c r="AD10" s="67">
        <f>SUM(Quarter!DG10:DJ10)</f>
        <v>0</v>
      </c>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row>
    <row r="11" spans="1:109" ht="20.149999999999999" customHeight="1" x14ac:dyDescent="0.35">
      <c r="A11" s="37" t="s">
        <v>47</v>
      </c>
      <c r="B11" s="40" t="s">
        <v>95</v>
      </c>
      <c r="C11" s="67">
        <f>SUM(Quarter!C11:F11)</f>
        <v>0.78639999999999999</v>
      </c>
      <c r="D11" s="67">
        <f>SUM(Quarter!G11:J11)</f>
        <v>0.75560000000000005</v>
      </c>
      <c r="E11" s="67">
        <f>SUM(Quarter!K11:N11)</f>
        <v>0.71330000000000005</v>
      </c>
      <c r="F11" s="67">
        <f>SUM(Quarter!O11:R11)</f>
        <v>0.5524</v>
      </c>
      <c r="G11" s="67">
        <f>SUM(Quarter!S11:V11)</f>
        <v>0.5403</v>
      </c>
      <c r="H11" s="67">
        <f>SUM(Quarter!W11:Z11)</f>
        <v>0.54599999999999993</v>
      </c>
      <c r="I11" s="67">
        <f>SUM(Quarter!AA11:AD11)</f>
        <v>0.47489999999999993</v>
      </c>
      <c r="J11" s="67">
        <f>SUM(Quarter!AE11:AH11)</f>
        <v>0.38369999999999993</v>
      </c>
      <c r="K11" s="67">
        <f>SUM(Quarter!AI11:AL11)</f>
        <v>0.42739999999999995</v>
      </c>
      <c r="L11" s="67">
        <f>SUM(Quarter!AM11:AP11)</f>
        <v>0.40969999999999995</v>
      </c>
      <c r="M11" s="67">
        <f>SUM(Quarter!AQ11:AT11)</f>
        <v>0.42460000000000003</v>
      </c>
      <c r="N11" s="67">
        <f>SUM(Quarter!AU11:AX11)</f>
        <v>0.43490000000000001</v>
      </c>
      <c r="O11" s="67">
        <f>SUM(Quarter!AY11:BB11)</f>
        <v>0.47819999999999996</v>
      </c>
      <c r="P11" s="67">
        <f>SUM(Quarter!BC11:BF11)</f>
        <v>0.38169999999999998</v>
      </c>
      <c r="Q11" s="67">
        <f>SUM(Quarter!BG11:BJ11)</f>
        <v>0.27939999999999998</v>
      </c>
      <c r="R11" s="67">
        <f>SUM(Quarter!BK11:BN11)</f>
        <v>0.3054</v>
      </c>
      <c r="S11" s="67">
        <f>SUM(Quarter!BO11:BR11)</f>
        <v>0.32379999999999998</v>
      </c>
      <c r="T11" s="67">
        <f>SUM(Quarter!BS11:BV11)</f>
        <v>0.33200000000000002</v>
      </c>
      <c r="U11" s="67">
        <f>SUM(Quarter!BW11:BZ11)</f>
        <v>0.27579999999999999</v>
      </c>
      <c r="V11" s="67">
        <f>SUM(Quarter!CA11:CD11)</f>
        <v>0.29300000000000004</v>
      </c>
      <c r="W11" s="67">
        <f>SUM(Quarter!CE11:CH11)</f>
        <v>0.22420000000000001</v>
      </c>
      <c r="X11" s="67">
        <f>SUM(Quarter!CI11:CL11)</f>
        <v>0.15809999999999999</v>
      </c>
      <c r="Y11" s="67">
        <f>SUM(Quarter!CM11:CP11)</f>
        <v>0.18609999999999999</v>
      </c>
      <c r="Z11" s="67">
        <f>SUM(Quarter!CQ11:CT11)</f>
        <v>0.29979999999999996</v>
      </c>
      <c r="AA11" s="67">
        <f>SUM(Quarter!CU11:CX11)</f>
        <v>0.37490000000000001</v>
      </c>
      <c r="AB11" s="67">
        <f>SUM(Quarter!CY11:DB11)</f>
        <v>0.27760000000000001</v>
      </c>
      <c r="AC11" s="67">
        <f>SUM(Quarter!DC11:DF11)</f>
        <v>0.26070000000000004</v>
      </c>
      <c r="AD11" s="67">
        <f>SUM(Quarter!DG11:DJ11)</f>
        <v>0.26070000000000004</v>
      </c>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c r="CQ11" s="41"/>
      <c r="CR11" s="41"/>
      <c r="CS11" s="41"/>
      <c r="CT11" s="41"/>
      <c r="CU11" s="41"/>
      <c r="CV11" s="41"/>
      <c r="CW11" s="41"/>
      <c r="CX11" s="41"/>
      <c r="CY11" s="41"/>
      <c r="CZ11" s="41"/>
      <c r="DA11" s="41"/>
      <c r="DB11" s="41"/>
      <c r="DC11" s="41"/>
      <c r="DD11" s="41"/>
      <c r="DE11" s="41"/>
    </row>
    <row r="12" spans="1:109" ht="15.5" x14ac:dyDescent="0.35">
      <c r="A12" s="37" t="s">
        <v>47</v>
      </c>
      <c r="B12" s="40" t="s">
        <v>94</v>
      </c>
      <c r="C12" s="67">
        <f>SUM(Quarter!C12:F12)</f>
        <v>31.431599999999996</v>
      </c>
      <c r="D12" s="67">
        <f>SUM(Quarter!G12:J12)</f>
        <v>33.505500000000005</v>
      </c>
      <c r="E12" s="67">
        <f>SUM(Quarter!K12:N12)</f>
        <v>40.773600000000002</v>
      </c>
      <c r="F12" s="67">
        <f>SUM(Quarter!O12:R12)</f>
        <v>36.175200000000004</v>
      </c>
      <c r="G12" s="67">
        <f>SUM(Quarter!S12:V12)</f>
        <v>38.584299999999999</v>
      </c>
      <c r="H12" s="67">
        <f>SUM(Quarter!W12:Z12)</f>
        <v>39.9178</v>
      </c>
      <c r="I12" s="67">
        <f>SUM(Quarter!AA12:AD12)</f>
        <v>35.730899999999998</v>
      </c>
      <c r="J12" s="67">
        <f>SUM(Quarter!AE12:AH12)</f>
        <v>36.015799999999999</v>
      </c>
      <c r="K12" s="67">
        <f>SUM(Quarter!AI12:AL12)</f>
        <v>33.259500000000003</v>
      </c>
      <c r="L12" s="67">
        <f>SUM(Quarter!AM12:AP12)</f>
        <v>36.042500000000004</v>
      </c>
      <c r="M12" s="67">
        <f>SUM(Quarter!AQ12:AT12)</f>
        <v>32.356900000000003</v>
      </c>
      <c r="N12" s="67">
        <f>SUM(Quarter!AU12:AX12)</f>
        <v>31.054400000000001</v>
      </c>
      <c r="O12" s="67">
        <f>SUM(Quarter!AY12:BB12)</f>
        <v>31.4358</v>
      </c>
      <c r="P12" s="67">
        <f>SUM(Quarter!BC12:BF12)</f>
        <v>31.548299999999998</v>
      </c>
      <c r="Q12" s="67">
        <f>SUM(Quarter!BG12:BJ12)</f>
        <v>32.229100000000003</v>
      </c>
      <c r="R12" s="67">
        <f>SUM(Quarter!BK12:BN12)</f>
        <v>30.659199999999998</v>
      </c>
      <c r="S12" s="67">
        <f>SUM(Quarter!BO12:BR12)</f>
        <v>27.9236</v>
      </c>
      <c r="T12" s="67">
        <f>SUM(Quarter!BS12:BV12)</f>
        <v>26.678099999999997</v>
      </c>
      <c r="U12" s="67">
        <f>SUM(Quarter!BW12:BZ12)</f>
        <v>26.514100000000003</v>
      </c>
      <c r="V12" s="67">
        <f>SUM(Quarter!CA12:CD12)</f>
        <v>28.432100000000002</v>
      </c>
      <c r="W12" s="67">
        <f>SUM(Quarter!CE12:CH12)</f>
        <v>27.120599999999996</v>
      </c>
      <c r="X12" s="67">
        <f>SUM(Quarter!CI12:CL12)</f>
        <v>27.613199999999999</v>
      </c>
      <c r="Y12" s="67">
        <f>SUM(Quarter!CM12:CP12)</f>
        <v>25.83</v>
      </c>
      <c r="Z12" s="67">
        <f>SUM(Quarter!CQ12:CT12)</f>
        <v>24.831100000000003</v>
      </c>
      <c r="AA12" s="67">
        <f>SUM(Quarter!CU12:CX12)</f>
        <v>21.839200000000002</v>
      </c>
      <c r="AB12" s="67">
        <f>SUM(Quarter!CY12:DB12)</f>
        <v>24.295999999999999</v>
      </c>
      <c r="AC12" s="67">
        <f>SUM(Quarter!DC12:DF12)</f>
        <v>23.6568</v>
      </c>
      <c r="AD12" s="67">
        <f>SUM(Quarter!DG12:DJ12)</f>
        <v>23.512900000000002</v>
      </c>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c r="BP12" s="41"/>
      <c r="BQ12" s="41"/>
      <c r="BR12" s="41"/>
      <c r="BS12" s="41"/>
      <c r="BT12" s="41"/>
      <c r="BU12" s="41"/>
      <c r="BV12" s="41"/>
      <c r="BW12" s="41"/>
      <c r="BX12" s="41"/>
      <c r="BY12" s="41"/>
      <c r="BZ12" s="41"/>
      <c r="CA12" s="41"/>
      <c r="CB12" s="41"/>
      <c r="CC12" s="41"/>
      <c r="CD12" s="41"/>
      <c r="CE12" s="41"/>
      <c r="CF12" s="41"/>
      <c r="CG12" s="41"/>
      <c r="CH12" s="41"/>
      <c r="CI12" s="41"/>
      <c r="CJ12" s="41"/>
      <c r="CK12" s="41"/>
      <c r="CL12" s="41"/>
      <c r="CM12" s="41"/>
      <c r="CN12" s="41"/>
      <c r="CO12" s="41"/>
      <c r="CP12" s="41"/>
      <c r="CQ12" s="41"/>
      <c r="CR12" s="41"/>
      <c r="CS12" s="41"/>
      <c r="CT12" s="41"/>
      <c r="CU12" s="41"/>
      <c r="CV12" s="41"/>
      <c r="CW12" s="41"/>
      <c r="CX12" s="41"/>
      <c r="CY12" s="41"/>
      <c r="CZ12" s="41"/>
      <c r="DA12" s="41"/>
      <c r="DB12" s="41"/>
      <c r="DC12" s="41"/>
      <c r="DD12" s="41"/>
      <c r="DE12" s="41"/>
    </row>
    <row r="13" spans="1:109" ht="15.5" x14ac:dyDescent="0.35">
      <c r="A13" s="37" t="s">
        <v>46</v>
      </c>
      <c r="B13" s="83" t="s">
        <v>48</v>
      </c>
      <c r="C13" s="67">
        <f>SUM(Quarter!C13:F13)</f>
        <v>28.893000000000001</v>
      </c>
      <c r="D13" s="67">
        <f>SUM(Quarter!G13:J13)</f>
        <v>24.5059</v>
      </c>
      <c r="E13" s="67">
        <f>SUM(Quarter!K13:N13)</f>
        <v>27.7654</v>
      </c>
      <c r="F13" s="67">
        <f>SUM(Quarter!O13:R13)</f>
        <v>30.5745</v>
      </c>
      <c r="G13" s="67">
        <f>SUM(Quarter!S13:V13)</f>
        <v>28.623399999999997</v>
      </c>
      <c r="H13" s="67">
        <f>SUM(Quarter!W13:Z13)</f>
        <v>31.5702</v>
      </c>
      <c r="I13" s="67">
        <f>SUM(Quarter!AA13:AD13)</f>
        <v>30.374700000000004</v>
      </c>
      <c r="J13" s="67">
        <f>SUM(Quarter!AE13:AH13)</f>
        <v>31.6539</v>
      </c>
      <c r="K13" s="67">
        <f>SUM(Quarter!AI13:AL13)</f>
        <v>34.998100000000001</v>
      </c>
      <c r="L13" s="67">
        <f>SUM(Quarter!AM13:AP13)</f>
        <v>31.990899999999996</v>
      </c>
      <c r="M13" s="67">
        <f>SUM(Quarter!AQ13:AT13)</f>
        <v>28.989999999999995</v>
      </c>
      <c r="N13" s="67">
        <f>SUM(Quarter!AU13:AX13)</f>
        <v>23.790900000000001</v>
      </c>
      <c r="O13" s="67">
        <f>SUM(Quarter!AY13:BB13)</f>
        <v>24.780299999999997</v>
      </c>
      <c r="P13" s="67">
        <f>SUM(Quarter!BC13:BF13)</f>
        <v>25.2317</v>
      </c>
      <c r="Q13" s="67">
        <f>SUM(Quarter!BG13:BJ13)</f>
        <v>33.665500000000002</v>
      </c>
      <c r="R13" s="67">
        <f>SUM(Quarter!BK13:BN13)</f>
        <v>31.328199999999995</v>
      </c>
      <c r="S13" s="67">
        <f>SUM(Quarter!BO13:BR13)</f>
        <v>23.955199999999998</v>
      </c>
      <c r="T13" s="67">
        <f>SUM(Quarter!BS13:BV13)</f>
        <v>18.328299999999999</v>
      </c>
      <c r="U13" s="67">
        <f>SUM(Quarter!BW13:BZ13)</f>
        <v>7.5244</v>
      </c>
      <c r="V13" s="67">
        <f>SUM(Quarter!CA13:CD13)</f>
        <v>5.5456000000000003</v>
      </c>
      <c r="W13" s="67">
        <f>SUM(Quarter!CE13:CH13)</f>
        <v>4.2308999999999992</v>
      </c>
      <c r="X13" s="67">
        <f>SUM(Quarter!CI13:CL13)</f>
        <v>1.8420000000000001</v>
      </c>
      <c r="Y13" s="67">
        <f>SUM(Quarter!CM13:CP13)</f>
        <v>1.4609999999999999</v>
      </c>
      <c r="Z13" s="67">
        <f>SUM(Quarter!CQ13:CT13)</f>
        <v>1.6636</v>
      </c>
      <c r="AA13" s="67">
        <f>SUM(Quarter!CU13:CX13)</f>
        <v>1.39</v>
      </c>
      <c r="AB13" s="67">
        <f>SUM(Quarter!CY13:DB13)</f>
        <v>0.89690000000000003</v>
      </c>
      <c r="AC13" s="67">
        <f>SUM(Quarter!DC13:DF13)</f>
        <v>0.41459999999999997</v>
      </c>
      <c r="AD13" s="67">
        <f>SUM(Quarter!DG13:DJ13)</f>
        <v>0</v>
      </c>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c r="BZ13" s="41"/>
      <c r="CA13" s="41"/>
      <c r="CB13" s="41"/>
      <c r="CC13" s="41"/>
      <c r="CD13" s="41"/>
      <c r="CE13" s="41"/>
      <c r="CF13" s="41"/>
      <c r="CG13" s="41"/>
      <c r="CH13" s="41"/>
      <c r="CI13" s="41"/>
      <c r="CJ13" s="41"/>
      <c r="CK13" s="41"/>
      <c r="CL13" s="41"/>
      <c r="CM13" s="41"/>
      <c r="CN13" s="41"/>
      <c r="CO13" s="41"/>
      <c r="CP13" s="41"/>
      <c r="CQ13" s="41"/>
      <c r="CR13" s="41"/>
      <c r="CS13" s="41"/>
      <c r="CT13" s="41"/>
      <c r="CU13" s="41"/>
      <c r="CV13" s="41"/>
      <c r="CW13" s="41"/>
      <c r="CX13" s="41"/>
      <c r="CY13" s="41"/>
      <c r="CZ13" s="41"/>
      <c r="DA13" s="41"/>
      <c r="DB13" s="41"/>
      <c r="DC13" s="41"/>
      <c r="DD13" s="41"/>
      <c r="DE13" s="41"/>
    </row>
    <row r="14" spans="1:109" ht="20.149999999999999" customHeight="1" x14ac:dyDescent="0.35">
      <c r="A14" s="37" t="s">
        <v>46</v>
      </c>
      <c r="B14" s="83" t="s">
        <v>58</v>
      </c>
      <c r="C14" s="67">
        <f>SUM(Quarter!C14:F14)</f>
        <v>0.84560000000000002</v>
      </c>
      <c r="D14" s="67">
        <f>SUM(Quarter!G14:J14)</f>
        <v>0.81689999999999996</v>
      </c>
      <c r="E14" s="67">
        <f>SUM(Quarter!K14:N14)</f>
        <v>0.77229999999999999</v>
      </c>
      <c r="F14" s="67">
        <f>SUM(Quarter!O14:R14)</f>
        <v>0.81740000000000013</v>
      </c>
      <c r="G14" s="67">
        <f>SUM(Quarter!S14:V14)</f>
        <v>0.68879999999999997</v>
      </c>
      <c r="H14" s="67">
        <f>SUM(Quarter!W14:Z14)</f>
        <v>0.65390000000000004</v>
      </c>
      <c r="I14" s="67">
        <f>SUM(Quarter!AA14:AD14)</f>
        <v>0.57679999999999998</v>
      </c>
      <c r="J14" s="67">
        <f>SUM(Quarter!AE14:AH14)</f>
        <v>0.88290000000000002</v>
      </c>
      <c r="K14" s="67">
        <f>SUM(Quarter!AI14:AL14)</f>
        <v>0.95819999999999994</v>
      </c>
      <c r="L14" s="67">
        <f>SUM(Quarter!AM14:AP14)</f>
        <v>0.69899999999999995</v>
      </c>
      <c r="M14" s="67">
        <f>SUM(Quarter!AQ14:AT14)</f>
        <v>1.1047</v>
      </c>
      <c r="N14" s="67">
        <f>SUM(Quarter!AU14:AX14)</f>
        <v>1.0253999999999999</v>
      </c>
      <c r="O14" s="67">
        <f>SUM(Quarter!AY14:BB14)</f>
        <v>0.63419999999999999</v>
      </c>
      <c r="P14" s="67">
        <f>SUM(Quarter!BC14:BF14)</f>
        <v>0.3458</v>
      </c>
      <c r="Q14" s="67">
        <f>SUM(Quarter!BG14:BJ14)</f>
        <v>0.40720000000000001</v>
      </c>
      <c r="R14" s="67">
        <f>SUM(Quarter!BK14:BN14)</f>
        <v>0.23860000000000001</v>
      </c>
      <c r="S14" s="67">
        <f>SUM(Quarter!BO14:BR14)</f>
        <v>0.18160000000000001</v>
      </c>
      <c r="T14" s="67">
        <f>SUM(Quarter!BS14:BV14)</f>
        <v>0.22569999999999998</v>
      </c>
      <c r="U14" s="67">
        <f>SUM(Quarter!BW14:BZ14)</f>
        <v>0.21879999999999999</v>
      </c>
      <c r="V14" s="67">
        <f>SUM(Quarter!CA14:CD14)</f>
        <v>0.15579999999999999</v>
      </c>
      <c r="W14" s="67">
        <f>SUM(Quarter!CE14:CH14)</f>
        <v>0.1948</v>
      </c>
      <c r="X14" s="67">
        <f>SUM(Quarter!CI14:CL14)</f>
        <v>0.15379999999999999</v>
      </c>
      <c r="Y14" s="67">
        <f>SUM(Quarter!CM14:CP14)</f>
        <v>0.12540000000000001</v>
      </c>
      <c r="Z14" s="67">
        <f>SUM(Quarter!CQ14:CT14)</f>
        <v>0.1754</v>
      </c>
      <c r="AA14" s="67">
        <f>SUM(Quarter!CU14:CX14)</f>
        <v>0.19360000000000002</v>
      </c>
      <c r="AB14" s="67">
        <f>SUM(Quarter!CY14:DB14)</f>
        <v>0.13689999999999999</v>
      </c>
      <c r="AC14" s="67">
        <f>SUM(Quarter!DC14:DF14)</f>
        <v>0.1082</v>
      </c>
      <c r="AD14" s="67">
        <f>SUM(Quarter!DG14:DJ14)</f>
        <v>0.1016</v>
      </c>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1"/>
      <c r="BM14" s="41"/>
      <c r="BN14" s="41"/>
      <c r="BO14" s="41"/>
      <c r="BP14" s="41"/>
      <c r="BQ14" s="41"/>
      <c r="BR14" s="41"/>
      <c r="BS14" s="41"/>
      <c r="BT14" s="41"/>
      <c r="BU14" s="41"/>
      <c r="BV14" s="41"/>
      <c r="BW14" s="41"/>
      <c r="BX14" s="41"/>
      <c r="BY14" s="41"/>
      <c r="BZ14" s="41"/>
      <c r="CA14" s="41"/>
      <c r="CB14" s="41"/>
      <c r="CC14" s="41"/>
      <c r="CD14" s="41"/>
      <c r="CE14" s="41"/>
      <c r="CF14" s="41"/>
      <c r="CG14" s="41"/>
      <c r="CH14" s="41"/>
      <c r="CI14" s="41"/>
      <c r="CJ14" s="41"/>
      <c r="CK14" s="41"/>
      <c r="CL14" s="41"/>
      <c r="CM14" s="41"/>
      <c r="CN14" s="41"/>
      <c r="CO14" s="41"/>
      <c r="CP14" s="41"/>
      <c r="CQ14" s="41"/>
      <c r="CR14" s="41"/>
      <c r="CS14" s="41"/>
      <c r="CT14" s="41"/>
      <c r="CU14" s="41"/>
      <c r="CV14" s="41"/>
      <c r="CW14" s="41"/>
      <c r="CX14" s="41"/>
      <c r="CY14" s="41"/>
      <c r="CZ14" s="41"/>
      <c r="DA14" s="41"/>
      <c r="DB14" s="41"/>
      <c r="DC14" s="41"/>
      <c r="DD14" s="41"/>
      <c r="DE14" s="41"/>
    </row>
    <row r="15" spans="1:109" ht="20.149999999999999" customHeight="1" x14ac:dyDescent="0.35">
      <c r="A15" s="37" t="s">
        <v>46</v>
      </c>
      <c r="B15" s="83" t="s">
        <v>49</v>
      </c>
      <c r="C15" s="67">
        <f>SUM(Quarter!C15:F15)</f>
        <v>20.319699999999997</v>
      </c>
      <c r="D15" s="67">
        <f>SUM(Quarter!G15:J15)</f>
        <v>24.246600000000001</v>
      </c>
      <c r="E15" s="67">
        <f>SUM(Quarter!K15:N15)</f>
        <v>24.401000000000003</v>
      </c>
      <c r="F15" s="67">
        <f>SUM(Quarter!O15:R15)</f>
        <v>23.797499999999999</v>
      </c>
      <c r="G15" s="67">
        <f>SUM(Quarter!S15:V15)</f>
        <v>25.0443</v>
      </c>
      <c r="H15" s="67">
        <f>SUM(Quarter!W15:Z15)</f>
        <v>24.476599999999998</v>
      </c>
      <c r="I15" s="67">
        <f>SUM(Quarter!AA15:AD15)</f>
        <v>26.181999999999999</v>
      </c>
      <c r="J15" s="67">
        <f>SUM(Quarter!AE15:AH15)</f>
        <v>25.420699999999997</v>
      </c>
      <c r="K15" s="67">
        <f>SUM(Quarter!AI15:AL15)</f>
        <v>23.916499999999999</v>
      </c>
      <c r="L15" s="67">
        <f>SUM(Quarter!AM15:AP15)</f>
        <v>27.500999999999998</v>
      </c>
      <c r="M15" s="67">
        <f>SUM(Quarter!AQ15:AT15)</f>
        <v>29.617699999999999</v>
      </c>
      <c r="N15" s="67">
        <f>SUM(Quarter!AU15:AX15)</f>
        <v>28.224299999999999</v>
      </c>
      <c r="O15" s="67">
        <f>SUM(Quarter!AY15:BB15)</f>
        <v>29.723499999999998</v>
      </c>
      <c r="P15" s="67">
        <f>SUM(Quarter!BC15:BF15)</f>
        <v>23.863099999999999</v>
      </c>
      <c r="Q15" s="67">
        <f>SUM(Quarter!BG15:BJ15)</f>
        <v>15.847500000000002</v>
      </c>
      <c r="R15" s="67">
        <f>SUM(Quarter!BK15:BN15)</f>
        <v>15.065300000000001</v>
      </c>
      <c r="S15" s="67">
        <f>SUM(Quarter!BO15:BR15)</f>
        <v>16.330100000000002</v>
      </c>
      <c r="T15" s="67">
        <f>SUM(Quarter!BS15:BV15)</f>
        <v>15.9893</v>
      </c>
      <c r="U15" s="67">
        <f>SUM(Quarter!BW15:BZ15)</f>
        <v>23.350199999999997</v>
      </c>
      <c r="V15" s="67">
        <f>SUM(Quarter!CA15:CD15)</f>
        <v>22.1496</v>
      </c>
      <c r="W15" s="67">
        <f>SUM(Quarter!CE15:CH15)</f>
        <v>21.176000000000002</v>
      </c>
      <c r="X15" s="67">
        <f>SUM(Quarter!CI15:CL15)</f>
        <v>21.075900000000001</v>
      </c>
      <c r="Y15" s="67">
        <f>SUM(Quarter!CM15:CP15)</f>
        <v>17.772300000000001</v>
      </c>
      <c r="Z15" s="67">
        <f>SUM(Quarter!CQ15:CT15)</f>
        <v>19.6401</v>
      </c>
      <c r="AA15" s="67">
        <f>SUM(Quarter!CU15:CX15)</f>
        <v>20.145499999999998</v>
      </c>
      <c r="AB15" s="67">
        <f>SUM(Quarter!CY15:DB15)</f>
        <v>15.8598</v>
      </c>
      <c r="AC15" s="67">
        <f>SUM(Quarter!DC15:DF15)</f>
        <v>13.408099999999999</v>
      </c>
      <c r="AD15" s="67">
        <f>SUM(Quarter!DG15:DJ15)</f>
        <v>14.504000000000001</v>
      </c>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row>
    <row r="16" spans="1:109" ht="20.149999999999999" customHeight="1" x14ac:dyDescent="0.35">
      <c r="A16" s="37" t="s">
        <v>46</v>
      </c>
      <c r="B16" s="83" t="s">
        <v>50</v>
      </c>
      <c r="C16" s="67">
        <f>SUM(Quarter!C16:F16)</f>
        <v>23.118600000000001</v>
      </c>
      <c r="D16" s="67">
        <f>SUM(Quarter!G16:J16)</f>
        <v>22.216200000000001</v>
      </c>
      <c r="E16" s="67">
        <f>SUM(Quarter!K16:N16)</f>
        <v>19.635200000000001</v>
      </c>
      <c r="F16" s="67">
        <f>SUM(Quarter!O16:R16)</f>
        <v>20.7683</v>
      </c>
      <c r="G16" s="67">
        <f>SUM(Quarter!S16:V16)</f>
        <v>20.100199999999997</v>
      </c>
      <c r="H16" s="67">
        <f>SUM(Quarter!W16:Z16)</f>
        <v>20.0412</v>
      </c>
      <c r="I16" s="67">
        <f>SUM(Quarter!AA16:AD16)</f>
        <v>18.163999999999998</v>
      </c>
      <c r="J16" s="67">
        <f>SUM(Quarter!AE16:AH16)</f>
        <v>18.371600000000001</v>
      </c>
      <c r="K16" s="67">
        <f>SUM(Quarter!AI16:AL16)</f>
        <v>17.131</v>
      </c>
      <c r="L16" s="67">
        <f>SUM(Quarter!AM16:AP16)</f>
        <v>14.0367</v>
      </c>
      <c r="M16" s="67">
        <f>SUM(Quarter!AQ16:AT16)</f>
        <v>11.909700000000001</v>
      </c>
      <c r="N16" s="67">
        <f>SUM(Quarter!AU16:AX16)</f>
        <v>15.229900000000001</v>
      </c>
      <c r="O16" s="67">
        <f>SUM(Quarter!AY16:BB16)</f>
        <v>13.926</v>
      </c>
      <c r="P16" s="67">
        <f>SUM(Quarter!BC16:BF16)</f>
        <v>15.626200000000001</v>
      </c>
      <c r="Q16" s="67">
        <f>SUM(Quarter!BG16:BJ16)</f>
        <v>15.206099999999999</v>
      </c>
      <c r="R16" s="67">
        <f>SUM(Quarter!BK16:BN16)</f>
        <v>15.442899999999998</v>
      </c>
      <c r="S16" s="67">
        <f>SUM(Quarter!BO16:BR16)</f>
        <v>13.8504</v>
      </c>
      <c r="T16" s="67">
        <f>SUM(Quarter!BS16:BV16)</f>
        <v>15.4794</v>
      </c>
      <c r="U16" s="67">
        <f>SUM(Quarter!BW16:BZ16)</f>
        <v>15.4138</v>
      </c>
      <c r="V16" s="67">
        <f>SUM(Quarter!CA16:CD16)</f>
        <v>15.123799999999999</v>
      </c>
      <c r="W16" s="67">
        <f>SUM(Quarter!CE16:CH16)</f>
        <v>14.060699999999999</v>
      </c>
      <c r="X16" s="67">
        <f>SUM(Quarter!CI16:CL16)</f>
        <v>12.087</v>
      </c>
      <c r="Y16" s="67">
        <f>SUM(Quarter!CM16:CP16)</f>
        <v>10.711600000000001</v>
      </c>
      <c r="Z16" s="67">
        <f>SUM(Quarter!CQ16:CT16)</f>
        <v>9.9459000000000017</v>
      </c>
      <c r="AA16" s="67">
        <f>SUM(Quarter!CU16:CX16)</f>
        <v>10.287800000000001</v>
      </c>
      <c r="AB16" s="67">
        <f>SUM(Quarter!CY16:DB16)</f>
        <v>8.7904</v>
      </c>
      <c r="AC16" s="67">
        <f>SUM(Quarter!DC16:DF16)</f>
        <v>8.8170999999999999</v>
      </c>
      <c r="AD16" s="67">
        <f>SUM(Quarter!DG16:DJ16)</f>
        <v>7.8651</v>
      </c>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row>
    <row r="17" spans="1:109" ht="20.149999999999999" customHeight="1" x14ac:dyDescent="0.35">
      <c r="A17" s="37" t="s">
        <v>46</v>
      </c>
      <c r="B17" s="83" t="s">
        <v>70</v>
      </c>
      <c r="C17" s="67">
        <f>SUM(Quarter!C17:F17)</f>
        <v>0.36430000000000001</v>
      </c>
      <c r="D17" s="67">
        <f>SUM(Quarter!G17:J17)</f>
        <v>0.38100000000000001</v>
      </c>
      <c r="E17" s="67">
        <f>SUM(Quarter!K17:N17)</f>
        <v>0.37240000000000001</v>
      </c>
      <c r="F17" s="67">
        <f>SUM(Quarter!O17:R17)</f>
        <v>0.27639999999999998</v>
      </c>
      <c r="G17" s="67">
        <f>SUM(Quarter!S17:V17)</f>
        <v>0.3377</v>
      </c>
      <c r="H17" s="67">
        <f>SUM(Quarter!W17:Z17)</f>
        <v>0.22089999999999999</v>
      </c>
      <c r="I17" s="67">
        <f>SUM(Quarter!AA17:AD17)</f>
        <v>0.33760000000000001</v>
      </c>
      <c r="J17" s="67">
        <f>SUM(Quarter!AE17:AH17)</f>
        <v>0.3291</v>
      </c>
      <c r="K17" s="67">
        <f>SUM(Quarter!AI17:AL17)</f>
        <v>0.31759999999999999</v>
      </c>
      <c r="L17" s="67">
        <f>SUM(Quarter!AM17:AP17)</f>
        <v>0.35630000000000001</v>
      </c>
      <c r="M17" s="67">
        <f>SUM(Quarter!AQ17:AT17)</f>
        <v>0.36309999999999998</v>
      </c>
      <c r="N17" s="67">
        <f>SUM(Quarter!AU17:AX17)</f>
        <v>0.36920000000000003</v>
      </c>
      <c r="O17" s="67">
        <f>SUM(Quarter!AY17:BB17)</f>
        <v>0.2324</v>
      </c>
      <c r="P17" s="67">
        <f>SUM(Quarter!BC17:BF17)</f>
        <v>0.39490000000000003</v>
      </c>
      <c r="Q17" s="67">
        <f>SUM(Quarter!BG17:BJ17)</f>
        <v>0.35960000000000003</v>
      </c>
      <c r="R17" s="67">
        <f>SUM(Quarter!BK17:BN17)</f>
        <v>0.31030000000000002</v>
      </c>
      <c r="S17" s="67">
        <f>SUM(Quarter!BO17:BR17)</f>
        <v>0.39839999999999998</v>
      </c>
      <c r="T17" s="67">
        <f>SUM(Quarter!BS17:BV17)</f>
        <v>0.42190000000000005</v>
      </c>
      <c r="U17" s="67">
        <f>SUM(Quarter!BW17:BZ17)</f>
        <v>0.33979999999999999</v>
      </c>
      <c r="V17" s="67">
        <f>SUM(Quarter!CA17:CD17)</f>
        <v>0.35919999999999996</v>
      </c>
      <c r="W17" s="67">
        <f>SUM(Quarter!CE17:CH17)</f>
        <v>0.32679999999999998</v>
      </c>
      <c r="X17" s="67">
        <f>SUM(Quarter!CI17:CL17)</f>
        <v>0.36030000000000001</v>
      </c>
      <c r="Y17" s="67">
        <f>SUM(Quarter!CM17:CP17)</f>
        <v>0.43049999999999999</v>
      </c>
      <c r="Z17" s="67">
        <f>SUM(Quarter!CQ17:CT17)</f>
        <v>0.32130000000000003</v>
      </c>
      <c r="AA17" s="67">
        <f>SUM(Quarter!CU17:CX17)</f>
        <v>0.33679999999999999</v>
      </c>
      <c r="AB17" s="67">
        <f>SUM(Quarter!CY17:DB17)</f>
        <v>0.3281</v>
      </c>
      <c r="AC17" s="67">
        <f>SUM(Quarter!DC17:DF17)</f>
        <v>0.34670000000000001</v>
      </c>
      <c r="AD17" s="67">
        <f>SUM(Quarter!DG17:DJ17)</f>
        <v>0.31499999999999995</v>
      </c>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row>
    <row r="18" spans="1:109" ht="20.149999999999999" customHeight="1" x14ac:dyDescent="0.35">
      <c r="A18" s="37" t="s">
        <v>46</v>
      </c>
      <c r="B18" s="83" t="s">
        <v>51</v>
      </c>
      <c r="C18" s="88" t="s">
        <v>119</v>
      </c>
      <c r="D18" s="88" t="s">
        <v>119</v>
      </c>
      <c r="E18" s="88" t="s">
        <v>119</v>
      </c>
      <c r="F18" s="88" t="s">
        <v>119</v>
      </c>
      <c r="G18" s="88" t="s">
        <v>119</v>
      </c>
      <c r="H18" s="88" t="s">
        <v>119</v>
      </c>
      <c r="I18" s="88" t="s">
        <v>119</v>
      </c>
      <c r="J18" s="88" t="s">
        <v>119</v>
      </c>
      <c r="K18" s="88" t="s">
        <v>119</v>
      </c>
      <c r="L18" s="67">
        <f>SUM(Quarter!AM18:AP18)</f>
        <v>0.307</v>
      </c>
      <c r="M18" s="67">
        <f>SUM(Quarter!AQ18:AT18)</f>
        <v>0.46320000000000006</v>
      </c>
      <c r="N18" s="67">
        <f>SUM(Quarter!AU18:AX18)</f>
        <v>0.59360000000000002</v>
      </c>
      <c r="O18" s="67">
        <f>SUM(Quarter!AY18:BB18)</f>
        <v>0.68530000000000002</v>
      </c>
      <c r="P18" s="67">
        <f>SUM(Quarter!BC18:BF18)</f>
        <v>1.1107</v>
      </c>
      <c r="Q18" s="67">
        <f>SUM(Quarter!BG18:BJ18)</f>
        <v>1.4753000000000001</v>
      </c>
      <c r="R18" s="67">
        <f>SUM(Quarter!BK18:BN18)</f>
        <v>2.0663999999999998</v>
      </c>
      <c r="S18" s="67">
        <f>SUM(Quarter!BO18:BR18)</f>
        <v>2.3010999999999999</v>
      </c>
      <c r="T18" s="67">
        <f>SUM(Quarter!BS18:BV18)</f>
        <v>2.8595000000000002</v>
      </c>
      <c r="U18" s="67">
        <f>SUM(Quarter!BW18:BZ18)</f>
        <v>2.6408</v>
      </c>
      <c r="V18" s="67">
        <f>SUM(Quarter!CA18:CD18)</f>
        <v>3.5214999999999996</v>
      </c>
      <c r="W18" s="67">
        <f>SUM(Quarter!CE18:CH18)</f>
        <v>4.1205999999999996</v>
      </c>
      <c r="X18" s="67">
        <f>SUM(Quarter!CI18:CL18)</f>
        <v>4.7355</v>
      </c>
      <c r="Y18" s="67">
        <f>SUM(Quarter!CM18:CP18)</f>
        <v>5.7004000000000001</v>
      </c>
      <c r="Z18" s="67">
        <f>SUM(Quarter!CQ18:CT18)</f>
        <v>4.9424000000000001</v>
      </c>
      <c r="AA18" s="67">
        <f>SUM(Quarter!CU18:CX18)</f>
        <v>6.1585000000000001</v>
      </c>
      <c r="AB18" s="67">
        <f>SUM(Quarter!CY18:DB18)</f>
        <v>6.3484999999999996</v>
      </c>
      <c r="AC18" s="67">
        <f>SUM(Quarter!DC18:DF18)</f>
        <v>6.5388999999999999</v>
      </c>
      <c r="AD18" s="67">
        <f>SUM(Quarter!DG18:DJ18)</f>
        <v>6.7439</v>
      </c>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row>
    <row r="19" spans="1:109" ht="20.149999999999999" customHeight="1" x14ac:dyDescent="0.35">
      <c r="A19" s="37" t="s">
        <v>46</v>
      </c>
      <c r="B19" s="83" t="s">
        <v>52</v>
      </c>
      <c r="C19" s="88" t="s">
        <v>119</v>
      </c>
      <c r="D19" s="88" t="s">
        <v>119</v>
      </c>
      <c r="E19" s="88" t="s">
        <v>119</v>
      </c>
      <c r="F19" s="88" t="s">
        <v>119</v>
      </c>
      <c r="G19" s="88" t="s">
        <v>119</v>
      </c>
      <c r="H19" s="88" t="s">
        <v>119</v>
      </c>
      <c r="I19" s="88" t="s">
        <v>119</v>
      </c>
      <c r="J19" s="88" t="s">
        <v>119</v>
      </c>
      <c r="K19" s="88" t="s">
        <v>119</v>
      </c>
      <c r="L19" s="88" t="s">
        <v>119</v>
      </c>
      <c r="M19" s="88" t="s">
        <v>119</v>
      </c>
      <c r="N19" s="88" t="s">
        <v>119</v>
      </c>
      <c r="O19" s="88" t="s">
        <v>119</v>
      </c>
      <c r="P19" s="88" t="s">
        <v>119</v>
      </c>
      <c r="Q19" s="88" t="s">
        <v>119</v>
      </c>
      <c r="R19" s="88" t="s">
        <v>119</v>
      </c>
      <c r="S19" s="88" t="s">
        <v>119</v>
      </c>
      <c r="T19" s="67">
        <f>SUM(Quarter!BS19:BV19)</f>
        <v>0.1207</v>
      </c>
      <c r="U19" s="67">
        <f>SUM(Quarter!BW19:BZ19)</f>
        <v>0.17509999999999998</v>
      </c>
      <c r="V19" s="67">
        <f>SUM(Quarter!CA19:CD19)</f>
        <v>0.25610000000000005</v>
      </c>
      <c r="W19" s="67">
        <f>SUM(Quarter!CE19:CH19)</f>
        <v>0.30359999999999998</v>
      </c>
      <c r="X19" s="67">
        <f>SUM(Quarter!CI19:CL19)</f>
        <v>0.33190000000000003</v>
      </c>
      <c r="Y19" s="67">
        <f>SUM(Quarter!CM19:CP19)</f>
        <v>0.3735</v>
      </c>
      <c r="Z19" s="67">
        <f>SUM(Quarter!CQ19:CT19)</f>
        <v>0.37039999999999995</v>
      </c>
      <c r="AA19" s="67">
        <f>SUM(Quarter!CU19:CX19)</f>
        <v>0.40770000000000001</v>
      </c>
      <c r="AB19" s="67">
        <f>SUM(Quarter!CY19:DB19)</f>
        <v>0.39490000000000003</v>
      </c>
      <c r="AC19" s="67">
        <f>SUM(Quarter!DC19:DF19)</f>
        <v>0.38530000000000003</v>
      </c>
      <c r="AD19" s="67">
        <f>SUM(Quarter!DG19:DJ19)</f>
        <v>0.49559999999999998</v>
      </c>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row>
    <row r="20" spans="1:109" ht="20.149999999999999" customHeight="1" x14ac:dyDescent="0.35">
      <c r="A20" s="37" t="s">
        <v>46</v>
      </c>
      <c r="B20" s="83" t="s">
        <v>53</v>
      </c>
      <c r="C20" s="67">
        <f>SUM(Quarter!C20:F20)</f>
        <v>0.1774</v>
      </c>
      <c r="D20" s="67">
        <f>SUM(Quarter!G20:J20)</f>
        <v>0.223</v>
      </c>
      <c r="E20" s="67">
        <f>SUM(Quarter!K20:N20)</f>
        <v>0.23350000000000001</v>
      </c>
      <c r="F20" s="67">
        <f>SUM(Quarter!O20:R20)</f>
        <v>0.25340000000000001</v>
      </c>
      <c r="G20" s="67">
        <f>SUM(Quarter!S20:V20)</f>
        <v>0.27389999999999998</v>
      </c>
      <c r="H20" s="67">
        <f>SUM(Quarter!W20:Z20)</f>
        <v>0.38129999999999997</v>
      </c>
      <c r="I20" s="67">
        <f>SUM(Quarter!AA20:AD20)</f>
        <v>0.54020000000000001</v>
      </c>
      <c r="J20" s="67">
        <f>SUM(Quarter!AE20:AH20)</f>
        <v>0.81819999999999993</v>
      </c>
      <c r="K20" s="67">
        <f>SUM(Quarter!AI20:AL20)</f>
        <v>0.73099999999999998</v>
      </c>
      <c r="L20" s="67">
        <f>SUM(Quarter!AM20:AP20)</f>
        <v>0.62529999999999997</v>
      </c>
      <c r="M20" s="67">
        <f>SUM(Quarter!AQ20:AT20)</f>
        <v>0.8034</v>
      </c>
      <c r="N20" s="67">
        <f>SUM(Quarter!AU20:AX20)</f>
        <v>0.74360000000000004</v>
      </c>
      <c r="O20" s="67">
        <f>SUM(Quarter!AY20:BB20)</f>
        <v>1.0127999999999999</v>
      </c>
      <c r="P20" s="67">
        <f>SUM(Quarter!BC20:BF20)</f>
        <v>1.2627000000000002</v>
      </c>
      <c r="Q20" s="67">
        <f>SUM(Quarter!BG20:BJ20)</f>
        <v>1.7656000000000001</v>
      </c>
      <c r="R20" s="67">
        <f>SUM(Quarter!BK20:BN20)</f>
        <v>2.2175000000000002</v>
      </c>
      <c r="S20" s="67">
        <f>SUM(Quarter!BO20:BR20)</f>
        <v>2.9668000000000001</v>
      </c>
      <c r="T20" s="67">
        <f>SUM(Quarter!BS20:BV20)</f>
        <v>3.8247999999999998</v>
      </c>
      <c r="U20" s="67">
        <f>SUM(Quarter!BW20:BZ20)</f>
        <v>3.8386999999999998</v>
      </c>
      <c r="V20" s="67">
        <f>SUM(Quarter!CA20:CD20)</f>
        <v>3.9901</v>
      </c>
      <c r="W20" s="67">
        <f>SUM(Quarter!CE20:CH20)</f>
        <v>4.4338999999999995</v>
      </c>
      <c r="X20" s="67">
        <f>SUM(Quarter!CI20:CL20)</f>
        <v>4.7242999999999995</v>
      </c>
      <c r="Y20" s="67">
        <f>SUM(Quarter!CM20:CP20)</f>
        <v>4.8677999999999999</v>
      </c>
      <c r="Z20" s="67">
        <f>SUM(Quarter!CQ20:CT20)</f>
        <v>5.1810999999999998</v>
      </c>
      <c r="AA20" s="67">
        <f>SUM(Quarter!CU20:CX20)</f>
        <v>4.2867999999999995</v>
      </c>
      <c r="AB20" s="67">
        <f>SUM(Quarter!CY20:DB20)</f>
        <v>3.9171000000000005</v>
      </c>
      <c r="AC20" s="67">
        <f>SUM(Quarter!DC20:DF20)</f>
        <v>5.0026999999999999</v>
      </c>
      <c r="AD20" s="67">
        <f>SUM(Quarter!DG20:DJ20)</f>
        <v>5.1841999999999997</v>
      </c>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row>
    <row r="21" spans="1:109" ht="20.149999999999999" customHeight="1" x14ac:dyDescent="0.35">
      <c r="A21" s="37" t="s">
        <v>46</v>
      </c>
      <c r="B21" s="83" t="s">
        <v>54</v>
      </c>
      <c r="C21" s="88" t="s">
        <v>119</v>
      </c>
      <c r="D21" s="88" t="s">
        <v>119</v>
      </c>
      <c r="E21" s="88" t="s">
        <v>119</v>
      </c>
      <c r="F21" s="88" t="s">
        <v>119</v>
      </c>
      <c r="G21" s="88" t="s">
        <v>119</v>
      </c>
      <c r="H21" s="88" t="s">
        <v>119</v>
      </c>
      <c r="I21" s="88" t="s">
        <v>119</v>
      </c>
      <c r="J21" s="88" t="s">
        <v>119</v>
      </c>
      <c r="K21" s="88" t="s">
        <v>119</v>
      </c>
      <c r="L21" s="88" t="s">
        <v>119</v>
      </c>
      <c r="M21" s="88" t="s">
        <v>119</v>
      </c>
      <c r="N21" s="88" t="s">
        <v>119</v>
      </c>
      <c r="O21" s="88" t="s">
        <v>119</v>
      </c>
      <c r="P21" s="88" t="s">
        <v>119</v>
      </c>
      <c r="Q21" s="88" t="s">
        <v>119</v>
      </c>
      <c r="R21" s="67">
        <f>SUM(Quarter!BK21:BN21)</f>
        <v>0.1832</v>
      </c>
      <c r="S21" s="67">
        <f>SUM(Quarter!BO21:BR21)</f>
        <v>0.1895</v>
      </c>
      <c r="T21" s="67">
        <f>SUM(Quarter!BS21:BV21)</f>
        <v>0.2354</v>
      </c>
      <c r="U21" s="67">
        <f>SUM(Quarter!BW21:BZ21)</f>
        <v>0.39520000000000005</v>
      </c>
      <c r="V21" s="67">
        <f>SUM(Quarter!CA21:CD21)</f>
        <v>0.44919999999999993</v>
      </c>
      <c r="W21" s="67">
        <f>SUM(Quarter!CE21:CH21)</f>
        <v>0.45800000000000002</v>
      </c>
      <c r="X21" s="67">
        <f>SUM(Quarter!CI21:CL21)</f>
        <v>0.46840000000000004</v>
      </c>
      <c r="Y21" s="67">
        <f>SUM(Quarter!CM21:CP21)</f>
        <v>0.51819999999999999</v>
      </c>
      <c r="Z21" s="67">
        <f>SUM(Quarter!CQ21:CT21)</f>
        <v>0.55879999999999996</v>
      </c>
      <c r="AA21" s="67">
        <f>SUM(Quarter!CU21:CX21)</f>
        <v>0.55149999999999999</v>
      </c>
      <c r="AB21" s="67">
        <f>SUM(Quarter!CY21:DB21)</f>
        <v>0.54100000000000004</v>
      </c>
      <c r="AC21" s="67">
        <f>SUM(Quarter!DC21:DF21)</f>
        <v>0.60309999999999997</v>
      </c>
      <c r="AD21" s="67">
        <f>SUM(Quarter!DG21:DJ21)</f>
        <v>0.58899999999999997</v>
      </c>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row>
    <row r="22" spans="1:109" ht="20.149999999999999" customHeight="1" x14ac:dyDescent="0.35">
      <c r="A22" s="37" t="s">
        <v>46</v>
      </c>
      <c r="B22" s="83" t="s">
        <v>55</v>
      </c>
      <c r="C22" s="67">
        <f>SUM(Quarter!C22:F22)</f>
        <v>1.0720000000000001</v>
      </c>
      <c r="D22" s="67">
        <f>SUM(Quarter!G22:J22)</f>
        <v>1.2249000000000001</v>
      </c>
      <c r="E22" s="67">
        <f>SUM(Quarter!K22:N22)</f>
        <v>1.2187999999999999</v>
      </c>
      <c r="F22" s="67">
        <f>SUM(Quarter!O22:R22)</f>
        <v>0.89419999999999999</v>
      </c>
      <c r="G22" s="67">
        <f>SUM(Quarter!S22:V22)</f>
        <v>0.72350000000000003</v>
      </c>
      <c r="H22" s="67">
        <f>SUM(Quarter!W22:Z22)</f>
        <v>0.18579999999999999</v>
      </c>
      <c r="I22" s="67">
        <f>SUM(Quarter!AA22:AD22)</f>
        <v>0.64390000000000003</v>
      </c>
      <c r="J22" s="67">
        <f>SUM(Quarter!AE22:AH22)</f>
        <v>0.71540000000000004</v>
      </c>
      <c r="K22" s="67">
        <f>SUM(Quarter!AI22:AL22)</f>
        <v>0.64629999999999999</v>
      </c>
      <c r="L22" s="67">
        <f>SUM(Quarter!AM22:AP22)</f>
        <v>0.44840000000000002</v>
      </c>
      <c r="M22" s="67">
        <f>SUM(Quarter!AQ22:AT22)</f>
        <v>0.9477000000000001</v>
      </c>
      <c r="N22" s="67">
        <f>SUM(Quarter!AU22:AX22)</f>
        <v>0.24600000000000005</v>
      </c>
      <c r="O22" s="67">
        <f>SUM(Quarter!AY22:BB22)</f>
        <v>0.2288</v>
      </c>
      <c r="P22" s="67">
        <f>SUM(Quarter!BC22:BF22)</f>
        <v>0.53510000000000002</v>
      </c>
      <c r="Q22" s="67">
        <f>SUM(Quarter!BG22:BJ22)</f>
        <v>1.0201</v>
      </c>
      <c r="R22" s="67">
        <f>SUM(Quarter!BK22:BN22)</f>
        <v>1.2406999999999999</v>
      </c>
      <c r="S22" s="67">
        <f>SUM(Quarter!BO22:BR22)</f>
        <v>1.7644</v>
      </c>
      <c r="T22" s="67">
        <f>SUM(Quarter!BS22:BV22)</f>
        <v>1.8147999999999997</v>
      </c>
      <c r="U22" s="67">
        <f>SUM(Quarter!BW22:BZ22)</f>
        <v>1.5257000000000001</v>
      </c>
      <c r="V22" s="67">
        <f>SUM(Quarter!CA22:CD22)</f>
        <v>1.2689999999999999</v>
      </c>
      <c r="W22" s="67">
        <f>SUM(Quarter!CE22:CH22)</f>
        <v>1.643</v>
      </c>
      <c r="X22" s="67">
        <f>SUM(Quarter!CI22:CL22)</f>
        <v>1.8203</v>
      </c>
      <c r="Y22" s="67">
        <f>SUM(Quarter!CM22:CP22)</f>
        <v>1.5401</v>
      </c>
      <c r="Z22" s="67">
        <f>SUM(Quarter!CQ22:CT22)</f>
        <v>2.1173999999999999</v>
      </c>
      <c r="AA22" s="67">
        <f>SUM(Quarter!CU22:CX22)</f>
        <v>-0.45650000000000002</v>
      </c>
      <c r="AB22" s="67">
        <f>SUM(Quarter!CY22:DB22)</f>
        <v>2.0493000000000001</v>
      </c>
      <c r="AC22" s="67">
        <f>SUM(Quarter!DC22:DF22)</f>
        <v>2.8725999999999998</v>
      </c>
      <c r="AD22" s="67">
        <f>SUM(Quarter!DG22:DJ22)</f>
        <v>2.5562999999999998</v>
      </c>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row>
    <row r="23" spans="1:109" ht="20.149999999999999" customHeight="1" x14ac:dyDescent="0.35">
      <c r="A23" s="37" t="s">
        <v>46</v>
      </c>
      <c r="B23" s="83" t="s">
        <v>56</v>
      </c>
      <c r="C23" s="67">
        <f>SUM(Quarter!C23:F23)</f>
        <v>74.79079999999999</v>
      </c>
      <c r="D23" s="67">
        <f>SUM(Quarter!G23:J23)</f>
        <v>73.614499999999992</v>
      </c>
      <c r="E23" s="67">
        <f>SUM(Quarter!K23:N23)</f>
        <v>74.398400000000009</v>
      </c>
      <c r="F23" s="67">
        <f>SUM(Quarter!O23:R23)</f>
        <v>77.382000000000005</v>
      </c>
      <c r="G23" s="67">
        <f>SUM(Quarter!S23:V23)</f>
        <v>75.791699999999992</v>
      </c>
      <c r="H23" s="67">
        <f>SUM(Quarter!W23:Z23)</f>
        <v>77.529500000000013</v>
      </c>
      <c r="I23" s="67">
        <f>SUM(Quarter!AA23:AD23)</f>
        <v>76.819400000000002</v>
      </c>
      <c r="J23" s="67">
        <f>SUM(Quarter!AE23:AH23)</f>
        <v>78.191800000000015</v>
      </c>
      <c r="K23" s="67">
        <f>SUM(Quarter!AI23:AL23)</f>
        <v>78.698700000000002</v>
      </c>
      <c r="L23" s="67">
        <f>SUM(Quarter!AM23:AP23)</f>
        <v>75.964299999999994</v>
      </c>
      <c r="M23" s="67">
        <f>SUM(Quarter!AQ23:AT23)</f>
        <v>74.199799999999996</v>
      </c>
      <c r="N23" s="67">
        <f>SUM(Quarter!AU23:AX23)</f>
        <v>70.223100000000002</v>
      </c>
      <c r="O23" s="67">
        <f>SUM(Quarter!AY23:BB23)</f>
        <v>71.223399999999998</v>
      </c>
      <c r="P23" s="67">
        <f>SUM(Quarter!BC23:BF23)</f>
        <v>68.370199999999997</v>
      </c>
      <c r="Q23" s="67">
        <f>SUM(Quarter!BG23:BJ23)</f>
        <v>69.747099999999989</v>
      </c>
      <c r="R23" s="67">
        <f>SUM(Quarter!BK23:BN23)</f>
        <v>68.093400000000003</v>
      </c>
      <c r="S23" s="67">
        <f>SUM(Quarter!BO23:BR23)</f>
        <v>61.937700000000007</v>
      </c>
      <c r="T23" s="67">
        <f>SUM(Quarter!BS23:BV23)</f>
        <v>59.3</v>
      </c>
      <c r="U23" s="67">
        <f>SUM(Quarter!BW23:BZ23)</f>
        <v>55.422499999999999</v>
      </c>
      <c r="V23" s="67">
        <f>SUM(Quarter!CA23:CD23)</f>
        <v>52.820000000000007</v>
      </c>
      <c r="W23" s="67">
        <f>SUM(Quarter!CE23:CH23)</f>
        <v>50.9482</v>
      </c>
      <c r="X23" s="67">
        <f>SUM(Quarter!CI23:CL23)</f>
        <v>47.599199999999996</v>
      </c>
      <c r="Y23" s="67">
        <f>SUM(Quarter!CM23:CP23)</f>
        <v>43.500599999999999</v>
      </c>
      <c r="Z23" s="67">
        <f>SUM(Quarter!CQ23:CT23)</f>
        <v>44.915999999999997</v>
      </c>
      <c r="AA23" s="67">
        <f>SUM(Quarter!CU23:CX23)</f>
        <v>43.301699999999997</v>
      </c>
      <c r="AB23" s="67">
        <f>SUM(Quarter!CY23:DB23)</f>
        <v>39.262700000000002</v>
      </c>
      <c r="AC23" s="67">
        <f>SUM(Quarter!DC23:DF23)</f>
        <v>38.497</v>
      </c>
      <c r="AD23" s="67">
        <f>SUM(Quarter!DG23:DJ23)</f>
        <v>38.354799999999997</v>
      </c>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row>
    <row r="24" spans="1:109" ht="20.149999999999999" customHeight="1" x14ac:dyDescent="0.35">
      <c r="A24" s="37" t="s">
        <v>47</v>
      </c>
      <c r="B24" s="83" t="s">
        <v>57</v>
      </c>
      <c r="C24" s="67">
        <f>SUM(Quarter!C24:F24)</f>
        <v>1.2176</v>
      </c>
      <c r="D24" s="67">
        <f>SUM(Quarter!G24:J24)</f>
        <v>1.0061</v>
      </c>
      <c r="E24" s="67">
        <f>SUM(Quarter!K24:N24)</f>
        <v>0.90500000000000003</v>
      </c>
      <c r="F24" s="67">
        <f>SUM(Quarter!O24:R24)</f>
        <v>1.0308999999999999</v>
      </c>
      <c r="G24" s="67">
        <f>SUM(Quarter!S24:V24)</f>
        <v>1.0030000000000001</v>
      </c>
      <c r="H24" s="67">
        <f>SUM(Quarter!W24:Z24)</f>
        <v>0.97199999999999998</v>
      </c>
      <c r="I24" s="67">
        <f>SUM(Quarter!AA24:AD24)</f>
        <v>0.93700000000000006</v>
      </c>
      <c r="J24" s="67">
        <f>SUM(Quarter!AE24:AH24)</f>
        <v>0.92100000000000004</v>
      </c>
      <c r="K24" s="67">
        <f>SUM(Quarter!AI24:AL24)</f>
        <v>0.94500000000000006</v>
      </c>
      <c r="L24" s="67">
        <f>SUM(Quarter!AM24:AP24)</f>
        <v>0.92890000000000006</v>
      </c>
      <c r="M24" s="67">
        <f>SUM(Quarter!AQ24:AT24)</f>
        <v>0.97130000000000005</v>
      </c>
      <c r="N24" s="67">
        <f>SUM(Quarter!AU24:AX24)</f>
        <v>0.87119999999999997</v>
      </c>
      <c r="O24" s="67">
        <f>SUM(Quarter!AY24:BB24)</f>
        <v>0.78200000000000003</v>
      </c>
      <c r="P24" s="67">
        <f>SUM(Quarter!BC24:BF24)</f>
        <v>0.79389999999999994</v>
      </c>
      <c r="Q24" s="67">
        <f>SUM(Quarter!BG24:BJ24)</f>
        <v>0.66099999999999992</v>
      </c>
      <c r="R24" s="67">
        <f>SUM(Quarter!BK24:BN24)</f>
        <v>2.0500000000000001E-2</v>
      </c>
      <c r="S24" s="67">
        <f>SUM(Quarter!BO24:BR24)</f>
        <v>1.17E-2</v>
      </c>
      <c r="T24" s="67">
        <f>SUM(Quarter!BS24:BV24)</f>
        <v>1.2E-2</v>
      </c>
      <c r="U24" s="67">
        <f>SUM(Quarter!BW24:BZ24)</f>
        <v>9.6000000000000009E-3</v>
      </c>
      <c r="V24" s="67">
        <f>SUM(Quarter!CA24:CD24)</f>
        <v>8.6999999999999994E-3</v>
      </c>
      <c r="W24" s="67">
        <f>SUM(Quarter!CE24:CH24)</f>
        <v>9.5999999999999992E-3</v>
      </c>
      <c r="X24" s="67">
        <f>SUM(Quarter!CI24:CL24)</f>
        <v>8.0000000000000002E-3</v>
      </c>
      <c r="Y24" s="67">
        <f>SUM(Quarter!CM24:CP24)</f>
        <v>7.7999999999999996E-3</v>
      </c>
      <c r="Z24" s="67">
        <f>SUM(Quarter!CQ24:CT24)</f>
        <v>6.3999999999999994E-3</v>
      </c>
      <c r="AA24" s="67">
        <f>SUM(Quarter!CU24:CX24)</f>
        <v>7.000000000000001E-3</v>
      </c>
      <c r="AB24" s="67">
        <f>SUM(Quarter!CY24:DB24)</f>
        <v>6.6E-3</v>
      </c>
      <c r="AC24" s="67">
        <f>SUM(Quarter!DC24:DF24)</f>
        <v>5.8999999999999999E-3</v>
      </c>
      <c r="AD24" s="67">
        <f>SUM(Quarter!DG24:DJ24)</f>
        <v>0</v>
      </c>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row>
    <row r="25" spans="1:109" ht="20.149999999999999" customHeight="1" x14ac:dyDescent="0.35">
      <c r="A25" s="37" t="s">
        <v>47</v>
      </c>
      <c r="B25" s="83" t="s">
        <v>58</v>
      </c>
      <c r="C25" s="67">
        <f>SUM(Quarter!C25:F25)</f>
        <v>0.84939999999999993</v>
      </c>
      <c r="D25" s="67">
        <f>SUM(Quarter!G25:J25)</f>
        <v>0.72399999999999998</v>
      </c>
      <c r="E25" s="67">
        <f>SUM(Quarter!K25:N25)</f>
        <v>0.77700000000000002</v>
      </c>
      <c r="F25" s="67">
        <f>SUM(Quarter!O25:R25)</f>
        <v>0.60499999999999998</v>
      </c>
      <c r="G25" s="67">
        <f>SUM(Quarter!S25:V25)</f>
        <v>0.59899999999999998</v>
      </c>
      <c r="H25" s="67">
        <f>SUM(Quarter!W25:Z25)</f>
        <v>0.53889999999999993</v>
      </c>
      <c r="I25" s="67">
        <f>SUM(Quarter!AA25:AD25)</f>
        <v>0.52310000000000001</v>
      </c>
      <c r="J25" s="67">
        <f>SUM(Quarter!AE25:AH25)</f>
        <v>0.42129999999999995</v>
      </c>
      <c r="K25" s="67">
        <f>SUM(Quarter!AI25:AL25)</f>
        <v>0.47470000000000001</v>
      </c>
      <c r="L25" s="67">
        <f>SUM(Quarter!AM25:AP25)</f>
        <v>0.46110000000000001</v>
      </c>
      <c r="M25" s="67">
        <f>SUM(Quarter!AQ25:AT25)</f>
        <v>0.47670000000000001</v>
      </c>
      <c r="N25" s="67">
        <f>SUM(Quarter!AU25:AX25)</f>
        <v>0.48760000000000003</v>
      </c>
      <c r="O25" s="67">
        <f>SUM(Quarter!AY25:BB25)</f>
        <v>0.54409999999999992</v>
      </c>
      <c r="P25" s="67">
        <f>SUM(Quarter!BC25:BF25)</f>
        <v>0.43690000000000001</v>
      </c>
      <c r="Q25" s="67">
        <f>SUM(Quarter!BG25:BJ25)</f>
        <v>0.31990000000000002</v>
      </c>
      <c r="R25" s="67">
        <f>SUM(Quarter!BK25:BN25)</f>
        <v>0.34960000000000002</v>
      </c>
      <c r="S25" s="67">
        <f>SUM(Quarter!BO25:BR25)</f>
        <v>0.37059999999999998</v>
      </c>
      <c r="T25" s="67">
        <f>SUM(Quarter!BS25:BV25)</f>
        <v>0.38</v>
      </c>
      <c r="U25" s="67">
        <f>SUM(Quarter!BW25:BZ25)</f>
        <v>0.31559999999999999</v>
      </c>
      <c r="V25" s="67">
        <f>SUM(Quarter!CA25:CD25)</f>
        <v>0.33540000000000003</v>
      </c>
      <c r="W25" s="67">
        <f>SUM(Quarter!CE25:CH25)</f>
        <v>0.25670000000000004</v>
      </c>
      <c r="X25" s="67">
        <f>SUM(Quarter!CI25:CL25)</f>
        <v>0.18099999999999999</v>
      </c>
      <c r="Y25" s="67">
        <f>SUM(Quarter!CM25:CP25)</f>
        <v>0.21289999999999998</v>
      </c>
      <c r="Z25" s="67">
        <f>SUM(Quarter!CQ25:CT25)</f>
        <v>0.34310000000000002</v>
      </c>
      <c r="AA25" s="67">
        <f>SUM(Quarter!CU25:CX25)</f>
        <v>0.42909999999999998</v>
      </c>
      <c r="AB25" s="67">
        <f>SUM(Quarter!CY25:DB25)</f>
        <v>0.31769999999999998</v>
      </c>
      <c r="AC25" s="67">
        <f>SUM(Quarter!DC25:DF25)</f>
        <v>0.2984</v>
      </c>
      <c r="AD25" s="67">
        <f>SUM(Quarter!DG25:DJ25)</f>
        <v>0.2984</v>
      </c>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row>
    <row r="26" spans="1:109" ht="20.149999999999999" customHeight="1" x14ac:dyDescent="0.35">
      <c r="A26" s="37" t="s">
        <v>47</v>
      </c>
      <c r="B26" s="83" t="s">
        <v>49</v>
      </c>
      <c r="C26" s="67">
        <f>SUM(Quarter!C26:F26)</f>
        <v>2.7027000000000001</v>
      </c>
      <c r="D26" s="67">
        <f>SUM(Quarter!G26:J26)</f>
        <v>2.8813999999999997</v>
      </c>
      <c r="E26" s="67">
        <f>SUM(Quarter!K26:N26)</f>
        <v>3.5066000000000002</v>
      </c>
      <c r="F26" s="67">
        <f>SUM(Quarter!O26:R26)</f>
        <v>3.0739999999999998</v>
      </c>
      <c r="G26" s="67">
        <f>SUM(Quarter!S26:V26)</f>
        <v>3.3170000000000002</v>
      </c>
      <c r="H26" s="67">
        <f>SUM(Quarter!W26:Z26)</f>
        <v>3.4320000000000004</v>
      </c>
      <c r="I26" s="67">
        <f>SUM(Quarter!AA26:AD26)</f>
        <v>3.0723000000000003</v>
      </c>
      <c r="J26" s="67">
        <f>SUM(Quarter!AE26:AH26)</f>
        <v>3.0969000000000002</v>
      </c>
      <c r="K26" s="67">
        <f>SUM(Quarter!AI26:AL26)</f>
        <v>2.8597000000000001</v>
      </c>
      <c r="L26" s="67">
        <f>SUM(Quarter!AM26:AP26)</f>
        <v>3.0990000000000002</v>
      </c>
      <c r="M26" s="67">
        <f>SUM(Quarter!AQ26:AT26)</f>
        <v>2.7823000000000002</v>
      </c>
      <c r="N26" s="67">
        <f>SUM(Quarter!AU26:AX26)</f>
        <v>2.6701999999999999</v>
      </c>
      <c r="O26" s="67">
        <f>SUM(Quarter!AY26:BB26)</f>
        <v>2.7029000000000001</v>
      </c>
      <c r="P26" s="67">
        <f>SUM(Quarter!BC26:BF26)</f>
        <v>2.7126999999999999</v>
      </c>
      <c r="Q26" s="67">
        <f>SUM(Quarter!BG26:BJ26)</f>
        <v>2.7712999999999997</v>
      </c>
      <c r="R26" s="67">
        <f>SUM(Quarter!BK26:BN26)</f>
        <v>2.6361999999999997</v>
      </c>
      <c r="S26" s="67">
        <f>SUM(Quarter!BO26:BR26)</f>
        <v>2.4010999999999996</v>
      </c>
      <c r="T26" s="67">
        <f>SUM(Quarter!BS26:BV26)</f>
        <v>2.2938999999999998</v>
      </c>
      <c r="U26" s="67">
        <f>SUM(Quarter!BW26:BZ26)</f>
        <v>2.2797999999999998</v>
      </c>
      <c r="V26" s="67">
        <f>SUM(Quarter!CA26:CD26)</f>
        <v>2.4447000000000001</v>
      </c>
      <c r="W26" s="67">
        <f>SUM(Quarter!CE26:CH26)</f>
        <v>2.3319000000000001</v>
      </c>
      <c r="X26" s="67">
        <f>SUM(Quarter!CI26:CL26)</f>
        <v>2.3742999999999999</v>
      </c>
      <c r="Y26" s="67">
        <f>SUM(Quarter!CM26:CP26)</f>
        <v>2.2210000000000001</v>
      </c>
      <c r="Z26" s="67">
        <f>SUM(Quarter!CQ26:CT26)</f>
        <v>2.1352000000000002</v>
      </c>
      <c r="AA26" s="67">
        <f>SUM(Quarter!CU26:CX26)</f>
        <v>1.8778000000000001</v>
      </c>
      <c r="AB26" s="67">
        <f>SUM(Quarter!CY26:DB26)</f>
        <v>2.0891000000000002</v>
      </c>
      <c r="AC26" s="67">
        <f>SUM(Quarter!DC26:DF26)</f>
        <v>2.0341</v>
      </c>
      <c r="AD26" s="67">
        <f>SUM(Quarter!DG26:DJ26)</f>
        <v>2.0217999999999998</v>
      </c>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row>
    <row r="27" spans="1:109" ht="20.149999999999999" customHeight="1" x14ac:dyDescent="0.35">
      <c r="A27" s="37" t="s">
        <v>47</v>
      </c>
      <c r="B27" s="83" t="s">
        <v>63</v>
      </c>
      <c r="C27" s="67">
        <f>SUM(Quarter!C27:F27)</f>
        <v>7.5700000000000003E-2</v>
      </c>
      <c r="D27" s="67">
        <f>SUM(Quarter!G27:J27)</f>
        <v>7.3700000000000002E-2</v>
      </c>
      <c r="E27" s="67">
        <f>SUM(Quarter!K27:N27)</f>
        <v>6.0899999999999996E-2</v>
      </c>
      <c r="F27" s="67">
        <f>SUM(Quarter!O27:R27)</f>
        <v>7.2300000000000003E-2</v>
      </c>
      <c r="G27" s="67">
        <f>SUM(Quarter!S27:V27)</f>
        <v>7.3899999999999993E-2</v>
      </c>
      <c r="H27" s="67">
        <f>SUM(Quarter!W27:Z27)</f>
        <v>5.6799999999999996E-2</v>
      </c>
      <c r="I27" s="67">
        <f>SUM(Quarter!AA27:AD27)</f>
        <v>8.0399999999999999E-2</v>
      </c>
      <c r="J27" s="67">
        <f>SUM(Quarter!AE27:AH27)</f>
        <v>9.3899999999999997E-2</v>
      </c>
      <c r="K27" s="67">
        <f>SUM(Quarter!AI27:AL27)</f>
        <v>7.7399999999999997E-2</v>
      </c>
      <c r="L27" s="67">
        <f>SUM(Quarter!AM27:AP27)</f>
        <v>8.0299999999999996E-2</v>
      </c>
      <c r="M27" s="67">
        <f>SUM(Quarter!AQ27:AT27)</f>
        <v>8.0199999999999994E-2</v>
      </c>
      <c r="N27" s="67">
        <f>SUM(Quarter!AU27:AX27)</f>
        <v>8.14E-2</v>
      </c>
      <c r="O27" s="67">
        <f>SUM(Quarter!AY27:BB27)</f>
        <v>7.6399999999999996E-2</v>
      </c>
      <c r="P27" s="67">
        <f>SUM(Quarter!BC27:BF27)</f>
        <v>9.4399999999999998E-2</v>
      </c>
      <c r="Q27" s="67">
        <f>SUM(Quarter!BG27:BJ27)</f>
        <v>9.8000000000000004E-2</v>
      </c>
      <c r="R27" s="67">
        <f>SUM(Quarter!BK27:BN27)</f>
        <v>9.3899999999999997E-2</v>
      </c>
      <c r="S27" s="67">
        <f>SUM(Quarter!BO27:BR27)</f>
        <v>0.10779999999999999</v>
      </c>
      <c r="T27" s="67">
        <f>SUM(Quarter!BS27:BV27)</f>
        <v>0.11960000000000001</v>
      </c>
      <c r="U27" s="67">
        <f>SUM(Quarter!BW27:BZ27)</f>
        <v>0.122</v>
      </c>
      <c r="V27" s="67">
        <f>SUM(Quarter!CA27:CD27)</f>
        <v>0.14269999999999999</v>
      </c>
      <c r="W27" s="67">
        <f>SUM(Quarter!CE27:CH27)</f>
        <v>0.13719999999999999</v>
      </c>
      <c r="X27" s="67">
        <f>SUM(Quarter!CI27:CL27)</f>
        <v>0.14550000000000002</v>
      </c>
      <c r="Y27" s="67">
        <f>SUM(Quarter!CM27:CP27)</f>
        <v>0.16089999999999999</v>
      </c>
      <c r="Z27" s="67">
        <f>SUM(Quarter!CQ27:CT27)</f>
        <v>0.14460000000000001</v>
      </c>
      <c r="AA27" s="67">
        <f>SUM(Quarter!CU27:CX27)</f>
        <v>9.8999999999999991E-2</v>
      </c>
      <c r="AB27" s="67">
        <f>SUM(Quarter!CY27:DB27)</f>
        <v>0.1542</v>
      </c>
      <c r="AC27" s="67">
        <f>SUM(Quarter!DC27:DF27)</f>
        <v>0.14610000000000001</v>
      </c>
      <c r="AD27" s="67">
        <f>SUM(Quarter!DG27:DJ27)</f>
        <v>0.14810000000000001</v>
      </c>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row>
    <row r="28" spans="1:109" ht="20.149999999999999" customHeight="1" x14ac:dyDescent="0.35">
      <c r="A28" s="37" t="s">
        <v>47</v>
      </c>
      <c r="B28" s="83" t="s">
        <v>51</v>
      </c>
      <c r="C28" s="67">
        <f>SUM(Quarter!C28:F28)</f>
        <v>7.5499999999999998E-2</v>
      </c>
      <c r="D28" s="67">
        <f>SUM(Quarter!G28:J28)</f>
        <v>7.3000000000000009E-2</v>
      </c>
      <c r="E28" s="67">
        <f>SUM(Quarter!K28:N28)</f>
        <v>8.1299999999999997E-2</v>
      </c>
      <c r="F28" s="67">
        <f>SUM(Quarter!O28:R28)</f>
        <v>8.2900000000000001E-2</v>
      </c>
      <c r="G28" s="67">
        <f>SUM(Quarter!S28:V28)</f>
        <v>0.108</v>
      </c>
      <c r="H28" s="67">
        <f>SUM(Quarter!W28:Z28)</f>
        <v>0.1106</v>
      </c>
      <c r="I28" s="67">
        <f>SUM(Quarter!AA28:AD28)</f>
        <v>0.16650000000000001</v>
      </c>
      <c r="J28" s="67">
        <f>SUM(Quarter!AE28:AH28)</f>
        <v>0.24969999999999998</v>
      </c>
      <c r="K28" s="67">
        <f>SUM(Quarter!AI28:AL28)</f>
        <v>0.36419999999999997</v>
      </c>
      <c r="L28" s="67">
        <f>SUM(Quarter!AM28:AP28)</f>
        <v>0.14779999999999999</v>
      </c>
      <c r="M28" s="67">
        <f>SUM(Quarter!AQ28:AT28)</f>
        <v>0.15079999999999999</v>
      </c>
      <c r="N28" s="67">
        <f>SUM(Quarter!AU28:AX28)</f>
        <v>0.23780000000000001</v>
      </c>
      <c r="O28" s="67">
        <f>SUM(Quarter!AY28:BB28)</f>
        <v>0.20279999999999998</v>
      </c>
      <c r="P28" s="67">
        <f>SUM(Quarter!BC28:BF28)</f>
        <v>0.2828</v>
      </c>
      <c r="Q28" s="67">
        <f>SUM(Quarter!BG28:BJ28)</f>
        <v>0.2316</v>
      </c>
      <c r="R28" s="67">
        <f>SUM(Quarter!BK28:BN28)</f>
        <v>0.3821</v>
      </c>
      <c r="S28" s="67">
        <f>SUM(Quarter!BO28:BR28)</f>
        <v>0.44699999999999995</v>
      </c>
      <c r="T28" s="67">
        <f>SUM(Quarter!BS28:BV28)</f>
        <v>0.60349999999999993</v>
      </c>
      <c r="U28" s="67">
        <f>SUM(Quarter!BW28:BZ28)</f>
        <v>0.5544</v>
      </c>
      <c r="V28" s="67">
        <f>SUM(Quarter!CA28:CD28)</f>
        <v>0.74720000000000009</v>
      </c>
      <c r="W28" s="67">
        <f>SUM(Quarter!CE28:CH28)</f>
        <v>0.746</v>
      </c>
      <c r="X28" s="67">
        <f>SUM(Quarter!CI28:CL28)</f>
        <v>0.84040000000000004</v>
      </c>
      <c r="Y28" s="67">
        <f>SUM(Quarter!CM28:CP28)</f>
        <v>0.80310000000000004</v>
      </c>
      <c r="Z28" s="67">
        <f>SUM(Quarter!CQ28:CT28)</f>
        <v>0.64060000000000006</v>
      </c>
      <c r="AA28" s="67">
        <f>SUM(Quarter!CU28:CX28)</f>
        <v>0.73949999999999994</v>
      </c>
      <c r="AB28" s="67">
        <f>SUM(Quarter!CY28:DB28)</f>
        <v>0.76929999999999998</v>
      </c>
      <c r="AC28" s="67">
        <f>SUM(Quarter!DC28:DF28)</f>
        <v>0.6522</v>
      </c>
      <c r="AD28" s="67">
        <f>SUM(Quarter!DG28:DJ28)</f>
        <v>0.69000000000000006</v>
      </c>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row>
    <row r="29" spans="1:109" ht="20.149999999999999" customHeight="1" x14ac:dyDescent="0.35">
      <c r="A29" s="37" t="s">
        <v>47</v>
      </c>
      <c r="B29" s="83" t="s">
        <v>52</v>
      </c>
      <c r="C29" s="88" t="s">
        <v>119</v>
      </c>
      <c r="D29" s="88" t="s">
        <v>119</v>
      </c>
      <c r="E29" s="88" t="s">
        <v>119</v>
      </c>
      <c r="F29" s="88" t="s">
        <v>119</v>
      </c>
      <c r="G29" s="88" t="s">
        <v>119</v>
      </c>
      <c r="H29" s="88" t="s">
        <v>119</v>
      </c>
      <c r="I29" s="88" t="s">
        <v>119</v>
      </c>
      <c r="J29" s="88" t="s">
        <v>119</v>
      </c>
      <c r="K29" s="88" t="s">
        <v>119</v>
      </c>
      <c r="L29" s="88" t="s">
        <v>119</v>
      </c>
      <c r="M29" s="88" t="s">
        <v>119</v>
      </c>
      <c r="N29" s="88" t="s">
        <v>119</v>
      </c>
      <c r="O29" s="88" t="s">
        <v>119</v>
      </c>
      <c r="P29" s="88" t="s">
        <v>119</v>
      </c>
      <c r="Q29" s="67">
        <f>SUM(Quarter!BG29:BJ29)</f>
        <v>0.11630000000000001</v>
      </c>
      <c r="R29" s="67">
        <f>SUM(Quarter!BK29:BN29)</f>
        <v>0.1729</v>
      </c>
      <c r="S29" s="67">
        <f>SUM(Quarter!BO29:BR29)</f>
        <v>0.34860000000000002</v>
      </c>
      <c r="T29" s="67">
        <f>SUM(Quarter!BS29:BV29)</f>
        <v>0.52700000000000002</v>
      </c>
      <c r="U29" s="67">
        <f>SUM(Quarter!BW29:BZ29)</f>
        <v>0.71879999999999988</v>
      </c>
      <c r="V29" s="67">
        <f>SUM(Quarter!CA29:CD29)</f>
        <v>0.72919999999999996</v>
      </c>
      <c r="W29" s="67">
        <f>SUM(Quarter!CE29:CH29)</f>
        <v>0.78580000000000005</v>
      </c>
      <c r="X29" s="67">
        <f>SUM(Quarter!CI29:CL29)</f>
        <v>0.73580000000000001</v>
      </c>
      <c r="Y29" s="67">
        <f>SUM(Quarter!CM29:CP29)</f>
        <v>0.70520000000000005</v>
      </c>
      <c r="Z29" s="67">
        <f>SUM(Quarter!CQ29:CT29)</f>
        <v>0.67249999999999999</v>
      </c>
      <c r="AA29" s="67">
        <f>SUM(Quarter!CU29:CX29)</f>
        <v>0.79469999999999996</v>
      </c>
      <c r="AB29" s="67">
        <f>SUM(Quarter!CY29:DB29)</f>
        <v>0.88549999999999995</v>
      </c>
      <c r="AC29" s="67">
        <f>SUM(Quarter!DC29:DF29)</f>
        <v>0.90379999999999994</v>
      </c>
      <c r="AD29" s="67">
        <f>SUM(Quarter!DG29:DJ29)</f>
        <v>1.2349000000000001</v>
      </c>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row>
    <row r="30" spans="1:109" ht="20.149999999999999" customHeight="1" x14ac:dyDescent="0.35">
      <c r="A30" s="37" t="s">
        <v>47</v>
      </c>
      <c r="B30" s="83" t="s">
        <v>53</v>
      </c>
      <c r="C30" s="67">
        <f>SUM(Quarter!C30:F30)</f>
        <v>0.96469999999999989</v>
      </c>
      <c r="D30" s="67">
        <f>SUM(Quarter!G30:J30)</f>
        <v>1.1749000000000001</v>
      </c>
      <c r="E30" s="67">
        <f>SUM(Quarter!K30:N30)</f>
        <v>1.3344999999999998</v>
      </c>
      <c r="F30" s="67">
        <f>SUM(Quarter!O30:R30)</f>
        <v>1.6212</v>
      </c>
      <c r="G30" s="67">
        <f>SUM(Quarter!S30:V30)</f>
        <v>1.7990999999999999</v>
      </c>
      <c r="H30" s="67">
        <f>SUM(Quarter!W30:Z30)</f>
        <v>2.0274999999999999</v>
      </c>
      <c r="I30" s="67">
        <f>SUM(Quarter!AA30:AD30)</f>
        <v>2.2273999999999998</v>
      </c>
      <c r="J30" s="67">
        <f>SUM(Quarter!AE30:AH30)</f>
        <v>2.5350000000000001</v>
      </c>
      <c r="K30" s="67">
        <f>SUM(Quarter!AI30:AL30)</f>
        <v>2.7389000000000001</v>
      </c>
      <c r="L30" s="67">
        <f>SUM(Quarter!AM30:AP30)</f>
        <v>2.7922999999999996</v>
      </c>
      <c r="M30" s="67">
        <f>SUM(Quarter!AQ30:AT30)</f>
        <v>2.7397</v>
      </c>
      <c r="N30" s="67">
        <f>SUM(Quarter!AU30:AX30)</f>
        <v>3.1335000000000002</v>
      </c>
      <c r="O30" s="67">
        <f>SUM(Quarter!AY30:BB30)</f>
        <v>3.3117999999999999</v>
      </c>
      <c r="P30" s="67">
        <f>SUM(Quarter!BC30:BF30)</f>
        <v>3.3439999999999999</v>
      </c>
      <c r="Q30" s="67">
        <f>SUM(Quarter!BG30:BJ30)</f>
        <v>3.1684999999999999</v>
      </c>
      <c r="R30" s="67">
        <f>SUM(Quarter!BK30:BN30)</f>
        <v>4.3570000000000002</v>
      </c>
      <c r="S30" s="67">
        <f>SUM(Quarter!BO30:BR30)</f>
        <v>3.431</v>
      </c>
      <c r="T30" s="67">
        <f>SUM(Quarter!BS30:BV30)</f>
        <v>4.2570999999999994</v>
      </c>
      <c r="U30" s="67">
        <f>SUM(Quarter!BW30:BZ30)</f>
        <v>5.7649000000000008</v>
      </c>
      <c r="V30" s="67">
        <f>SUM(Quarter!CA30:CD30)</f>
        <v>6.5337000000000005</v>
      </c>
      <c r="W30" s="67">
        <f>SUM(Quarter!CE30:CH30)</f>
        <v>7.1002000000000001</v>
      </c>
      <c r="X30" s="67">
        <f>SUM(Quarter!CI30:CL30)</f>
        <v>7.9318</v>
      </c>
      <c r="Y30" s="67">
        <f>SUM(Quarter!CM30:CP30)</f>
        <v>4.2614000000000001</v>
      </c>
      <c r="Z30" s="67">
        <f>SUM(Quarter!CQ30:CT30)</f>
        <v>4.4122000000000003</v>
      </c>
      <c r="AA30" s="67">
        <f>SUM(Quarter!CU30:CX30)</f>
        <v>4.5236000000000001</v>
      </c>
      <c r="AB30" s="67">
        <f>SUM(Quarter!CY30:DB30)</f>
        <v>4.4983000000000004</v>
      </c>
      <c r="AC30" s="67">
        <f>SUM(Quarter!DC30:DF30)</f>
        <v>4.8240999999999996</v>
      </c>
      <c r="AD30" s="67">
        <f>SUM(Quarter!DG30:DJ30)</f>
        <v>4.8185000000000002</v>
      </c>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row>
    <row r="31" spans="1:109" ht="20.149999999999999" customHeight="1" x14ac:dyDescent="0.35">
      <c r="A31" s="37" t="s">
        <v>47</v>
      </c>
      <c r="B31" s="83" t="s">
        <v>54</v>
      </c>
      <c r="C31" s="67">
        <f>SUM(Quarter!C31:F31)</f>
        <v>1.3795999999999999</v>
      </c>
      <c r="D31" s="67">
        <f>SUM(Quarter!G31:J31)</f>
        <v>1.3918999999999999</v>
      </c>
      <c r="E31" s="67">
        <f>SUM(Quarter!K31:N31)</f>
        <v>1.3539999999999999</v>
      </c>
      <c r="F31" s="67">
        <f>SUM(Quarter!O31:R31)</f>
        <v>1.036</v>
      </c>
      <c r="G31" s="67">
        <f>SUM(Quarter!S31:V31)</f>
        <v>1.0609999999999999</v>
      </c>
      <c r="H31" s="67">
        <f>SUM(Quarter!W31:Z31)</f>
        <v>1.5219</v>
      </c>
      <c r="I31" s="67">
        <f>SUM(Quarter!AA31:AD31)</f>
        <v>1.3871</v>
      </c>
      <c r="J31" s="67">
        <f>SUM(Quarter!AE31:AH31)</f>
        <v>1.8812</v>
      </c>
      <c r="K31" s="67">
        <f>SUM(Quarter!AI31:AL31)</f>
        <v>1.5508999999999999</v>
      </c>
      <c r="L31" s="67">
        <f>SUM(Quarter!AM31:AP31)</f>
        <v>1.2565</v>
      </c>
      <c r="M31" s="67">
        <f>SUM(Quarter!AQ31:AT31)</f>
        <v>1.1240999999999999</v>
      </c>
      <c r="N31" s="67">
        <f>SUM(Quarter!AU31:AX31)</f>
        <v>0.99329999999999996</v>
      </c>
      <c r="O31" s="67">
        <f>SUM(Quarter!AY31:BB31)</f>
        <v>0.79549999999999998</v>
      </c>
      <c r="P31" s="67">
        <f>SUM(Quarter!BC31:BF31)</f>
        <v>1.0010000000000001</v>
      </c>
      <c r="Q31" s="67">
        <f>SUM(Quarter!BG31:BJ31)</f>
        <v>0.93410000000000015</v>
      </c>
      <c r="R31" s="67">
        <f>SUM(Quarter!BK31:BN31)</f>
        <v>1.4135</v>
      </c>
      <c r="S31" s="67">
        <f>SUM(Quarter!BO31:BR31)</f>
        <v>1.6269</v>
      </c>
      <c r="T31" s="67">
        <f>SUM(Quarter!BS31:BV31)</f>
        <v>1.714</v>
      </c>
      <c r="U31" s="67">
        <f>SUM(Quarter!BW31:BZ31)</f>
        <v>1.8969</v>
      </c>
      <c r="V31" s="67">
        <f>SUM(Quarter!CA31:CD31)</f>
        <v>1.6903000000000001</v>
      </c>
      <c r="W31" s="67">
        <f>SUM(Quarter!CE31:CH31)</f>
        <v>1.7932999999999999</v>
      </c>
      <c r="X31" s="67">
        <f>SUM(Quarter!CI31:CL31)</f>
        <v>1.9681000000000002</v>
      </c>
      <c r="Y31" s="67">
        <f>SUM(Quarter!CM31:CP31)</f>
        <v>1.6412</v>
      </c>
      <c r="Z31" s="67">
        <f>SUM(Quarter!CQ31:CT31)</f>
        <v>1.5891999999999999</v>
      </c>
      <c r="AA31" s="67">
        <f>SUM(Quarter!CU31:CX31)</f>
        <v>1.6521000000000001</v>
      </c>
      <c r="AB31" s="67">
        <f>SUM(Quarter!CY31:DB31)</f>
        <v>1.7209000000000001</v>
      </c>
      <c r="AC31" s="67">
        <f>SUM(Quarter!DC31:DF31)</f>
        <v>1.6902000000000001</v>
      </c>
      <c r="AD31" s="67">
        <f>SUM(Quarter!DG31:DJ31)</f>
        <v>1.6394000000000002</v>
      </c>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row>
    <row r="32" spans="1:109" ht="20.149999999999999" customHeight="1" x14ac:dyDescent="0.35">
      <c r="A32" s="37" t="s">
        <v>47</v>
      </c>
      <c r="B32" s="83" t="s">
        <v>59</v>
      </c>
      <c r="C32" s="67">
        <f>SUM(Quarter!C32:F32)</f>
        <v>7.2652000000000001</v>
      </c>
      <c r="D32" s="67">
        <f>SUM(Quarter!G32:J32)</f>
        <v>7.3250999999999999</v>
      </c>
      <c r="E32" s="67">
        <f>SUM(Quarter!K32:N32)</f>
        <v>8.0192999999999994</v>
      </c>
      <c r="F32" s="67">
        <f>SUM(Quarter!O32:R32)</f>
        <v>7.5221999999999998</v>
      </c>
      <c r="G32" s="67">
        <f>SUM(Quarter!S32:V32)</f>
        <v>7.9608999999999996</v>
      </c>
      <c r="H32" s="67">
        <f>SUM(Quarter!W32:Z32)</f>
        <v>8.6597000000000008</v>
      </c>
      <c r="I32" s="67">
        <f>SUM(Quarter!AA32:AD32)</f>
        <v>8.3935000000000013</v>
      </c>
      <c r="J32" s="67">
        <f>SUM(Quarter!AE32:AH32)</f>
        <v>9.1990999999999996</v>
      </c>
      <c r="K32" s="67">
        <f>SUM(Quarter!AI32:AL32)</f>
        <v>9.011000000000001</v>
      </c>
      <c r="L32" s="67">
        <f>SUM(Quarter!AM32:AP32)</f>
        <v>8.766</v>
      </c>
      <c r="M32" s="67">
        <f>SUM(Quarter!AQ32:AT32)</f>
        <v>8.3247999999999998</v>
      </c>
      <c r="N32" s="67">
        <f>SUM(Quarter!AU32:AX32)</f>
        <v>8.4751000000000012</v>
      </c>
      <c r="O32" s="67">
        <f>SUM(Quarter!AY32:BB32)</f>
        <v>8.4158000000000008</v>
      </c>
      <c r="P32" s="67">
        <f>SUM(Quarter!BC32:BF32)</f>
        <v>8.6658000000000008</v>
      </c>
      <c r="Q32" s="67">
        <f>SUM(Quarter!BG32:BJ32)</f>
        <v>8.3004999999999995</v>
      </c>
      <c r="R32" s="67">
        <f>SUM(Quarter!BK32:BN32)</f>
        <v>9.4256999999999991</v>
      </c>
      <c r="S32" s="67">
        <f>SUM(Quarter!BO32:BR32)</f>
        <v>8.7444999999999986</v>
      </c>
      <c r="T32" s="67">
        <f>SUM(Quarter!BS32:BV32)</f>
        <v>9.9072000000000013</v>
      </c>
      <c r="U32" s="67">
        <f>SUM(Quarter!BW32:BZ32)</f>
        <v>11.662100000000001</v>
      </c>
      <c r="V32" s="67">
        <f>SUM(Quarter!CA32:CD32)</f>
        <v>12.631800000000002</v>
      </c>
      <c r="W32" s="67">
        <f>SUM(Quarter!CE32:CH32)</f>
        <v>13.160799999999998</v>
      </c>
      <c r="X32" s="67">
        <f>SUM(Quarter!CI32:CL32)</f>
        <v>14.184899999999999</v>
      </c>
      <c r="Y32" s="67">
        <f>SUM(Quarter!CM32:CP32)</f>
        <v>10.013400000000001</v>
      </c>
      <c r="Z32" s="67">
        <f>SUM(Quarter!CQ32:CT32)</f>
        <v>9.9438999999999993</v>
      </c>
      <c r="AA32" s="67">
        <f>SUM(Quarter!CU32:CX32)</f>
        <v>10.122499999999999</v>
      </c>
      <c r="AB32" s="67">
        <f>SUM(Quarter!CY32:DB32)</f>
        <v>10.441699999999999</v>
      </c>
      <c r="AC32" s="67">
        <f>SUM(Quarter!DC32:DF32)</f>
        <v>10.5547</v>
      </c>
      <c r="AD32" s="67">
        <f>SUM(Quarter!DG32:DJ32)</f>
        <v>10.850900000000001</v>
      </c>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row>
    <row r="33" spans="1:109" ht="20.149999999999999" customHeight="1" x14ac:dyDescent="0.35">
      <c r="A33" s="37" t="s">
        <v>60</v>
      </c>
      <c r="B33" s="83" t="s">
        <v>57</v>
      </c>
      <c r="C33" s="67">
        <f>SUM(Quarter!C33:F33)</f>
        <v>30.110599999999998</v>
      </c>
      <c r="D33" s="67">
        <f>SUM(Quarter!G33:J33)</f>
        <v>25.511899999999997</v>
      </c>
      <c r="E33" s="67">
        <f>SUM(Quarter!K33:N33)</f>
        <v>28.670299999999997</v>
      </c>
      <c r="F33" s="67">
        <f>SUM(Quarter!O33:R33)</f>
        <v>31.605499999999999</v>
      </c>
      <c r="G33" s="67">
        <f>SUM(Quarter!S33:V33)</f>
        <v>29.626300000000001</v>
      </c>
      <c r="H33" s="67">
        <f>SUM(Quarter!W33:Z33)</f>
        <v>32.542299999999997</v>
      </c>
      <c r="I33" s="67">
        <f>SUM(Quarter!AA33:AD33)</f>
        <v>31.311699999999998</v>
      </c>
      <c r="J33" s="67">
        <f>SUM(Quarter!AE33:AH33)</f>
        <v>32.5749</v>
      </c>
      <c r="K33" s="67">
        <f>SUM(Quarter!AI33:AL33)</f>
        <v>35.943100000000001</v>
      </c>
      <c r="L33" s="67">
        <f>SUM(Quarter!AM33:AP33)</f>
        <v>32.919800000000002</v>
      </c>
      <c r="M33" s="67">
        <f>SUM(Quarter!AQ33:AT33)</f>
        <v>29.961400000000001</v>
      </c>
      <c r="N33" s="67">
        <f>SUM(Quarter!AU33:AX33)</f>
        <v>24.662199999999999</v>
      </c>
      <c r="O33" s="67">
        <f>SUM(Quarter!AY33:BB33)</f>
        <v>25.562200000000001</v>
      </c>
      <c r="P33" s="67">
        <f>SUM(Quarter!BC33:BF33)</f>
        <v>26.025600000000001</v>
      </c>
      <c r="Q33" s="67">
        <f>SUM(Quarter!BG33:BJ33)</f>
        <v>34.326499999999996</v>
      </c>
      <c r="R33" s="67">
        <f>SUM(Quarter!BK33:BN33)</f>
        <v>31.348700000000001</v>
      </c>
      <c r="S33" s="67">
        <f>SUM(Quarter!BO33:BR33)</f>
        <v>23.966900000000003</v>
      </c>
      <c r="T33" s="67">
        <f>SUM(Quarter!BS33:BV33)</f>
        <v>18.340299999999999</v>
      </c>
      <c r="U33" s="67">
        <f>SUM(Quarter!BW33:BZ33)</f>
        <v>7.5339999999999998</v>
      </c>
      <c r="V33" s="67">
        <f>SUM(Quarter!CA33:CD33)</f>
        <v>5.5542999999999996</v>
      </c>
      <c r="W33" s="67">
        <f>SUM(Quarter!CE33:CH33)</f>
        <v>4.2404999999999999</v>
      </c>
      <c r="X33" s="67">
        <f>SUM(Quarter!CI33:CL33)</f>
        <v>1.85</v>
      </c>
      <c r="Y33" s="67">
        <f>SUM(Quarter!CM33:CP33)</f>
        <v>1.4686999999999999</v>
      </c>
      <c r="Z33" s="67">
        <f>SUM(Quarter!CQ33:CT33)</f>
        <v>1.6699000000000002</v>
      </c>
      <c r="AA33" s="67">
        <f>SUM(Quarter!CU33:CX33)</f>
        <v>1.397</v>
      </c>
      <c r="AB33" s="67">
        <f>SUM(Quarter!CY33:DB33)</f>
        <v>0.90359999999999996</v>
      </c>
      <c r="AC33" s="67">
        <f>SUM(Quarter!DC33:DF33)</f>
        <v>0.4204</v>
      </c>
      <c r="AD33" s="67">
        <f>SUM(Quarter!DG33:DJ33)</f>
        <v>0</v>
      </c>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c r="BM33" s="41"/>
      <c r="BN33" s="41"/>
      <c r="BO33" s="41"/>
      <c r="BP33" s="41"/>
      <c r="BQ33" s="41"/>
      <c r="BR33" s="41"/>
      <c r="BS33" s="41"/>
      <c r="BT33" s="41"/>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row>
    <row r="34" spans="1:109" ht="20.149999999999999" customHeight="1" x14ac:dyDescent="0.35">
      <c r="A34" s="37" t="s">
        <v>60</v>
      </c>
      <c r="B34" s="83" t="s">
        <v>58</v>
      </c>
      <c r="C34" s="67">
        <f>SUM(Quarter!C34:F34)</f>
        <v>1.6951000000000001</v>
      </c>
      <c r="D34" s="67">
        <f>SUM(Quarter!G34:J34)</f>
        <v>1.5408999999999999</v>
      </c>
      <c r="E34" s="67">
        <f>SUM(Quarter!K34:N34)</f>
        <v>1.5491999999999999</v>
      </c>
      <c r="F34" s="67">
        <f>SUM(Quarter!O34:R34)</f>
        <v>1.4224000000000001</v>
      </c>
      <c r="G34" s="67">
        <f>SUM(Quarter!S34:V34)</f>
        <v>1.2878000000000001</v>
      </c>
      <c r="H34" s="67">
        <f>SUM(Quarter!W34:Z34)</f>
        <v>1.1928999999999998</v>
      </c>
      <c r="I34" s="67">
        <f>SUM(Quarter!AA34:AD34)</f>
        <v>1.0998000000000001</v>
      </c>
      <c r="J34" s="67">
        <f>SUM(Quarter!AE34:AH34)</f>
        <v>1.3044000000000002</v>
      </c>
      <c r="K34" s="67">
        <f>SUM(Quarter!AI34:AL34)</f>
        <v>1.4328999999999998</v>
      </c>
      <c r="L34" s="67">
        <f>SUM(Quarter!AM34:AP34)</f>
        <v>1.1599999999999999</v>
      </c>
      <c r="M34" s="67">
        <f>SUM(Quarter!AQ34:AT34)</f>
        <v>1.5814999999999999</v>
      </c>
      <c r="N34" s="67">
        <f>SUM(Quarter!AU34:AX34)</f>
        <v>1.5131999999999999</v>
      </c>
      <c r="O34" s="67">
        <f>SUM(Quarter!AY34:BB34)</f>
        <v>1.1783999999999999</v>
      </c>
      <c r="P34" s="67">
        <f>SUM(Quarter!BC34:BF34)</f>
        <v>0.78280000000000005</v>
      </c>
      <c r="Q34" s="67">
        <f>SUM(Quarter!BG34:BJ34)</f>
        <v>0.72709999999999997</v>
      </c>
      <c r="R34" s="67">
        <f>SUM(Quarter!BK34:BN34)</f>
        <v>0.58830000000000005</v>
      </c>
      <c r="S34" s="67">
        <f>SUM(Quarter!BO34:BR34)</f>
        <v>0.55230000000000001</v>
      </c>
      <c r="T34" s="67">
        <f>SUM(Quarter!BS34:BV34)</f>
        <v>0.60570000000000002</v>
      </c>
      <c r="U34" s="67">
        <f>SUM(Quarter!BW34:BZ34)</f>
        <v>0.53459999999999996</v>
      </c>
      <c r="V34" s="67">
        <f>SUM(Quarter!CA34:CD34)</f>
        <v>0.49129999999999996</v>
      </c>
      <c r="W34" s="67">
        <f>SUM(Quarter!CE34:CH34)</f>
        <v>0.45150000000000001</v>
      </c>
      <c r="X34" s="67">
        <f>SUM(Quarter!CI34:CL34)</f>
        <v>0.33480000000000004</v>
      </c>
      <c r="Y34" s="67">
        <f>SUM(Quarter!CM34:CP34)</f>
        <v>0.33829999999999999</v>
      </c>
      <c r="Z34" s="67">
        <f>SUM(Quarter!CQ34:CT34)</f>
        <v>0.51849999999999996</v>
      </c>
      <c r="AA34" s="67">
        <f>SUM(Quarter!CU34:CX34)</f>
        <v>0.62269999999999992</v>
      </c>
      <c r="AB34" s="67">
        <f>SUM(Quarter!CY34:DB34)</f>
        <v>0.45450000000000002</v>
      </c>
      <c r="AC34" s="67">
        <f>SUM(Quarter!DC34:DF34)</f>
        <v>0.40659999999999996</v>
      </c>
      <c r="AD34" s="67">
        <f>SUM(Quarter!DG34:DJ34)</f>
        <v>0.39979999999999999</v>
      </c>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41"/>
      <c r="BQ34" s="41"/>
      <c r="BR34" s="41"/>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row>
    <row r="35" spans="1:109" ht="20.149999999999999" customHeight="1" x14ac:dyDescent="0.35">
      <c r="A35" s="37" t="s">
        <v>60</v>
      </c>
      <c r="B35" s="83" t="s">
        <v>49</v>
      </c>
      <c r="C35" s="67">
        <f>SUM(Quarter!C35:F35)</f>
        <v>23.022300000000001</v>
      </c>
      <c r="D35" s="67">
        <f>SUM(Quarter!G35:J35)</f>
        <v>27.1281</v>
      </c>
      <c r="E35" s="67">
        <f>SUM(Quarter!K35:N35)</f>
        <v>27.907600000000002</v>
      </c>
      <c r="F35" s="67">
        <f>SUM(Quarter!O35:R35)</f>
        <v>26.871399999999998</v>
      </c>
      <c r="G35" s="67">
        <f>SUM(Quarter!S35:V35)</f>
        <v>28.361200000000004</v>
      </c>
      <c r="H35" s="67">
        <f>SUM(Quarter!W35:Z35)</f>
        <v>27.9084</v>
      </c>
      <c r="I35" s="67">
        <f>SUM(Quarter!AA35:AD35)</f>
        <v>29.254300000000001</v>
      </c>
      <c r="J35" s="67">
        <f>SUM(Quarter!AE35:AH35)</f>
        <v>28.517499999999998</v>
      </c>
      <c r="K35" s="67">
        <f>SUM(Quarter!AI35:AL35)</f>
        <v>26.776299999999999</v>
      </c>
      <c r="L35" s="67">
        <f>SUM(Quarter!AM35:AP35)</f>
        <v>30.600100000000001</v>
      </c>
      <c r="M35" s="67">
        <f>SUM(Quarter!AQ35:AT35)</f>
        <v>32.399799999999999</v>
      </c>
      <c r="N35" s="67">
        <f>SUM(Quarter!AU35:AX35)</f>
        <v>30.894500000000001</v>
      </c>
      <c r="O35" s="67">
        <f>SUM(Quarter!AY35:BB35)</f>
        <v>32.426600000000001</v>
      </c>
      <c r="P35" s="67">
        <f>SUM(Quarter!BC35:BF35)</f>
        <v>26.575699999999998</v>
      </c>
      <c r="Q35" s="67">
        <f>SUM(Quarter!BG35:BJ35)</f>
        <v>18.6188</v>
      </c>
      <c r="R35" s="67">
        <f>SUM(Quarter!BK35:BN35)</f>
        <v>17.701500000000003</v>
      </c>
      <c r="S35" s="67">
        <f>SUM(Quarter!BO35:BR35)</f>
        <v>18.731200000000001</v>
      </c>
      <c r="T35" s="67">
        <f>SUM(Quarter!BS35:BV35)</f>
        <v>18.283100000000001</v>
      </c>
      <c r="U35" s="67">
        <f>SUM(Quarter!BW35:BZ35)</f>
        <v>25.630099999999999</v>
      </c>
      <c r="V35" s="67">
        <f>SUM(Quarter!CA35:CD35)</f>
        <v>24.594200000000001</v>
      </c>
      <c r="W35" s="67">
        <f>SUM(Quarter!CE35:CH35)</f>
        <v>23.507899999999999</v>
      </c>
      <c r="X35" s="67">
        <f>SUM(Quarter!CI35:CL35)</f>
        <v>23.450200000000002</v>
      </c>
      <c r="Y35" s="67">
        <f>SUM(Quarter!CM35:CP35)</f>
        <v>19.993200000000002</v>
      </c>
      <c r="Z35" s="67">
        <f>SUM(Quarter!CQ35:CT35)</f>
        <v>21.775300000000001</v>
      </c>
      <c r="AA35" s="67">
        <f>SUM(Quarter!CU35:CX35)</f>
        <v>22.023299999999999</v>
      </c>
      <c r="AB35" s="67">
        <f>SUM(Quarter!CY35:DB35)</f>
        <v>17.948799999999999</v>
      </c>
      <c r="AC35" s="67">
        <f>SUM(Quarter!DC35:DF35)</f>
        <v>15.442299999999999</v>
      </c>
      <c r="AD35" s="67">
        <f>SUM(Quarter!DG35:DJ35)</f>
        <v>16.5258</v>
      </c>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row>
    <row r="36" spans="1:109" ht="20.149999999999999" customHeight="1" x14ac:dyDescent="0.35">
      <c r="A36" s="37" t="s">
        <v>60</v>
      </c>
      <c r="B36" s="83" t="s">
        <v>50</v>
      </c>
      <c r="C36" s="67">
        <f>SUM(Quarter!C36:F36)</f>
        <v>23.118600000000001</v>
      </c>
      <c r="D36" s="67">
        <f>SUM(Quarter!G36:J36)</f>
        <v>22.216200000000001</v>
      </c>
      <c r="E36" s="67">
        <f>SUM(Quarter!K36:N36)</f>
        <v>19.635200000000001</v>
      </c>
      <c r="F36" s="67">
        <f>SUM(Quarter!O36:R36)</f>
        <v>20.7683</v>
      </c>
      <c r="G36" s="67">
        <f>SUM(Quarter!S36:V36)</f>
        <v>20.100199999999997</v>
      </c>
      <c r="H36" s="67">
        <f>SUM(Quarter!W36:Z36)</f>
        <v>20.0412</v>
      </c>
      <c r="I36" s="67">
        <f>SUM(Quarter!AA36:AD36)</f>
        <v>18.163999999999998</v>
      </c>
      <c r="J36" s="67">
        <f>SUM(Quarter!AE36:AH36)</f>
        <v>18.371600000000001</v>
      </c>
      <c r="K36" s="67">
        <f>SUM(Quarter!AI36:AL36)</f>
        <v>17.131</v>
      </c>
      <c r="L36" s="67">
        <f>SUM(Quarter!AM36:AP36)</f>
        <v>14.0367</v>
      </c>
      <c r="M36" s="67">
        <f>SUM(Quarter!AQ36:AT36)</f>
        <v>11.909700000000001</v>
      </c>
      <c r="N36" s="67">
        <f>SUM(Quarter!AU36:AX36)</f>
        <v>15.229900000000001</v>
      </c>
      <c r="O36" s="67">
        <f>SUM(Quarter!AY36:BB36)</f>
        <v>13.926</v>
      </c>
      <c r="P36" s="67">
        <f>SUM(Quarter!BC36:BF36)</f>
        <v>15.626200000000001</v>
      </c>
      <c r="Q36" s="67">
        <f>SUM(Quarter!BG36:BJ36)</f>
        <v>15.206099999999999</v>
      </c>
      <c r="R36" s="67">
        <f>SUM(Quarter!BK36:BN36)</f>
        <v>15.442899999999998</v>
      </c>
      <c r="S36" s="67">
        <f>SUM(Quarter!BO36:BR36)</f>
        <v>13.8504</v>
      </c>
      <c r="T36" s="67">
        <f>SUM(Quarter!BS36:BV36)</f>
        <v>15.4794</v>
      </c>
      <c r="U36" s="67">
        <f>SUM(Quarter!BW36:BZ36)</f>
        <v>15.4138</v>
      </c>
      <c r="V36" s="67">
        <f>SUM(Quarter!CA36:CD36)</f>
        <v>15.123799999999999</v>
      </c>
      <c r="W36" s="67">
        <f>SUM(Quarter!CE36:CH36)</f>
        <v>14.060699999999999</v>
      </c>
      <c r="X36" s="67">
        <f>SUM(Quarter!CI36:CL36)</f>
        <v>12.087</v>
      </c>
      <c r="Y36" s="67">
        <f>SUM(Quarter!CM36:CP36)</f>
        <v>10.711600000000001</v>
      </c>
      <c r="Z36" s="67">
        <f>SUM(Quarter!CQ36:CT36)</f>
        <v>9.9459000000000017</v>
      </c>
      <c r="AA36" s="67">
        <f>SUM(Quarter!CU36:CX36)</f>
        <v>10.287800000000001</v>
      </c>
      <c r="AB36" s="67">
        <f>SUM(Quarter!CY36:DB36)</f>
        <v>8.7904</v>
      </c>
      <c r="AC36" s="67">
        <f>SUM(Quarter!DC36:DF36)</f>
        <v>8.8170999999999999</v>
      </c>
      <c r="AD36" s="67">
        <f>SUM(Quarter!DG36:DJ36)</f>
        <v>7.8651</v>
      </c>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row>
    <row r="37" spans="1:109" ht="20.149999999999999" customHeight="1" x14ac:dyDescent="0.35">
      <c r="A37" s="37" t="s">
        <v>60</v>
      </c>
      <c r="B37" s="83" t="s">
        <v>70</v>
      </c>
      <c r="C37" s="67">
        <f>SUM(Quarter!C37:F37)</f>
        <v>0.43999999999999995</v>
      </c>
      <c r="D37" s="67">
        <f>SUM(Quarter!G37:J37)</f>
        <v>0.45469999999999999</v>
      </c>
      <c r="E37" s="67">
        <f>SUM(Quarter!K37:N37)</f>
        <v>0.43330000000000002</v>
      </c>
      <c r="F37" s="67">
        <f>SUM(Quarter!O37:R37)</f>
        <v>0.34870000000000001</v>
      </c>
      <c r="G37" s="67">
        <f>SUM(Quarter!S37:V37)</f>
        <v>0.41169999999999995</v>
      </c>
      <c r="H37" s="67">
        <f>SUM(Quarter!W37:Z37)</f>
        <v>0.27749999999999997</v>
      </c>
      <c r="I37" s="67">
        <f>SUM(Quarter!AA37:AD37)</f>
        <v>0.41820000000000002</v>
      </c>
      <c r="J37" s="67">
        <f>SUM(Quarter!AE37:AH37)</f>
        <v>0.42310000000000003</v>
      </c>
      <c r="K37" s="67">
        <f>SUM(Quarter!AI37:AL37)</f>
        <v>0.39500000000000002</v>
      </c>
      <c r="L37" s="67">
        <f>SUM(Quarter!AM37:AP37)</f>
        <v>0.4365</v>
      </c>
      <c r="M37" s="67">
        <f>SUM(Quarter!AQ37:AT37)</f>
        <v>0.44330000000000003</v>
      </c>
      <c r="N37" s="67">
        <f>SUM(Quarter!AU37:AX37)</f>
        <v>0.45069999999999999</v>
      </c>
      <c r="O37" s="67">
        <f>SUM(Quarter!AY37:BB37)</f>
        <v>0.30879999999999996</v>
      </c>
      <c r="P37" s="67">
        <f>SUM(Quarter!BC37:BF37)</f>
        <v>0.48949999999999999</v>
      </c>
      <c r="Q37" s="67">
        <f>SUM(Quarter!BG37:BJ37)</f>
        <v>0.4577</v>
      </c>
      <c r="R37" s="67">
        <f>SUM(Quarter!BK37:BN37)</f>
        <v>0.40429999999999999</v>
      </c>
      <c r="S37" s="67">
        <f>SUM(Quarter!BO37:BR37)</f>
        <v>0.50629999999999997</v>
      </c>
      <c r="T37" s="67">
        <f>SUM(Quarter!BS37:BV37)</f>
        <v>0.54149999999999998</v>
      </c>
      <c r="U37" s="67">
        <f>SUM(Quarter!BW37:BZ37)</f>
        <v>0.46179999999999999</v>
      </c>
      <c r="V37" s="67">
        <f>SUM(Quarter!CA37:CD37)</f>
        <v>0.502</v>
      </c>
      <c r="W37" s="67">
        <f>SUM(Quarter!CE37:CH37)</f>
        <v>0.46389999999999998</v>
      </c>
      <c r="X37" s="67">
        <f>SUM(Quarter!CI37:CL37)</f>
        <v>0.50580000000000003</v>
      </c>
      <c r="Y37" s="67">
        <f>SUM(Quarter!CM37:CP37)</f>
        <v>0.59139999999999993</v>
      </c>
      <c r="Z37" s="67">
        <f>SUM(Quarter!CQ37:CT37)</f>
        <v>0.46579999999999999</v>
      </c>
      <c r="AA37" s="67">
        <f>SUM(Quarter!CU37:CX37)</f>
        <v>0.43580000000000002</v>
      </c>
      <c r="AB37" s="67">
        <f>SUM(Quarter!CY37:DB37)</f>
        <v>0.4824</v>
      </c>
      <c r="AC37" s="67">
        <f>SUM(Quarter!DC37:DF37)</f>
        <v>0.4927999999999999</v>
      </c>
      <c r="AD37" s="67">
        <f>SUM(Quarter!DG37:DJ37)</f>
        <v>0.46309999999999996</v>
      </c>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row>
    <row r="38" spans="1:109" ht="20.149999999999999" customHeight="1" x14ac:dyDescent="0.35">
      <c r="A38" s="37" t="s">
        <v>60</v>
      </c>
      <c r="B38" s="83" t="s">
        <v>51</v>
      </c>
      <c r="C38" s="67">
        <f>SUM(Quarter!C38:F38)</f>
        <v>7.5499999999999998E-2</v>
      </c>
      <c r="D38" s="67">
        <f>SUM(Quarter!G38:J38)</f>
        <v>7.3000000000000009E-2</v>
      </c>
      <c r="E38" s="67">
        <f>SUM(Quarter!K38:N38)</f>
        <v>8.1299999999999997E-2</v>
      </c>
      <c r="F38" s="67">
        <f>SUM(Quarter!O38:R38)</f>
        <v>8.2900000000000001E-2</v>
      </c>
      <c r="G38" s="67">
        <f>SUM(Quarter!S38:V38)</f>
        <v>0.108</v>
      </c>
      <c r="H38" s="67">
        <f>SUM(Quarter!W38:Z38)</f>
        <v>0.1106</v>
      </c>
      <c r="I38" s="67">
        <f>SUM(Quarter!AA38:AD38)</f>
        <v>0.16650000000000001</v>
      </c>
      <c r="J38" s="67">
        <f>SUM(Quarter!AE38:AH38)</f>
        <v>0.24969999999999998</v>
      </c>
      <c r="K38" s="67">
        <f>SUM(Quarter!AI38:AL38)</f>
        <v>0.36419999999999997</v>
      </c>
      <c r="L38" s="67">
        <f>SUM(Quarter!AM38:AP38)</f>
        <v>0.4546</v>
      </c>
      <c r="M38" s="67">
        <f>SUM(Quarter!AQ38:AT38)</f>
        <v>0.61399999999999999</v>
      </c>
      <c r="N38" s="67">
        <f>SUM(Quarter!AU38:AX38)</f>
        <v>0.83139999999999992</v>
      </c>
      <c r="O38" s="67">
        <f>SUM(Quarter!AY38:BB38)</f>
        <v>0.8881</v>
      </c>
      <c r="P38" s="67">
        <f>SUM(Quarter!BC38:BF38)</f>
        <v>1.3935</v>
      </c>
      <c r="Q38" s="67">
        <f>SUM(Quarter!BG38:BJ38)</f>
        <v>1.7069000000000001</v>
      </c>
      <c r="R38" s="67">
        <f>SUM(Quarter!BK38:BN38)</f>
        <v>2.4483999999999999</v>
      </c>
      <c r="S38" s="67">
        <f>SUM(Quarter!BO38:BR38)</f>
        <v>2.7483</v>
      </c>
      <c r="T38" s="67">
        <f>SUM(Quarter!BS38:BV38)</f>
        <v>3.5840000000000005</v>
      </c>
      <c r="U38" s="67">
        <f>SUM(Quarter!BW38:BZ38)</f>
        <v>3.3702000000000001</v>
      </c>
      <c r="V38" s="67">
        <f>SUM(Quarter!CA38:CD38)</f>
        <v>4.4947999999999997</v>
      </c>
      <c r="W38" s="67">
        <f>SUM(Quarter!CE38:CH38)</f>
        <v>4.8668999999999993</v>
      </c>
      <c r="X38" s="67">
        <f>SUM(Quarter!CI38:CL38)</f>
        <v>5.5760999999999994</v>
      </c>
      <c r="Y38" s="67">
        <f>SUM(Quarter!CM38:CP38)</f>
        <v>6.5033000000000003</v>
      </c>
      <c r="Z38" s="67">
        <f>SUM(Quarter!CQ38:CT38)</f>
        <v>5.5829000000000004</v>
      </c>
      <c r="AA38" s="67">
        <f>SUM(Quarter!CU38:CX38)</f>
        <v>6.8980999999999995</v>
      </c>
      <c r="AB38" s="67">
        <f>SUM(Quarter!CY38:DB38)</f>
        <v>7.1176999999999992</v>
      </c>
      <c r="AC38" s="67">
        <f>SUM(Quarter!DC38:DF38)</f>
        <v>7.1909999999999998</v>
      </c>
      <c r="AD38" s="67">
        <f>SUM(Quarter!DG38:DJ38)</f>
        <v>7.4338999999999995</v>
      </c>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row>
    <row r="39" spans="1:109" ht="20.149999999999999" customHeight="1" x14ac:dyDescent="0.35">
      <c r="A39" s="37" t="s">
        <v>60</v>
      </c>
      <c r="B39" s="83" t="s">
        <v>52</v>
      </c>
      <c r="C39" s="88" t="s">
        <v>119</v>
      </c>
      <c r="D39" s="88" t="s">
        <v>119</v>
      </c>
      <c r="E39" s="88" t="s">
        <v>119</v>
      </c>
      <c r="F39" s="88" t="s">
        <v>119</v>
      </c>
      <c r="G39" s="88" t="s">
        <v>119</v>
      </c>
      <c r="H39" s="88" t="s">
        <v>119</v>
      </c>
      <c r="I39" s="88" t="s">
        <v>119</v>
      </c>
      <c r="J39" s="88" t="s">
        <v>119</v>
      </c>
      <c r="K39" s="88" t="s">
        <v>119</v>
      </c>
      <c r="L39" s="88" t="s">
        <v>119</v>
      </c>
      <c r="M39" s="88" t="s">
        <v>119</v>
      </c>
      <c r="N39" s="88" t="s">
        <v>119</v>
      </c>
      <c r="O39" s="88" t="s">
        <v>119</v>
      </c>
      <c r="P39" s="88" t="s">
        <v>119</v>
      </c>
      <c r="Q39" s="67">
        <f>SUM(Quarter!BG39:BJ39)</f>
        <v>0.11630000000000001</v>
      </c>
      <c r="R39" s="67">
        <f>SUM(Quarter!BK39:BN39)</f>
        <v>0.1729</v>
      </c>
      <c r="S39" s="67">
        <f>SUM(Quarter!BO39:BR39)</f>
        <v>0.34860000000000002</v>
      </c>
      <c r="T39" s="67">
        <f>SUM(Quarter!BS39:BV39)</f>
        <v>0.64760000000000006</v>
      </c>
      <c r="U39" s="67">
        <f>SUM(Quarter!BW39:BZ39)</f>
        <v>0.89379999999999993</v>
      </c>
      <c r="V39" s="67">
        <f>SUM(Quarter!CA39:CD39)</f>
        <v>0.98520000000000008</v>
      </c>
      <c r="W39" s="67">
        <f>SUM(Quarter!CE39:CH39)</f>
        <v>1.0892999999999999</v>
      </c>
      <c r="X39" s="67">
        <f>SUM(Quarter!CI39:CL39)</f>
        <v>1.0677000000000001</v>
      </c>
      <c r="Y39" s="67">
        <f>SUM(Quarter!CM39:CP39)</f>
        <v>1.0789</v>
      </c>
      <c r="Z39" s="67">
        <f>SUM(Quarter!CQ39:CT39)</f>
        <v>1.0429999999999999</v>
      </c>
      <c r="AA39" s="67">
        <f>SUM(Quarter!CU39:CX39)</f>
        <v>1.2023999999999999</v>
      </c>
      <c r="AB39" s="67">
        <f>SUM(Quarter!CY39:DB39)</f>
        <v>1.2804</v>
      </c>
      <c r="AC39" s="67">
        <f>SUM(Quarter!DC39:DF39)</f>
        <v>1.2889999999999999</v>
      </c>
      <c r="AD39" s="67">
        <f>SUM(Quarter!DG39:DJ39)</f>
        <v>1.7305000000000001</v>
      </c>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row>
    <row r="40" spans="1:109" ht="20.149999999999999" customHeight="1" x14ac:dyDescent="0.35">
      <c r="A40" s="37" t="s">
        <v>60</v>
      </c>
      <c r="B40" s="83" t="s">
        <v>53</v>
      </c>
      <c r="C40" s="67">
        <f>SUM(Quarter!C40:F40)</f>
        <v>1.1422999999999999</v>
      </c>
      <c r="D40" s="67">
        <f>SUM(Quarter!G40:J40)</f>
        <v>1.3978999999999999</v>
      </c>
      <c r="E40" s="67">
        <f>SUM(Quarter!K40:N40)</f>
        <v>1.5681</v>
      </c>
      <c r="F40" s="67">
        <f>SUM(Quarter!O40:R40)</f>
        <v>1.8744999999999998</v>
      </c>
      <c r="G40" s="67">
        <f>SUM(Quarter!S40:V40)</f>
        <v>2.073</v>
      </c>
      <c r="H40" s="67">
        <f>SUM(Quarter!W40:Z40)</f>
        <v>2.4088000000000003</v>
      </c>
      <c r="I40" s="67">
        <f>SUM(Quarter!AA40:AD40)</f>
        <v>2.7674000000000003</v>
      </c>
      <c r="J40" s="67">
        <f>SUM(Quarter!AE40:AH40)</f>
        <v>3.3532000000000002</v>
      </c>
      <c r="K40" s="67">
        <f>SUM(Quarter!AI40:AL40)</f>
        <v>3.4699</v>
      </c>
      <c r="L40" s="67">
        <f>SUM(Quarter!AM40:AP40)</f>
        <v>3.4176000000000002</v>
      </c>
      <c r="M40" s="67">
        <f>SUM(Quarter!AQ40:AT40)</f>
        <v>3.5432000000000001</v>
      </c>
      <c r="N40" s="67">
        <f>SUM(Quarter!AU40:AX40)</f>
        <v>3.8771</v>
      </c>
      <c r="O40" s="67">
        <f>SUM(Quarter!AY40:BB40)</f>
        <v>4.3246000000000002</v>
      </c>
      <c r="P40" s="67">
        <f>SUM(Quarter!BC40:BF40)</f>
        <v>4.6067</v>
      </c>
      <c r="Q40" s="67">
        <f>SUM(Quarter!BG40:BJ40)</f>
        <v>4.9340999999999999</v>
      </c>
      <c r="R40" s="67">
        <f>SUM(Quarter!BK40:BN40)</f>
        <v>6.5744999999999996</v>
      </c>
      <c r="S40" s="67">
        <f>SUM(Quarter!BO40:BR40)</f>
        <v>6.3978999999999999</v>
      </c>
      <c r="T40" s="67">
        <f>SUM(Quarter!BS40:BV40)</f>
        <v>8.0818999999999992</v>
      </c>
      <c r="U40" s="67">
        <f>SUM(Quarter!BW40:BZ40)</f>
        <v>9.6035000000000004</v>
      </c>
      <c r="V40" s="67">
        <f>SUM(Quarter!CA40:CD40)</f>
        <v>10.523599999999998</v>
      </c>
      <c r="W40" s="67">
        <f>SUM(Quarter!CE40:CH40)</f>
        <v>11.534000000000001</v>
      </c>
      <c r="X40" s="67">
        <f>SUM(Quarter!CI40:CL40)</f>
        <v>12.655999999999999</v>
      </c>
      <c r="Y40" s="67">
        <f>SUM(Quarter!CM40:CP40)</f>
        <v>9.1291000000000011</v>
      </c>
      <c r="Z40" s="67">
        <f>SUM(Quarter!CQ40:CT40)</f>
        <v>9.593399999999999</v>
      </c>
      <c r="AA40" s="67">
        <f>SUM(Quarter!CU40:CX40)</f>
        <v>8.8102999999999998</v>
      </c>
      <c r="AB40" s="67">
        <f>SUM(Quarter!CY40:DB40)</f>
        <v>8.4154</v>
      </c>
      <c r="AC40" s="67">
        <f>SUM(Quarter!DC40:DF40)</f>
        <v>9.8267999999999986</v>
      </c>
      <c r="AD40" s="67">
        <f>SUM(Quarter!DG40:DJ40)</f>
        <v>10.0029</v>
      </c>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1"/>
      <c r="BR40" s="41"/>
      <c r="BS40" s="41"/>
      <c r="BT40" s="41"/>
      <c r="BU40" s="41"/>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row>
    <row r="41" spans="1:109" ht="20.149999999999999" customHeight="1" x14ac:dyDescent="0.35">
      <c r="A41" s="37" t="s">
        <v>60</v>
      </c>
      <c r="B41" s="83" t="s">
        <v>54</v>
      </c>
      <c r="C41" s="67">
        <f>SUM(Quarter!C41:F41)</f>
        <v>1.3795999999999999</v>
      </c>
      <c r="D41" s="67">
        <f>SUM(Quarter!G41:J41)</f>
        <v>1.3918999999999999</v>
      </c>
      <c r="E41" s="67">
        <f>SUM(Quarter!K41:N41)</f>
        <v>1.3539999999999999</v>
      </c>
      <c r="F41" s="67">
        <f>SUM(Quarter!O41:R41)</f>
        <v>1.036</v>
      </c>
      <c r="G41" s="67">
        <f>SUM(Quarter!S41:V41)</f>
        <v>1.0609999999999999</v>
      </c>
      <c r="H41" s="67">
        <f>SUM(Quarter!W41:Z41)</f>
        <v>1.5219</v>
      </c>
      <c r="I41" s="67">
        <f>SUM(Quarter!AA41:AD41)</f>
        <v>1.3871</v>
      </c>
      <c r="J41" s="67">
        <f>SUM(Quarter!AE41:AH41)</f>
        <v>1.8812</v>
      </c>
      <c r="K41" s="67">
        <f>SUM(Quarter!AI41:AL41)</f>
        <v>1.5508999999999999</v>
      </c>
      <c r="L41" s="67">
        <f>SUM(Quarter!AM41:AP41)</f>
        <v>1.2565</v>
      </c>
      <c r="M41" s="67">
        <f>SUM(Quarter!AQ41:AT41)</f>
        <v>1.1240999999999999</v>
      </c>
      <c r="N41" s="67">
        <f>SUM(Quarter!AU41:AX41)</f>
        <v>0.99329999999999996</v>
      </c>
      <c r="O41" s="67">
        <f>SUM(Quarter!AY41:BB41)</f>
        <v>0.79549999999999998</v>
      </c>
      <c r="P41" s="67">
        <f>SUM(Quarter!BC41:BF41)</f>
        <v>1.0010000000000001</v>
      </c>
      <c r="Q41" s="67">
        <f>SUM(Quarter!BG41:BJ41)</f>
        <v>0.93410000000000015</v>
      </c>
      <c r="R41" s="67">
        <f>SUM(Quarter!BK41:BN41)</f>
        <v>1.5967</v>
      </c>
      <c r="S41" s="67">
        <f>SUM(Quarter!BO41:BR41)</f>
        <v>1.8163</v>
      </c>
      <c r="T41" s="67">
        <f>SUM(Quarter!BS41:BV41)</f>
        <v>1.9495</v>
      </c>
      <c r="U41" s="67">
        <f>SUM(Quarter!BW41:BZ41)</f>
        <v>2.2920999999999996</v>
      </c>
      <c r="V41" s="67">
        <f>SUM(Quarter!CA41:CD41)</f>
        <v>2.1396000000000002</v>
      </c>
      <c r="W41" s="67">
        <f>SUM(Quarter!CE41:CH41)</f>
        <v>2.2512999999999996</v>
      </c>
      <c r="X41" s="67">
        <f>SUM(Quarter!CI41:CL41)</f>
        <v>2.4363999999999999</v>
      </c>
      <c r="Y41" s="67">
        <f>SUM(Quarter!CM41:CP41)</f>
        <v>2.1594000000000002</v>
      </c>
      <c r="Z41" s="67">
        <f>SUM(Quarter!CQ41:CT41)</f>
        <v>2.1479999999999997</v>
      </c>
      <c r="AA41" s="67">
        <f>SUM(Quarter!CU41:CX41)</f>
        <v>2.2035999999999998</v>
      </c>
      <c r="AB41" s="67">
        <f>SUM(Quarter!CY41:DB41)</f>
        <v>2.2616999999999998</v>
      </c>
      <c r="AC41" s="67">
        <f>SUM(Quarter!DC41:DF41)</f>
        <v>2.2932000000000001</v>
      </c>
      <c r="AD41" s="67">
        <f>SUM(Quarter!DG41:DJ41)</f>
        <v>2.2281999999999997</v>
      </c>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1"/>
      <c r="BR41" s="41"/>
      <c r="BS41" s="41"/>
      <c r="BT41" s="41"/>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row>
    <row r="42" spans="1:109" ht="20.149999999999999" customHeight="1" x14ac:dyDescent="0.35">
      <c r="A42" s="37" t="s">
        <v>60</v>
      </c>
      <c r="B42" s="83" t="s">
        <v>55</v>
      </c>
      <c r="C42" s="67">
        <f>SUM(Quarter!C42:F42)</f>
        <v>1.0720000000000001</v>
      </c>
      <c r="D42" s="67">
        <f>SUM(Quarter!G42:J42)</f>
        <v>1.2249000000000001</v>
      </c>
      <c r="E42" s="67">
        <f>SUM(Quarter!K42:N42)</f>
        <v>1.2187999999999999</v>
      </c>
      <c r="F42" s="67">
        <f>SUM(Quarter!O42:R42)</f>
        <v>0.89419999999999999</v>
      </c>
      <c r="G42" s="67">
        <f>SUM(Quarter!S42:V42)</f>
        <v>0.72350000000000003</v>
      </c>
      <c r="H42" s="67">
        <f>SUM(Quarter!W42:Z42)</f>
        <v>0.18579999999999999</v>
      </c>
      <c r="I42" s="67">
        <f>SUM(Quarter!AA42:AD42)</f>
        <v>0.64390000000000003</v>
      </c>
      <c r="J42" s="67">
        <f>SUM(Quarter!AE42:AH42)</f>
        <v>0.71540000000000004</v>
      </c>
      <c r="K42" s="67">
        <f>SUM(Quarter!AI42:AL42)</f>
        <v>0.64629999999999999</v>
      </c>
      <c r="L42" s="67">
        <f>SUM(Quarter!AM42:AP42)</f>
        <v>0.44840000000000002</v>
      </c>
      <c r="M42" s="67">
        <f>SUM(Quarter!AQ42:AT42)</f>
        <v>0.9477000000000001</v>
      </c>
      <c r="N42" s="67">
        <f>SUM(Quarter!AU42:AX42)</f>
        <v>0.24600000000000005</v>
      </c>
      <c r="O42" s="67">
        <f>SUM(Quarter!AY42:BB42)</f>
        <v>0.2288</v>
      </c>
      <c r="P42" s="67">
        <f>SUM(Quarter!BC42:BF42)</f>
        <v>0.53510000000000002</v>
      </c>
      <c r="Q42" s="67">
        <f>SUM(Quarter!BG42:BJ42)</f>
        <v>1.0201</v>
      </c>
      <c r="R42" s="67">
        <f>SUM(Quarter!BK42:BN42)</f>
        <v>1.2406999999999999</v>
      </c>
      <c r="S42" s="67">
        <f>SUM(Quarter!BO42:BR42)</f>
        <v>1.7644</v>
      </c>
      <c r="T42" s="67">
        <f>SUM(Quarter!BS42:BV42)</f>
        <v>1.8147999999999997</v>
      </c>
      <c r="U42" s="67">
        <f>SUM(Quarter!BW42:BZ42)</f>
        <v>1.5257000000000001</v>
      </c>
      <c r="V42" s="67">
        <f>SUM(Quarter!CA42:CD42)</f>
        <v>1.2689999999999999</v>
      </c>
      <c r="W42" s="67">
        <f>SUM(Quarter!CE42:CH42)</f>
        <v>1.643</v>
      </c>
      <c r="X42" s="67">
        <f>SUM(Quarter!CI42:CL42)</f>
        <v>1.8203</v>
      </c>
      <c r="Y42" s="67">
        <f>SUM(Quarter!CM42:CP42)</f>
        <v>1.5401</v>
      </c>
      <c r="Z42" s="67">
        <f>SUM(Quarter!CQ42:CT42)</f>
        <v>2.1173999999999999</v>
      </c>
      <c r="AA42" s="67">
        <f>SUM(Quarter!CU42:CX42)</f>
        <v>-0.45650000000000002</v>
      </c>
      <c r="AB42" s="67">
        <f>SUM(Quarter!CY42:DB42)</f>
        <v>2.0493000000000001</v>
      </c>
      <c r="AC42" s="67">
        <f>SUM(Quarter!DC42:DF42)</f>
        <v>2.8725999999999998</v>
      </c>
      <c r="AD42" s="67">
        <f>SUM(Quarter!DG42:DJ42)</f>
        <v>2.5562999999999998</v>
      </c>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row>
    <row r="43" spans="1:109" ht="20.149999999999999" customHeight="1" x14ac:dyDescent="0.35">
      <c r="A43" s="37" t="s">
        <v>60</v>
      </c>
      <c r="B43" s="83" t="s">
        <v>61</v>
      </c>
      <c r="C43" s="67">
        <f>SUM(Quarter!C43:F43)</f>
        <v>82.055900000000008</v>
      </c>
      <c r="D43" s="67">
        <f>SUM(Quarter!G43:J43)</f>
        <v>80.93950000000001</v>
      </c>
      <c r="E43" s="67">
        <f>SUM(Quarter!K43:N43)</f>
        <v>82.4178</v>
      </c>
      <c r="F43" s="67">
        <f>SUM(Quarter!O43:R43)</f>
        <v>84.904299999999992</v>
      </c>
      <c r="G43" s="67">
        <f>SUM(Quarter!S43:V43)</f>
        <v>83.752600000000001</v>
      </c>
      <c r="H43" s="67">
        <f>SUM(Quarter!W43:Z43)</f>
        <v>86.189399999999992</v>
      </c>
      <c r="I43" s="67">
        <f>SUM(Quarter!AA43:AD43)</f>
        <v>85.212800000000001</v>
      </c>
      <c r="J43" s="67">
        <f>SUM(Quarter!AE43:AH43)</f>
        <v>87.390800000000013</v>
      </c>
      <c r="K43" s="67">
        <f>SUM(Quarter!AI43:AL43)</f>
        <v>87.709699999999998</v>
      </c>
      <c r="L43" s="67">
        <f>SUM(Quarter!AM43:AP43)</f>
        <v>84.730199999999996</v>
      </c>
      <c r="M43" s="67">
        <f>SUM(Quarter!AQ43:AT43)</f>
        <v>82.524600000000007</v>
      </c>
      <c r="N43" s="67">
        <f>SUM(Quarter!AU43:AX43)</f>
        <v>78.698099999999997</v>
      </c>
      <c r="O43" s="67">
        <f>SUM(Quarter!AY43:BB43)</f>
        <v>79.63900000000001</v>
      </c>
      <c r="P43" s="67">
        <f>SUM(Quarter!BC43:BF43)</f>
        <v>77.035899999999998</v>
      </c>
      <c r="Q43" s="67">
        <f>SUM(Quarter!BG43:BJ43)</f>
        <v>78.047700000000006</v>
      </c>
      <c r="R43" s="67">
        <f>SUM(Quarter!BK43:BN43)</f>
        <v>77.519200000000012</v>
      </c>
      <c r="S43" s="67">
        <f>SUM(Quarter!BO43:BR43)</f>
        <v>70.682200000000009</v>
      </c>
      <c r="T43" s="67">
        <f>SUM(Quarter!BS43:BV43)</f>
        <v>69.206999999999994</v>
      </c>
      <c r="U43" s="67">
        <f>SUM(Quarter!BW43:BZ43)</f>
        <v>67.084599999999995</v>
      </c>
      <c r="V43" s="67">
        <f>SUM(Quarter!CA43:CD43)</f>
        <v>65.677800000000005</v>
      </c>
      <c r="W43" s="67">
        <f>SUM(Quarter!CE43:CH43)</f>
        <v>64.109000000000009</v>
      </c>
      <c r="X43" s="67">
        <f>SUM(Quarter!CI43:CL43)</f>
        <v>61.784100000000002</v>
      </c>
      <c r="Y43" s="67">
        <f>SUM(Quarter!CM43:CP43)</f>
        <v>53.514099999999999</v>
      </c>
      <c r="Z43" s="67">
        <f>SUM(Quarter!CQ43:CT43)</f>
        <v>54.8598</v>
      </c>
      <c r="AA43" s="67">
        <f>SUM(Quarter!CU43:CX43)</f>
        <v>53.424400000000006</v>
      </c>
      <c r="AB43" s="67">
        <f>SUM(Quarter!CY43:DB43)</f>
        <v>49.704100000000004</v>
      </c>
      <c r="AC43" s="67">
        <f>SUM(Quarter!DC43:DF43)</f>
        <v>49.0518</v>
      </c>
      <c r="AD43" s="67">
        <f>SUM(Quarter!DG43:DJ43)</f>
        <v>49.2057</v>
      </c>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row>
    <row r="44" spans="1:109" ht="30" customHeight="1" x14ac:dyDescent="0.35">
      <c r="A44" s="33" t="s">
        <v>307</v>
      </c>
      <c r="B44" s="83"/>
      <c r="C44" s="67"/>
      <c r="D44" s="67"/>
      <c r="E44" s="67"/>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row>
    <row r="45" spans="1:109" ht="30" customHeight="1" x14ac:dyDescent="0.35">
      <c r="A45" s="34" t="s">
        <v>91</v>
      </c>
      <c r="B45" s="34" t="s">
        <v>92</v>
      </c>
      <c r="C45" s="199" t="s">
        <v>124</v>
      </c>
      <c r="D45" s="199" t="s">
        <v>125</v>
      </c>
      <c r="E45" s="199" t="s">
        <v>126</v>
      </c>
      <c r="F45" s="199" t="s">
        <v>127</v>
      </c>
      <c r="G45" s="199" t="s">
        <v>128</v>
      </c>
      <c r="H45" s="199" t="s">
        <v>129</v>
      </c>
      <c r="I45" s="199" t="s">
        <v>130</v>
      </c>
      <c r="J45" s="199" t="s">
        <v>131</v>
      </c>
      <c r="K45" s="199" t="s">
        <v>132</v>
      </c>
      <c r="L45" s="199" t="s">
        <v>133</v>
      </c>
      <c r="M45" s="199" t="s">
        <v>134</v>
      </c>
      <c r="N45" s="43" t="s">
        <v>135</v>
      </c>
      <c r="O45" s="43" t="s">
        <v>136</v>
      </c>
      <c r="P45" s="43" t="s">
        <v>137</v>
      </c>
      <c r="Q45" s="43" t="s">
        <v>138</v>
      </c>
      <c r="R45" s="43" t="s">
        <v>139</v>
      </c>
      <c r="S45" s="43" t="s">
        <v>140</v>
      </c>
      <c r="T45" s="43" t="s">
        <v>141</v>
      </c>
      <c r="U45" s="43" t="s">
        <v>142</v>
      </c>
      <c r="V45" s="43" t="s">
        <v>143</v>
      </c>
      <c r="W45" s="43" t="s">
        <v>144</v>
      </c>
      <c r="X45" s="43" t="s">
        <v>115</v>
      </c>
      <c r="Y45" s="43" t="s">
        <v>116</v>
      </c>
      <c r="Z45" s="43" t="s">
        <v>240</v>
      </c>
      <c r="AA45" s="43" t="s">
        <v>258</v>
      </c>
      <c r="AB45" s="43" t="s">
        <v>267</v>
      </c>
      <c r="AC45" s="35" t="s">
        <v>280</v>
      </c>
      <c r="AD45" s="35" t="s">
        <v>286</v>
      </c>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row>
    <row r="46" spans="1:109" ht="20.149999999999999" customHeight="1" x14ac:dyDescent="0.35">
      <c r="A46" s="37" t="s">
        <v>46</v>
      </c>
      <c r="B46" s="83" t="s">
        <v>48</v>
      </c>
      <c r="C46" s="67">
        <f>SUM(Quarter!C46:F46)</f>
        <v>118.5949</v>
      </c>
      <c r="D46" s="67">
        <f>SUM(Quarter!G46:J46)</f>
        <v>102.0736</v>
      </c>
      <c r="E46" s="67">
        <f>SUM(Quarter!K46:N46)</f>
        <v>117.0248</v>
      </c>
      <c r="F46" s="67">
        <f>SUM(Quarter!O46:R46)</f>
        <v>127.1276</v>
      </c>
      <c r="G46" s="67">
        <f>SUM(Quarter!S46:V46)</f>
        <v>120.95769999999999</v>
      </c>
      <c r="H46" s="67">
        <f>SUM(Quarter!W46:Z46)</f>
        <v>134.02330000000001</v>
      </c>
      <c r="I46" s="67">
        <f>SUM(Quarter!AA46:AD46)</f>
        <v>127.8265</v>
      </c>
      <c r="J46" s="67">
        <f>SUM(Quarter!AE46:AH46)</f>
        <v>130.69</v>
      </c>
      <c r="K46" s="67">
        <f>SUM(Quarter!AI46:AL46)</f>
        <v>144.947</v>
      </c>
      <c r="L46" s="67">
        <f>SUM(Quarter!AM46:AP46)</f>
        <v>132.07409999999999</v>
      </c>
      <c r="M46" s="67">
        <f>SUM(Quarter!AQ46:AT46)</f>
        <v>120.30449999999999</v>
      </c>
      <c r="N46" s="67">
        <f>SUM(Quarter!AU46:AX46)</f>
        <v>99.287199999999999</v>
      </c>
      <c r="O46" s="67">
        <f>SUM(Quarter!AY46:BB46)</f>
        <v>103.8411</v>
      </c>
      <c r="P46" s="67">
        <f>SUM(Quarter!BC46:BF46)</f>
        <v>104.66800000000001</v>
      </c>
      <c r="Q46" s="67">
        <f>SUM(Quarter!BG46:BJ46)</f>
        <v>139.7997</v>
      </c>
      <c r="R46" s="67">
        <f>SUM(Quarter!BK46:BN46)</f>
        <v>130.17529999999999</v>
      </c>
      <c r="S46" s="67">
        <f>SUM(Quarter!BO46:BR46)</f>
        <v>100.16669999999999</v>
      </c>
      <c r="T46" s="67">
        <f>SUM(Quarter!BS46:BV46)</f>
        <v>75.811900000000009</v>
      </c>
      <c r="U46" s="67">
        <f>SUM(Quarter!BW46:BZ46)</f>
        <v>30.6126</v>
      </c>
      <c r="V46" s="67">
        <f>SUM(Quarter!CA46:CD46)</f>
        <v>22.480899999999998</v>
      </c>
      <c r="W46" s="67">
        <f>SUM(Quarter!CE46:CH46)</f>
        <v>16.778200000000002</v>
      </c>
      <c r="X46" s="67">
        <f>SUM(Quarter!CI46:CL46)</f>
        <v>6.8654000000000002</v>
      </c>
      <c r="Y46" s="67">
        <f>SUM(Quarter!CM46:CP46)</f>
        <v>5.6480999999999995</v>
      </c>
      <c r="Z46" s="67">
        <f>SUM(Quarter!CQ46:CT46)</f>
        <v>6.7368000000000006</v>
      </c>
      <c r="AA46" s="67">
        <f>SUM(Quarter!CU46:CX46)</f>
        <v>5.8951000000000002</v>
      </c>
      <c r="AB46" s="67">
        <f>SUM(Quarter!CY46:DB46)</f>
        <v>3.6135000000000002</v>
      </c>
      <c r="AC46" s="67">
        <f>SUM(Quarter!DC46:DF46)</f>
        <v>2.0011000000000001</v>
      </c>
      <c r="AD46" s="67">
        <f>SUM(Quarter!DG46:DJ46)</f>
        <v>0</v>
      </c>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c r="BS46" s="41"/>
      <c r="BT46" s="41"/>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row>
    <row r="47" spans="1:109" ht="20.149999999999999" customHeight="1" x14ac:dyDescent="0.35">
      <c r="A47" s="37" t="s">
        <v>46</v>
      </c>
      <c r="B47" s="83" t="s">
        <v>58</v>
      </c>
      <c r="C47" s="67">
        <f>SUM(Quarter!C47:F47)</f>
        <v>3.4417</v>
      </c>
      <c r="D47" s="67">
        <f>SUM(Quarter!G47:J47)</f>
        <v>2.9428000000000001</v>
      </c>
      <c r="E47" s="67">
        <f>SUM(Quarter!K47:N47)</f>
        <v>2.4148999999999998</v>
      </c>
      <c r="F47" s="67">
        <f>SUM(Quarter!O47:R47)</f>
        <v>2.4722</v>
      </c>
      <c r="G47" s="67">
        <f>SUM(Quarter!S47:V47)</f>
        <v>2.0110000000000001</v>
      </c>
      <c r="H47" s="67">
        <f>SUM(Quarter!W47:Z47)</f>
        <v>2.1971000000000003</v>
      </c>
      <c r="I47" s="67">
        <f>SUM(Quarter!AA47:AD47)</f>
        <v>1.8826999999999998</v>
      </c>
      <c r="J47" s="67">
        <f>SUM(Quarter!AE47:AH47)</f>
        <v>2.9211999999999998</v>
      </c>
      <c r="K47" s="67">
        <f>SUM(Quarter!AI47:AL47)</f>
        <v>3.7231000000000001</v>
      </c>
      <c r="L47" s="67">
        <f>SUM(Quarter!AM47:AP47)</f>
        <v>2.9554999999999998</v>
      </c>
      <c r="M47" s="67">
        <f>SUM(Quarter!AQ47:AT47)</f>
        <v>4.5570000000000004</v>
      </c>
      <c r="N47" s="67">
        <f>SUM(Quarter!AU47:AX47)</f>
        <v>3.8390999999999997</v>
      </c>
      <c r="O47" s="67">
        <f>SUM(Quarter!AY47:BB47)</f>
        <v>2.2732000000000001</v>
      </c>
      <c r="P47" s="67">
        <f>SUM(Quarter!BC47:BF47)</f>
        <v>1.0753000000000001</v>
      </c>
      <c r="Q47" s="67">
        <f>SUM(Quarter!BG47:BJ47)</f>
        <v>1.4505999999999999</v>
      </c>
      <c r="R47" s="67">
        <f>SUM(Quarter!BK47:BN47)</f>
        <v>0.74490000000000001</v>
      </c>
      <c r="S47" s="67">
        <f>SUM(Quarter!BO47:BR47)</f>
        <v>0.52980000000000005</v>
      </c>
      <c r="T47" s="67">
        <f>SUM(Quarter!BS47:BV47)</f>
        <v>0.68309999999999993</v>
      </c>
      <c r="U47" s="67">
        <f>SUM(Quarter!BW47:BZ47)</f>
        <v>0.60560000000000003</v>
      </c>
      <c r="V47" s="67">
        <f>SUM(Quarter!CA47:CD47)</f>
        <v>0.39</v>
      </c>
      <c r="W47" s="67">
        <f>SUM(Quarter!CE47:CH47)</f>
        <v>0.62660000000000005</v>
      </c>
      <c r="X47" s="67">
        <f>SUM(Quarter!CI47:CL47)</f>
        <v>0.6714</v>
      </c>
      <c r="Y47" s="67">
        <f>SUM(Quarter!CM47:CP47)</f>
        <v>0.51190000000000002</v>
      </c>
      <c r="Z47" s="67">
        <f>SUM(Quarter!CQ47:CT47)</f>
        <v>0.71789999999999998</v>
      </c>
      <c r="AA47" s="67">
        <f>SUM(Quarter!CU47:CX47)</f>
        <v>0.81530000000000002</v>
      </c>
      <c r="AB47" s="67">
        <f>SUM(Quarter!CY47:DB47)</f>
        <v>0.57679999999999998</v>
      </c>
      <c r="AC47" s="67">
        <f>SUM(Quarter!DC47:DF47)</f>
        <v>0.45640000000000003</v>
      </c>
      <c r="AD47" s="67">
        <f>SUM(Quarter!DG47:DJ47)</f>
        <v>0.41479999999999995</v>
      </c>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row>
    <row r="48" spans="1:109" ht="20.149999999999999" customHeight="1" x14ac:dyDescent="0.35">
      <c r="A48" s="37" t="s">
        <v>46</v>
      </c>
      <c r="B48" s="83" t="s">
        <v>49</v>
      </c>
      <c r="C48" s="67">
        <f>SUM(Quarter!C48:F48)</f>
        <v>105.80430000000001</v>
      </c>
      <c r="D48" s="67">
        <f>SUM(Quarter!G48:J48)</f>
        <v>128.3648</v>
      </c>
      <c r="E48" s="67">
        <f>SUM(Quarter!K48:N48)</f>
        <v>129.55760000000001</v>
      </c>
      <c r="F48" s="67">
        <f>SUM(Quarter!O48:R48)</f>
        <v>126.99860000000001</v>
      </c>
      <c r="G48" s="67">
        <f>SUM(Quarter!S48:V48)</f>
        <v>135.74099999999999</v>
      </c>
      <c r="H48" s="67">
        <f>SUM(Quarter!W48:Z48)</f>
        <v>131.23779999999999</v>
      </c>
      <c r="I48" s="67">
        <f>SUM(Quarter!AA48:AD48)</f>
        <v>140.57690000000002</v>
      </c>
      <c r="J48" s="67">
        <f>SUM(Quarter!AE48:AH48)</f>
        <v>137.48269999999999</v>
      </c>
      <c r="K48" s="67">
        <f>SUM(Quarter!AI48:AL48)</f>
        <v>126.6373</v>
      </c>
      <c r="L48" s="67">
        <f>SUM(Quarter!AM48:AP48)</f>
        <v>149.3458</v>
      </c>
      <c r="M48" s="67">
        <f>SUM(Quarter!AQ48:AT48)</f>
        <v>161.5831</v>
      </c>
      <c r="N48" s="67">
        <f>SUM(Quarter!AU48:AX48)</f>
        <v>152.5976</v>
      </c>
      <c r="O48" s="67">
        <f>SUM(Quarter!AY48:BB48)</f>
        <v>161.74770000000001</v>
      </c>
      <c r="P48" s="67">
        <f>SUM(Quarter!BC48:BF48)</f>
        <v>132.7526</v>
      </c>
      <c r="Q48" s="67">
        <f>SUM(Quarter!BG48:BJ48)</f>
        <v>86.229300000000009</v>
      </c>
      <c r="R48" s="67">
        <f>SUM(Quarter!BK48:BN48)</f>
        <v>82.890799999999999</v>
      </c>
      <c r="S48" s="67">
        <f>SUM(Quarter!BO48:BR48)</f>
        <v>88.871300000000005</v>
      </c>
      <c r="T48" s="67">
        <f>SUM(Quarter!BS48:BV48)</f>
        <v>88.460800000000006</v>
      </c>
      <c r="U48" s="67">
        <f>SUM(Quarter!BW48:BZ48)</f>
        <v>131.97230000000002</v>
      </c>
      <c r="V48" s="67">
        <f>SUM(Quarter!CA48:CD48)</f>
        <v>124.51230000000001</v>
      </c>
      <c r="W48" s="67">
        <f>SUM(Quarter!CE48:CH48)</f>
        <v>119.63239999999999</v>
      </c>
      <c r="X48" s="67">
        <f>SUM(Quarter!CI48:CL48)</f>
        <v>118.5932</v>
      </c>
      <c r="Y48" s="67">
        <f>SUM(Quarter!CM48:CP48)</f>
        <v>99.317399999999992</v>
      </c>
      <c r="Z48" s="67">
        <f>SUM(Quarter!CQ48:CT48)</f>
        <v>111.0184</v>
      </c>
      <c r="AA48" s="67">
        <f>SUM(Quarter!CU48:CX48)</f>
        <v>114.02050000000001</v>
      </c>
      <c r="AB48" s="67">
        <f>SUM(Quarter!CY48:DB48)</f>
        <v>89.61</v>
      </c>
      <c r="AC48" s="67">
        <f>SUM(Quarter!DC48:DF48)</f>
        <v>75.554100000000005</v>
      </c>
      <c r="AD48" s="67">
        <f>SUM(Quarter!DG48:DJ48)</f>
        <v>81.394300000000001</v>
      </c>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row>
    <row r="49" spans="1:109" ht="20.149999999999999" customHeight="1" x14ac:dyDescent="0.35">
      <c r="A49" s="37" t="s">
        <v>46</v>
      </c>
      <c r="B49" s="83" t="s">
        <v>50</v>
      </c>
      <c r="C49" s="67">
        <f>SUM(Quarter!C49:F49)</f>
        <v>99.485900000000001</v>
      </c>
      <c r="D49" s="67">
        <f>SUM(Quarter!G49:J49)</f>
        <v>95.132900000000006</v>
      </c>
      <c r="E49" s="67">
        <f>SUM(Quarter!K49:N49)</f>
        <v>85.06280000000001</v>
      </c>
      <c r="F49" s="67">
        <f>SUM(Quarter!O49:R49)</f>
        <v>90.092600000000004</v>
      </c>
      <c r="G49" s="67">
        <f>SUM(Quarter!S49:V49)</f>
        <v>87.848399999999998</v>
      </c>
      <c r="H49" s="67">
        <f>SUM(Quarter!W49:Z49)</f>
        <v>88.686300000000003</v>
      </c>
      <c r="I49" s="67">
        <f>SUM(Quarter!AA49:AD49)</f>
        <v>79.999099999999999</v>
      </c>
      <c r="J49" s="67">
        <f>SUM(Quarter!AE49:AH49)</f>
        <v>81.618099999999998</v>
      </c>
      <c r="K49" s="67">
        <f>SUM(Quarter!AI49:AL49)</f>
        <v>75.450599999999994</v>
      </c>
      <c r="L49" s="67">
        <f>SUM(Quarter!AM49:AP49)</f>
        <v>63.028399999999998</v>
      </c>
      <c r="M49" s="67">
        <f>SUM(Quarter!AQ49:AT49)</f>
        <v>52.485799999999998</v>
      </c>
      <c r="N49" s="67">
        <f>SUM(Quarter!AU49:AX49)</f>
        <v>69.0976</v>
      </c>
      <c r="O49" s="67">
        <f>SUM(Quarter!AY49:BB49)</f>
        <v>62.139700000000005</v>
      </c>
      <c r="P49" s="67">
        <f>SUM(Quarter!BC49:BF49)</f>
        <v>68.980400000000003</v>
      </c>
      <c r="Q49" s="67">
        <f>SUM(Quarter!BG49:BJ49)</f>
        <v>70.405000000000001</v>
      </c>
      <c r="R49" s="67">
        <f>SUM(Quarter!BK49:BN49)</f>
        <v>70.606800000000007</v>
      </c>
      <c r="S49" s="67">
        <f>SUM(Quarter!BO49:BR49)</f>
        <v>63.747900000000001</v>
      </c>
      <c r="T49" s="67">
        <f>SUM(Quarter!BS49:BV49)</f>
        <v>70.34490000000001</v>
      </c>
      <c r="U49" s="67">
        <f>SUM(Quarter!BW49:BZ49)</f>
        <v>71.726100000000002</v>
      </c>
      <c r="V49" s="67">
        <f>SUM(Quarter!CA49:CD49)</f>
        <v>70.336299999999994</v>
      </c>
      <c r="W49" s="67">
        <f>SUM(Quarter!CE49:CH49)</f>
        <v>65.063800000000001</v>
      </c>
      <c r="X49" s="67">
        <f>SUM(Quarter!CI49:CL49)</f>
        <v>56.184000000000005</v>
      </c>
      <c r="Y49" s="67">
        <f>SUM(Quarter!CM49:CP49)</f>
        <v>50.239099999999993</v>
      </c>
      <c r="Z49" s="67">
        <f>SUM(Quarter!CQ49:CT49)</f>
        <v>46.103900000000003</v>
      </c>
      <c r="AA49" s="67">
        <f>SUM(Quarter!CU49:CX49)</f>
        <v>47.400500000000001</v>
      </c>
      <c r="AB49" s="67">
        <f>SUM(Quarter!CY49:DB49)</f>
        <v>40.596000000000004</v>
      </c>
      <c r="AC49" s="67">
        <f>SUM(Quarter!DC49:DF49)</f>
        <v>40.587800000000001</v>
      </c>
      <c r="AD49" s="67">
        <f>SUM(Quarter!DG49:DJ49)</f>
        <v>35.850800000000007</v>
      </c>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row>
    <row r="50" spans="1:109" ht="20.149999999999999" customHeight="1" x14ac:dyDescent="0.35">
      <c r="A50" s="37" t="s">
        <v>46</v>
      </c>
      <c r="B50" s="83" t="s">
        <v>63</v>
      </c>
      <c r="C50" s="67">
        <f>SUM(Quarter!C50:F50)</f>
        <v>4.2370999999999999</v>
      </c>
      <c r="D50" s="67">
        <f>SUM(Quarter!G50:J50)</f>
        <v>4.4306000000000001</v>
      </c>
      <c r="E50" s="67">
        <f>SUM(Quarter!K50:N50)</f>
        <v>4.3308</v>
      </c>
      <c r="F50" s="67">
        <f>SUM(Quarter!O50:R50)</f>
        <v>3.2145000000000001</v>
      </c>
      <c r="G50" s="67">
        <f>SUM(Quarter!S50:V50)</f>
        <v>3.9276</v>
      </c>
      <c r="H50" s="67">
        <f>SUM(Quarter!W50:Z50)</f>
        <v>2.5676000000000001</v>
      </c>
      <c r="I50" s="67">
        <f>SUM(Quarter!AA50:AD50)</f>
        <v>3.9084000000000003</v>
      </c>
      <c r="J50" s="67">
        <f>SUM(Quarter!AE50:AH50)</f>
        <v>3.8268999999999993</v>
      </c>
      <c r="K50" s="67">
        <f>SUM(Quarter!AI50:AL50)</f>
        <v>3.6934000000000005</v>
      </c>
      <c r="L50" s="67">
        <f>SUM(Quarter!AM50:AP50)</f>
        <v>4.1440000000000001</v>
      </c>
      <c r="M50" s="67">
        <f>SUM(Quarter!AQ50:AT50)</f>
        <v>4.2237999999999998</v>
      </c>
      <c r="N50" s="67">
        <f>SUM(Quarter!AU50:AX50)</f>
        <v>4.2942</v>
      </c>
      <c r="O50" s="67">
        <f>SUM(Quarter!AY50:BB50)</f>
        <v>2.7030000000000003</v>
      </c>
      <c r="P50" s="67">
        <f>SUM(Quarter!BC50:BF50)</f>
        <v>4.5939999999999994</v>
      </c>
      <c r="Q50" s="67">
        <f>SUM(Quarter!BG50:BJ50)</f>
        <v>4.1695000000000002</v>
      </c>
      <c r="R50" s="67">
        <f>SUM(Quarter!BK50:BN50)</f>
        <v>3.609</v>
      </c>
      <c r="S50" s="67">
        <f>SUM(Quarter!BO50:BR50)</f>
        <v>4.6343999999999994</v>
      </c>
      <c r="T50" s="67">
        <f>SUM(Quarter!BS50:BV50)</f>
        <v>4.9066000000000001</v>
      </c>
      <c r="U50" s="67">
        <f>SUM(Quarter!BW50:BZ50)</f>
        <v>3.9508999999999999</v>
      </c>
      <c r="V50" s="67">
        <f>SUM(Quarter!CA50:CD50)</f>
        <v>4.1784999999999997</v>
      </c>
      <c r="W50" s="67">
        <f>SUM(Quarter!CE50:CH50)</f>
        <v>3.8001000000000005</v>
      </c>
      <c r="X50" s="67">
        <f>SUM(Quarter!CI50:CL50)</f>
        <v>4.1898</v>
      </c>
      <c r="Y50" s="67">
        <f>SUM(Quarter!CM50:CP50)</f>
        <v>5.0070999999999994</v>
      </c>
      <c r="Z50" s="67">
        <f>SUM(Quarter!CQ50:CT50)</f>
        <v>3.7362000000000002</v>
      </c>
      <c r="AA50" s="67">
        <f>SUM(Quarter!CU50:CX50)</f>
        <v>3.9162999999999997</v>
      </c>
      <c r="AB50" s="67">
        <f>SUM(Quarter!CY50:DB50)</f>
        <v>3.8158999999999996</v>
      </c>
      <c r="AC50" s="67">
        <f>SUM(Quarter!DC50:DF50)</f>
        <v>4.0321999999999996</v>
      </c>
      <c r="AD50" s="67">
        <f>SUM(Quarter!DG50:DJ50)</f>
        <v>3.6641000000000004</v>
      </c>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row>
    <row r="51" spans="1:109" ht="20.149999999999999" customHeight="1" x14ac:dyDescent="0.35">
      <c r="A51" s="37" t="s">
        <v>46</v>
      </c>
      <c r="B51" s="83" t="s">
        <v>97</v>
      </c>
      <c r="C51" s="88" t="s">
        <v>119</v>
      </c>
      <c r="D51" s="88" t="s">
        <v>119</v>
      </c>
      <c r="E51" s="88" t="s">
        <v>119</v>
      </c>
      <c r="F51" s="88" t="s">
        <v>119</v>
      </c>
      <c r="G51" s="88" t="s">
        <v>119</v>
      </c>
      <c r="H51" s="88" t="s">
        <v>119</v>
      </c>
      <c r="I51" s="88" t="s">
        <v>119</v>
      </c>
      <c r="J51" s="88" t="s">
        <v>119</v>
      </c>
      <c r="K51" s="88" t="s">
        <v>119</v>
      </c>
      <c r="L51" s="67">
        <f>SUM(Quarter!AM51:AP51)</f>
        <v>3.5689000000000002</v>
      </c>
      <c r="M51" s="67">
        <f>SUM(Quarter!AQ51:AT51)</f>
        <v>5.3875000000000002</v>
      </c>
      <c r="N51" s="67">
        <f>SUM(Quarter!AU51:AX51)</f>
        <v>6.5402000000000005</v>
      </c>
      <c r="O51" s="67">
        <f>SUM(Quarter!AY51:BB51)</f>
        <v>7.9695999999999998</v>
      </c>
      <c r="P51" s="67">
        <f>SUM(Quarter!BC51:BF51)</f>
        <v>12.9178</v>
      </c>
      <c r="Q51" s="67">
        <f>SUM(Quarter!BG51:BJ51)</f>
        <v>17.1572</v>
      </c>
      <c r="R51" s="67">
        <f>SUM(Quarter!BK51:BN51)</f>
        <v>23.958199999999998</v>
      </c>
      <c r="S51" s="67">
        <f>SUM(Quarter!BO51:BR51)</f>
        <v>26.7622</v>
      </c>
      <c r="T51" s="67">
        <f>SUM(Quarter!BS51:BV51)</f>
        <v>33.257099999999994</v>
      </c>
      <c r="U51" s="67">
        <f>SUM(Quarter!BW51:BZ51)</f>
        <v>30.712399999999999</v>
      </c>
      <c r="V51" s="67">
        <f>SUM(Quarter!CA51:CD51)</f>
        <v>40.9544</v>
      </c>
      <c r="W51" s="67">
        <f>SUM(Quarter!CE51:CH51)</f>
        <v>47.923800000000007</v>
      </c>
      <c r="X51" s="67">
        <f>SUM(Quarter!CI51:CL51)</f>
        <v>55.073700000000002</v>
      </c>
      <c r="Y51" s="67">
        <f>SUM(Quarter!CM51:CP51)</f>
        <v>66.295299999999997</v>
      </c>
      <c r="Z51" s="67">
        <f>SUM(Quarter!CQ51:CT51)</f>
        <v>57.479000000000006</v>
      </c>
      <c r="AA51" s="67">
        <f>SUM(Quarter!CU51:CX51)</f>
        <v>71.625200000000007</v>
      </c>
      <c r="AB51" s="67">
        <f>SUM(Quarter!CY51:DB51)</f>
        <v>73.833200000000005</v>
      </c>
      <c r="AC51" s="67">
        <f>SUM(Quarter!DC51:DF51)</f>
        <v>76.046700000000001</v>
      </c>
      <c r="AD51" s="67">
        <f>SUM(Quarter!DG51:DJ51)</f>
        <v>78.4315</v>
      </c>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row>
    <row r="52" spans="1:109" ht="20.149999999999999" customHeight="1" x14ac:dyDescent="0.35">
      <c r="A52" s="37" t="s">
        <v>46</v>
      </c>
      <c r="B52" s="84" t="s">
        <v>98</v>
      </c>
      <c r="C52" s="88" t="s">
        <v>119</v>
      </c>
      <c r="D52" s="88" t="s">
        <v>119</v>
      </c>
      <c r="E52" s="88" t="s">
        <v>119</v>
      </c>
      <c r="F52" s="88" t="s">
        <v>119</v>
      </c>
      <c r="G52" s="88" t="s">
        <v>119</v>
      </c>
      <c r="H52" s="88" t="s">
        <v>119</v>
      </c>
      <c r="I52" s="88" t="s">
        <v>119</v>
      </c>
      <c r="J52" s="88" t="s">
        <v>119</v>
      </c>
      <c r="K52" s="88" t="s">
        <v>119</v>
      </c>
      <c r="L52" s="88" t="s">
        <v>119</v>
      </c>
      <c r="M52" s="88" t="s">
        <v>119</v>
      </c>
      <c r="N52" s="88" t="s">
        <v>119</v>
      </c>
      <c r="O52" s="67">
        <f>SUM(Quarter!AY52:BB52)</f>
        <v>3.0596999999999999</v>
      </c>
      <c r="P52" s="67">
        <f>SUM(Quarter!BC52:BF52)</f>
        <v>5.1490999999999998</v>
      </c>
      <c r="Q52" s="67">
        <f>SUM(Quarter!BG52:BJ52)</f>
        <v>9.5540000000000003</v>
      </c>
      <c r="R52" s="67">
        <f>SUM(Quarter!BK52:BN52)</f>
        <v>12.486499999999999</v>
      </c>
      <c r="S52" s="67">
        <f>SUM(Quarter!BO52:BR52)</f>
        <v>13.360300000000001</v>
      </c>
      <c r="T52" s="67">
        <f>SUM(Quarter!BS52:BV52)</f>
        <v>15.851600000000001</v>
      </c>
      <c r="U52" s="67">
        <f>SUM(Quarter!BW52:BZ52)</f>
        <v>14.313700000000001</v>
      </c>
      <c r="V52" s="67">
        <f>SUM(Quarter!CA52:CD52)</f>
        <v>14.3909</v>
      </c>
      <c r="W52" s="67">
        <f>SUM(Quarter!CE52:CH52)</f>
        <v>21.415599999999998</v>
      </c>
      <c r="X52" s="67">
        <f>SUM(Quarter!CI52:CL52)</f>
        <v>23.245900000000002</v>
      </c>
      <c r="Y52" s="67">
        <f>SUM(Quarter!CM52:CP52)</f>
        <v>25.569099999999999</v>
      </c>
      <c r="Z52" s="67">
        <f>SUM(Quarter!CQ52:CT52)</f>
        <v>21.951699999999999</v>
      </c>
      <c r="AA52" s="67">
        <f>SUM(Quarter!CU52:CX52)</f>
        <v>26.6586</v>
      </c>
      <c r="AB52" s="67">
        <f>SUM(Quarter!CY52:DB52)</f>
        <v>24.555999999999997</v>
      </c>
      <c r="AC52" s="67">
        <f>SUM(Quarter!DC52:DF52)</f>
        <v>27.419899999999998</v>
      </c>
      <c r="AD52" s="67">
        <f>SUM(Quarter!DG52:DJ52)</f>
        <v>26.546200000000006</v>
      </c>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row>
    <row r="53" spans="1:109" ht="20.149999999999999" customHeight="1" x14ac:dyDescent="0.35">
      <c r="A53" s="37" t="s">
        <v>46</v>
      </c>
      <c r="B53" s="83" t="s">
        <v>99</v>
      </c>
      <c r="C53" s="88" t="s">
        <v>119</v>
      </c>
      <c r="D53" s="88" t="s">
        <v>119</v>
      </c>
      <c r="E53" s="88" t="s">
        <v>119</v>
      </c>
      <c r="F53" s="88" t="s">
        <v>119</v>
      </c>
      <c r="G53" s="88" t="s">
        <v>119</v>
      </c>
      <c r="H53" s="88" t="s">
        <v>119</v>
      </c>
      <c r="I53" s="88" t="s">
        <v>119</v>
      </c>
      <c r="J53" s="88" t="s">
        <v>119</v>
      </c>
      <c r="K53" s="88" t="s">
        <v>119</v>
      </c>
      <c r="L53" s="88" t="s">
        <v>119</v>
      </c>
      <c r="M53" s="88" t="s">
        <v>119</v>
      </c>
      <c r="N53" s="88" t="s">
        <v>119</v>
      </c>
      <c r="O53" s="88" t="s">
        <v>119</v>
      </c>
      <c r="P53" s="88" t="s">
        <v>119</v>
      </c>
      <c r="Q53" s="67">
        <f>SUM(Quarter!BG53:BJ53)</f>
        <v>7.6029999999999998</v>
      </c>
      <c r="R53" s="67">
        <f>SUM(Quarter!BK53:BN53)</f>
        <v>11.4717</v>
      </c>
      <c r="S53" s="67">
        <f>SUM(Quarter!BO53:BR53)</f>
        <v>13.402000000000001</v>
      </c>
      <c r="T53" s="67">
        <f>SUM(Quarter!BS53:BV53)</f>
        <v>17.4056</v>
      </c>
      <c r="U53" s="67">
        <f>SUM(Quarter!BW53:BZ53)</f>
        <v>16.398700000000002</v>
      </c>
      <c r="V53" s="67">
        <f>SUM(Quarter!CA53:CD53)</f>
        <v>13.032500000000002</v>
      </c>
      <c r="W53" s="67">
        <f>SUM(Quarter!CE53:CH53)</f>
        <v>26.507999999999999</v>
      </c>
      <c r="X53" s="67">
        <f>SUM(Quarter!CI53:CL53)</f>
        <v>31.827800000000003</v>
      </c>
      <c r="Y53" s="67">
        <f>SUM(Quarter!CM53:CP53)</f>
        <v>40.726300000000002</v>
      </c>
      <c r="Z53" s="67">
        <f>SUM(Quarter!CQ53:CT53)</f>
        <v>35.527300000000004</v>
      </c>
      <c r="AA53" s="67">
        <f>SUM(Quarter!CU53:CX53)</f>
        <v>44.966500000000003</v>
      </c>
      <c r="AB53" s="67">
        <f>SUM(Quarter!CY53:DB53)</f>
        <v>49.277100000000004</v>
      </c>
      <c r="AC53" s="67">
        <f>SUM(Quarter!DC53:DF53)</f>
        <v>48.6267</v>
      </c>
      <c r="AD53" s="67">
        <f>SUM(Quarter!DG53:DJ53)</f>
        <v>51.885499999999993</v>
      </c>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row>
    <row r="54" spans="1:109" ht="20.149999999999999" customHeight="1" x14ac:dyDescent="0.35">
      <c r="A54" s="37" t="s">
        <v>46</v>
      </c>
      <c r="B54" s="83" t="s">
        <v>52</v>
      </c>
      <c r="C54" s="88" t="s">
        <v>119</v>
      </c>
      <c r="D54" s="88" t="s">
        <v>119</v>
      </c>
      <c r="E54" s="88" t="s">
        <v>119</v>
      </c>
      <c r="F54" s="88" t="s">
        <v>119</v>
      </c>
      <c r="G54" s="88" t="s">
        <v>119</v>
      </c>
      <c r="H54" s="88" t="s">
        <v>119</v>
      </c>
      <c r="I54" s="88" t="s">
        <v>119</v>
      </c>
      <c r="J54" s="88" t="s">
        <v>119</v>
      </c>
      <c r="K54" s="88" t="s">
        <v>119</v>
      </c>
      <c r="L54" s="88" t="s">
        <v>119</v>
      </c>
      <c r="M54" s="88" t="s">
        <v>119</v>
      </c>
      <c r="N54" s="88" t="s">
        <v>119</v>
      </c>
      <c r="O54" s="88" t="s">
        <v>119</v>
      </c>
      <c r="P54" s="88" t="s">
        <v>119</v>
      </c>
      <c r="Q54" s="88" t="s">
        <v>119</v>
      </c>
      <c r="R54" s="88" t="s">
        <v>119</v>
      </c>
      <c r="S54" s="88" t="s">
        <v>119</v>
      </c>
      <c r="T54" s="67">
        <f>SUM(Quarter!BS54:BV54)</f>
        <v>1.4045000000000001</v>
      </c>
      <c r="U54" s="67">
        <f>SUM(Quarter!BW54:BZ54)</f>
        <v>2.0354999999999999</v>
      </c>
      <c r="V54" s="67">
        <f>SUM(Quarter!CA54:CD54)</f>
        <v>2.9778000000000002</v>
      </c>
      <c r="W54" s="67">
        <f>SUM(Quarter!CE54:CH54)</f>
        <v>3.5301000000000005</v>
      </c>
      <c r="X54" s="67">
        <f>SUM(Quarter!CI54:CL54)</f>
        <v>3.8603000000000001</v>
      </c>
      <c r="Y54" s="67">
        <f>SUM(Quarter!CM54:CP54)</f>
        <v>4.3482000000000003</v>
      </c>
      <c r="Z54" s="67">
        <f>SUM(Quarter!CQ54:CT54)</f>
        <v>4.3110999999999997</v>
      </c>
      <c r="AA54" s="67">
        <f>SUM(Quarter!CU54:CX54)</f>
        <v>4.7413000000000007</v>
      </c>
      <c r="AB54" s="67">
        <f>SUM(Quarter!CY54:DB54)</f>
        <v>4.5934999999999997</v>
      </c>
      <c r="AC54" s="67">
        <f>SUM(Quarter!DC54:DF54)</f>
        <v>4.4809999999999999</v>
      </c>
      <c r="AD54" s="67">
        <f>SUM(Quarter!DG54:DJ54)</f>
        <v>5.7637</v>
      </c>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row>
    <row r="55" spans="1:109" ht="20.149999999999999" customHeight="1" x14ac:dyDescent="0.35">
      <c r="A55" s="37" t="s">
        <v>46</v>
      </c>
      <c r="B55" s="83" t="s">
        <v>53</v>
      </c>
      <c r="C55" s="67">
        <f>SUM(Quarter!C55:F55)</f>
        <v>0.57600000000000007</v>
      </c>
      <c r="D55" s="67">
        <f>SUM(Quarter!G55:J55)</f>
        <v>0.7601</v>
      </c>
      <c r="E55" s="67">
        <f>SUM(Quarter!K55:N55)</f>
        <v>0.69800000000000006</v>
      </c>
      <c r="F55" s="67">
        <f>SUM(Quarter!O55:R55)</f>
        <v>0.72940000000000005</v>
      </c>
      <c r="G55" s="67">
        <f>SUM(Quarter!S55:V55)</f>
        <v>0.85629999999999995</v>
      </c>
      <c r="H55" s="67">
        <f>SUM(Quarter!W55:Z55)</f>
        <v>1.1542000000000001</v>
      </c>
      <c r="I55" s="67">
        <f>SUM(Quarter!AA55:AD55)</f>
        <v>1.4714</v>
      </c>
      <c r="J55" s="67">
        <f>SUM(Quarter!AE55:AH55)</f>
        <v>2.7444000000000002</v>
      </c>
      <c r="K55" s="67">
        <f>SUM(Quarter!AI55:AL55)</f>
        <v>2.9283999999999999</v>
      </c>
      <c r="L55" s="67">
        <f>SUM(Quarter!AM55:AP55)</f>
        <v>2.3414000000000001</v>
      </c>
      <c r="M55" s="67">
        <f>SUM(Quarter!AQ55:AT55)</f>
        <v>2.6082000000000001</v>
      </c>
      <c r="N55" s="67">
        <f>SUM(Quarter!AU55:AX55)</f>
        <v>2.6698</v>
      </c>
      <c r="O55" s="67">
        <f>SUM(Quarter!AY55:BB55)</f>
        <v>3.7827999999999999</v>
      </c>
      <c r="P55" s="67">
        <f>SUM(Quarter!BC55:BF55)</f>
        <v>4.6455000000000002</v>
      </c>
      <c r="Q55" s="67">
        <f>SUM(Quarter!BG55:BJ55)</f>
        <v>6.1129999999999995</v>
      </c>
      <c r="R55" s="67">
        <f>SUM(Quarter!BK55:BN55)</f>
        <v>9.2114999999999991</v>
      </c>
      <c r="S55" s="67">
        <f>SUM(Quarter!BO55:BR55)</f>
        <v>12.697899999999999</v>
      </c>
      <c r="T55" s="67">
        <f>SUM(Quarter!BS55:BV55)</f>
        <v>17.6936</v>
      </c>
      <c r="U55" s="67">
        <f>SUM(Quarter!BW55:BZ55)</f>
        <v>17.400199999999998</v>
      </c>
      <c r="V55" s="67">
        <f>SUM(Quarter!CA55:CD55)</f>
        <v>17.765700000000002</v>
      </c>
      <c r="W55" s="67">
        <f>SUM(Quarter!CE55:CH55)</f>
        <v>19.965399999999999</v>
      </c>
      <c r="X55" s="67">
        <f>SUM(Quarter!CI55:CL55)</f>
        <v>20.837400000000002</v>
      </c>
      <c r="Y55" s="67">
        <f>SUM(Quarter!CM55:CP55)</f>
        <v>20.948599999999999</v>
      </c>
      <c r="Z55" s="67">
        <f>SUM(Quarter!CQ55:CT55)</f>
        <v>22.2178</v>
      </c>
      <c r="AA55" s="67">
        <f>SUM(Quarter!CU55:CX55)</f>
        <v>18.085499999999996</v>
      </c>
      <c r="AB55" s="67">
        <f>SUM(Quarter!CY55:DB55)</f>
        <v>16.32</v>
      </c>
      <c r="AC55" s="67">
        <f>SUM(Quarter!DC55:DF55)</f>
        <v>21.078600000000002</v>
      </c>
      <c r="AD55" s="67">
        <f>SUM(Quarter!DG55:DJ55)</f>
        <v>21.997899999999998</v>
      </c>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row>
    <row r="56" spans="1:109" ht="20.149999999999999" customHeight="1" x14ac:dyDescent="0.35">
      <c r="A56" s="37" t="s">
        <v>46</v>
      </c>
      <c r="B56" s="83" t="s">
        <v>54</v>
      </c>
      <c r="C56" s="88" t="s">
        <v>119</v>
      </c>
      <c r="D56" s="88" t="s">
        <v>119</v>
      </c>
      <c r="E56" s="88" t="s">
        <v>119</v>
      </c>
      <c r="F56" s="88" t="s">
        <v>119</v>
      </c>
      <c r="G56" s="88" t="s">
        <v>119</v>
      </c>
      <c r="H56" s="88" t="s">
        <v>119</v>
      </c>
      <c r="I56" s="88" t="s">
        <v>119</v>
      </c>
      <c r="J56" s="88" t="s">
        <v>119</v>
      </c>
      <c r="K56" s="88" t="s">
        <v>119</v>
      </c>
      <c r="L56" s="88" t="s">
        <v>119</v>
      </c>
      <c r="M56" s="88" t="s">
        <v>119</v>
      </c>
      <c r="N56" s="88" t="s">
        <v>119</v>
      </c>
      <c r="O56" s="88" t="s">
        <v>119</v>
      </c>
      <c r="P56" s="88" t="s">
        <v>119</v>
      </c>
      <c r="Q56" s="88" t="s">
        <v>119</v>
      </c>
      <c r="R56" s="67">
        <f>SUM(Quarter!BK56:BN56)</f>
        <v>0.52210000000000001</v>
      </c>
      <c r="S56" s="67">
        <f>SUM(Quarter!BO56:BR56)</f>
        <v>0.52810000000000001</v>
      </c>
      <c r="T56" s="67">
        <f>SUM(Quarter!BS56:BV56)</f>
        <v>0.68880000000000008</v>
      </c>
      <c r="U56" s="67">
        <f>SUM(Quarter!BW56:BZ56)</f>
        <v>0.96840000000000004</v>
      </c>
      <c r="V56" s="67">
        <f>SUM(Quarter!CA56:CD56)</f>
        <v>1.276</v>
      </c>
      <c r="W56" s="67">
        <f>SUM(Quarter!CE56:CH56)</f>
        <v>1.1308</v>
      </c>
      <c r="X56" s="67">
        <f>SUM(Quarter!CI56:CL56)</f>
        <v>1.1611</v>
      </c>
      <c r="Y56" s="67">
        <f>SUM(Quarter!CM56:CP56)</f>
        <v>1.4458</v>
      </c>
      <c r="Z56" s="67">
        <f>SUM(Quarter!CQ56:CT56)</f>
        <v>1.6262999999999999</v>
      </c>
      <c r="AA56" s="67">
        <f>SUM(Quarter!CU56:CX56)</f>
        <v>1.5821000000000001</v>
      </c>
      <c r="AB56" s="67">
        <f>SUM(Quarter!CY56:DB56)</f>
        <v>1.5505</v>
      </c>
      <c r="AC56" s="67">
        <f>SUM(Quarter!DC56:DF56)</f>
        <v>1.6128999999999998</v>
      </c>
      <c r="AD56" s="67">
        <f>SUM(Quarter!DG56:DJ56)</f>
        <v>1.6181999999999999</v>
      </c>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row>
    <row r="57" spans="1:109" ht="20.149999999999999" customHeight="1" x14ac:dyDescent="0.35">
      <c r="A57" s="37" t="s">
        <v>46</v>
      </c>
      <c r="B57" s="83" t="s">
        <v>62</v>
      </c>
      <c r="C57" s="67">
        <f>SUM(Quarter!C57:F57)</f>
        <v>1.6236000000000002</v>
      </c>
      <c r="D57" s="67">
        <f>SUM(Quarter!G57:J57)</f>
        <v>2.9026000000000001</v>
      </c>
      <c r="E57" s="67">
        <f>SUM(Quarter!K57:N57)</f>
        <v>2.6943999999999999</v>
      </c>
      <c r="F57" s="67">
        <f>SUM(Quarter!O57:R57)</f>
        <v>2.4220000000000002</v>
      </c>
      <c r="G57" s="67">
        <f>SUM(Quarter!S57:V57)</f>
        <v>2.6516999999999999</v>
      </c>
      <c r="H57" s="67">
        <f>SUM(Quarter!W57:Z57)</f>
        <v>2.7339000000000002</v>
      </c>
      <c r="I57" s="67">
        <f>SUM(Quarter!AA57:AD57)</f>
        <v>2.6484999999999999</v>
      </c>
      <c r="J57" s="67">
        <f>SUM(Quarter!AE57:AH57)</f>
        <v>2.9298000000000002</v>
      </c>
      <c r="K57" s="67">
        <f>SUM(Quarter!AI57:AL57)</f>
        <v>3.8525</v>
      </c>
      <c r="L57" s="67">
        <f>SUM(Quarter!AM57:AP57)</f>
        <v>3.8593000000000002</v>
      </c>
      <c r="M57" s="67">
        <f>SUM(Quarter!AQ57:AT57)</f>
        <v>4.0888999999999998</v>
      </c>
      <c r="N57" s="67">
        <f>SUM(Quarter!AU57:AX57)</f>
        <v>3.6852</v>
      </c>
      <c r="O57" s="67">
        <f>SUM(Quarter!AY57:BB57)</f>
        <v>3.1505000000000001</v>
      </c>
      <c r="P57" s="67">
        <f>SUM(Quarter!BC57:BF57)</f>
        <v>2.9054999999999995</v>
      </c>
      <c r="Q57" s="67">
        <f>SUM(Quarter!BG57:BJ57)</f>
        <v>2.9664999999999999</v>
      </c>
      <c r="R57" s="67">
        <f>SUM(Quarter!BK57:BN57)</f>
        <v>2.9039000000000001</v>
      </c>
      <c r="S57" s="67">
        <f>SUM(Quarter!BO57:BR57)</f>
        <v>2.8834999999999997</v>
      </c>
      <c r="T57" s="67">
        <f>SUM(Quarter!BS57:BV57)</f>
        <v>2.7395000000000005</v>
      </c>
      <c r="U57" s="67">
        <f>SUM(Quarter!BW57:BZ57)</f>
        <v>2.9592999999999998</v>
      </c>
      <c r="V57" s="67">
        <f>SUM(Quarter!CA57:CD57)</f>
        <v>2.8721000000000001</v>
      </c>
      <c r="W57" s="67">
        <f>SUM(Quarter!CE57:CH57)</f>
        <v>2.4984000000000002</v>
      </c>
      <c r="X57" s="67">
        <f>SUM(Quarter!CI57:CL57)</f>
        <v>1.7564</v>
      </c>
      <c r="Y57" s="67">
        <f>SUM(Quarter!CM57:CP57)</f>
        <v>1.5670999999999999</v>
      </c>
      <c r="Z57" s="67">
        <f>SUM(Quarter!CQ57:CT57)</f>
        <v>1.8935000000000002</v>
      </c>
      <c r="AA57" s="67">
        <f>SUM(Quarter!CU57:CX57)</f>
        <v>1.9908999999999999</v>
      </c>
      <c r="AB57" s="67">
        <f>SUM(Quarter!CY57:DB57)</f>
        <v>1.8232999999999999</v>
      </c>
      <c r="AC57" s="67">
        <f>SUM(Quarter!DC57:DF57)</f>
        <v>2.0598999999999998</v>
      </c>
      <c r="AD57" s="67">
        <f>SUM(Quarter!DG57:DJ57)</f>
        <v>1.4373</v>
      </c>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row>
    <row r="58" spans="1:109" ht="20.149999999999999" customHeight="1" x14ac:dyDescent="0.35">
      <c r="A58" s="37" t="s">
        <v>46</v>
      </c>
      <c r="B58" s="38" t="s">
        <v>263</v>
      </c>
      <c r="C58" s="39"/>
      <c r="D58" s="39"/>
      <c r="E58" s="39"/>
      <c r="F58" s="39"/>
      <c r="G58" s="39"/>
      <c r="H58" s="39"/>
      <c r="I58" s="39"/>
      <c r="J58" s="39"/>
      <c r="K58" s="39"/>
      <c r="L58" s="39"/>
      <c r="M58" s="39"/>
      <c r="N58" s="39"/>
      <c r="O58" s="39"/>
      <c r="P58" s="39"/>
      <c r="Q58" s="39"/>
      <c r="R58" s="39"/>
      <c r="S58" s="67">
        <f>SUM(Quarter!BO58:BR58)</f>
        <v>0</v>
      </c>
      <c r="T58" s="67">
        <f>SUM(Quarter!BS58:BV58)</f>
        <v>0</v>
      </c>
      <c r="U58" s="67">
        <f>SUM(Quarter!BW58:BZ58)</f>
        <v>0</v>
      </c>
      <c r="V58" s="67">
        <f>SUM(Quarter!CA58:CD58)</f>
        <v>5.0000000000000001E-4</v>
      </c>
      <c r="W58" s="67">
        <f>SUM(Quarter!CE58:CH58)</f>
        <v>3.5900000000000001E-2</v>
      </c>
      <c r="X58" s="67">
        <f>SUM(Quarter!CI58:CL58)</f>
        <v>8.1900000000000001E-2</v>
      </c>
      <c r="Y58" s="67">
        <f>SUM(Quarter!CM58:CP58)</f>
        <v>0.11309999999999999</v>
      </c>
      <c r="Z58" s="67">
        <f>SUM(Quarter!CQ58:CT58)</f>
        <v>9.3799999999999994E-2</v>
      </c>
      <c r="AA58" s="67">
        <f>SUM(Quarter!CU58:CX58)</f>
        <v>0.19450000000000001</v>
      </c>
      <c r="AB58" s="67">
        <f>SUM(Quarter!CY58:DB58)</f>
        <v>0.76519999999999999</v>
      </c>
      <c r="AC58" s="67">
        <f>SUM(Quarter!DC58:DF58)</f>
        <v>1.4551000000000001</v>
      </c>
      <c r="AD58" s="67">
        <f>SUM(Quarter!DG58:DJ58)</f>
        <v>2.2736999999999998</v>
      </c>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row>
    <row r="59" spans="1:109" ht="20.149999999999999" customHeight="1" x14ac:dyDescent="0.35">
      <c r="A59" s="37" t="s">
        <v>46</v>
      </c>
      <c r="B59" s="83" t="s">
        <v>56</v>
      </c>
      <c r="C59" s="67">
        <f>SUM(Quarter!C59:F59)</f>
        <v>333.76369999999997</v>
      </c>
      <c r="D59" s="67">
        <f>SUM(Quarter!G59:J59)</f>
        <v>336.60750000000002</v>
      </c>
      <c r="E59" s="67">
        <f>SUM(Quarter!K59:N59)</f>
        <v>341.7833</v>
      </c>
      <c r="F59" s="67">
        <f>SUM(Quarter!O59:R59)</f>
        <v>353.05709999999999</v>
      </c>
      <c r="G59" s="67">
        <f>SUM(Quarter!S59:V59)</f>
        <v>353.99359999999996</v>
      </c>
      <c r="H59" s="67">
        <f>SUM(Quarter!W59:Z59)</f>
        <v>362.60029999999995</v>
      </c>
      <c r="I59" s="67">
        <f>SUM(Quarter!AA59:AD59)</f>
        <v>358.31389999999999</v>
      </c>
      <c r="J59" s="67">
        <f>SUM(Quarter!AE59:AH59)</f>
        <v>362.2131</v>
      </c>
      <c r="K59" s="67">
        <f>SUM(Quarter!AI59:AL59)</f>
        <v>361.23229999999995</v>
      </c>
      <c r="L59" s="67">
        <f>SUM(Quarter!AM59:AP59)</f>
        <v>361.31729999999999</v>
      </c>
      <c r="M59" s="67">
        <f>SUM(Quarter!AQ59:AT59)</f>
        <v>355.2389</v>
      </c>
      <c r="N59" s="67">
        <f>SUM(Quarter!AU59:AX59)</f>
        <v>342.01079999999996</v>
      </c>
      <c r="O59" s="67">
        <f>SUM(Quarter!AY59:BB59)</f>
        <v>347.60749999999996</v>
      </c>
      <c r="P59" s="67">
        <f>SUM(Quarter!BC59:BF59)</f>
        <v>332.53890000000001</v>
      </c>
      <c r="Q59" s="67">
        <f>SUM(Quarter!BG59:BJ59)</f>
        <v>328.29070000000002</v>
      </c>
      <c r="R59" s="67">
        <f>SUM(Quarter!BK59:BN59)</f>
        <v>324.62270000000001</v>
      </c>
      <c r="S59" s="67">
        <f>SUM(Quarter!BO59:BR59)</f>
        <v>300.8218</v>
      </c>
      <c r="T59" s="67">
        <f>SUM(Quarter!BS59:BV59)</f>
        <v>295.99059999999997</v>
      </c>
      <c r="U59" s="67">
        <f>SUM(Quarter!BW59:BZ59)</f>
        <v>292.94349999999997</v>
      </c>
      <c r="V59" s="67">
        <f>SUM(Quarter!CA59:CD59)</f>
        <v>287.74470000000002</v>
      </c>
      <c r="W59" s="67">
        <f>SUM(Quarter!CE59:CH59)</f>
        <v>280.98569999999995</v>
      </c>
      <c r="X59" s="67">
        <f>SUM(Quarter!CI59:CL59)</f>
        <v>269.27480000000003</v>
      </c>
      <c r="Y59" s="67">
        <f>SUM(Quarter!CM59:CP59)</f>
        <v>255.44209999999998</v>
      </c>
      <c r="Z59" s="67">
        <f>SUM(Quarter!CQ59:CT59)</f>
        <v>255.93480000000002</v>
      </c>
      <c r="AA59" s="67">
        <f>SUM(Quarter!CU59:CX59)</f>
        <v>270.26690000000002</v>
      </c>
      <c r="AB59" s="67">
        <f>SUM(Quarter!CY59:DB59)</f>
        <v>237.09820000000002</v>
      </c>
      <c r="AC59" s="67">
        <f>SUM(Quarter!DC59:DF59)</f>
        <v>229.36599999999999</v>
      </c>
      <c r="AD59" s="67">
        <f>SUM(Quarter!DG59:DJ59)</f>
        <v>232.84619999999998</v>
      </c>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row>
    <row r="60" spans="1:109" ht="20.149999999999999" customHeight="1" x14ac:dyDescent="0.35">
      <c r="A60" s="37" t="s">
        <v>47</v>
      </c>
      <c r="B60" s="83" t="s">
        <v>57</v>
      </c>
      <c r="C60" s="67">
        <f>SUM(Quarter!C60:F60)</f>
        <v>4.3757999999999999</v>
      </c>
      <c r="D60" s="67">
        <f>SUM(Quarter!G60:J60)</f>
        <v>4.1059999999999999</v>
      </c>
      <c r="E60" s="67">
        <f>SUM(Quarter!K60:N60)</f>
        <v>2.9250000000000003</v>
      </c>
      <c r="F60" s="67">
        <f>SUM(Quarter!O60:R60)</f>
        <v>4.3329000000000004</v>
      </c>
      <c r="G60" s="67">
        <f>SUM(Quarter!S60:V60)</f>
        <v>3.3209999999999997</v>
      </c>
      <c r="H60" s="67">
        <f>SUM(Quarter!W60:Z60)</f>
        <v>4.4355000000000002</v>
      </c>
      <c r="I60" s="67">
        <f>SUM(Quarter!AA60:AD60)</f>
        <v>3.9610000000000003</v>
      </c>
      <c r="J60" s="67">
        <f>SUM(Quarter!AE60:AH60)</f>
        <v>3.9470000000000001</v>
      </c>
      <c r="K60" s="67">
        <f>SUM(Quarter!AI60:AL60)</f>
        <v>3.903</v>
      </c>
      <c r="L60" s="67">
        <f>SUM(Quarter!AM60:AP60)</f>
        <v>3.8698999999999995</v>
      </c>
      <c r="M60" s="67">
        <f>SUM(Quarter!AQ60:AT60)</f>
        <v>4.0767999999999995</v>
      </c>
      <c r="N60" s="67">
        <f>SUM(Quarter!AU60:AX60)</f>
        <v>3.7509000000000001</v>
      </c>
      <c r="O60" s="67">
        <f>SUM(Quarter!AY60:BB60)</f>
        <v>3.7530999999999999</v>
      </c>
      <c r="P60" s="67">
        <f>SUM(Quarter!BC60:BF60)</f>
        <v>3.7743000000000002</v>
      </c>
      <c r="Q60" s="67">
        <f>SUM(Quarter!BG60:BJ60)</f>
        <v>2.9923999999999999</v>
      </c>
      <c r="R60" s="67">
        <f>SUM(Quarter!BK60:BN60)</f>
        <v>8.249999999999999E-2</v>
      </c>
      <c r="S60" s="67">
        <f>SUM(Quarter!BO60:BR60)</f>
        <v>7.22E-2</v>
      </c>
      <c r="T60" s="67">
        <f>SUM(Quarter!BS60:BV60)</f>
        <v>6.6299999999999998E-2</v>
      </c>
      <c r="U60" s="67">
        <f>SUM(Quarter!BW60:BZ60)</f>
        <v>5.5899999999999991E-2</v>
      </c>
      <c r="V60" s="67">
        <f>SUM(Quarter!CA60:CD60)</f>
        <v>4.9500000000000002E-2</v>
      </c>
      <c r="W60" s="67">
        <f>SUM(Quarter!CE60:CH60)</f>
        <v>5.3199999999999997E-2</v>
      </c>
      <c r="X60" s="67">
        <f>SUM(Quarter!CI60:CL60)</f>
        <v>4.9699999999999994E-2</v>
      </c>
      <c r="Y60" s="67">
        <f>SUM(Quarter!CM60:CP60)</f>
        <v>5.1400000000000001E-2</v>
      </c>
      <c r="Z60" s="67">
        <f>SUM(Quarter!CQ60:CT60)</f>
        <v>4.8500000000000001E-2</v>
      </c>
      <c r="AA60" s="67">
        <f>SUM(Quarter!CU60:CX60)</f>
        <v>4.7899999999999998E-2</v>
      </c>
      <c r="AB60" s="67">
        <f>SUM(Quarter!CY60:DB60)</f>
        <v>3.9399999999999998E-2</v>
      </c>
      <c r="AC60" s="67">
        <f>SUM(Quarter!DC60:DF60)</f>
        <v>3.8999999999999993E-2</v>
      </c>
      <c r="AD60" s="67">
        <f>SUM(Quarter!DG60:DJ60)</f>
        <v>0</v>
      </c>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row>
    <row r="61" spans="1:109" ht="20.149999999999999" customHeight="1" x14ac:dyDescent="0.35">
      <c r="A61" s="37" t="s">
        <v>47</v>
      </c>
      <c r="B61" s="83" t="s">
        <v>58</v>
      </c>
      <c r="C61" s="67">
        <f>SUM(Quarter!C61:F61)</f>
        <v>4.7408999999999999</v>
      </c>
      <c r="D61" s="67">
        <f>SUM(Quarter!G61:J61)</f>
        <v>3.6058999999999997</v>
      </c>
      <c r="E61" s="67">
        <f>SUM(Quarter!K61:N61)</f>
        <v>4.109</v>
      </c>
      <c r="F61" s="67">
        <f>SUM(Quarter!O61:R61)</f>
        <v>2.7808999999999999</v>
      </c>
      <c r="G61" s="67">
        <f>SUM(Quarter!S61:V61)</f>
        <v>2.7879999999999998</v>
      </c>
      <c r="H61" s="67">
        <f>SUM(Quarter!W61:Z61)</f>
        <v>2.3970000000000002</v>
      </c>
      <c r="I61" s="67">
        <f>SUM(Quarter!AA61:AD61)</f>
        <v>2.7610000000000001</v>
      </c>
      <c r="J61" s="67">
        <f>SUM(Quarter!AE61:AH61)</f>
        <v>2.4171</v>
      </c>
      <c r="K61" s="67">
        <f>SUM(Quarter!AI61:AL61)</f>
        <v>2.4500000000000002</v>
      </c>
      <c r="L61" s="67">
        <f>SUM(Quarter!AM61:AP61)</f>
        <v>2.0929000000000002</v>
      </c>
      <c r="M61" s="67">
        <f>SUM(Quarter!AQ61:AT61)</f>
        <v>2.1517999999999997</v>
      </c>
      <c r="N61" s="67">
        <f>SUM(Quarter!AU61:AX61)</f>
        <v>2.1555</v>
      </c>
      <c r="O61" s="67">
        <f>SUM(Quarter!AY61:BB61)</f>
        <v>2.5322</v>
      </c>
      <c r="P61" s="67">
        <f>SUM(Quarter!BC61:BF61)</f>
        <v>2.0438000000000001</v>
      </c>
      <c r="Q61" s="67">
        <f>SUM(Quarter!BG61:BJ61)</f>
        <v>1.4408000000000001</v>
      </c>
      <c r="R61" s="67">
        <f>SUM(Quarter!BK61:BN61)</f>
        <v>1.3213999999999999</v>
      </c>
      <c r="S61" s="67">
        <f>SUM(Quarter!BO61:BR61)</f>
        <v>1.3901999999999999</v>
      </c>
      <c r="T61" s="67">
        <f>SUM(Quarter!BS61:BV61)</f>
        <v>1.3538999999999999</v>
      </c>
      <c r="U61" s="67">
        <f>SUM(Quarter!BW61:BZ61)</f>
        <v>1.2846</v>
      </c>
      <c r="V61" s="67">
        <f>SUM(Quarter!CA61:CD61)</f>
        <v>1.2244999999999999</v>
      </c>
      <c r="W61" s="67">
        <f>SUM(Quarter!CE61:CH61)</f>
        <v>0.94660000000000011</v>
      </c>
      <c r="X61" s="67">
        <f>SUM(Quarter!CI61:CL61)</f>
        <v>1.3165999999999998</v>
      </c>
      <c r="Y61" s="67">
        <f>SUM(Quarter!CM61:CP61)</f>
        <v>0.91900000000000004</v>
      </c>
      <c r="Z61" s="67">
        <f>SUM(Quarter!CQ61:CT61)</f>
        <v>1.244</v>
      </c>
      <c r="AA61" s="67">
        <f>SUM(Quarter!CU61:CX61)</f>
        <v>1.2950999999999999</v>
      </c>
      <c r="AB61" s="67">
        <f>SUM(Quarter!CY61:DB61)</f>
        <v>1.4238999999999999</v>
      </c>
      <c r="AC61" s="67">
        <f>SUM(Quarter!DC61:DF61)</f>
        <v>1.2843</v>
      </c>
      <c r="AD61" s="67">
        <f>SUM(Quarter!DG61:DJ61)</f>
        <v>1.2831000000000001</v>
      </c>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row>
    <row r="62" spans="1:109" ht="20.149999999999999" customHeight="1" x14ac:dyDescent="0.35">
      <c r="A62" s="37" t="s">
        <v>47</v>
      </c>
      <c r="B62" s="83" t="s">
        <v>49</v>
      </c>
      <c r="C62" s="67">
        <f>SUM(Quarter!C62:F62)</f>
        <v>11.9939</v>
      </c>
      <c r="D62" s="67">
        <f>SUM(Quarter!G62:J62)</f>
        <v>14.536</v>
      </c>
      <c r="E62" s="67">
        <f>SUM(Quarter!K62:N62)</f>
        <v>18.519100000000002</v>
      </c>
      <c r="F62" s="67">
        <f>SUM(Quarter!O62:R62)</f>
        <v>14.907599999999999</v>
      </c>
      <c r="G62" s="67">
        <f>SUM(Quarter!S62:V62)</f>
        <v>16.5365</v>
      </c>
      <c r="H62" s="67">
        <f>SUM(Quarter!W62:Z62)</f>
        <v>17.644799999999996</v>
      </c>
      <c r="I62" s="67">
        <f>SUM(Quarter!AA62:AD62)</f>
        <v>16.488</v>
      </c>
      <c r="J62" s="67">
        <f>SUM(Quarter!AE62:AH62)</f>
        <v>15.158999999999999</v>
      </c>
      <c r="K62" s="67">
        <f>SUM(Quarter!AI62:AL62)</f>
        <v>14.191000000000001</v>
      </c>
      <c r="L62" s="67">
        <f>SUM(Quarter!AM62:AP62)</f>
        <v>16.447099999999999</v>
      </c>
      <c r="M62" s="67">
        <f>SUM(Quarter!AQ62:AT62)</f>
        <v>14.635899999999999</v>
      </c>
      <c r="N62" s="67">
        <f>SUM(Quarter!AU62:AX62)</f>
        <v>13.901000000000002</v>
      </c>
      <c r="O62" s="67">
        <f>SUM(Quarter!AY62:BB62)</f>
        <v>13.905799999999999</v>
      </c>
      <c r="P62" s="67">
        <f>SUM(Quarter!BC62:BF62)</f>
        <v>13.746400000000001</v>
      </c>
      <c r="Q62" s="67">
        <f>SUM(Quarter!BG62:BJ62)</f>
        <v>13.940300000000001</v>
      </c>
      <c r="R62" s="67">
        <f>SUM(Quarter!BK62:BN62)</f>
        <v>12.9521</v>
      </c>
      <c r="S62" s="67">
        <f>SUM(Quarter!BO62:BR62)</f>
        <v>12.0207</v>
      </c>
      <c r="T62" s="67">
        <f>SUM(Quarter!BS62:BV62)</f>
        <v>11.4146</v>
      </c>
      <c r="U62" s="67">
        <f>SUM(Quarter!BW62:BZ62)</f>
        <v>11.383800000000001</v>
      </c>
      <c r="V62" s="67">
        <f>SUM(Quarter!CA62:CD62)</f>
        <v>12.2334</v>
      </c>
      <c r="W62" s="67">
        <f>SUM(Quarter!CE62:CH62)</f>
        <v>11.857500000000002</v>
      </c>
      <c r="X62" s="67">
        <f>SUM(Quarter!CI62:CL62)</f>
        <v>14.4954</v>
      </c>
      <c r="Y62" s="67">
        <f>SUM(Quarter!CM62:CP62)</f>
        <v>12.5639</v>
      </c>
      <c r="Z62" s="67">
        <f>SUM(Quarter!CQ62:CT62)</f>
        <v>11.8161</v>
      </c>
      <c r="AA62" s="67">
        <f>SUM(Quarter!CU62:CX62)</f>
        <v>11.802</v>
      </c>
      <c r="AB62" s="67">
        <f>SUM(Quarter!CY62:DB62)</f>
        <v>12.089299999999998</v>
      </c>
      <c r="AC62" s="67">
        <f>SUM(Quarter!DC62:DF62)</f>
        <v>11.855199999999998</v>
      </c>
      <c r="AD62" s="67">
        <f>SUM(Quarter!DG62:DJ62)</f>
        <v>11.7972</v>
      </c>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row>
    <row r="63" spans="1:109" ht="20.149999999999999" customHeight="1" x14ac:dyDescent="0.35">
      <c r="A63" s="37" t="s">
        <v>47</v>
      </c>
      <c r="B63" s="83" t="s">
        <v>63</v>
      </c>
      <c r="C63" s="67">
        <f>SUM(Quarter!C63:F63)</f>
        <v>0.88049999999999995</v>
      </c>
      <c r="D63" s="67">
        <f>SUM(Quarter!G63:J63)</f>
        <v>0.90500000000000003</v>
      </c>
      <c r="E63" s="67">
        <f>SUM(Quarter!K63:N63)</f>
        <v>0.7551000000000001</v>
      </c>
      <c r="F63" s="67">
        <f>SUM(Quarter!O63:R63)</f>
        <v>0.84000000000000008</v>
      </c>
      <c r="G63" s="67">
        <f>SUM(Quarter!S63:V63)</f>
        <v>0.86009999999999998</v>
      </c>
      <c r="H63" s="67">
        <f>SUM(Quarter!W63:Z63)</f>
        <v>0.66</v>
      </c>
      <c r="I63" s="67">
        <f>SUM(Quarter!AA63:AD63)</f>
        <v>0.93599999999999994</v>
      </c>
      <c r="J63" s="67">
        <f>SUM(Quarter!AE63:AH63)</f>
        <v>1.0961000000000001</v>
      </c>
      <c r="K63" s="67">
        <f>SUM(Quarter!AI63:AL63)</f>
        <v>0.89999999999999991</v>
      </c>
      <c r="L63" s="67">
        <f>SUM(Quarter!AM63:AP63)</f>
        <v>0.93330000000000002</v>
      </c>
      <c r="M63" s="67">
        <f>SUM(Quarter!AQ63:AT63)</f>
        <v>0.9173</v>
      </c>
      <c r="N63" s="67">
        <f>SUM(Quarter!AU63:AX63)</f>
        <v>0.93369999999999997</v>
      </c>
      <c r="O63" s="67">
        <f>SUM(Quarter!AY63:BB63)</f>
        <v>0.88829999999999987</v>
      </c>
      <c r="P63" s="67">
        <f>SUM(Quarter!BC63:BF63)</f>
        <v>1.0977999999999999</v>
      </c>
      <c r="Q63" s="67">
        <f>SUM(Quarter!BG63:BJ63)</f>
        <v>1.1395999999999999</v>
      </c>
      <c r="R63" s="67">
        <f>SUM(Quarter!BK63:BN63)</f>
        <v>1.0924999999999998</v>
      </c>
      <c r="S63" s="67">
        <f>SUM(Quarter!BO63:BR63)</f>
        <v>1.2532999999999999</v>
      </c>
      <c r="T63" s="67">
        <f>SUM(Quarter!BS63:BV63)</f>
        <v>1.3907</v>
      </c>
      <c r="U63" s="67">
        <f>SUM(Quarter!BW63:BZ63)</f>
        <v>1.4194</v>
      </c>
      <c r="V63" s="67">
        <f>SUM(Quarter!CA63:CD63)</f>
        <v>1.7032</v>
      </c>
      <c r="W63" s="67">
        <f>SUM(Quarter!CE63:CH63)</f>
        <v>1.6431</v>
      </c>
      <c r="X63" s="67">
        <f>SUM(Quarter!CI63:CL63)</f>
        <v>1.7431000000000001</v>
      </c>
      <c r="Y63" s="67">
        <f>SUM(Quarter!CM63:CP63)</f>
        <v>1.8709000000000002</v>
      </c>
      <c r="Z63" s="67">
        <f>SUM(Quarter!CQ63:CT63)</f>
        <v>1.6818</v>
      </c>
      <c r="AA63" s="67">
        <f>SUM(Quarter!CU63:CX63)</f>
        <v>1.1516999999999999</v>
      </c>
      <c r="AB63" s="67">
        <f>SUM(Quarter!CY63:DB63)</f>
        <v>1.7930999999999999</v>
      </c>
      <c r="AC63" s="67">
        <f>SUM(Quarter!DC63:DF63)</f>
        <v>1.6987999999999999</v>
      </c>
      <c r="AD63" s="67">
        <f>SUM(Quarter!DG63:DJ63)</f>
        <v>1.7219</v>
      </c>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row>
    <row r="64" spans="1:109" ht="20.149999999999999" customHeight="1" x14ac:dyDescent="0.35">
      <c r="A64" s="37" t="s">
        <v>47</v>
      </c>
      <c r="B64" s="83" t="s">
        <v>97</v>
      </c>
      <c r="C64" s="67">
        <f>SUM(Quarter!C64:F64)</f>
        <v>0.87690000000000001</v>
      </c>
      <c r="D64" s="67">
        <f>SUM(Quarter!G64:J64)</f>
        <v>0.85099999999999998</v>
      </c>
      <c r="E64" s="67">
        <f>SUM(Quarter!K64:N64)</f>
        <v>0.94699999999999995</v>
      </c>
      <c r="F64" s="67">
        <f>SUM(Quarter!O64:R64)</f>
        <v>0.96499999999999997</v>
      </c>
      <c r="G64" s="67">
        <f>SUM(Quarter!S64:V64)</f>
        <v>1.2591000000000001</v>
      </c>
      <c r="H64" s="67">
        <f>SUM(Quarter!W64:Z64)</f>
        <v>1.288</v>
      </c>
      <c r="I64" s="67">
        <f>SUM(Quarter!AA64:AD64)</f>
        <v>1.9390000000000001</v>
      </c>
      <c r="J64" s="67">
        <f>SUM(Quarter!AE64:AH64)</f>
        <v>2.9119999999999999</v>
      </c>
      <c r="K64" s="67">
        <f>SUM(Quarter!AI64:AL64)</f>
        <v>4.2359</v>
      </c>
      <c r="L64" s="67">
        <f>SUM(Quarter!AM64:AP64)</f>
        <v>1.7189999999999999</v>
      </c>
      <c r="M64" s="67">
        <f>SUM(Quarter!AQ64:AT64)</f>
        <v>1.7509999999999999</v>
      </c>
      <c r="N64" s="67">
        <f>SUM(Quarter!AU64:AX64)</f>
        <v>2.7614000000000001</v>
      </c>
      <c r="O64" s="67">
        <f>SUM(Quarter!AY64:BB64)</f>
        <v>2.3582999999999998</v>
      </c>
      <c r="P64" s="67">
        <f>SUM(Quarter!BC64:BF64)</f>
        <v>3.2898999999999998</v>
      </c>
      <c r="Q64" s="67">
        <f>SUM(Quarter!BG64:BJ64)</f>
        <v>2.6898999999999997</v>
      </c>
      <c r="R64" s="67">
        <f>SUM(Quarter!BK64:BN64)</f>
        <v>4.4390000000000001</v>
      </c>
      <c r="S64" s="67">
        <f>SUM(Quarter!BO64:BR64)</f>
        <v>5.1971999999999996</v>
      </c>
      <c r="T64" s="67">
        <f>SUM(Quarter!BS64:BV64)</f>
        <v>7.0175000000000001</v>
      </c>
      <c r="U64" s="67">
        <f>SUM(Quarter!BW64:BZ64)</f>
        <v>6.4470000000000001</v>
      </c>
      <c r="V64" s="67">
        <f>SUM(Quarter!CA64:CD64)</f>
        <v>8.6867000000000001</v>
      </c>
      <c r="W64" s="67">
        <f>SUM(Quarter!CE64:CH64)</f>
        <v>8.9837999999999987</v>
      </c>
      <c r="X64" s="67">
        <f>SUM(Quarter!CI64:CL64)</f>
        <v>8.7611000000000008</v>
      </c>
      <c r="Y64" s="67">
        <f>SUM(Quarter!CM64:CP64)</f>
        <v>9.3277000000000001</v>
      </c>
      <c r="Z64" s="67">
        <f>SUM(Quarter!CQ64:CT64)</f>
        <v>7.4450000000000003</v>
      </c>
      <c r="AA64" s="67">
        <f>SUM(Quarter!CU64:CX64)</f>
        <v>8.5898000000000003</v>
      </c>
      <c r="AB64" s="67">
        <f>SUM(Quarter!CY64:DB64)</f>
        <v>8.9337999999999997</v>
      </c>
      <c r="AC64" s="67">
        <f>SUM(Quarter!DC64:DF64)</f>
        <v>7.5712999999999999</v>
      </c>
      <c r="AD64" s="67">
        <f>SUM(Quarter!DG64:DJ64)</f>
        <v>8.0084999999999997</v>
      </c>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c r="BR64" s="41"/>
      <c r="BS64" s="41"/>
      <c r="BT64" s="4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row>
    <row r="65" spans="1:109" ht="20.149999999999999" customHeight="1" x14ac:dyDescent="0.35">
      <c r="A65" s="37" t="s">
        <v>47</v>
      </c>
      <c r="B65" s="84" t="s">
        <v>98</v>
      </c>
      <c r="C65" s="88" t="s">
        <v>119</v>
      </c>
      <c r="D65" s="88" t="s">
        <v>119</v>
      </c>
      <c r="E65" s="88" t="s">
        <v>119</v>
      </c>
      <c r="F65" s="88" t="s">
        <v>119</v>
      </c>
      <c r="G65" s="88" t="s">
        <v>119</v>
      </c>
      <c r="H65" s="88" t="s">
        <v>119</v>
      </c>
      <c r="I65" s="88" t="s">
        <v>119</v>
      </c>
      <c r="J65" s="88" t="s">
        <v>119</v>
      </c>
      <c r="K65" s="88" t="s">
        <v>119</v>
      </c>
      <c r="L65" s="88" t="s">
        <v>119</v>
      </c>
      <c r="M65" s="88" t="s">
        <v>119</v>
      </c>
      <c r="N65" s="88" t="s">
        <v>119</v>
      </c>
      <c r="O65" s="88" t="s">
        <v>119</v>
      </c>
      <c r="P65" s="88" t="s">
        <v>119</v>
      </c>
      <c r="Q65" s="67">
        <f>SUM(Quarter!BG65:BJ65)</f>
        <v>2.6898999999999997</v>
      </c>
      <c r="R65" s="67">
        <f>SUM(Quarter!BK65:BN65)</f>
        <v>4.4390000000000001</v>
      </c>
      <c r="S65" s="67">
        <f>SUM(Quarter!BO65:BR65)</f>
        <v>5.1945000000000006</v>
      </c>
      <c r="T65" s="67">
        <f>SUM(Quarter!BS65:BV65)</f>
        <v>7.0003999999999991</v>
      </c>
      <c r="U65" s="67">
        <f>SUM(Quarter!BW65:BZ65)</f>
        <v>6.44</v>
      </c>
      <c r="V65" s="67">
        <f>SUM(Quarter!CA65:CD65)</f>
        <v>8.6453000000000007</v>
      </c>
      <c r="W65" s="67">
        <f>SUM(Quarter!CE65:CH65)</f>
        <v>8.9666999999999994</v>
      </c>
      <c r="X65" s="67">
        <f>SUM(Quarter!CI65:CL65)</f>
        <v>8.613900000000001</v>
      </c>
      <c r="Y65" s="67">
        <f>SUM(Quarter!CM65:CP65)</f>
        <v>9.3039000000000005</v>
      </c>
      <c r="Z65" s="67">
        <f>SUM(Quarter!CQ65:CT65)</f>
        <v>7.3752999999999993</v>
      </c>
      <c r="AA65" s="67">
        <f>SUM(Quarter!CU65:CX65)</f>
        <v>8.4434000000000005</v>
      </c>
      <c r="AB65" s="67">
        <f>SUM(Quarter!CY65:DB65)</f>
        <v>8.7759999999999998</v>
      </c>
      <c r="AC65" s="67">
        <f>SUM(Quarter!DC65:DF65)</f>
        <v>7.3931000000000004</v>
      </c>
      <c r="AD65" s="67">
        <f>SUM(Quarter!DG65:DJ65)</f>
        <v>7.8728000000000007</v>
      </c>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c r="BP65" s="41"/>
      <c r="BQ65" s="41"/>
      <c r="BR65" s="41"/>
      <c r="BS65" s="41"/>
      <c r="BT65" s="4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row>
    <row r="66" spans="1:109" ht="20.149999999999999" customHeight="1" x14ac:dyDescent="0.35">
      <c r="A66" s="37" t="s">
        <v>47</v>
      </c>
      <c r="B66" s="83" t="s">
        <v>99</v>
      </c>
      <c r="C66" s="88" t="s">
        <v>119</v>
      </c>
      <c r="D66" s="88" t="s">
        <v>119</v>
      </c>
      <c r="E66" s="88" t="s">
        <v>119</v>
      </c>
      <c r="F66" s="88" t="s">
        <v>119</v>
      </c>
      <c r="G66" s="88" t="s">
        <v>119</v>
      </c>
      <c r="H66" s="88" t="s">
        <v>119</v>
      </c>
      <c r="I66" s="88" t="s">
        <v>119</v>
      </c>
      <c r="J66" s="88" t="s">
        <v>119</v>
      </c>
      <c r="K66" s="88" t="s">
        <v>119</v>
      </c>
      <c r="L66" s="88" t="s">
        <v>119</v>
      </c>
      <c r="M66" s="88" t="s">
        <v>119</v>
      </c>
      <c r="N66" s="88" t="s">
        <v>119</v>
      </c>
      <c r="O66" s="88" t="s">
        <v>119</v>
      </c>
      <c r="P66" s="88" t="s">
        <v>119</v>
      </c>
      <c r="Q66" s="88" t="s">
        <v>119</v>
      </c>
      <c r="R66" s="88" t="s">
        <v>119</v>
      </c>
      <c r="S66" s="67">
        <f>SUM(Quarter!BO66:BR66)</f>
        <v>2.5000000000000001E-3</v>
      </c>
      <c r="T66" s="67">
        <f>SUM(Quarter!BS66:BV66)</f>
        <v>1.72E-2</v>
      </c>
      <c r="U66" s="67">
        <f>SUM(Quarter!BW66:BZ66)</f>
        <v>7.0000000000000001E-3</v>
      </c>
      <c r="V66" s="67">
        <f>SUM(Quarter!CA66:CD66)</f>
        <v>4.1599999999999998E-2</v>
      </c>
      <c r="W66" s="67">
        <f>SUM(Quarter!CE66:CH66)</f>
        <v>1.72E-2</v>
      </c>
      <c r="X66" s="67">
        <f>SUM(Quarter!CI66:CL66)</f>
        <v>0.14729999999999999</v>
      </c>
      <c r="Y66" s="67">
        <f>SUM(Quarter!CM66:CP66)</f>
        <v>2.3700000000000002E-2</v>
      </c>
      <c r="Z66" s="67">
        <f>SUM(Quarter!CQ66:CT66)</f>
        <v>6.9699999999999998E-2</v>
      </c>
      <c r="AA66" s="67">
        <f>SUM(Quarter!CU66:CX66)</f>
        <v>0.14649999999999999</v>
      </c>
      <c r="AB66" s="67">
        <f>SUM(Quarter!CY66:DB66)</f>
        <v>0.15790000000000001</v>
      </c>
      <c r="AC66" s="67">
        <f>SUM(Quarter!DC66:DF66)</f>
        <v>0.17830000000000001</v>
      </c>
      <c r="AD66" s="67">
        <f>SUM(Quarter!DG66:DJ66)</f>
        <v>0.13549999999999998</v>
      </c>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row>
    <row r="67" spans="1:109" ht="20.149999999999999" customHeight="1" x14ac:dyDescent="0.35">
      <c r="A67" s="37" t="s">
        <v>47</v>
      </c>
      <c r="B67" s="71" t="s">
        <v>64</v>
      </c>
      <c r="C67" s="88" t="s">
        <v>119</v>
      </c>
      <c r="D67" s="88" t="s">
        <v>119</v>
      </c>
      <c r="E67" s="88" t="s">
        <v>119</v>
      </c>
      <c r="F67" s="88" t="s">
        <v>119</v>
      </c>
      <c r="G67" s="88" t="s">
        <v>119</v>
      </c>
      <c r="H67" s="88" t="s">
        <v>119</v>
      </c>
      <c r="I67" s="88" t="s">
        <v>119</v>
      </c>
      <c r="J67" s="88" t="s">
        <v>119</v>
      </c>
      <c r="K67" s="88" t="s">
        <v>119</v>
      </c>
      <c r="L67" s="88" t="s">
        <v>119</v>
      </c>
      <c r="M67" s="88" t="s">
        <v>119</v>
      </c>
      <c r="N67" s="88" t="s">
        <v>119</v>
      </c>
      <c r="O67" s="88" t="s">
        <v>119</v>
      </c>
      <c r="P67" s="88" t="s">
        <v>119</v>
      </c>
      <c r="Q67" s="67">
        <f>SUM(Quarter!BG67:BJ67)</f>
        <v>4.3E-3</v>
      </c>
      <c r="R67" s="67">
        <f>SUM(Quarter!BK67:BN67)</f>
        <v>4.8000000000000004E-3</v>
      </c>
      <c r="S67" s="67">
        <f>SUM(Quarter!BO67:BR67)</f>
        <v>2.2000000000000001E-3</v>
      </c>
      <c r="T67" s="67">
        <f>SUM(Quarter!BS67:BV67)</f>
        <v>2.0999999999999999E-3</v>
      </c>
      <c r="U67" s="67">
        <f>SUM(Quarter!BW67:BZ67)</f>
        <v>0</v>
      </c>
      <c r="V67" s="67">
        <f>SUM(Quarter!CA67:CD67)</f>
        <v>4.0999999999999995E-3</v>
      </c>
      <c r="W67" s="67">
        <f>SUM(Quarter!CE67:CH67)</f>
        <v>9.1999999999999998E-3</v>
      </c>
      <c r="X67" s="67">
        <f>SUM(Quarter!CI67:CL67)</f>
        <v>1.4E-2</v>
      </c>
      <c r="Y67" s="67">
        <f>SUM(Quarter!CM67:CP67)</f>
        <v>1.12E-2</v>
      </c>
      <c r="Z67" s="67">
        <f>SUM(Quarter!CQ67:CT67)</f>
        <v>5.3999999999999994E-3</v>
      </c>
      <c r="AA67" s="67">
        <f>SUM(Quarter!CU67:CX67)</f>
        <v>1.11E-2</v>
      </c>
      <c r="AB67" s="67">
        <f>SUM(Quarter!CY67:DB67)</f>
        <v>1.2699999999999999E-2</v>
      </c>
      <c r="AC67" s="67">
        <f>SUM(Quarter!DC67:DF67)</f>
        <v>1.3000000000000001E-2</v>
      </c>
      <c r="AD67" s="67">
        <f>SUM(Quarter!DG67:DJ67)</f>
        <v>1.6E-2</v>
      </c>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row>
    <row r="68" spans="1:109" ht="20.149999999999999" customHeight="1" x14ac:dyDescent="0.35">
      <c r="A68" s="37" t="s">
        <v>47</v>
      </c>
      <c r="B68" s="83" t="s">
        <v>52</v>
      </c>
      <c r="C68" s="88" t="s">
        <v>119</v>
      </c>
      <c r="D68" s="88" t="s">
        <v>119</v>
      </c>
      <c r="E68" s="88" t="s">
        <v>119</v>
      </c>
      <c r="F68" s="88" t="s">
        <v>119</v>
      </c>
      <c r="G68" s="88" t="s">
        <v>119</v>
      </c>
      <c r="H68" s="88" t="s">
        <v>119</v>
      </c>
      <c r="I68" s="88" t="s">
        <v>119</v>
      </c>
      <c r="J68" s="88" t="s">
        <v>119</v>
      </c>
      <c r="K68" s="88" t="s">
        <v>119</v>
      </c>
      <c r="L68" s="88" t="s">
        <v>119</v>
      </c>
      <c r="M68" s="88" t="s">
        <v>119</v>
      </c>
      <c r="N68" s="88" t="s">
        <v>119</v>
      </c>
      <c r="O68" s="88" t="s">
        <v>119</v>
      </c>
      <c r="P68" s="88" t="s">
        <v>119</v>
      </c>
      <c r="Q68" s="67">
        <f>SUM(Quarter!BG68:BJ68)</f>
        <v>1.3537000000000001</v>
      </c>
      <c r="R68" s="67">
        <f>SUM(Quarter!BK68:BN68)</f>
        <v>2.0102000000000002</v>
      </c>
      <c r="S68" s="67">
        <f>SUM(Quarter!BO68:BR68)</f>
        <v>4.0540000000000003</v>
      </c>
      <c r="T68" s="67">
        <f>SUM(Quarter!BS68:BV68)</f>
        <v>6.1283000000000003</v>
      </c>
      <c r="U68" s="67">
        <f>SUM(Quarter!BW68:BZ68)</f>
        <v>8.3596000000000004</v>
      </c>
      <c r="V68" s="67">
        <f>SUM(Quarter!CA68:CD68)</f>
        <v>8.4794999999999998</v>
      </c>
      <c r="W68" s="67">
        <f>SUM(Quarter!CE68:CH68)</f>
        <v>9.1382999999999992</v>
      </c>
      <c r="X68" s="67">
        <f>SUM(Quarter!CI68:CL68)</f>
        <v>8.5577000000000005</v>
      </c>
      <c r="Y68" s="67">
        <f>SUM(Quarter!CM68:CP68)</f>
        <v>8.1988000000000003</v>
      </c>
      <c r="Z68" s="67">
        <f>SUM(Quarter!CQ68:CT68)</f>
        <v>7.8169000000000004</v>
      </c>
      <c r="AA68" s="67">
        <f>SUM(Quarter!CU68:CX68)</f>
        <v>9.241699999999998</v>
      </c>
      <c r="AB68" s="67">
        <f>SUM(Quarter!CY68:DB68)</f>
        <v>10.298499999999999</v>
      </c>
      <c r="AC68" s="67">
        <f>SUM(Quarter!DC68:DF68)</f>
        <v>10.511000000000001</v>
      </c>
      <c r="AD68" s="67">
        <f>SUM(Quarter!DG68:DJ68)</f>
        <v>14.3613</v>
      </c>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row>
    <row r="69" spans="1:109" ht="20.149999999999999" customHeight="1" x14ac:dyDescent="0.35">
      <c r="A69" s="37" t="s">
        <v>47</v>
      </c>
      <c r="B69" s="83" t="s">
        <v>53</v>
      </c>
      <c r="C69" s="67">
        <f>SUM(Quarter!C69:F69)</f>
        <v>2.6610999999999998</v>
      </c>
      <c r="D69" s="67">
        <f>SUM(Quarter!G69:J69)</f>
        <v>3.2270000000000003</v>
      </c>
      <c r="E69" s="67">
        <f>SUM(Quarter!K69:N69)</f>
        <v>3.63</v>
      </c>
      <c r="F69" s="67">
        <f>SUM(Quarter!O69:R69)</f>
        <v>4.3178999999999998</v>
      </c>
      <c r="G69" s="67">
        <f>SUM(Quarter!S69:V69)</f>
        <v>4.7690000000000001</v>
      </c>
      <c r="H69" s="67">
        <f>SUM(Quarter!W69:Z69)</f>
        <v>5.5370000000000008</v>
      </c>
      <c r="I69" s="67">
        <f>SUM(Quarter!AA69:AD69)</f>
        <v>6.4688999999999997</v>
      </c>
      <c r="J69" s="67">
        <f>SUM(Quarter!AE69:AH69)</f>
        <v>6.9410000000000007</v>
      </c>
      <c r="K69" s="67">
        <f>SUM(Quarter!AI69:AL69)</f>
        <v>6.9990000000000006</v>
      </c>
      <c r="L69" s="67">
        <f>SUM(Quarter!AM69:AP69)</f>
        <v>6.9832000000000001</v>
      </c>
      <c r="M69" s="67">
        <f>SUM(Quarter!AQ69:AT69)</f>
        <v>6.9581999999999997</v>
      </c>
      <c r="N69" s="67">
        <f>SUM(Quarter!AU69:AX69)</f>
        <v>8.0444999999999993</v>
      </c>
      <c r="O69" s="67">
        <f>SUM(Quarter!AY69:BB69)</f>
        <v>8.4784000000000006</v>
      </c>
      <c r="P69" s="67">
        <f>SUM(Quarter!BC69:BF69)</f>
        <v>8.6673999999999989</v>
      </c>
      <c r="Q69" s="67">
        <f>SUM(Quarter!BG69:BJ69)</f>
        <v>8.6242000000000001</v>
      </c>
      <c r="R69" s="67">
        <f>SUM(Quarter!BK69:BN69)</f>
        <v>8.8880999999999997</v>
      </c>
      <c r="S69" s="67">
        <f>SUM(Quarter!BO69:BR69)</f>
        <v>9.9210999999999991</v>
      </c>
      <c r="T69" s="67">
        <f>SUM(Quarter!BS69:BV69)</f>
        <v>11.563499999999999</v>
      </c>
      <c r="U69" s="67">
        <f>SUM(Quarter!BW69:BZ69)</f>
        <v>12.6653</v>
      </c>
      <c r="V69" s="67">
        <f>SUM(Quarter!CA69:CD69)</f>
        <v>14.128399999999999</v>
      </c>
      <c r="W69" s="67">
        <f>SUM(Quarter!CE69:CH69)</f>
        <v>15.136299999999999</v>
      </c>
      <c r="X69" s="67">
        <f>SUM(Quarter!CI69:CL69)</f>
        <v>16.688499999999998</v>
      </c>
      <c r="Y69" s="67">
        <f>SUM(Quarter!CM69:CP69)</f>
        <v>17.615400000000001</v>
      </c>
      <c r="Z69" s="67">
        <f>SUM(Quarter!CQ69:CT69)</f>
        <v>17.784199999999998</v>
      </c>
      <c r="AA69" s="67">
        <f>SUM(Quarter!CU69:CX69)</f>
        <v>17.8675</v>
      </c>
      <c r="AB69" s="67">
        <f>SUM(Quarter!CY69:DB69)</f>
        <v>17.764000000000003</v>
      </c>
      <c r="AC69" s="67">
        <f>SUM(Quarter!DC69:DF69)</f>
        <v>19.052400000000002</v>
      </c>
      <c r="AD69" s="67">
        <f>SUM(Quarter!DG69:DJ69)</f>
        <v>19.0291</v>
      </c>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row>
    <row r="70" spans="1:109" ht="20.149999999999999" customHeight="1" x14ac:dyDescent="0.35">
      <c r="A70" s="37" t="s">
        <v>47</v>
      </c>
      <c r="B70" s="83" t="s">
        <v>54</v>
      </c>
      <c r="C70" s="67">
        <f>SUM(Quarter!C70:F70)</f>
        <v>4.2366999999999999</v>
      </c>
      <c r="D70" s="67">
        <f>SUM(Quarter!G70:J70)</f>
        <v>4.3120000000000003</v>
      </c>
      <c r="E70" s="67">
        <f>SUM(Quarter!K70:N70)</f>
        <v>4.4009999999999998</v>
      </c>
      <c r="F70" s="67">
        <f>SUM(Quarter!O70:R70)</f>
        <v>3.577</v>
      </c>
      <c r="G70" s="67">
        <f>SUM(Quarter!S70:V70)</f>
        <v>3.7189999999999999</v>
      </c>
      <c r="H70" s="67">
        <f>SUM(Quarter!W70:Z70)</f>
        <v>3.8</v>
      </c>
      <c r="I70" s="67">
        <f>SUM(Quarter!AA70:AD70)</f>
        <v>3.0619999999999998</v>
      </c>
      <c r="J70" s="67">
        <f>SUM(Quarter!AE70:AH70)</f>
        <v>3.6758999999999999</v>
      </c>
      <c r="K70" s="67">
        <f>SUM(Quarter!AI70:AL70)</f>
        <v>3.3708999999999998</v>
      </c>
      <c r="L70" s="67">
        <f>SUM(Quarter!AM70:AP70)</f>
        <v>3.4674</v>
      </c>
      <c r="M70" s="67">
        <f>SUM(Quarter!AQ70:AT70)</f>
        <v>3.1881999999999997</v>
      </c>
      <c r="N70" s="67">
        <f>SUM(Quarter!AU70:AX70)</f>
        <v>3.1957999999999998</v>
      </c>
      <c r="O70" s="67">
        <f>SUM(Quarter!AY70:BB70)</f>
        <v>2.5446999999999997</v>
      </c>
      <c r="P70" s="67">
        <f>SUM(Quarter!BC70:BF70)</f>
        <v>2.8233999999999999</v>
      </c>
      <c r="Q70" s="67">
        <f>SUM(Quarter!BG70:BJ70)</f>
        <v>3.4006000000000003</v>
      </c>
      <c r="R70" s="67">
        <f>SUM(Quarter!BK70:BN70)</f>
        <v>2.8702000000000001</v>
      </c>
      <c r="S70" s="67">
        <f>SUM(Quarter!BO70:BR70)</f>
        <v>3.363</v>
      </c>
      <c r="T70" s="67">
        <f>SUM(Quarter!BS70:BV70)</f>
        <v>3.9475999999999996</v>
      </c>
      <c r="U70" s="67">
        <f>SUM(Quarter!BW70:BZ70)</f>
        <v>4.6052</v>
      </c>
      <c r="V70" s="67">
        <f>SUM(Quarter!CA70:CD70)</f>
        <v>3.9434000000000005</v>
      </c>
      <c r="W70" s="67">
        <f>SUM(Quarter!CE70:CH70)</f>
        <v>4.9984000000000002</v>
      </c>
      <c r="X70" s="67">
        <f>SUM(Quarter!CI70:CL70)</f>
        <v>6.2722999999999995</v>
      </c>
      <c r="Y70" s="67">
        <f>SUM(Quarter!CM70:CP70)</f>
        <v>4.2865000000000002</v>
      </c>
      <c r="Z70" s="67">
        <f>SUM(Quarter!CQ70:CT70)</f>
        <v>4.1013999999999999</v>
      </c>
      <c r="AA70" s="67">
        <f>SUM(Quarter!CU70:CX70)</f>
        <v>4.5339</v>
      </c>
      <c r="AB70" s="67">
        <f>SUM(Quarter!CY70:DB70)</f>
        <v>4.7214999999999998</v>
      </c>
      <c r="AC70" s="67">
        <f>SUM(Quarter!DC70:DF70)</f>
        <v>4.6368999999999998</v>
      </c>
      <c r="AD70" s="67">
        <f>SUM(Quarter!DG70:DJ70)</f>
        <v>4.4990000000000006</v>
      </c>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41"/>
      <c r="BO70" s="41"/>
      <c r="BP70" s="41"/>
      <c r="BQ70" s="41"/>
      <c r="BR70" s="41"/>
      <c r="BS70" s="41"/>
      <c r="BT70" s="4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row>
    <row r="71" spans="1:109" ht="20.149999999999999" customHeight="1" x14ac:dyDescent="0.35">
      <c r="A71" s="37" t="s">
        <v>47</v>
      </c>
      <c r="B71" s="83" t="s">
        <v>59</v>
      </c>
      <c r="C71" s="67">
        <f>SUM(Quarter!C71:F71)</f>
        <v>29.765799999999999</v>
      </c>
      <c r="D71" s="67">
        <f>SUM(Quarter!G71:J71)</f>
        <v>31.542999999999999</v>
      </c>
      <c r="E71" s="67">
        <f>SUM(Quarter!K71:N71)</f>
        <v>35.286000000000001</v>
      </c>
      <c r="F71" s="67">
        <f>SUM(Quarter!O71:R71)</f>
        <v>31.721499999999999</v>
      </c>
      <c r="G71" s="67">
        <f>SUM(Quarter!S71:V71)</f>
        <v>33.252400000000002</v>
      </c>
      <c r="H71" s="67">
        <f>SUM(Quarter!W71:Z71)</f>
        <v>35.762300000000003</v>
      </c>
      <c r="I71" s="67">
        <f>SUM(Quarter!AA71:AD71)</f>
        <v>35.615900000000003</v>
      </c>
      <c r="J71" s="67">
        <f>SUM(Quarter!AE71:AH71)</f>
        <v>36.148000000000003</v>
      </c>
      <c r="K71" s="67">
        <f>SUM(Quarter!AI71:AL71)</f>
        <v>36.049999999999997</v>
      </c>
      <c r="L71" s="67">
        <f>SUM(Quarter!AM71:AP71)</f>
        <v>35.512799999999999</v>
      </c>
      <c r="M71" s="67">
        <f>SUM(Quarter!AQ71:AT71)</f>
        <v>33.679199999999994</v>
      </c>
      <c r="N71" s="67">
        <f>SUM(Quarter!AU71:AX71)</f>
        <v>34.742900000000006</v>
      </c>
      <c r="O71" s="67">
        <f>SUM(Quarter!AY71:BB71)</f>
        <v>34.460799999999999</v>
      </c>
      <c r="P71" s="67">
        <f>SUM(Quarter!BC71:BF71)</f>
        <v>35.442900000000002</v>
      </c>
      <c r="Q71" s="67">
        <f>SUM(Quarter!BG71:BJ71)</f>
        <v>35.585799999999999</v>
      </c>
      <c r="R71" s="67">
        <f>SUM(Quarter!BK71:BN71)</f>
        <v>33.661000000000001</v>
      </c>
      <c r="S71" s="67">
        <f>SUM(Quarter!BO71:BR71)</f>
        <v>37.274000000000001</v>
      </c>
      <c r="T71" s="67">
        <f>SUM(Quarter!BS71:BV71)</f>
        <v>42.884599999999999</v>
      </c>
      <c r="U71" s="67">
        <f>SUM(Quarter!BW71:BZ71)</f>
        <v>46.2209</v>
      </c>
      <c r="V71" s="67">
        <f>SUM(Quarter!CA71:CD71)</f>
        <v>50.453000000000003</v>
      </c>
      <c r="W71" s="67">
        <f>SUM(Quarter!CE71:CH71)</f>
        <v>52.7667</v>
      </c>
      <c r="X71" s="67">
        <f>SUM(Quarter!CI71:CL71)</f>
        <v>57.898499999999999</v>
      </c>
      <c r="Y71" s="67">
        <f>SUM(Quarter!CM71:CP71)</f>
        <v>54.844900000000003</v>
      </c>
      <c r="Z71" s="67">
        <f>SUM(Quarter!CQ71:CT71)</f>
        <v>51.943399999999997</v>
      </c>
      <c r="AA71" s="67">
        <f>SUM(Quarter!CU71:CX71)</f>
        <v>54.540700000000001</v>
      </c>
      <c r="AB71" s="67">
        <f>SUM(Quarter!CY71:DB71)</f>
        <v>57.0762</v>
      </c>
      <c r="AC71" s="67">
        <f>SUM(Quarter!DC71:DF71)</f>
        <v>56.661900000000003</v>
      </c>
      <c r="AD71" s="67">
        <f>SUM(Quarter!DG71:DJ71)</f>
        <v>60.715900000000005</v>
      </c>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c r="BO71" s="41"/>
      <c r="BP71" s="41"/>
      <c r="BQ71" s="41"/>
      <c r="BR71" s="41"/>
      <c r="BS71" s="41"/>
      <c r="BT71" s="4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row>
    <row r="72" spans="1:109" ht="20.149999999999999" customHeight="1" x14ac:dyDescent="0.35">
      <c r="A72" s="37" t="s">
        <v>60</v>
      </c>
      <c r="B72" s="83" t="s">
        <v>57</v>
      </c>
      <c r="C72" s="67">
        <f>SUM(Quarter!C72:F72)</f>
        <v>122.9708</v>
      </c>
      <c r="D72" s="67">
        <f>SUM(Quarter!G72:J72)</f>
        <v>106.17980000000001</v>
      </c>
      <c r="E72" s="67">
        <f>SUM(Quarter!K72:N72)</f>
        <v>119.94980000000001</v>
      </c>
      <c r="F72" s="67">
        <f>SUM(Quarter!O72:R72)</f>
        <v>131.4605</v>
      </c>
      <c r="G72" s="67">
        <f>SUM(Quarter!S72:V72)</f>
        <v>124.27860000000001</v>
      </c>
      <c r="H72" s="67">
        <f>SUM(Quarter!W72:Z72)</f>
        <v>138.4589</v>
      </c>
      <c r="I72" s="67">
        <f>SUM(Quarter!AA72:AD72)</f>
        <v>131.78749999999999</v>
      </c>
      <c r="J72" s="67">
        <f>SUM(Quarter!AE72:AH72)</f>
        <v>134.637</v>
      </c>
      <c r="K72" s="67">
        <f>SUM(Quarter!AI72:AL72)</f>
        <v>148.85</v>
      </c>
      <c r="L72" s="67">
        <f>SUM(Quarter!AM72:AP72)</f>
        <v>135.94389999999999</v>
      </c>
      <c r="M72" s="67">
        <f>SUM(Quarter!AQ72:AT72)</f>
        <v>124.38139999999999</v>
      </c>
      <c r="N72" s="67">
        <f>SUM(Quarter!AU72:AX72)</f>
        <v>103.038</v>
      </c>
      <c r="O72" s="67">
        <f>SUM(Quarter!AY72:BB72)</f>
        <v>107.5942</v>
      </c>
      <c r="P72" s="67">
        <f>SUM(Quarter!BC72:BF72)</f>
        <v>108.4423</v>
      </c>
      <c r="Q72" s="67">
        <f>SUM(Quarter!BG72:BJ72)</f>
        <v>142.792</v>
      </c>
      <c r="R72" s="67">
        <f>SUM(Quarter!BK72:BN72)</f>
        <v>130.25790000000001</v>
      </c>
      <c r="S72" s="67">
        <f>SUM(Quarter!BO72:BR72)</f>
        <v>100.2389</v>
      </c>
      <c r="T72" s="67">
        <f>SUM(Quarter!BS72:BV72)</f>
        <v>75.878299999999996</v>
      </c>
      <c r="U72" s="67">
        <f>SUM(Quarter!BW72:BZ72)</f>
        <v>30.668599999999998</v>
      </c>
      <c r="V72" s="67">
        <f>SUM(Quarter!CA72:CD72)</f>
        <v>22.5304</v>
      </c>
      <c r="W72" s="67">
        <f>SUM(Quarter!CE72:CH72)</f>
        <v>16.831500000000002</v>
      </c>
      <c r="X72" s="67">
        <f>SUM(Quarter!CI72:CL72)</f>
        <v>6.9151999999999996</v>
      </c>
      <c r="Y72" s="67">
        <f>SUM(Quarter!CM72:CP72)</f>
        <v>5.6995000000000005</v>
      </c>
      <c r="Z72" s="67">
        <f>SUM(Quarter!CQ72:CT72)</f>
        <v>6.7854000000000001</v>
      </c>
      <c r="AA72" s="67">
        <f>SUM(Quarter!CU72:CX72)</f>
        <v>5.9430999999999994</v>
      </c>
      <c r="AB72" s="67">
        <f>SUM(Quarter!CY72:DB72)</f>
        <v>3.6528999999999998</v>
      </c>
      <c r="AC72" s="67">
        <f>SUM(Quarter!DC72:DF72)</f>
        <v>2.0401000000000002</v>
      </c>
      <c r="AD72" s="67">
        <f>SUM(Quarter!DG72:DJ72)</f>
        <v>0</v>
      </c>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row>
    <row r="73" spans="1:109" ht="20.149999999999999" customHeight="1" x14ac:dyDescent="0.35">
      <c r="A73" s="37" t="s">
        <v>60</v>
      </c>
      <c r="B73" s="83" t="s">
        <v>58</v>
      </c>
      <c r="C73" s="67">
        <f>SUM(Quarter!C73:F73)</f>
        <v>8.1826000000000008</v>
      </c>
      <c r="D73" s="67">
        <f>SUM(Quarter!G73:J73)</f>
        <v>6.5488</v>
      </c>
      <c r="E73" s="67">
        <f>SUM(Quarter!K73:N73)</f>
        <v>6.5241000000000007</v>
      </c>
      <c r="F73" s="67">
        <f>SUM(Quarter!O73:R73)</f>
        <v>5.2531999999999996</v>
      </c>
      <c r="G73" s="67">
        <f>SUM(Quarter!S73:V73)</f>
        <v>4.7989000000000006</v>
      </c>
      <c r="H73" s="67">
        <f>SUM(Quarter!W73:Z73)</f>
        <v>4.5941000000000001</v>
      </c>
      <c r="I73" s="67">
        <f>SUM(Quarter!AA73:AD73)</f>
        <v>4.6436999999999999</v>
      </c>
      <c r="J73" s="67">
        <f>SUM(Quarter!AE73:AH73)</f>
        <v>5.3380999999999998</v>
      </c>
      <c r="K73" s="67">
        <f>SUM(Quarter!AI73:AL73)</f>
        <v>6.1729000000000003</v>
      </c>
      <c r="L73" s="67">
        <f>SUM(Quarter!AM73:AP73)</f>
        <v>5.0482000000000005</v>
      </c>
      <c r="M73" s="67">
        <f>SUM(Quarter!AQ73:AT73)</f>
        <v>6.7087000000000003</v>
      </c>
      <c r="N73" s="67">
        <f>SUM(Quarter!AU73:AX73)</f>
        <v>5.9945999999999993</v>
      </c>
      <c r="O73" s="67">
        <f>SUM(Quarter!AY73:BB73)</f>
        <v>4.8055000000000003</v>
      </c>
      <c r="P73" s="67">
        <f>SUM(Quarter!BC73:BF73)</f>
        <v>3.1189</v>
      </c>
      <c r="Q73" s="67">
        <f>SUM(Quarter!BG73:BJ73)</f>
        <v>2.8913000000000002</v>
      </c>
      <c r="R73" s="67">
        <f>SUM(Quarter!BK73:BN73)</f>
        <v>2.0661999999999998</v>
      </c>
      <c r="S73" s="67">
        <f>SUM(Quarter!BO73:BR73)</f>
        <v>1.9201000000000001</v>
      </c>
      <c r="T73" s="67">
        <f>SUM(Quarter!BS73:BV73)</f>
        <v>2.0371999999999999</v>
      </c>
      <c r="U73" s="67">
        <f>SUM(Quarter!BW73:BZ73)</f>
        <v>1.8902999999999999</v>
      </c>
      <c r="V73" s="67">
        <f>SUM(Quarter!CA73:CD73)</f>
        <v>1.6144999999999998</v>
      </c>
      <c r="W73" s="67">
        <f>SUM(Quarter!CE73:CH73)</f>
        <v>1.5731999999999999</v>
      </c>
      <c r="X73" s="67">
        <f>SUM(Quarter!CI73:CL73)</f>
        <v>1.9878</v>
      </c>
      <c r="Y73" s="67">
        <f>SUM(Quarter!CM73:CP73)</f>
        <v>1.4311000000000003</v>
      </c>
      <c r="Z73" s="67">
        <f>SUM(Quarter!CQ73:CT73)</f>
        <v>1.9617</v>
      </c>
      <c r="AA73" s="67">
        <f>SUM(Quarter!CU73:CX73)</f>
        <v>2.1104000000000003</v>
      </c>
      <c r="AB73" s="67">
        <f>SUM(Quarter!CY73:DB73)</f>
        <v>2.0007000000000001</v>
      </c>
      <c r="AC73" s="67">
        <f>SUM(Quarter!DC73:DF73)</f>
        <v>1.7405999999999999</v>
      </c>
      <c r="AD73" s="67">
        <f>SUM(Quarter!DG73:DJ73)</f>
        <v>1.6977</v>
      </c>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row>
    <row r="74" spans="1:109" ht="20.149999999999999" customHeight="1" x14ac:dyDescent="0.35">
      <c r="A74" s="37" t="s">
        <v>60</v>
      </c>
      <c r="B74" s="83" t="s">
        <v>49</v>
      </c>
      <c r="C74" s="67">
        <f>SUM(Quarter!C74:F74)</f>
        <v>117.79829999999998</v>
      </c>
      <c r="D74" s="67">
        <f>SUM(Quarter!G74:J74)</f>
        <v>142.90090000000004</v>
      </c>
      <c r="E74" s="67">
        <f>SUM(Quarter!K74:N74)</f>
        <v>148.07659999999998</v>
      </c>
      <c r="F74" s="67">
        <f>SUM(Quarter!O74:R74)</f>
        <v>141.90600000000001</v>
      </c>
      <c r="G74" s="67">
        <f>SUM(Quarter!S74:V74)</f>
        <v>152.2775</v>
      </c>
      <c r="H74" s="67">
        <f>SUM(Quarter!W74:Z74)</f>
        <v>148.8827</v>
      </c>
      <c r="I74" s="67">
        <f>SUM(Quarter!AA74:AD74)</f>
        <v>157.06489999999999</v>
      </c>
      <c r="J74" s="67">
        <f>SUM(Quarter!AE74:AH74)</f>
        <v>152.64190000000002</v>
      </c>
      <c r="K74" s="67">
        <f>SUM(Quarter!AI74:AL74)</f>
        <v>140.82819999999998</v>
      </c>
      <c r="L74" s="67">
        <f>SUM(Quarter!AM74:AP74)</f>
        <v>165.79309999999998</v>
      </c>
      <c r="M74" s="67">
        <f>SUM(Quarter!AQ74:AT74)</f>
        <v>176.21900000000002</v>
      </c>
      <c r="N74" s="67">
        <f>SUM(Quarter!AU74:AX74)</f>
        <v>166.49869999999999</v>
      </c>
      <c r="O74" s="67">
        <f>SUM(Quarter!AY74:BB74)</f>
        <v>175.65350000000001</v>
      </c>
      <c r="P74" s="67">
        <f>SUM(Quarter!BC74:BF74)</f>
        <v>146.49889999999999</v>
      </c>
      <c r="Q74" s="67">
        <f>SUM(Quarter!BG74:BJ74)</f>
        <v>100.1695</v>
      </c>
      <c r="R74" s="67">
        <f>SUM(Quarter!BK74:BN74)</f>
        <v>95.8429</v>
      </c>
      <c r="S74" s="67">
        <f>SUM(Quarter!BO74:BR74)</f>
        <v>100.89200000000001</v>
      </c>
      <c r="T74" s="67">
        <f>SUM(Quarter!BS74:BV74)</f>
        <v>99.875499999999988</v>
      </c>
      <c r="U74" s="67">
        <f>SUM(Quarter!BW74:BZ74)</f>
        <v>143.3561</v>
      </c>
      <c r="V74" s="67">
        <f>SUM(Quarter!CA74:CD74)</f>
        <v>136.74590000000001</v>
      </c>
      <c r="W74" s="67">
        <f>SUM(Quarter!CE74:CH74)</f>
        <v>131.4897</v>
      </c>
      <c r="X74" s="67">
        <f>SUM(Quarter!CI74:CL74)</f>
        <v>133.08859999999999</v>
      </c>
      <c r="Y74" s="67">
        <f>SUM(Quarter!CM74:CP74)</f>
        <v>111.8813</v>
      </c>
      <c r="Z74" s="67">
        <f>SUM(Quarter!CQ74:CT74)</f>
        <v>122.83459999999999</v>
      </c>
      <c r="AA74" s="67">
        <f>SUM(Quarter!CU74:CX74)</f>
        <v>125.82250000000001</v>
      </c>
      <c r="AB74" s="67">
        <f>SUM(Quarter!CY74:DB74)</f>
        <v>101.69940000000001</v>
      </c>
      <c r="AC74" s="67">
        <f>SUM(Quarter!DC74:DF74)</f>
        <v>87.409300000000002</v>
      </c>
      <c r="AD74" s="67">
        <f>SUM(Quarter!DG74:DJ74)</f>
        <v>93.191400000000002</v>
      </c>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row>
    <row r="75" spans="1:109" ht="20.149999999999999" customHeight="1" x14ac:dyDescent="0.35">
      <c r="A75" s="37" t="s">
        <v>60</v>
      </c>
      <c r="B75" s="83" t="s">
        <v>50</v>
      </c>
      <c r="C75" s="67">
        <f>SUM(Quarter!C75:F75)</f>
        <v>99.485900000000001</v>
      </c>
      <c r="D75" s="67">
        <f>SUM(Quarter!G75:J75)</f>
        <v>95.132900000000006</v>
      </c>
      <c r="E75" s="67">
        <f>SUM(Quarter!K75:N75)</f>
        <v>85.06280000000001</v>
      </c>
      <c r="F75" s="67">
        <f>SUM(Quarter!O75:R75)</f>
        <v>90.092600000000004</v>
      </c>
      <c r="G75" s="67">
        <f>SUM(Quarter!S75:V75)</f>
        <v>87.848399999999998</v>
      </c>
      <c r="H75" s="67">
        <f>SUM(Quarter!W75:Z75)</f>
        <v>88.686300000000003</v>
      </c>
      <c r="I75" s="67">
        <f>SUM(Quarter!AA75:AD75)</f>
        <v>79.999099999999999</v>
      </c>
      <c r="J75" s="67">
        <f>SUM(Quarter!AE75:AH75)</f>
        <v>81.618099999999998</v>
      </c>
      <c r="K75" s="67">
        <f>SUM(Quarter!AI75:AL75)</f>
        <v>75.450599999999994</v>
      </c>
      <c r="L75" s="67">
        <f>SUM(Quarter!AM75:AP75)</f>
        <v>63.028399999999998</v>
      </c>
      <c r="M75" s="67">
        <f>SUM(Quarter!AQ75:AT75)</f>
        <v>52.485799999999998</v>
      </c>
      <c r="N75" s="67">
        <f>SUM(Quarter!AU75:AX75)</f>
        <v>69.0976</v>
      </c>
      <c r="O75" s="67">
        <f>SUM(Quarter!AY75:BB75)</f>
        <v>62.139700000000005</v>
      </c>
      <c r="P75" s="67">
        <f>SUM(Quarter!BC75:BF75)</f>
        <v>68.980400000000003</v>
      </c>
      <c r="Q75" s="67">
        <f>SUM(Quarter!BG75:BJ75)</f>
        <v>70.405000000000001</v>
      </c>
      <c r="R75" s="67">
        <f>SUM(Quarter!BK75:BN75)</f>
        <v>70.606800000000007</v>
      </c>
      <c r="S75" s="67">
        <f>SUM(Quarter!BO75:BR75)</f>
        <v>63.747900000000001</v>
      </c>
      <c r="T75" s="67">
        <f>SUM(Quarter!BS75:BV75)</f>
        <v>70.34490000000001</v>
      </c>
      <c r="U75" s="67">
        <f>SUM(Quarter!BW75:BZ75)</f>
        <v>71.726100000000002</v>
      </c>
      <c r="V75" s="67">
        <f>SUM(Quarter!CA75:CD75)</f>
        <v>70.336299999999994</v>
      </c>
      <c r="W75" s="67">
        <f>SUM(Quarter!CE75:CH75)</f>
        <v>65.063800000000001</v>
      </c>
      <c r="X75" s="67">
        <f>SUM(Quarter!CI75:CL75)</f>
        <v>56.184000000000005</v>
      </c>
      <c r="Y75" s="67">
        <f>SUM(Quarter!CM75:CP75)</f>
        <v>50.239099999999993</v>
      </c>
      <c r="Z75" s="67">
        <f>SUM(Quarter!CQ75:CT75)</f>
        <v>46.103900000000003</v>
      </c>
      <c r="AA75" s="67">
        <f>SUM(Quarter!CU75:CX75)</f>
        <v>47.400500000000001</v>
      </c>
      <c r="AB75" s="67">
        <f>SUM(Quarter!CY75:DB75)</f>
        <v>40.596000000000004</v>
      </c>
      <c r="AC75" s="67">
        <f>SUM(Quarter!DC75:DF75)</f>
        <v>40.587800000000001</v>
      </c>
      <c r="AD75" s="67">
        <f>SUM(Quarter!DG75:DJ75)</f>
        <v>35.850800000000007</v>
      </c>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c r="CP75" s="41"/>
      <c r="CQ75" s="41"/>
      <c r="CR75" s="41"/>
      <c r="CS75" s="41"/>
      <c r="CT75" s="41"/>
      <c r="CU75" s="41"/>
      <c r="CV75" s="41"/>
      <c r="CW75" s="41"/>
      <c r="CX75" s="41"/>
      <c r="CY75" s="41"/>
      <c r="CZ75" s="41"/>
      <c r="DA75" s="41"/>
      <c r="DB75" s="41"/>
      <c r="DC75" s="41"/>
      <c r="DD75" s="41"/>
      <c r="DE75" s="41"/>
    </row>
    <row r="76" spans="1:109" ht="20.149999999999999" customHeight="1" x14ac:dyDescent="0.35">
      <c r="A76" s="37" t="s">
        <v>60</v>
      </c>
      <c r="B76" s="83" t="s">
        <v>63</v>
      </c>
      <c r="C76" s="67">
        <f>SUM(Quarter!C76:F76)</f>
        <v>5.1175999999999995</v>
      </c>
      <c r="D76" s="67">
        <f>SUM(Quarter!G76:J76)</f>
        <v>5.3355999999999995</v>
      </c>
      <c r="E76" s="67">
        <f>SUM(Quarter!K76:N76)</f>
        <v>5.0857000000000001</v>
      </c>
      <c r="F76" s="67">
        <f>SUM(Quarter!O76:R76)</f>
        <v>4.0545999999999998</v>
      </c>
      <c r="G76" s="67">
        <f>SUM(Quarter!S76:V76)</f>
        <v>4.7874999999999996</v>
      </c>
      <c r="H76" s="67">
        <f>SUM(Quarter!W76:Z76)</f>
        <v>3.2277</v>
      </c>
      <c r="I76" s="67">
        <f>SUM(Quarter!AA76:AD76)</f>
        <v>4.8445</v>
      </c>
      <c r="J76" s="67">
        <f>SUM(Quarter!AE76:AH76)</f>
        <v>4.9229000000000003</v>
      </c>
      <c r="K76" s="67">
        <f>SUM(Quarter!AI76:AL76)</f>
        <v>4.5933000000000002</v>
      </c>
      <c r="L76" s="67">
        <f>SUM(Quarter!AM76:AP76)</f>
        <v>5.0773000000000001</v>
      </c>
      <c r="M76" s="67">
        <f>SUM(Quarter!AQ76:AT76)</f>
        <v>5.1411999999999995</v>
      </c>
      <c r="N76" s="67">
        <f>SUM(Quarter!AU76:AX76)</f>
        <v>5.2278000000000002</v>
      </c>
      <c r="O76" s="67">
        <f>SUM(Quarter!AY76:BB76)</f>
        <v>3.5914000000000001</v>
      </c>
      <c r="P76" s="67">
        <f>SUM(Quarter!BC76:BF76)</f>
        <v>5.6918000000000006</v>
      </c>
      <c r="Q76" s="67">
        <f>SUM(Quarter!BG76:BJ76)</f>
        <v>5.3090999999999999</v>
      </c>
      <c r="R76" s="67">
        <f>SUM(Quarter!BK76:BN76)</f>
        <v>4.7014999999999993</v>
      </c>
      <c r="S76" s="67">
        <f>SUM(Quarter!BO76:BR76)</f>
        <v>5.8877999999999995</v>
      </c>
      <c r="T76" s="67">
        <f>SUM(Quarter!BS76:BV76)</f>
        <v>6.2972000000000001</v>
      </c>
      <c r="U76" s="67">
        <f>SUM(Quarter!BW76:BZ76)</f>
        <v>5.3704999999999998</v>
      </c>
      <c r="V76" s="67">
        <f>SUM(Quarter!CA76:CD76)</f>
        <v>5.8818000000000001</v>
      </c>
      <c r="W76" s="67">
        <f>SUM(Quarter!CE76:CH76)</f>
        <v>5.4432999999999998</v>
      </c>
      <c r="X76" s="67">
        <f>SUM(Quarter!CI76:CL76)</f>
        <v>5.9329000000000001</v>
      </c>
      <c r="Y76" s="67">
        <f>SUM(Quarter!CM76:CP76)</f>
        <v>6.8780000000000001</v>
      </c>
      <c r="Z76" s="67">
        <f>SUM(Quarter!CQ76:CT76)</f>
        <v>5.4180000000000001</v>
      </c>
      <c r="AA76" s="67">
        <f>SUM(Quarter!CU76:CX76)</f>
        <v>5.0680000000000005</v>
      </c>
      <c r="AB76" s="67">
        <f>SUM(Quarter!CY76:DB76)</f>
        <v>5.609</v>
      </c>
      <c r="AC76" s="67">
        <f>SUM(Quarter!DC76:DF76)</f>
        <v>5.7309999999999999</v>
      </c>
      <c r="AD76" s="67">
        <f>SUM(Quarter!DG76:DJ76)</f>
        <v>5.3859999999999992</v>
      </c>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row>
    <row r="77" spans="1:109" ht="20.149999999999999" customHeight="1" x14ac:dyDescent="0.35">
      <c r="A77" s="37" t="s">
        <v>60</v>
      </c>
      <c r="B77" s="83" t="s">
        <v>97</v>
      </c>
      <c r="C77" s="67">
        <f>SUM(Quarter!C77:F77)</f>
        <v>0.87690000000000001</v>
      </c>
      <c r="D77" s="67">
        <f>SUM(Quarter!G77:J77)</f>
        <v>0.85099999999999998</v>
      </c>
      <c r="E77" s="67">
        <f>SUM(Quarter!K77:N77)</f>
        <v>0.94699999999999995</v>
      </c>
      <c r="F77" s="67">
        <f>SUM(Quarter!O77:R77)</f>
        <v>0.96499999999999997</v>
      </c>
      <c r="G77" s="67">
        <f>SUM(Quarter!S77:V77)</f>
        <v>1.2591000000000001</v>
      </c>
      <c r="H77" s="67">
        <f>SUM(Quarter!W77:Z77)</f>
        <v>1.288</v>
      </c>
      <c r="I77" s="67">
        <f>SUM(Quarter!AA77:AD77)</f>
        <v>1.9390000000000001</v>
      </c>
      <c r="J77" s="67">
        <f>SUM(Quarter!AE77:AH77)</f>
        <v>2.9119999999999999</v>
      </c>
      <c r="K77" s="67">
        <f>SUM(Quarter!AI77:AL77)</f>
        <v>4.2359</v>
      </c>
      <c r="L77" s="67">
        <f>SUM(Quarter!AM77:AP77)</f>
        <v>5.2878000000000007</v>
      </c>
      <c r="M77" s="67">
        <f>SUM(Quarter!AQ77:AT77)</f>
        <v>7.1385000000000005</v>
      </c>
      <c r="N77" s="67">
        <f>SUM(Quarter!AU77:AX77)</f>
        <v>9.3015000000000008</v>
      </c>
      <c r="O77" s="67">
        <f>SUM(Quarter!AY77:BB77)</f>
        <v>10.2857</v>
      </c>
      <c r="P77" s="67">
        <f>SUM(Quarter!BC77:BF77)</f>
        <v>15.962899999999999</v>
      </c>
      <c r="Q77" s="67">
        <f>SUM(Quarter!BG77:BJ77)</f>
        <v>19.847099999999998</v>
      </c>
      <c r="R77" s="67">
        <f>SUM(Quarter!BK77:BN77)</f>
        <v>28.397199999999998</v>
      </c>
      <c r="S77" s="67">
        <f>SUM(Quarter!BO77:BR77)</f>
        <v>31.959299999999999</v>
      </c>
      <c r="T77" s="67">
        <f>SUM(Quarter!BS77:BV77)</f>
        <v>40.274700000000003</v>
      </c>
      <c r="U77" s="67">
        <f>SUM(Quarter!BW77:BZ77)</f>
        <v>37.159500000000001</v>
      </c>
      <c r="V77" s="67">
        <f>SUM(Quarter!CA77:CD77)</f>
        <v>49.641000000000005</v>
      </c>
      <c r="W77" s="67">
        <f>SUM(Quarter!CE77:CH77)</f>
        <v>56.907600000000002</v>
      </c>
      <c r="X77" s="67">
        <f>SUM(Quarter!CI77:CL77)</f>
        <v>63.834899999999998</v>
      </c>
      <c r="Y77" s="67">
        <f>SUM(Quarter!CM77:CP77)</f>
        <v>75.62299999999999</v>
      </c>
      <c r="Z77" s="67">
        <f>SUM(Quarter!CQ77:CT77)</f>
        <v>64.924000000000007</v>
      </c>
      <c r="AA77" s="67">
        <f>SUM(Quarter!CU77:CX77)</f>
        <v>80.215000000000003</v>
      </c>
      <c r="AB77" s="67">
        <f>SUM(Quarter!CY77:DB77)</f>
        <v>82.766999999999996</v>
      </c>
      <c r="AC77" s="67">
        <f>SUM(Quarter!DC77:DF77)</f>
        <v>83.617999999999995</v>
      </c>
      <c r="AD77" s="67">
        <f>SUM(Quarter!DG77:DJ77)</f>
        <v>86.44</v>
      </c>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c r="CP77" s="41"/>
      <c r="CQ77" s="41"/>
      <c r="CR77" s="41"/>
      <c r="CS77" s="41"/>
      <c r="CT77" s="41"/>
      <c r="CU77" s="41"/>
      <c r="CV77" s="41"/>
      <c r="CW77" s="41"/>
      <c r="CX77" s="41"/>
      <c r="CY77" s="41"/>
      <c r="CZ77" s="41"/>
      <c r="DA77" s="41"/>
      <c r="DB77" s="41"/>
      <c r="DC77" s="41"/>
      <c r="DD77" s="41"/>
      <c r="DE77" s="41"/>
    </row>
    <row r="78" spans="1:109" ht="20.149999999999999" customHeight="1" x14ac:dyDescent="0.35">
      <c r="A78" s="37" t="s">
        <v>60</v>
      </c>
      <c r="B78" s="84" t="s">
        <v>98</v>
      </c>
      <c r="C78" s="88" t="s">
        <v>119</v>
      </c>
      <c r="D78" s="88" t="s">
        <v>119</v>
      </c>
      <c r="E78" s="88" t="s">
        <v>119</v>
      </c>
      <c r="F78" s="88" t="s">
        <v>119</v>
      </c>
      <c r="G78" s="88" t="s">
        <v>119</v>
      </c>
      <c r="H78" s="88" t="s">
        <v>119</v>
      </c>
      <c r="I78" s="88" t="s">
        <v>119</v>
      </c>
      <c r="J78" s="88" t="s">
        <v>119</v>
      </c>
      <c r="K78" s="88" t="s">
        <v>119</v>
      </c>
      <c r="L78" s="88" t="s">
        <v>119</v>
      </c>
      <c r="M78" s="88" t="s">
        <v>119</v>
      </c>
      <c r="N78" s="88" t="s">
        <v>119</v>
      </c>
      <c r="O78" s="67">
        <f>SUM(Quarter!AY78:BB78)</f>
        <v>7.2259999999999991</v>
      </c>
      <c r="P78" s="67">
        <f>SUM(Quarter!BC78:BF78)</f>
        <v>10.814</v>
      </c>
      <c r="Q78" s="67">
        <f>SUM(Quarter!BG78:BJ78)</f>
        <v>12.2439</v>
      </c>
      <c r="R78" s="67">
        <f>SUM(Quarter!BK78:BN78)</f>
        <v>16.9254</v>
      </c>
      <c r="S78" s="67">
        <f>SUM(Quarter!BO78:BR78)</f>
        <v>18.5548</v>
      </c>
      <c r="T78" s="67">
        <f>SUM(Quarter!BS78:BV78)</f>
        <v>22.852</v>
      </c>
      <c r="U78" s="67">
        <f>SUM(Quarter!BW78:BZ78)</f>
        <v>20.753700000000002</v>
      </c>
      <c r="V78" s="67">
        <f>SUM(Quarter!CA78:CD78)</f>
        <v>23.036100000000001</v>
      </c>
      <c r="W78" s="67">
        <f>SUM(Quarter!CE78:CH78)</f>
        <v>30.3825</v>
      </c>
      <c r="X78" s="67">
        <f>SUM(Quarter!CI78:CL78)</f>
        <v>31.8598</v>
      </c>
      <c r="Y78" s="67">
        <f>SUM(Quarter!CM78:CP78)</f>
        <v>34.872999999999998</v>
      </c>
      <c r="Z78" s="67">
        <f>SUM(Quarter!CQ78:CT78)</f>
        <v>29.327000000000002</v>
      </c>
      <c r="AA78" s="67">
        <f>SUM(Quarter!CU78:CX78)</f>
        <v>35.102000000000004</v>
      </c>
      <c r="AB78" s="67">
        <f>SUM(Quarter!CY78:DB78)</f>
        <v>33.332000000000001</v>
      </c>
      <c r="AC78" s="67">
        <f>SUM(Quarter!DC78:DF78)</f>
        <v>34.813000000000002</v>
      </c>
      <c r="AD78" s="67">
        <f>SUM(Quarter!DG78:DJ78)</f>
        <v>34.418999999999997</v>
      </c>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row>
    <row r="79" spans="1:109" ht="20.149999999999999" customHeight="1" x14ac:dyDescent="0.35">
      <c r="A79" s="37" t="s">
        <v>60</v>
      </c>
      <c r="B79" s="83" t="s">
        <v>99</v>
      </c>
      <c r="C79" s="88" t="s">
        <v>119</v>
      </c>
      <c r="D79" s="88" t="s">
        <v>119</v>
      </c>
      <c r="E79" s="88" t="s">
        <v>119</v>
      </c>
      <c r="F79" s="88" t="s">
        <v>119</v>
      </c>
      <c r="G79" s="88" t="s">
        <v>119</v>
      </c>
      <c r="H79" s="88" t="s">
        <v>119</v>
      </c>
      <c r="I79" s="88" t="s">
        <v>119</v>
      </c>
      <c r="J79" s="88" t="s">
        <v>119</v>
      </c>
      <c r="K79" s="88" t="s">
        <v>119</v>
      </c>
      <c r="L79" s="88" t="s">
        <v>119</v>
      </c>
      <c r="M79" s="88" t="s">
        <v>119</v>
      </c>
      <c r="N79" s="88" t="s">
        <v>119</v>
      </c>
      <c r="O79" s="67">
        <f>SUM(Quarter!AY79:BB79)</f>
        <v>3.0596999999999999</v>
      </c>
      <c r="P79" s="67">
        <f>SUM(Quarter!BC79:BF79)</f>
        <v>5.1490999999999998</v>
      </c>
      <c r="Q79" s="67">
        <f>SUM(Quarter!BG79:BJ79)</f>
        <v>7.6029999999999998</v>
      </c>
      <c r="R79" s="67">
        <f>SUM(Quarter!BK79:BN79)</f>
        <v>11.4717</v>
      </c>
      <c r="S79" s="67">
        <f>SUM(Quarter!BO79:BR79)</f>
        <v>13.4046</v>
      </c>
      <c r="T79" s="67">
        <f>SUM(Quarter!BS79:BV79)</f>
        <v>17.422800000000002</v>
      </c>
      <c r="U79" s="67">
        <f>SUM(Quarter!BW79:BZ79)</f>
        <v>16.405800000000003</v>
      </c>
      <c r="V79" s="67">
        <f>SUM(Quarter!CA79:CD79)</f>
        <v>13.0738</v>
      </c>
      <c r="W79" s="67">
        <f>SUM(Quarter!CE79:CH79)</f>
        <v>26.525199999999998</v>
      </c>
      <c r="X79" s="67">
        <f>SUM(Quarter!CI79:CL79)</f>
        <v>31.975200000000001</v>
      </c>
      <c r="Y79" s="67">
        <f>SUM(Quarter!CM79:CP79)</f>
        <v>40.75</v>
      </c>
      <c r="Z79" s="67">
        <f>SUM(Quarter!CQ79:CT79)</f>
        <v>35.596999999999994</v>
      </c>
      <c r="AA79" s="67">
        <f>SUM(Quarter!CU79:CX79)</f>
        <v>45.113</v>
      </c>
      <c r="AB79" s="67">
        <f>SUM(Quarter!CY79:DB79)</f>
        <v>49.435000000000002</v>
      </c>
      <c r="AC79" s="67">
        <f>SUM(Quarter!DC79:DF79)</f>
        <v>48.804999999999993</v>
      </c>
      <c r="AD79" s="67">
        <f>SUM(Quarter!DG79:DJ79)</f>
        <v>52.021000000000001</v>
      </c>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c r="CP79" s="41"/>
      <c r="CQ79" s="41"/>
      <c r="CR79" s="41"/>
      <c r="CS79" s="41"/>
      <c r="CT79" s="41"/>
      <c r="CU79" s="41"/>
      <c r="CV79" s="41"/>
      <c r="CW79" s="41"/>
      <c r="CX79" s="41"/>
      <c r="CY79" s="41"/>
      <c r="CZ79" s="41"/>
      <c r="DA79" s="41"/>
      <c r="DB79" s="41"/>
      <c r="DC79" s="41"/>
      <c r="DD79" s="41"/>
      <c r="DE79" s="41"/>
    </row>
    <row r="80" spans="1:109" ht="20.149999999999999" customHeight="1" x14ac:dyDescent="0.35">
      <c r="A80" s="37" t="s">
        <v>60</v>
      </c>
      <c r="B80" s="71" t="s">
        <v>64</v>
      </c>
      <c r="C80" s="88" t="s">
        <v>119</v>
      </c>
      <c r="D80" s="88" t="s">
        <v>119</v>
      </c>
      <c r="E80" s="88" t="s">
        <v>119</v>
      </c>
      <c r="F80" s="88" t="s">
        <v>119</v>
      </c>
      <c r="G80" s="88" t="s">
        <v>119</v>
      </c>
      <c r="H80" s="88" t="s">
        <v>119</v>
      </c>
      <c r="I80" s="88" t="s">
        <v>119</v>
      </c>
      <c r="J80" s="88" t="s">
        <v>119</v>
      </c>
      <c r="K80" s="88" t="s">
        <v>119</v>
      </c>
      <c r="L80" s="88" t="s">
        <v>119</v>
      </c>
      <c r="M80" s="88" t="s">
        <v>119</v>
      </c>
      <c r="N80" s="88" t="s">
        <v>119</v>
      </c>
      <c r="O80" s="67">
        <f>SUM(Quarter!AY80:BB80)</f>
        <v>1.7999999999999997E-3</v>
      </c>
      <c r="P80" s="67">
        <f>SUM(Quarter!BC80:BF80)</f>
        <v>8.9999999999999998E-4</v>
      </c>
      <c r="Q80" s="67">
        <f>SUM(Quarter!BG80:BJ80)</f>
        <v>4.3E-3</v>
      </c>
      <c r="R80" s="67">
        <f>SUM(Quarter!BK80:BN80)</f>
        <v>4.8000000000000004E-3</v>
      </c>
      <c r="S80" s="67">
        <f>SUM(Quarter!BO80:BR80)</f>
        <v>2.2000000000000001E-3</v>
      </c>
      <c r="T80" s="67">
        <f>SUM(Quarter!BS80:BV80)</f>
        <v>2.0999999999999999E-3</v>
      </c>
      <c r="U80" s="67">
        <f>SUM(Quarter!BW80:BZ80)</f>
        <v>0</v>
      </c>
      <c r="V80" s="67">
        <f>SUM(Quarter!CA80:CD80)</f>
        <v>4.0999999999999995E-3</v>
      </c>
      <c r="W80" s="67">
        <f>SUM(Quarter!CE80:CH80)</f>
        <v>9.1999999999999998E-3</v>
      </c>
      <c r="X80" s="67">
        <f>SUM(Quarter!CI80:CL80)</f>
        <v>1.4E-2</v>
      </c>
      <c r="Y80" s="67">
        <f>SUM(Quarter!CM80:CP80)</f>
        <v>1.12E-2</v>
      </c>
      <c r="Z80" s="67">
        <f>SUM(Quarter!CQ80:CT80)</f>
        <v>5.3999999999999994E-3</v>
      </c>
      <c r="AA80" s="67">
        <f>SUM(Quarter!CU80:CX80)</f>
        <v>1.11E-2</v>
      </c>
      <c r="AB80" s="67">
        <f>SUM(Quarter!CY80:DB80)</f>
        <v>1.2699999999999999E-2</v>
      </c>
      <c r="AC80" s="67">
        <f>SUM(Quarter!DC80:DF80)</f>
        <v>1.3000000000000001E-2</v>
      </c>
      <c r="AD80" s="67">
        <f>SUM(Quarter!DG80:DJ80)</f>
        <v>1.6E-2</v>
      </c>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c r="DD80" s="41"/>
      <c r="DE80" s="41"/>
    </row>
    <row r="81" spans="1:109" ht="20.149999999999999" customHeight="1" x14ac:dyDescent="0.35">
      <c r="A81" s="37" t="s">
        <v>60</v>
      </c>
      <c r="B81" s="83" t="s">
        <v>52</v>
      </c>
      <c r="C81" s="88" t="s">
        <v>119</v>
      </c>
      <c r="D81" s="88" t="s">
        <v>119</v>
      </c>
      <c r="E81" s="88" t="s">
        <v>119</v>
      </c>
      <c r="F81" s="88" t="s">
        <v>119</v>
      </c>
      <c r="G81" s="88" t="s">
        <v>119</v>
      </c>
      <c r="H81" s="88" t="s">
        <v>119</v>
      </c>
      <c r="I81" s="88" t="s">
        <v>119</v>
      </c>
      <c r="J81" s="88" t="s">
        <v>119</v>
      </c>
      <c r="K81" s="88" t="s">
        <v>119</v>
      </c>
      <c r="L81" s="88" t="s">
        <v>119</v>
      </c>
      <c r="M81" s="88" t="s">
        <v>119</v>
      </c>
      <c r="N81" s="88" t="s">
        <v>119</v>
      </c>
      <c r="O81" s="67">
        <f>SUM(Quarter!AY81:BB81)</f>
        <v>4.0299999999999996E-2</v>
      </c>
      <c r="P81" s="67">
        <f>SUM(Quarter!BC81:BF81)</f>
        <v>0.24369999999999997</v>
      </c>
      <c r="Q81" s="67">
        <f>SUM(Quarter!BG81:BJ81)</f>
        <v>1.3537000000000001</v>
      </c>
      <c r="R81" s="67">
        <f>SUM(Quarter!BK81:BN81)</f>
        <v>2.0102000000000002</v>
      </c>
      <c r="S81" s="67">
        <f>SUM(Quarter!BO81:BR81)</f>
        <v>4.0540000000000003</v>
      </c>
      <c r="T81" s="67">
        <f>SUM(Quarter!BS81:BV81)</f>
        <v>7.5327999999999999</v>
      </c>
      <c r="U81" s="67">
        <f>SUM(Quarter!BW81:BZ81)</f>
        <v>10.395100000000001</v>
      </c>
      <c r="V81" s="67">
        <f>SUM(Quarter!CA81:CD81)</f>
        <v>11.4573</v>
      </c>
      <c r="W81" s="67">
        <f>SUM(Quarter!CE81:CH81)</f>
        <v>12.668399999999998</v>
      </c>
      <c r="X81" s="67">
        <f>SUM(Quarter!CI81:CL81)</f>
        <v>12.418099999999999</v>
      </c>
      <c r="Y81" s="67">
        <f>SUM(Quarter!CM81:CP81)</f>
        <v>12.547000000000001</v>
      </c>
      <c r="Z81" s="67">
        <f>SUM(Quarter!CQ81:CT81)</f>
        <v>12.128</v>
      </c>
      <c r="AA81" s="67">
        <f>SUM(Quarter!CU81:CX81)</f>
        <v>13.982999999999999</v>
      </c>
      <c r="AB81" s="67">
        <f>SUM(Quarter!CY81:DB81)</f>
        <v>14.891999999999999</v>
      </c>
      <c r="AC81" s="67">
        <f>SUM(Quarter!DC81:DF81)</f>
        <v>14.992000000000001</v>
      </c>
      <c r="AD81" s="67">
        <f>SUM(Quarter!DG81:DJ81)</f>
        <v>20.125</v>
      </c>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O81" s="41"/>
      <c r="BP81" s="41"/>
      <c r="BQ81" s="41"/>
      <c r="BR81" s="41"/>
      <c r="BS81" s="41"/>
      <c r="BT81" s="41"/>
      <c r="BU81" s="41"/>
      <c r="BV81" s="41"/>
      <c r="BW81" s="41"/>
      <c r="BX81" s="41"/>
      <c r="BY81" s="41"/>
      <c r="BZ81" s="41"/>
      <c r="CA81" s="41"/>
      <c r="CB81" s="41"/>
      <c r="CC81" s="41"/>
      <c r="CD81" s="41"/>
      <c r="CE81" s="41"/>
      <c r="CF81" s="41"/>
      <c r="CG81" s="41"/>
      <c r="CH81" s="41"/>
      <c r="CI81" s="41"/>
      <c r="CJ81" s="41"/>
      <c r="CK81" s="41"/>
      <c r="CL81" s="41"/>
      <c r="CM81" s="41"/>
      <c r="CN81" s="41"/>
      <c r="CO81" s="41"/>
      <c r="CP81" s="41"/>
      <c r="CQ81" s="41"/>
      <c r="CR81" s="41"/>
      <c r="CS81" s="41"/>
      <c r="CT81" s="41"/>
      <c r="CU81" s="41"/>
      <c r="CV81" s="41"/>
      <c r="CW81" s="41"/>
      <c r="CX81" s="41"/>
      <c r="CY81" s="41"/>
      <c r="CZ81" s="41"/>
      <c r="DA81" s="41"/>
      <c r="DB81" s="41"/>
      <c r="DC81" s="41"/>
      <c r="DD81" s="41"/>
      <c r="DE81" s="41"/>
    </row>
    <row r="82" spans="1:109" ht="20.149999999999999" customHeight="1" x14ac:dyDescent="0.35">
      <c r="A82" s="37" t="s">
        <v>60</v>
      </c>
      <c r="B82" s="83" t="s">
        <v>53</v>
      </c>
      <c r="C82" s="67">
        <f>SUM(Quarter!C82:F82)</f>
        <v>3.2372999999999998</v>
      </c>
      <c r="D82" s="67">
        <f>SUM(Quarter!G82:J82)</f>
        <v>3.9870999999999999</v>
      </c>
      <c r="E82" s="67">
        <f>SUM(Quarter!K82:N82)</f>
        <v>4.3281000000000001</v>
      </c>
      <c r="F82" s="67">
        <f>SUM(Quarter!O82:R82)</f>
        <v>5.0473999999999997</v>
      </c>
      <c r="G82" s="67">
        <f>SUM(Quarter!S82:V82)</f>
        <v>5.6253000000000002</v>
      </c>
      <c r="H82" s="67">
        <f>SUM(Quarter!W82:Z82)</f>
        <v>6.6913</v>
      </c>
      <c r="I82" s="67">
        <f>SUM(Quarter!AA82:AD82)</f>
        <v>7.9404000000000003</v>
      </c>
      <c r="J82" s="67">
        <f>SUM(Quarter!AE82:AH82)</f>
        <v>9.6853999999999996</v>
      </c>
      <c r="K82" s="67">
        <f>SUM(Quarter!AI82:AL82)</f>
        <v>9.9274000000000004</v>
      </c>
      <c r="L82" s="67">
        <f>SUM(Quarter!AM82:AP82)</f>
        <v>9.3245000000000005</v>
      </c>
      <c r="M82" s="67">
        <f>SUM(Quarter!AQ82:AT82)</f>
        <v>9.5663</v>
      </c>
      <c r="N82" s="67">
        <f>SUM(Quarter!AU82:AX82)</f>
        <v>10.7143</v>
      </c>
      <c r="O82" s="67">
        <f>SUM(Quarter!AY82:BB82)</f>
        <v>12.2613</v>
      </c>
      <c r="P82" s="67">
        <f>SUM(Quarter!BC82:BF82)</f>
        <v>13.312800000000001</v>
      </c>
      <c r="Q82" s="67">
        <f>SUM(Quarter!BG82:BJ82)</f>
        <v>14.733799999999999</v>
      </c>
      <c r="R82" s="67">
        <f>SUM(Quarter!BK82:BN82)</f>
        <v>18.099699999999999</v>
      </c>
      <c r="S82" s="67">
        <f>SUM(Quarter!BO82:BR82)</f>
        <v>22.619</v>
      </c>
      <c r="T82" s="67">
        <f>SUM(Quarter!BS82:BV82)</f>
        <v>29.256999999999998</v>
      </c>
      <c r="U82" s="67">
        <f>SUM(Quarter!BW82:BZ82)</f>
        <v>30.0656</v>
      </c>
      <c r="V82" s="67">
        <f>SUM(Quarter!CA82:CD82)</f>
        <v>31.894299999999998</v>
      </c>
      <c r="W82" s="67">
        <f>SUM(Quarter!CE82:CH82)</f>
        <v>35.101700000000001</v>
      </c>
      <c r="X82" s="67">
        <f>SUM(Quarter!CI82:CL82)</f>
        <v>37.526199999999996</v>
      </c>
      <c r="Y82" s="67">
        <f>SUM(Quarter!CM82:CP82)</f>
        <v>38.564</v>
      </c>
      <c r="Z82" s="67">
        <f>SUM(Quarter!CQ82:CT82)</f>
        <v>40.001999999999995</v>
      </c>
      <c r="AA82" s="67">
        <f>SUM(Quarter!CU82:CX82)</f>
        <v>35.953000000000003</v>
      </c>
      <c r="AB82" s="67">
        <f>SUM(Quarter!CY82:DB82)</f>
        <v>34.084000000000003</v>
      </c>
      <c r="AC82" s="67">
        <f>SUM(Quarter!DC82:DF82)</f>
        <v>40.131</v>
      </c>
      <c r="AD82" s="67">
        <f>SUM(Quarter!DG82:DJ82)</f>
        <v>41.026999999999994</v>
      </c>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c r="CD82" s="41"/>
      <c r="CE82" s="41"/>
      <c r="CF82" s="41"/>
      <c r="CG82" s="41"/>
      <c r="CH82" s="41"/>
      <c r="CI82" s="41"/>
      <c r="CJ82" s="41"/>
      <c r="CK82" s="41"/>
      <c r="CL82" s="41"/>
      <c r="CM82" s="41"/>
      <c r="CN82" s="41"/>
      <c r="CO82" s="41"/>
      <c r="CP82" s="41"/>
      <c r="CQ82" s="41"/>
      <c r="CR82" s="41"/>
      <c r="CS82" s="41"/>
      <c r="CT82" s="41"/>
      <c r="CU82" s="41"/>
      <c r="CV82" s="41"/>
      <c r="CW82" s="41"/>
      <c r="CX82" s="41"/>
      <c r="CY82" s="41"/>
      <c r="CZ82" s="41"/>
      <c r="DA82" s="41"/>
      <c r="DB82" s="41"/>
      <c r="DC82" s="41"/>
      <c r="DD82" s="41"/>
      <c r="DE82" s="41"/>
    </row>
    <row r="83" spans="1:109" ht="20.149999999999999" customHeight="1" x14ac:dyDescent="0.35">
      <c r="A83" s="37" t="s">
        <v>60</v>
      </c>
      <c r="B83" s="83" t="s">
        <v>54</v>
      </c>
      <c r="C83" s="67">
        <f>SUM(Quarter!C83:F83)</f>
        <v>4.2366999999999999</v>
      </c>
      <c r="D83" s="67">
        <f>SUM(Quarter!G83:J83)</f>
        <v>4.3120000000000003</v>
      </c>
      <c r="E83" s="67">
        <f>SUM(Quarter!K83:N83)</f>
        <v>4.4009999999999998</v>
      </c>
      <c r="F83" s="67">
        <f>SUM(Quarter!O83:R83)</f>
        <v>3.577</v>
      </c>
      <c r="G83" s="67">
        <f>SUM(Quarter!S83:V83)</f>
        <v>3.7189999999999999</v>
      </c>
      <c r="H83" s="67">
        <f>SUM(Quarter!W83:Z83)</f>
        <v>3.8</v>
      </c>
      <c r="I83" s="67">
        <f>SUM(Quarter!AA83:AD83)</f>
        <v>3.0619999999999998</v>
      </c>
      <c r="J83" s="67">
        <f>SUM(Quarter!AE83:AH83)</f>
        <v>3.6758999999999999</v>
      </c>
      <c r="K83" s="67">
        <f>SUM(Quarter!AI83:AL83)</f>
        <v>3.3708999999999998</v>
      </c>
      <c r="L83" s="67">
        <f>SUM(Quarter!AM83:AP83)</f>
        <v>3.4674</v>
      </c>
      <c r="M83" s="67">
        <f>SUM(Quarter!AQ83:AT83)</f>
        <v>3.1881999999999997</v>
      </c>
      <c r="N83" s="67">
        <f>SUM(Quarter!AU83:AX83)</f>
        <v>3.1957999999999998</v>
      </c>
      <c r="O83" s="67">
        <f>SUM(Quarter!AY83:BB83)</f>
        <v>2.5446999999999997</v>
      </c>
      <c r="P83" s="67">
        <f>SUM(Quarter!BC83:BF83)</f>
        <v>2.8233999999999999</v>
      </c>
      <c r="Q83" s="67">
        <f>SUM(Quarter!BG83:BJ83)</f>
        <v>3.4006000000000003</v>
      </c>
      <c r="R83" s="67">
        <f>SUM(Quarter!BK83:BN83)</f>
        <v>3.3924999999999996</v>
      </c>
      <c r="S83" s="67">
        <f>SUM(Quarter!BO83:BR83)</f>
        <v>3.8911999999999995</v>
      </c>
      <c r="T83" s="67">
        <f>SUM(Quarter!BS83:BV83)</f>
        <v>4.6364000000000001</v>
      </c>
      <c r="U83" s="67">
        <f>SUM(Quarter!BW83:BZ83)</f>
        <v>5.5735000000000001</v>
      </c>
      <c r="V83" s="67">
        <f>SUM(Quarter!CA83:CD83)</f>
        <v>5.2195</v>
      </c>
      <c r="W83" s="67">
        <f>SUM(Quarter!CE83:CH83)</f>
        <v>6.1293999999999995</v>
      </c>
      <c r="X83" s="67">
        <f>SUM(Quarter!CI83:CL83)</f>
        <v>7.4334999999999996</v>
      </c>
      <c r="Y83" s="67">
        <f>SUM(Quarter!CM83:CP83)</f>
        <v>5.7324000000000002</v>
      </c>
      <c r="Z83" s="67">
        <f>SUM(Quarter!CQ83:CT83)</f>
        <v>5.7274999999999991</v>
      </c>
      <c r="AA83" s="67">
        <f>SUM(Quarter!CU83:CX83)</f>
        <v>6.1158999999999999</v>
      </c>
      <c r="AB83" s="67">
        <f>SUM(Quarter!CY83:DB83)</f>
        <v>6.2721</v>
      </c>
      <c r="AC83" s="67">
        <f>SUM(Quarter!DC83:DF83)</f>
        <v>6.2499000000000002</v>
      </c>
      <c r="AD83" s="67">
        <f>SUM(Quarter!DG83:DJ83)</f>
        <v>6.1172000000000004</v>
      </c>
      <c r="AE83" s="41"/>
      <c r="AF83" s="41"/>
      <c r="AG83" s="44"/>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c r="BH83" s="41"/>
      <c r="BI83" s="41"/>
      <c r="BJ83" s="41"/>
      <c r="BK83" s="41"/>
      <c r="BL83" s="41"/>
      <c r="BM83" s="41"/>
      <c r="BN83" s="41"/>
      <c r="BO83" s="41"/>
      <c r="BP83" s="41"/>
      <c r="BQ83" s="41"/>
      <c r="BR83" s="41"/>
      <c r="BS83" s="41"/>
      <c r="BT83" s="41"/>
      <c r="BU83" s="41"/>
      <c r="BV83" s="41"/>
      <c r="BW83" s="41"/>
      <c r="BX83" s="41"/>
      <c r="BY83" s="41"/>
      <c r="BZ83" s="41"/>
      <c r="CA83" s="41"/>
      <c r="CB83" s="41"/>
      <c r="CC83" s="41"/>
      <c r="CD83" s="41"/>
      <c r="CE83" s="41"/>
      <c r="CF83" s="41"/>
      <c r="CG83" s="41"/>
      <c r="CH83" s="41"/>
      <c r="CI83" s="41"/>
      <c r="CJ83" s="41"/>
      <c r="CK83" s="41"/>
      <c r="CL83" s="41"/>
      <c r="CM83" s="41"/>
      <c r="CN83" s="41"/>
      <c r="CO83" s="41"/>
      <c r="CP83" s="41"/>
      <c r="CQ83" s="41"/>
      <c r="CR83" s="41"/>
      <c r="CS83" s="41"/>
      <c r="CT83" s="41"/>
      <c r="CU83" s="41"/>
      <c r="CV83" s="41"/>
      <c r="CW83" s="41"/>
      <c r="CX83" s="41"/>
      <c r="CY83" s="41"/>
      <c r="CZ83" s="41"/>
      <c r="DA83" s="41"/>
      <c r="DB83" s="41"/>
      <c r="DC83" s="41"/>
      <c r="DD83" s="41"/>
      <c r="DE83" s="41"/>
    </row>
    <row r="84" spans="1:109" ht="20.149999999999999" customHeight="1" x14ac:dyDescent="0.35">
      <c r="A84" s="37" t="s">
        <v>60</v>
      </c>
      <c r="B84" s="83" t="s">
        <v>62</v>
      </c>
      <c r="C84" s="67">
        <f>SUM(Quarter!C84:F84)</f>
        <v>1.6236000000000002</v>
      </c>
      <c r="D84" s="67">
        <f>SUM(Quarter!G84:J84)</f>
        <v>2.9026000000000001</v>
      </c>
      <c r="E84" s="67">
        <f>SUM(Quarter!K84:N84)</f>
        <v>2.6943999999999999</v>
      </c>
      <c r="F84" s="67">
        <f>SUM(Quarter!O84:R84)</f>
        <v>2.4220000000000002</v>
      </c>
      <c r="G84" s="67">
        <f>SUM(Quarter!S84:V84)</f>
        <v>2.6516999999999999</v>
      </c>
      <c r="H84" s="67">
        <f>SUM(Quarter!W84:Z84)</f>
        <v>2.7339000000000002</v>
      </c>
      <c r="I84" s="67">
        <f>SUM(Quarter!AA84:AD84)</f>
        <v>2.6484999999999999</v>
      </c>
      <c r="J84" s="67">
        <f>SUM(Quarter!AE84:AH84)</f>
        <v>2.9298000000000002</v>
      </c>
      <c r="K84" s="67">
        <f>SUM(Quarter!AI84:AL84)</f>
        <v>3.8525</v>
      </c>
      <c r="L84" s="67">
        <f>SUM(Quarter!AM84:AP84)</f>
        <v>3.8593000000000002</v>
      </c>
      <c r="M84" s="67">
        <f>SUM(Quarter!AQ84:AT84)</f>
        <v>4.0888999999999998</v>
      </c>
      <c r="N84" s="67">
        <f>SUM(Quarter!AU84:AX84)</f>
        <v>3.6852</v>
      </c>
      <c r="O84" s="67">
        <f>SUM(Quarter!AY84:BB84)</f>
        <v>3.1505000000000001</v>
      </c>
      <c r="P84" s="67">
        <f>SUM(Quarter!BC84:BF84)</f>
        <v>2.9054999999999995</v>
      </c>
      <c r="Q84" s="67">
        <f>SUM(Quarter!BG84:BJ84)</f>
        <v>2.9664999999999999</v>
      </c>
      <c r="R84" s="67">
        <f>SUM(Quarter!BK84:BN84)</f>
        <v>2.9039000000000001</v>
      </c>
      <c r="S84" s="67">
        <f>SUM(Quarter!BO84:BR84)</f>
        <v>2.8834999999999997</v>
      </c>
      <c r="T84" s="67">
        <f>SUM(Quarter!BS84:BV84)</f>
        <v>2.7395000000000005</v>
      </c>
      <c r="U84" s="67">
        <f>SUM(Quarter!BW84:BZ84)</f>
        <v>2.9592999999999998</v>
      </c>
      <c r="V84" s="67">
        <f>SUM(Quarter!CA84:CD84)</f>
        <v>2.8721000000000001</v>
      </c>
      <c r="W84" s="67">
        <f>SUM(Quarter!CE84:CH84)</f>
        <v>2.4984000000000002</v>
      </c>
      <c r="X84" s="67">
        <f>SUM(Quarter!CI84:CL84)</f>
        <v>1.7564</v>
      </c>
      <c r="Y84" s="67">
        <f>SUM(Quarter!CM84:CP84)</f>
        <v>1.5670999999999999</v>
      </c>
      <c r="Z84" s="67">
        <f>SUM(Quarter!CQ84:CT84)</f>
        <v>1.8935000000000002</v>
      </c>
      <c r="AA84" s="67">
        <f>SUM(Quarter!CU84:CX84)</f>
        <v>1.9908999999999999</v>
      </c>
      <c r="AB84" s="67">
        <f>SUM(Quarter!CY84:DB84)</f>
        <v>1.8232999999999999</v>
      </c>
      <c r="AC84" s="67">
        <f>SUM(Quarter!DC84:DF84)</f>
        <v>2.0598999999999998</v>
      </c>
      <c r="AD84" s="67">
        <f>SUM(Quarter!DG84:DJ84)</f>
        <v>1.4373</v>
      </c>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1"/>
      <c r="BS84" s="41"/>
      <c r="BT84" s="41"/>
      <c r="BU84" s="41"/>
      <c r="BV84" s="41"/>
      <c r="BW84" s="41"/>
      <c r="BX84" s="41"/>
      <c r="BY84" s="41"/>
      <c r="BZ84" s="41"/>
      <c r="CA84" s="41"/>
      <c r="CB84" s="41"/>
      <c r="CC84" s="41"/>
      <c r="CD84" s="41"/>
      <c r="CE84" s="41"/>
      <c r="CF84" s="41"/>
      <c r="CG84" s="41"/>
      <c r="CH84" s="41"/>
      <c r="CI84" s="41"/>
      <c r="CJ84" s="41"/>
      <c r="CK84" s="41"/>
      <c r="CL84" s="41"/>
      <c r="CM84" s="41"/>
      <c r="CN84" s="41"/>
      <c r="CO84" s="41"/>
      <c r="CP84" s="41"/>
      <c r="CQ84" s="41"/>
      <c r="CR84" s="41"/>
      <c r="CS84" s="41"/>
      <c r="CT84" s="41"/>
      <c r="CU84" s="41"/>
      <c r="CV84" s="41"/>
      <c r="CW84" s="41"/>
      <c r="CX84" s="41"/>
      <c r="CY84" s="41"/>
      <c r="CZ84" s="41"/>
      <c r="DA84" s="41"/>
      <c r="DB84" s="41"/>
      <c r="DC84" s="41"/>
      <c r="DD84" s="41"/>
      <c r="DE84" s="41"/>
    </row>
    <row r="85" spans="1:109" ht="20.149999999999999" customHeight="1" x14ac:dyDescent="0.35">
      <c r="A85" s="37" t="s">
        <v>60</v>
      </c>
      <c r="B85" s="38" t="s">
        <v>263</v>
      </c>
      <c r="C85" s="88" t="s">
        <v>119</v>
      </c>
      <c r="D85" s="88" t="s">
        <v>119</v>
      </c>
      <c r="E85" s="88" t="s">
        <v>119</v>
      </c>
      <c r="F85" s="88" t="s">
        <v>119</v>
      </c>
      <c r="G85" s="88" t="s">
        <v>119</v>
      </c>
      <c r="H85" s="88" t="s">
        <v>119</v>
      </c>
      <c r="I85" s="88" t="s">
        <v>119</v>
      </c>
      <c r="J85" s="88" t="s">
        <v>119</v>
      </c>
      <c r="K85" s="88" t="s">
        <v>119</v>
      </c>
      <c r="L85" s="88" t="s">
        <v>119</v>
      </c>
      <c r="M85" s="88" t="s">
        <v>119</v>
      </c>
      <c r="N85" s="88" t="s">
        <v>119</v>
      </c>
      <c r="O85" s="88" t="s">
        <v>119</v>
      </c>
      <c r="P85" s="88" t="s">
        <v>119</v>
      </c>
      <c r="Q85" s="88" t="s">
        <v>119</v>
      </c>
      <c r="R85" s="88" t="s">
        <v>119</v>
      </c>
      <c r="S85" s="88" t="s">
        <v>119</v>
      </c>
      <c r="T85" s="67">
        <f>SUM(Quarter!BS85:BV85)</f>
        <v>0</v>
      </c>
      <c r="U85" s="67">
        <f>SUM(Quarter!BW85:BZ85)</f>
        <v>0</v>
      </c>
      <c r="V85" s="67">
        <f>SUM(Quarter!CA85:CD85)</f>
        <v>5.0000000000000001E-4</v>
      </c>
      <c r="W85" s="67">
        <f>SUM(Quarter!CE85:CH85)</f>
        <v>3.5900000000000001E-2</v>
      </c>
      <c r="X85" s="67">
        <f>SUM(Quarter!CI85:CL85)</f>
        <v>8.1900000000000001E-2</v>
      </c>
      <c r="Y85" s="67">
        <f>SUM(Quarter!CM85:CP85)</f>
        <v>0.11309999999999999</v>
      </c>
      <c r="Z85" s="67">
        <f>SUM(Quarter!CQ85:CT85)</f>
        <v>9.3799999999999994E-2</v>
      </c>
      <c r="AA85" s="67">
        <f>SUM(Quarter!CU85:CX85)</f>
        <v>0.19450000000000001</v>
      </c>
      <c r="AB85" s="67">
        <f>SUM(Quarter!CY85:DB85)</f>
        <v>0.76519999999999999</v>
      </c>
      <c r="AC85" s="67">
        <f>SUM(Quarter!DC85:DF85)</f>
        <v>1.4551000000000001</v>
      </c>
      <c r="AD85" s="67">
        <f>SUM(Quarter!DG85:DJ85)</f>
        <v>2.2736999999999998</v>
      </c>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c r="BI85" s="41"/>
      <c r="BJ85" s="41"/>
      <c r="BK85" s="41"/>
      <c r="BL85" s="41"/>
      <c r="BM85" s="41"/>
      <c r="BN85" s="41"/>
      <c r="BO85" s="41"/>
      <c r="BP85" s="41"/>
      <c r="BQ85" s="41"/>
      <c r="BR85" s="41"/>
      <c r="BS85" s="41"/>
      <c r="BT85" s="41"/>
      <c r="BU85" s="41"/>
      <c r="BV85" s="41"/>
      <c r="BW85" s="41"/>
      <c r="BX85" s="41"/>
      <c r="BY85" s="41"/>
      <c r="BZ85" s="41"/>
      <c r="CA85" s="41"/>
      <c r="CB85" s="41"/>
      <c r="CC85" s="41"/>
      <c r="CD85" s="41"/>
      <c r="CE85" s="41"/>
      <c r="CF85" s="41"/>
      <c r="CG85" s="41"/>
      <c r="CH85" s="41"/>
      <c r="CI85" s="41"/>
      <c r="CJ85" s="41"/>
      <c r="CK85" s="41"/>
      <c r="CL85" s="41"/>
      <c r="CM85" s="41"/>
      <c r="CN85" s="41"/>
      <c r="CO85" s="41"/>
      <c r="CP85" s="41"/>
      <c r="CQ85" s="41"/>
      <c r="CR85" s="41"/>
      <c r="CS85" s="41"/>
      <c r="CT85" s="41"/>
      <c r="CU85" s="41"/>
      <c r="CV85" s="41"/>
      <c r="CW85" s="41"/>
      <c r="CX85" s="41"/>
      <c r="CY85" s="41"/>
      <c r="CZ85" s="41"/>
      <c r="DA85" s="41"/>
      <c r="DB85" s="41"/>
      <c r="DC85" s="41"/>
      <c r="DD85" s="41"/>
      <c r="DE85" s="41"/>
    </row>
    <row r="86" spans="1:109" ht="20.149999999999999" customHeight="1" x14ac:dyDescent="0.35">
      <c r="A86" s="37" t="s">
        <v>60</v>
      </c>
      <c r="B86" s="83" t="s">
        <v>61</v>
      </c>
      <c r="C86" s="67">
        <f>SUM(Quarter!C86:F86)</f>
        <v>363.52949999999998</v>
      </c>
      <c r="D86" s="67">
        <f>SUM(Quarter!G86:J86)</f>
        <v>368.15039999999999</v>
      </c>
      <c r="E86" s="67">
        <f>SUM(Quarter!K86:N86)</f>
        <v>377.0693</v>
      </c>
      <c r="F86" s="67">
        <f>SUM(Quarter!O86:R86)</f>
        <v>384.77869999999996</v>
      </c>
      <c r="G86" s="67">
        <f>SUM(Quarter!S86:V86)</f>
        <v>387.24590000000001</v>
      </c>
      <c r="H86" s="67">
        <f>SUM(Quarter!W86:Z86)</f>
        <v>398.36270000000002</v>
      </c>
      <c r="I86" s="67">
        <f>SUM(Quarter!AA86:AD86)</f>
        <v>393.92970000000003</v>
      </c>
      <c r="J86" s="67">
        <f>SUM(Quarter!AE86:AH86)</f>
        <v>398.3612</v>
      </c>
      <c r="K86" s="67">
        <f>SUM(Quarter!AI86:AL86)</f>
        <v>397.28229999999996</v>
      </c>
      <c r="L86" s="67">
        <f>SUM(Quarter!AM86:AP86)</f>
        <v>396.82989999999995</v>
      </c>
      <c r="M86" s="67">
        <f>SUM(Quarter!AQ86:AT86)</f>
        <v>388.91810000000004</v>
      </c>
      <c r="N86" s="67">
        <f>SUM(Quarter!AU86:AX86)</f>
        <v>376.75380000000001</v>
      </c>
      <c r="O86" s="67">
        <f>SUM(Quarter!AY86:BB86)</f>
        <v>382.06830000000002</v>
      </c>
      <c r="P86" s="67">
        <f>SUM(Quarter!BC86:BF86)</f>
        <v>367.9819</v>
      </c>
      <c r="Q86" s="67">
        <f>SUM(Quarter!BG86:BJ86)</f>
        <v>363.87299999999999</v>
      </c>
      <c r="R86" s="67">
        <f>SUM(Quarter!BK86:BN86)</f>
        <v>358.28370000000001</v>
      </c>
      <c r="S86" s="67">
        <f>SUM(Quarter!BO86:BR86)</f>
        <v>338.096</v>
      </c>
      <c r="T86" s="67">
        <f>SUM(Quarter!BS86:BV86)</f>
        <v>338.87519999999995</v>
      </c>
      <c r="U86" s="67">
        <f>SUM(Quarter!BW86:BZ86)</f>
        <v>339.16420000000005</v>
      </c>
      <c r="V86" s="67">
        <f>SUM(Quarter!CA86:CD86)</f>
        <v>338.1977</v>
      </c>
      <c r="W86" s="67">
        <f>SUM(Quarter!CE86:CH86)</f>
        <v>333.75239999999997</v>
      </c>
      <c r="X86" s="67">
        <f>SUM(Quarter!CI86:CL86)</f>
        <v>327.17340000000002</v>
      </c>
      <c r="Y86" s="67">
        <f>SUM(Quarter!CM86:CP86)</f>
        <v>310.28700000000003</v>
      </c>
      <c r="Z86" s="67">
        <f>SUM(Quarter!CQ86:CT86)</f>
        <v>307.87810000000002</v>
      </c>
      <c r="AA86" s="67">
        <f>SUM(Quarter!CU86:CX86)</f>
        <v>324.80779999999999</v>
      </c>
      <c r="AB86" s="67">
        <f>SUM(Quarter!CY86:DB86)</f>
        <v>294.17439999999999</v>
      </c>
      <c r="AC86" s="67">
        <f>SUM(Quarter!DC86:DF86)</f>
        <v>286.02779999999996</v>
      </c>
      <c r="AD86" s="67">
        <f>SUM(Quarter!DG86:DJ86)</f>
        <v>293.56219999999996</v>
      </c>
      <c r="AE86" s="41"/>
      <c r="AF86" s="243"/>
      <c r="AG86" s="243"/>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c r="BH86" s="41"/>
      <c r="BI86" s="41"/>
      <c r="BJ86" s="41"/>
      <c r="BK86" s="41"/>
      <c r="BL86" s="41"/>
      <c r="BM86" s="41"/>
      <c r="BN86" s="41"/>
      <c r="BO86" s="41"/>
      <c r="BP86" s="41"/>
      <c r="BQ86" s="41"/>
      <c r="BR86" s="41"/>
      <c r="BS86" s="41"/>
      <c r="BT86" s="41"/>
      <c r="BU86" s="41"/>
      <c r="BV86" s="41"/>
      <c r="BW86" s="41"/>
      <c r="BX86" s="41"/>
      <c r="BY86" s="41"/>
      <c r="BZ86" s="41"/>
      <c r="CA86" s="41"/>
      <c r="CB86" s="41"/>
      <c r="CC86" s="41"/>
      <c r="CD86" s="41"/>
      <c r="CE86" s="41"/>
      <c r="CF86" s="41"/>
      <c r="CG86" s="41"/>
      <c r="CH86" s="41"/>
      <c r="CI86" s="41"/>
      <c r="CJ86" s="41"/>
      <c r="CK86" s="41"/>
      <c r="CL86" s="41"/>
      <c r="CM86" s="41"/>
      <c r="CN86" s="41"/>
      <c r="CO86" s="41"/>
      <c r="CP86" s="41"/>
      <c r="CQ86" s="41"/>
      <c r="CR86" s="41"/>
      <c r="CS86" s="41"/>
      <c r="CT86" s="41"/>
      <c r="CU86" s="41"/>
      <c r="CV86" s="41"/>
      <c r="CW86" s="41"/>
      <c r="CX86" s="41"/>
      <c r="CY86" s="41"/>
      <c r="CZ86" s="41"/>
      <c r="DA86" s="41"/>
      <c r="DB86" s="41"/>
      <c r="DC86" s="41"/>
      <c r="DD86" s="41"/>
      <c r="DE86" s="41"/>
    </row>
    <row r="87" spans="1:109" ht="30" customHeight="1" x14ac:dyDescent="0.35">
      <c r="A87" s="33" t="s">
        <v>279</v>
      </c>
      <c r="B87" s="83"/>
      <c r="C87" s="67"/>
      <c r="D87" s="67"/>
      <c r="E87" s="67"/>
      <c r="F87" s="67"/>
      <c r="G87" s="67"/>
      <c r="H87" s="67"/>
      <c r="I87" s="67"/>
      <c r="J87" s="67"/>
      <c r="K87" s="67"/>
      <c r="L87" s="67"/>
      <c r="M87" s="67"/>
      <c r="N87" s="67"/>
      <c r="O87" s="67"/>
      <c r="P87" s="67"/>
      <c r="Q87" s="67"/>
      <c r="R87" s="67"/>
      <c r="S87" s="67"/>
      <c r="T87" s="67"/>
      <c r="U87" s="67"/>
      <c r="V87" s="67"/>
      <c r="W87" s="67"/>
      <c r="X87" s="67"/>
      <c r="Y87" s="67"/>
      <c r="Z87" s="67"/>
      <c r="AA87" s="67"/>
      <c r="AB87" s="67"/>
      <c r="AC87" s="67"/>
      <c r="AD87" s="67"/>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c r="BI87" s="41"/>
      <c r="BJ87" s="41"/>
      <c r="BK87" s="41"/>
      <c r="BL87" s="41"/>
      <c r="BM87" s="41"/>
      <c r="BN87" s="41"/>
      <c r="BO87" s="41"/>
      <c r="BP87" s="41"/>
      <c r="BQ87" s="41"/>
      <c r="BR87" s="41"/>
      <c r="BS87" s="41"/>
      <c r="BT87" s="41"/>
      <c r="BU87" s="41"/>
      <c r="BV87" s="41"/>
      <c r="BW87" s="41"/>
      <c r="BX87" s="41"/>
      <c r="BY87" s="41"/>
      <c r="BZ87" s="41"/>
      <c r="CA87" s="41"/>
      <c r="CB87" s="41"/>
      <c r="CC87" s="41"/>
      <c r="CD87" s="41"/>
      <c r="CE87" s="41"/>
      <c r="CF87" s="41"/>
      <c r="CG87" s="41"/>
      <c r="CH87" s="41"/>
      <c r="CI87" s="41"/>
      <c r="CJ87" s="41"/>
      <c r="CK87" s="41"/>
      <c r="CL87" s="41"/>
      <c r="CM87" s="41"/>
      <c r="CN87" s="41"/>
      <c r="CO87" s="41"/>
      <c r="CP87" s="41"/>
      <c r="CQ87" s="41"/>
      <c r="CR87" s="41"/>
      <c r="CS87" s="41"/>
      <c r="CT87" s="41"/>
      <c r="CU87" s="41"/>
      <c r="CV87" s="41"/>
      <c r="CW87" s="41"/>
      <c r="CX87" s="41"/>
      <c r="CY87" s="41"/>
      <c r="CZ87" s="41"/>
      <c r="DA87" s="41"/>
      <c r="DB87" s="41"/>
      <c r="DC87" s="41"/>
      <c r="DD87" s="41"/>
    </row>
    <row r="88" spans="1:109" ht="30" customHeight="1" x14ac:dyDescent="0.35">
      <c r="A88" s="34" t="s">
        <v>91</v>
      </c>
      <c r="B88" s="89" t="s">
        <v>92</v>
      </c>
      <c r="C88" s="199" t="s">
        <v>124</v>
      </c>
      <c r="D88" s="199" t="s">
        <v>125</v>
      </c>
      <c r="E88" s="199" t="s">
        <v>126</v>
      </c>
      <c r="F88" s="199" t="s">
        <v>127</v>
      </c>
      <c r="G88" s="199" t="s">
        <v>128</v>
      </c>
      <c r="H88" s="199" t="s">
        <v>129</v>
      </c>
      <c r="I88" s="199" t="s">
        <v>130</v>
      </c>
      <c r="J88" s="199" t="s">
        <v>131</v>
      </c>
      <c r="K88" s="199" t="s">
        <v>132</v>
      </c>
      <c r="L88" s="199" t="s">
        <v>133</v>
      </c>
      <c r="M88" s="199" t="s">
        <v>134</v>
      </c>
      <c r="N88" s="43" t="s">
        <v>135</v>
      </c>
      <c r="O88" s="43" t="s">
        <v>136</v>
      </c>
      <c r="P88" s="43" t="s">
        <v>137</v>
      </c>
      <c r="Q88" s="43" t="s">
        <v>138</v>
      </c>
      <c r="R88" s="43" t="s">
        <v>139</v>
      </c>
      <c r="S88" s="43" t="s">
        <v>140</v>
      </c>
      <c r="T88" s="43" t="s">
        <v>141</v>
      </c>
      <c r="U88" s="43" t="s">
        <v>142</v>
      </c>
      <c r="V88" s="43" t="s">
        <v>143</v>
      </c>
      <c r="W88" s="43" t="s">
        <v>144</v>
      </c>
      <c r="X88" s="43" t="s">
        <v>115</v>
      </c>
      <c r="Y88" s="43" t="s">
        <v>116</v>
      </c>
      <c r="Z88" s="43" t="s">
        <v>240</v>
      </c>
      <c r="AA88" s="43" t="s">
        <v>258</v>
      </c>
      <c r="AB88" s="36" t="s">
        <v>267</v>
      </c>
      <c r="AC88" s="35" t="s">
        <v>280</v>
      </c>
      <c r="AD88" s="35" t="s">
        <v>286</v>
      </c>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c r="DD88" s="46"/>
      <c r="DE88" s="46"/>
    </row>
    <row r="89" spans="1:109" ht="20.149999999999999" customHeight="1" x14ac:dyDescent="0.35">
      <c r="A89" s="37" t="s">
        <v>46</v>
      </c>
      <c r="B89" s="83" t="s">
        <v>57</v>
      </c>
      <c r="C89" s="67">
        <f>SUM(Quarter!C89:F89)</f>
        <v>112.8939</v>
      </c>
      <c r="D89" s="67">
        <f>SUM(Quarter!G89:J89)</f>
        <v>97.348399999999998</v>
      </c>
      <c r="E89" s="67">
        <f>SUM(Quarter!K89:N89)</f>
        <v>111.84950000000001</v>
      </c>
      <c r="F89" s="67">
        <f>SUM(Quarter!O89:R89)</f>
        <v>121.298</v>
      </c>
      <c r="G89" s="67">
        <f>SUM(Quarter!S89:V89)</f>
        <v>115.3835</v>
      </c>
      <c r="H89" s="67">
        <f>SUM(Quarter!W89:Z89)</f>
        <v>127.69829999999999</v>
      </c>
      <c r="I89" s="67">
        <f>SUM(Quarter!AA89:AD89)</f>
        <v>121.9366</v>
      </c>
      <c r="J89" s="67">
        <f>SUM(Quarter!AE89:AH89)</f>
        <v>124.7761</v>
      </c>
      <c r="K89" s="67">
        <f>SUM(Quarter!AI89:AL89)</f>
        <v>137.80199999999999</v>
      </c>
      <c r="L89" s="67">
        <f>SUM(Quarter!AM89:AP89)</f>
        <v>125.36769999999999</v>
      </c>
      <c r="M89" s="67">
        <f>SUM(Quarter!AQ89:AT89)</f>
        <v>114.1923</v>
      </c>
      <c r="N89" s="67">
        <f>SUM(Quarter!AU89:AX89)</f>
        <v>94.257200000000012</v>
      </c>
      <c r="O89" s="67">
        <f>SUM(Quarter!AY89:BB89)</f>
        <v>98.617899999999992</v>
      </c>
      <c r="P89" s="67">
        <f>SUM(Quarter!BC89:BF89)</f>
        <v>99.435699999999997</v>
      </c>
      <c r="Q89" s="67">
        <f>SUM(Quarter!BG89:BJ89)</f>
        <v>132.69970000000001</v>
      </c>
      <c r="R89" s="67">
        <f>SUM(Quarter!BK89:BN89)</f>
        <v>123.4973</v>
      </c>
      <c r="S89" s="67">
        <f>SUM(Quarter!BO89:BR89)</f>
        <v>95.012899999999988</v>
      </c>
      <c r="T89" s="67">
        <f>SUM(Quarter!BS89:BV89)</f>
        <v>71.921899999999994</v>
      </c>
      <c r="U89" s="67">
        <f>SUM(Quarter!BW89:BZ89)</f>
        <v>29.0441</v>
      </c>
      <c r="V89" s="67">
        <f>SUM(Quarter!CA89:CD89)</f>
        <v>21.327500000000001</v>
      </c>
      <c r="W89" s="67">
        <f>SUM(Quarter!CE89:CH89)</f>
        <v>15.9153</v>
      </c>
      <c r="X89" s="67">
        <f>SUM(Quarter!CI89:CL89)</f>
        <v>6.5122999999999998</v>
      </c>
      <c r="Y89" s="67">
        <f>SUM(Quarter!CM89:CP89)</f>
        <v>5.1738999999999997</v>
      </c>
      <c r="Z89" s="67">
        <f>SUM(Quarter!CQ89:CT89)</f>
        <v>5.9768999999999997</v>
      </c>
      <c r="AA89" s="67">
        <f>SUM(Quarter!CU89:CX89)</f>
        <v>5.1046999999999993</v>
      </c>
      <c r="AB89" s="67">
        <f>SUM(Quarter!CY89:DB89)</f>
        <v>3.1211000000000002</v>
      </c>
      <c r="AC89" s="67">
        <f>SUM(Quarter!DC89:DF89)</f>
        <v>1.5429999999999999</v>
      </c>
      <c r="AD89" s="67">
        <f>SUM(Quarter!DG89:DJ89)</f>
        <v>0</v>
      </c>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c r="BH89" s="41"/>
      <c r="BI89" s="41"/>
      <c r="BJ89" s="41"/>
      <c r="BK89" s="41"/>
      <c r="BL89" s="41"/>
      <c r="BM89" s="41"/>
      <c r="BN89" s="41"/>
      <c r="BO89" s="41"/>
      <c r="BP89" s="41"/>
      <c r="BQ89" s="41"/>
      <c r="BR89" s="41"/>
      <c r="BS89" s="41"/>
      <c r="BT89" s="41"/>
      <c r="BU89" s="41"/>
      <c r="BV89" s="41"/>
      <c r="BW89" s="41"/>
      <c r="BX89" s="41"/>
      <c r="BY89" s="41"/>
      <c r="BZ89" s="41"/>
      <c r="CA89" s="41"/>
      <c r="CB89" s="41"/>
      <c r="CC89" s="41"/>
      <c r="CD89" s="41"/>
      <c r="CE89" s="41"/>
      <c r="CF89" s="41"/>
      <c r="CG89" s="41"/>
      <c r="CH89" s="41"/>
      <c r="CI89" s="41"/>
      <c r="CJ89" s="41"/>
      <c r="CK89" s="41"/>
      <c r="CL89" s="41"/>
      <c r="CM89" s="41"/>
      <c r="CN89" s="41"/>
      <c r="CO89" s="41"/>
      <c r="CP89" s="41"/>
      <c r="CQ89" s="41"/>
      <c r="CR89" s="41"/>
      <c r="CS89" s="41"/>
      <c r="CT89" s="41"/>
      <c r="CU89" s="41"/>
      <c r="CV89" s="41"/>
      <c r="CW89" s="41"/>
      <c r="CX89" s="41"/>
      <c r="CY89" s="41"/>
      <c r="CZ89" s="41"/>
      <c r="DA89" s="41"/>
      <c r="DB89" s="41"/>
      <c r="DC89" s="41"/>
      <c r="DD89" s="41"/>
      <c r="DE89" s="41"/>
    </row>
    <row r="90" spans="1:109" ht="20.149999999999999" customHeight="1" x14ac:dyDescent="0.35">
      <c r="A90" s="37" t="s">
        <v>46</v>
      </c>
      <c r="B90" s="83" t="s">
        <v>58</v>
      </c>
      <c r="C90" s="67">
        <f>SUM(Quarter!C90:F90)</f>
        <v>3.2106999999999997</v>
      </c>
      <c r="D90" s="67">
        <f>SUM(Quarter!G90:J90)</f>
        <v>2.7328000000000001</v>
      </c>
      <c r="E90" s="67">
        <f>SUM(Quarter!K90:N90)</f>
        <v>2.1234000000000002</v>
      </c>
      <c r="F90" s="67">
        <f>SUM(Quarter!O90:R90)</f>
        <v>2.1915999999999998</v>
      </c>
      <c r="G90" s="67">
        <f>SUM(Quarter!S90:V90)</f>
        <v>1.6328</v>
      </c>
      <c r="H90" s="67">
        <f>SUM(Quarter!W90:Z90)</f>
        <v>1.9478</v>
      </c>
      <c r="I90" s="67">
        <f>SUM(Quarter!AA90:AD90)</f>
        <v>1.5284</v>
      </c>
      <c r="J90" s="67">
        <f>SUM(Quarter!AE90:AH90)</f>
        <v>2.391</v>
      </c>
      <c r="K90" s="67">
        <f>SUM(Quarter!AI90:AL90)</f>
        <v>3.1120999999999999</v>
      </c>
      <c r="L90" s="67">
        <f>SUM(Quarter!AM90:AP90)</f>
        <v>2.5244</v>
      </c>
      <c r="M90" s="67">
        <f>SUM(Quarter!AQ90:AT90)</f>
        <v>3.8884000000000003</v>
      </c>
      <c r="N90" s="67">
        <f>SUM(Quarter!AU90:AX90)</f>
        <v>3.3633999999999999</v>
      </c>
      <c r="O90" s="67">
        <f>SUM(Quarter!AY90:BB90)</f>
        <v>1.9624000000000001</v>
      </c>
      <c r="P90" s="67">
        <f>SUM(Quarter!BC90:BF90)</f>
        <v>0.91439999999999988</v>
      </c>
      <c r="Q90" s="67">
        <f>SUM(Quarter!BG90:BJ90)</f>
        <v>1.2467000000000001</v>
      </c>
      <c r="R90" s="67">
        <f>SUM(Quarter!BK90:BN90)</f>
        <v>0.64770000000000005</v>
      </c>
      <c r="S90" s="67">
        <f>SUM(Quarter!BO90:BR90)</f>
        <v>0.45779999999999998</v>
      </c>
      <c r="T90" s="67">
        <f>SUM(Quarter!BS90:BV90)</f>
        <v>0.59529999999999994</v>
      </c>
      <c r="U90" s="67">
        <f>SUM(Quarter!BW90:BZ90)</f>
        <v>0.52069999999999994</v>
      </c>
      <c r="V90" s="67">
        <f>SUM(Quarter!CA90:CD90)</f>
        <v>0.34199999999999997</v>
      </c>
      <c r="W90" s="67">
        <f>SUM(Quarter!CE90:CH90)</f>
        <v>0.54800000000000004</v>
      </c>
      <c r="X90" s="67">
        <f>SUM(Quarter!CI90:CL90)</f>
        <v>0.58520000000000005</v>
      </c>
      <c r="Y90" s="67">
        <f>SUM(Quarter!CM90:CP90)</f>
        <v>0.48020000000000007</v>
      </c>
      <c r="Z90" s="67">
        <f>SUM(Quarter!CQ90:CT90)</f>
        <v>0.67359999999999998</v>
      </c>
      <c r="AA90" s="67">
        <f>SUM(Quarter!CU90:CX90)</f>
        <v>0.76349999999999996</v>
      </c>
      <c r="AB90" s="67">
        <f>SUM(Quarter!CY90:DB90)</f>
        <v>0.53720000000000001</v>
      </c>
      <c r="AC90" s="67">
        <f>SUM(Quarter!DC90:DF90)</f>
        <v>0.42770000000000002</v>
      </c>
      <c r="AD90" s="67">
        <f>SUM(Quarter!DG90:DJ90)</f>
        <v>0.39450000000000002</v>
      </c>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c r="BH90" s="41"/>
      <c r="BI90" s="41"/>
      <c r="BJ90" s="41"/>
      <c r="BK90" s="41"/>
      <c r="BL90" s="41"/>
      <c r="BM90" s="41"/>
      <c r="BN90" s="41"/>
      <c r="BO90" s="41"/>
      <c r="BP90" s="41"/>
      <c r="BQ90" s="41"/>
      <c r="BR90" s="41"/>
      <c r="BS90" s="41"/>
      <c r="BT90" s="41"/>
      <c r="BU90" s="41"/>
      <c r="BV90" s="41"/>
      <c r="BW90" s="41"/>
      <c r="BX90" s="41"/>
      <c r="BY90" s="41"/>
      <c r="BZ90" s="41"/>
      <c r="CA90" s="41"/>
      <c r="CB90" s="41"/>
      <c r="CC90" s="41"/>
      <c r="CD90" s="41"/>
      <c r="CE90" s="41"/>
      <c r="CF90" s="41"/>
      <c r="CG90" s="41"/>
      <c r="CH90" s="41"/>
      <c r="CI90" s="41"/>
      <c r="CJ90" s="41"/>
      <c r="CK90" s="41"/>
      <c r="CL90" s="41"/>
      <c r="CM90" s="41"/>
      <c r="CN90" s="41"/>
      <c r="CO90" s="41"/>
      <c r="CP90" s="41"/>
      <c r="CQ90" s="41"/>
      <c r="CR90" s="41"/>
      <c r="CS90" s="41"/>
      <c r="CT90" s="41"/>
      <c r="CU90" s="41"/>
      <c r="CV90" s="41"/>
      <c r="CW90" s="41"/>
      <c r="CX90" s="41"/>
      <c r="CY90" s="41"/>
      <c r="CZ90" s="41"/>
      <c r="DA90" s="41"/>
      <c r="DB90" s="41"/>
      <c r="DC90" s="41"/>
      <c r="DD90" s="41"/>
      <c r="DE90" s="41"/>
    </row>
    <row r="91" spans="1:109" ht="20.149999999999999" customHeight="1" x14ac:dyDescent="0.35">
      <c r="A91" s="37" t="s">
        <v>46</v>
      </c>
      <c r="B91" s="83" t="s">
        <v>49</v>
      </c>
      <c r="C91" s="67">
        <f>SUM(Quarter!C91:F91)</f>
        <v>104.68800000000002</v>
      </c>
      <c r="D91" s="67">
        <f>SUM(Quarter!G91:J91)</f>
        <v>125.6061</v>
      </c>
      <c r="E91" s="67">
        <f>SUM(Quarter!K91:N91)</f>
        <v>126.96520000000001</v>
      </c>
      <c r="F91" s="67">
        <f>SUM(Quarter!O91:R91)</f>
        <v>124.2894</v>
      </c>
      <c r="G91" s="67">
        <f>SUM(Quarter!S91:V91)</f>
        <v>132.86360000000002</v>
      </c>
      <c r="H91" s="67">
        <f>SUM(Quarter!W91:Z91)</f>
        <v>128.03699999999998</v>
      </c>
      <c r="I91" s="67">
        <f>SUM(Quarter!AA91:AD91)</f>
        <v>137.75749999999999</v>
      </c>
      <c r="J91" s="67">
        <f>SUM(Quarter!AE91:AH91)</f>
        <v>134.52420000000001</v>
      </c>
      <c r="K91" s="67">
        <f>SUM(Quarter!AI91:AL91)</f>
        <v>124.0034</v>
      </c>
      <c r="L91" s="67">
        <f>SUM(Quarter!AM91:AP91)</f>
        <v>146.45180000000002</v>
      </c>
      <c r="M91" s="67">
        <f>SUM(Quarter!AQ91:AT91)</f>
        <v>158.80549999999999</v>
      </c>
      <c r="N91" s="67">
        <f>SUM(Quarter!AU91:AX91)</f>
        <v>149.9846</v>
      </c>
      <c r="O91" s="67">
        <f>SUM(Quarter!AY91:BB91)</f>
        <v>158.97720000000001</v>
      </c>
      <c r="P91" s="67">
        <f>SUM(Quarter!BC91:BF91)</f>
        <v>130.4847</v>
      </c>
      <c r="Q91" s="67">
        <f>SUM(Quarter!BG91:BJ91)</f>
        <v>84.755099999999999</v>
      </c>
      <c r="R91" s="67">
        <f>SUM(Quarter!BK91:BN91)</f>
        <v>81.482200000000006</v>
      </c>
      <c r="S91" s="67">
        <f>SUM(Quarter!BO91:BR91)</f>
        <v>87.351799999999997</v>
      </c>
      <c r="T91" s="67">
        <f>SUM(Quarter!BS91:BV91)</f>
        <v>86.9435</v>
      </c>
      <c r="U91" s="67">
        <f>SUM(Quarter!BW91:BZ91)</f>
        <v>129.72469999999998</v>
      </c>
      <c r="V91" s="67">
        <f>SUM(Quarter!CA91:CD91)</f>
        <v>122.38800000000001</v>
      </c>
      <c r="W91" s="67">
        <f>SUM(Quarter!CE91:CH91)</f>
        <v>117.5899</v>
      </c>
      <c r="X91" s="67">
        <f>SUM(Quarter!CI91:CL91)</f>
        <v>116.56700000000001</v>
      </c>
      <c r="Y91" s="67">
        <f>SUM(Quarter!CM91:CP91)</f>
        <v>97.273299999999992</v>
      </c>
      <c r="Z91" s="67">
        <f>SUM(Quarter!CQ91:CT91)</f>
        <v>108.91670000000001</v>
      </c>
      <c r="AA91" s="67">
        <f>SUM(Quarter!CU91:CX91)</f>
        <v>111.8909</v>
      </c>
      <c r="AB91" s="67">
        <f>SUM(Quarter!CY91:DB91)</f>
        <v>87.640599999999992</v>
      </c>
      <c r="AC91" s="67">
        <f>SUM(Quarter!DC91:DF91)</f>
        <v>73.746700000000004</v>
      </c>
      <c r="AD91" s="67">
        <f>SUM(Quarter!DG91:DJ91)</f>
        <v>79.48599999999999</v>
      </c>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1"/>
      <c r="BJ91" s="41"/>
      <c r="BK91" s="41"/>
      <c r="BL91" s="41"/>
      <c r="BM91" s="41"/>
      <c r="BN91" s="41"/>
      <c r="BO91" s="41"/>
      <c r="BP91" s="41"/>
      <c r="BQ91" s="41"/>
      <c r="BR91" s="41"/>
      <c r="BS91" s="41"/>
      <c r="BT91" s="41"/>
      <c r="BU91" s="41"/>
      <c r="BV91" s="41"/>
      <c r="BW91" s="41"/>
      <c r="BX91" s="41"/>
      <c r="BY91" s="41"/>
      <c r="BZ91" s="41"/>
      <c r="CA91" s="41"/>
      <c r="CB91" s="41"/>
      <c r="CC91" s="41"/>
      <c r="CD91" s="41"/>
      <c r="CE91" s="41"/>
      <c r="CF91" s="41"/>
      <c r="CG91" s="41"/>
      <c r="CH91" s="41"/>
      <c r="CI91" s="41"/>
      <c r="CJ91" s="41"/>
      <c r="CK91" s="41"/>
      <c r="CL91" s="41"/>
      <c r="CM91" s="41"/>
      <c r="CN91" s="41"/>
      <c r="CO91" s="41"/>
      <c r="CP91" s="41"/>
      <c r="CQ91" s="41"/>
      <c r="CR91" s="41"/>
      <c r="CS91" s="41"/>
      <c r="CT91" s="41"/>
      <c r="CU91" s="41"/>
      <c r="CV91" s="41"/>
      <c r="CW91" s="41"/>
      <c r="CX91" s="41"/>
      <c r="CY91" s="41"/>
      <c r="CZ91" s="41"/>
      <c r="DA91" s="41"/>
      <c r="DB91" s="41"/>
      <c r="DC91" s="41"/>
      <c r="DD91" s="41"/>
      <c r="DE91" s="41"/>
    </row>
    <row r="92" spans="1:109" ht="20.149999999999999" customHeight="1" x14ac:dyDescent="0.35">
      <c r="A92" s="37" t="s">
        <v>46</v>
      </c>
      <c r="B92" s="83" t="s">
        <v>50</v>
      </c>
      <c r="C92" s="67">
        <f>SUM(Quarter!C92:F92)</f>
        <v>90.589999999999989</v>
      </c>
      <c r="D92" s="67">
        <f>SUM(Quarter!G92:J92)</f>
        <v>87.671999999999997</v>
      </c>
      <c r="E92" s="67">
        <f>SUM(Quarter!K92:N92)</f>
        <v>78.3339</v>
      </c>
      <c r="F92" s="67">
        <f>SUM(Quarter!O92:R92)</f>
        <v>82.984899999999996</v>
      </c>
      <c r="G92" s="67">
        <f>SUM(Quarter!S92:V92)</f>
        <v>81.090299999999999</v>
      </c>
      <c r="H92" s="67">
        <f>SUM(Quarter!W92:Z92)</f>
        <v>81.91149999999999</v>
      </c>
      <c r="I92" s="67">
        <f>SUM(Quarter!AA92:AD92)</f>
        <v>73.681600000000003</v>
      </c>
      <c r="J92" s="67">
        <f>SUM(Quarter!AE92:AH92)</f>
        <v>75.172899999999998</v>
      </c>
      <c r="K92" s="67">
        <f>SUM(Quarter!AI92:AL92)</f>
        <v>69.237300000000005</v>
      </c>
      <c r="L92" s="67">
        <f>SUM(Quarter!AM92:AP92)</f>
        <v>57.249000000000002</v>
      </c>
      <c r="M92" s="67">
        <f>SUM(Quarter!AQ92:AT92)</f>
        <v>47.673000000000002</v>
      </c>
      <c r="N92" s="67">
        <f>SUM(Quarter!AU92:AX92)</f>
        <v>62.761700000000005</v>
      </c>
      <c r="O92" s="67">
        <f>SUM(Quarter!AY92:BB92)</f>
        <v>56.441699999999997</v>
      </c>
      <c r="P92" s="67">
        <f>SUM(Quarter!BC92:BF92)</f>
        <v>62.655199999999994</v>
      </c>
      <c r="Q92" s="67">
        <f>SUM(Quarter!BG92:BJ92)</f>
        <v>63.949200000000005</v>
      </c>
      <c r="R92" s="67">
        <f>SUM(Quarter!BK92:BN92)</f>
        <v>64.132499999999993</v>
      </c>
      <c r="S92" s="67">
        <f>SUM(Quarter!BO92:BR92)</f>
        <v>57.902500000000003</v>
      </c>
      <c r="T92" s="67">
        <f>SUM(Quarter!BS92:BV92)</f>
        <v>63.894600000000011</v>
      </c>
      <c r="U92" s="67">
        <f>SUM(Quarter!BW92:BZ92)</f>
        <v>65.149100000000004</v>
      </c>
      <c r="V92" s="67">
        <f>SUM(Quarter!CA92:CD92)</f>
        <v>63.886899999999997</v>
      </c>
      <c r="W92" s="67">
        <f>SUM(Quarter!CE92:CH92)</f>
        <v>59.097800000000007</v>
      </c>
      <c r="X92" s="67">
        <f>SUM(Quarter!CI92:CL92)</f>
        <v>51.031999999999996</v>
      </c>
      <c r="Y92" s="67">
        <f>SUM(Quarter!CM92:CP92)</f>
        <v>46.076299999999996</v>
      </c>
      <c r="Z92" s="67">
        <f>SUM(Quarter!CQ92:CT92)</f>
        <v>41.990199999999994</v>
      </c>
      <c r="AA92" s="67">
        <f>SUM(Quarter!CU92:CX92)</f>
        <v>43.586600000000004</v>
      </c>
      <c r="AB92" s="67">
        <f>SUM(Quarter!CY92:DB92)</f>
        <v>37.296800000000005</v>
      </c>
      <c r="AC92" s="67">
        <f>SUM(Quarter!DC92:DF92)</f>
        <v>37.340499999999999</v>
      </c>
      <c r="AD92" s="67">
        <f>SUM(Quarter!DG92:DJ92)</f>
        <v>33.002500000000005</v>
      </c>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c r="BH92" s="41"/>
      <c r="BI92" s="41"/>
      <c r="BJ92" s="41"/>
      <c r="BK92" s="41"/>
      <c r="BL92" s="41"/>
      <c r="BM92" s="41"/>
      <c r="BN92" s="41"/>
      <c r="BO92" s="41"/>
      <c r="BP92" s="41"/>
      <c r="BQ92" s="41"/>
      <c r="BR92" s="41"/>
      <c r="BS92" s="41"/>
      <c r="BT92" s="41"/>
      <c r="BU92" s="41"/>
      <c r="BV92" s="41"/>
      <c r="BW92" s="41"/>
      <c r="BX92" s="41"/>
      <c r="BY92" s="41"/>
      <c r="BZ92" s="41"/>
      <c r="CA92" s="41"/>
      <c r="CB92" s="41"/>
      <c r="CC92" s="41"/>
      <c r="CD92" s="41"/>
      <c r="CE92" s="41"/>
      <c r="CF92" s="41"/>
      <c r="CG92" s="41"/>
      <c r="CH92" s="41"/>
      <c r="CI92" s="41"/>
      <c r="CJ92" s="41"/>
      <c r="CK92" s="41"/>
      <c r="CL92" s="41"/>
      <c r="CM92" s="41"/>
      <c r="CN92" s="41"/>
      <c r="CO92" s="41"/>
      <c r="CP92" s="41"/>
      <c r="CQ92" s="41"/>
      <c r="CR92" s="41"/>
      <c r="CS92" s="41"/>
      <c r="CT92" s="41"/>
      <c r="CU92" s="41"/>
      <c r="CV92" s="41"/>
      <c r="CW92" s="41"/>
      <c r="CX92" s="41"/>
      <c r="CY92" s="41"/>
      <c r="CZ92" s="41"/>
      <c r="DA92" s="41"/>
      <c r="DB92" s="41"/>
      <c r="DC92" s="41"/>
      <c r="DD92" s="41"/>
      <c r="DE92" s="41"/>
    </row>
    <row r="93" spans="1:109" ht="20.149999999999999" customHeight="1" x14ac:dyDescent="0.35">
      <c r="A93" s="37" t="s">
        <v>46</v>
      </c>
      <c r="B93" s="83" t="s">
        <v>70</v>
      </c>
      <c r="C93" s="67">
        <f>SUM(Quarter!C93:F93)</f>
        <v>4.2248999999999999</v>
      </c>
      <c r="D93" s="67">
        <f>SUM(Quarter!G93:J93)</f>
        <v>4.4094999999999995</v>
      </c>
      <c r="E93" s="67">
        <f>SUM(Quarter!K93:N93)</f>
        <v>4.3155999999999999</v>
      </c>
      <c r="F93" s="67">
        <f>SUM(Quarter!O93:R93)</f>
        <v>3.2035</v>
      </c>
      <c r="G93" s="67">
        <f>SUM(Quarter!S93:V93)</f>
        <v>3.9138000000000002</v>
      </c>
      <c r="H93" s="67">
        <f>SUM(Quarter!W93:Z93)</f>
        <v>2.5588000000000002</v>
      </c>
      <c r="I93" s="67">
        <f>SUM(Quarter!AA93:AD93)</f>
        <v>3.9016000000000002</v>
      </c>
      <c r="J93" s="67">
        <f>SUM(Quarter!AE93:AH93)</f>
        <v>3.8205</v>
      </c>
      <c r="K93" s="67">
        <f>SUM(Quarter!AI93:AL93)</f>
        <v>3.6806000000000001</v>
      </c>
      <c r="L93" s="67">
        <f>SUM(Quarter!AM93:AP93)</f>
        <v>4.1136999999999997</v>
      </c>
      <c r="M93" s="67">
        <f>SUM(Quarter!AQ93:AT93)</f>
        <v>4.2090000000000005</v>
      </c>
      <c r="N93" s="67">
        <f>SUM(Quarter!AU93:AX93)</f>
        <v>4.2790999999999997</v>
      </c>
      <c r="O93" s="67">
        <f>SUM(Quarter!AY93:BB93)</f>
        <v>2.6936999999999998</v>
      </c>
      <c r="P93" s="67">
        <f>SUM(Quarter!BC93:BF93)</f>
        <v>4.5778999999999996</v>
      </c>
      <c r="Q93" s="67">
        <f>SUM(Quarter!BG93:BJ93)</f>
        <v>4.1680999999999999</v>
      </c>
      <c r="R93" s="67">
        <f>SUM(Quarter!BK93:BN93)</f>
        <v>3.5964</v>
      </c>
      <c r="S93" s="67">
        <f>SUM(Quarter!BO93:BR93)</f>
        <v>4.6057999999999995</v>
      </c>
      <c r="T93" s="67">
        <f>SUM(Quarter!BS93:BV93)</f>
        <v>4.8894000000000002</v>
      </c>
      <c r="U93" s="67">
        <f>SUM(Quarter!BW93:BZ93)</f>
        <v>3.9372999999999996</v>
      </c>
      <c r="V93" s="67">
        <f>SUM(Quarter!CA93:CD93)</f>
        <v>4.1639999999999997</v>
      </c>
      <c r="W93" s="67">
        <f>SUM(Quarter!CE93:CH93)</f>
        <v>3.7869000000000002</v>
      </c>
      <c r="X93" s="67">
        <f>SUM(Quarter!CI93:CL93)</f>
        <v>4.1752000000000002</v>
      </c>
      <c r="Y93" s="67">
        <f>SUM(Quarter!CM93:CP93)</f>
        <v>4.9802999999999997</v>
      </c>
      <c r="Z93" s="67">
        <f>SUM(Quarter!CQ93:CT93)</f>
        <v>3.7132000000000001</v>
      </c>
      <c r="AA93" s="67">
        <f>SUM(Quarter!CU93:CX93)</f>
        <v>3.8908</v>
      </c>
      <c r="AB93" s="67">
        <f>SUM(Quarter!CY93:DB93)</f>
        <v>3.7918000000000003</v>
      </c>
      <c r="AC93" s="67">
        <f>SUM(Quarter!DC93:DF93)</f>
        <v>4.01</v>
      </c>
      <c r="AD93" s="67">
        <f>SUM(Quarter!DG93:DJ93)</f>
        <v>3.6433999999999997</v>
      </c>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c r="BH93" s="41"/>
      <c r="BI93" s="41"/>
      <c r="BJ93" s="41"/>
      <c r="BK93" s="41"/>
      <c r="BL93" s="41"/>
      <c r="BM93" s="41"/>
      <c r="BN93" s="41"/>
      <c r="BO93" s="41"/>
      <c r="BP93" s="41"/>
      <c r="BQ93" s="41"/>
      <c r="BR93" s="41"/>
      <c r="BS93" s="41"/>
      <c r="BT93" s="41"/>
      <c r="BU93" s="41"/>
      <c r="BV93" s="41"/>
      <c r="BW93" s="41"/>
      <c r="BX93" s="41"/>
      <c r="BY93" s="41"/>
      <c r="BZ93" s="41"/>
      <c r="CA93" s="41"/>
      <c r="CB93" s="41"/>
      <c r="CC93" s="41"/>
      <c r="CD93" s="41"/>
      <c r="CE93" s="41"/>
      <c r="CF93" s="41"/>
      <c r="CG93" s="41"/>
      <c r="CH93" s="41"/>
      <c r="CI93" s="41"/>
      <c r="CJ93" s="41"/>
      <c r="CK93" s="41"/>
      <c r="CL93" s="41"/>
      <c r="CM93" s="41"/>
      <c r="CN93" s="41"/>
      <c r="CO93" s="41"/>
      <c r="CP93" s="41"/>
      <c r="CQ93" s="41"/>
      <c r="CR93" s="41"/>
      <c r="CS93" s="41"/>
      <c r="CT93" s="41"/>
      <c r="CU93" s="41"/>
      <c r="CV93" s="41"/>
      <c r="CW93" s="41"/>
      <c r="CX93" s="41"/>
      <c r="CY93" s="41"/>
      <c r="CZ93" s="41"/>
      <c r="DA93" s="41"/>
      <c r="DB93" s="41"/>
      <c r="DC93" s="41"/>
      <c r="DD93" s="41"/>
      <c r="DE93" s="41"/>
    </row>
    <row r="94" spans="1:109" ht="20.149999999999999" customHeight="1" x14ac:dyDescent="0.35">
      <c r="A94" s="37" t="s">
        <v>46</v>
      </c>
      <c r="B94" s="83" t="s">
        <v>97</v>
      </c>
      <c r="C94" s="88" t="s">
        <v>119</v>
      </c>
      <c r="D94" s="88" t="s">
        <v>119</v>
      </c>
      <c r="E94" s="88" t="s">
        <v>119</v>
      </c>
      <c r="F94" s="88" t="s">
        <v>119</v>
      </c>
      <c r="G94" s="88" t="s">
        <v>119</v>
      </c>
      <c r="H94" s="88" t="s">
        <v>119</v>
      </c>
      <c r="I94" s="88" t="s">
        <v>119</v>
      </c>
      <c r="J94" s="88" t="s">
        <v>119</v>
      </c>
      <c r="K94" s="88" t="s">
        <v>119</v>
      </c>
      <c r="L94" s="67">
        <f>SUM(Quarter!AM94:AP94)</f>
        <v>3.5689000000000002</v>
      </c>
      <c r="M94" s="67">
        <f>SUM(Quarter!AQ94:AT94)</f>
        <v>5.3875000000000002</v>
      </c>
      <c r="N94" s="67">
        <f>SUM(Quarter!AU94:AX94)</f>
        <v>6.5402000000000005</v>
      </c>
      <c r="O94" s="67">
        <f>SUM(Quarter!AY94:BB94)</f>
        <v>7.9695999999999998</v>
      </c>
      <c r="P94" s="67">
        <f>SUM(Quarter!BC94:BF94)</f>
        <v>12.9178</v>
      </c>
      <c r="Q94" s="67">
        <f>SUM(Quarter!BG94:BJ94)</f>
        <v>17.1572</v>
      </c>
      <c r="R94" s="67">
        <f>SUM(Quarter!BK94:BN94)</f>
        <v>23.958199999999998</v>
      </c>
      <c r="S94" s="67">
        <f>SUM(Quarter!BO94:BR94)</f>
        <v>26.7622</v>
      </c>
      <c r="T94" s="67">
        <f>SUM(Quarter!BS94:BV94)</f>
        <v>33.257099999999994</v>
      </c>
      <c r="U94" s="67">
        <f>SUM(Quarter!BW94:BZ94)</f>
        <v>30.712399999999999</v>
      </c>
      <c r="V94" s="67">
        <f>SUM(Quarter!CA94:CD94)</f>
        <v>40.9544</v>
      </c>
      <c r="W94" s="67">
        <f>SUM(Quarter!CE94:CH94)</f>
        <v>47.923800000000007</v>
      </c>
      <c r="X94" s="67">
        <f>SUM(Quarter!CI94:CL94)</f>
        <v>55.073700000000002</v>
      </c>
      <c r="Y94" s="67">
        <f>SUM(Quarter!CM94:CP94)</f>
        <v>66.052199999999999</v>
      </c>
      <c r="Z94" s="67">
        <f>SUM(Quarter!CQ94:CT94)</f>
        <v>57.218299999999999</v>
      </c>
      <c r="AA94" s="67">
        <f>SUM(Quarter!CU94:CX94)</f>
        <v>71.34</v>
      </c>
      <c r="AB94" s="67">
        <f>SUM(Quarter!CY94:DB94)</f>
        <v>73.536699999999996</v>
      </c>
      <c r="AC94" s="67">
        <f>SUM(Quarter!DC94:DF94)</f>
        <v>75.716000000000008</v>
      </c>
      <c r="AD94" s="67">
        <f>SUM(Quarter!DG94:DJ94)</f>
        <v>78.10690000000001</v>
      </c>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c r="BM94" s="41"/>
      <c r="BN94" s="41"/>
      <c r="BO94" s="41"/>
      <c r="BP94" s="41"/>
      <c r="BQ94" s="41"/>
      <c r="BR94" s="41"/>
      <c r="BS94" s="41"/>
      <c r="BT94" s="41"/>
      <c r="BU94" s="41"/>
      <c r="BV94" s="41"/>
      <c r="BW94" s="41"/>
      <c r="BX94" s="41"/>
      <c r="BY94" s="41"/>
      <c r="BZ94" s="41"/>
      <c r="CA94" s="41"/>
      <c r="CB94" s="41"/>
      <c r="CC94" s="41"/>
      <c r="CD94" s="41"/>
      <c r="CE94" s="41"/>
      <c r="CF94" s="41"/>
      <c r="CG94" s="41"/>
      <c r="CH94" s="41"/>
      <c r="CI94" s="41"/>
      <c r="CJ94" s="41"/>
      <c r="CK94" s="41"/>
      <c r="CL94" s="41"/>
      <c r="CM94" s="41"/>
      <c r="CN94" s="41"/>
      <c r="CO94" s="41"/>
      <c r="CP94" s="41"/>
      <c r="CQ94" s="41"/>
      <c r="CR94" s="41"/>
      <c r="CS94" s="41"/>
      <c r="CT94" s="41"/>
      <c r="CU94" s="41"/>
      <c r="CV94" s="41"/>
      <c r="CW94" s="41"/>
      <c r="CX94" s="41"/>
      <c r="CY94" s="41"/>
      <c r="CZ94" s="41"/>
      <c r="DA94" s="41"/>
      <c r="DB94" s="41"/>
      <c r="DC94" s="41"/>
      <c r="DD94" s="41"/>
      <c r="DE94" s="41"/>
    </row>
    <row r="95" spans="1:109" ht="20.149999999999999" customHeight="1" x14ac:dyDescent="0.35">
      <c r="A95" s="37" t="s">
        <v>46</v>
      </c>
      <c r="B95" s="84" t="s">
        <v>98</v>
      </c>
      <c r="C95" s="88" t="s">
        <v>119</v>
      </c>
      <c r="D95" s="88" t="s">
        <v>119</v>
      </c>
      <c r="E95" s="88" t="s">
        <v>119</v>
      </c>
      <c r="F95" s="88" t="s">
        <v>119</v>
      </c>
      <c r="G95" s="88" t="s">
        <v>119</v>
      </c>
      <c r="H95" s="88" t="s">
        <v>119</v>
      </c>
      <c r="I95" s="88" t="s">
        <v>119</v>
      </c>
      <c r="J95" s="88" t="s">
        <v>119</v>
      </c>
      <c r="K95" s="88" t="s">
        <v>119</v>
      </c>
      <c r="L95" s="88" t="s">
        <v>119</v>
      </c>
      <c r="M95" s="88" t="s">
        <v>119</v>
      </c>
      <c r="N95" s="88" t="s">
        <v>119</v>
      </c>
      <c r="O95" s="67">
        <f>SUM(Quarter!AY95:BB95)</f>
        <v>4.91</v>
      </c>
      <c r="P95" s="67">
        <f>SUM(Quarter!BC95:BF95)</f>
        <v>7.7687000000000008</v>
      </c>
      <c r="Q95" s="67">
        <f>SUM(Quarter!BG95:BJ95)</f>
        <v>9.5541</v>
      </c>
      <c r="R95" s="67">
        <f>SUM(Quarter!BK95:BN95)</f>
        <v>12.486499999999999</v>
      </c>
      <c r="S95" s="67">
        <f>SUM(Quarter!BO95:BR95)</f>
        <v>13.360300000000001</v>
      </c>
      <c r="T95" s="67">
        <f>SUM(Quarter!BS95:BV95)</f>
        <v>15.851599999999999</v>
      </c>
      <c r="U95" s="67">
        <f>SUM(Quarter!BW95:BZ95)</f>
        <v>14.313700000000001</v>
      </c>
      <c r="V95" s="67">
        <f>SUM(Quarter!CA95:CD95)</f>
        <v>20.079999999999998</v>
      </c>
      <c r="W95" s="67">
        <f>SUM(Quarter!CE95:CH95)</f>
        <v>21.415599999999998</v>
      </c>
      <c r="X95" s="67">
        <f>SUM(Quarter!CI95:CL95)</f>
        <v>23.245900000000002</v>
      </c>
      <c r="Y95" s="67">
        <f>SUM(Quarter!CM95:CP95)</f>
        <v>25.3949</v>
      </c>
      <c r="Z95" s="67">
        <f>SUM(Quarter!CQ95:CT95)</f>
        <v>21.778600000000001</v>
      </c>
      <c r="AA95" s="67">
        <f>SUM(Quarter!CU95:CX95)</f>
        <v>26.466100000000001</v>
      </c>
      <c r="AB95" s="67">
        <f>SUM(Quarter!CY95:DB95)</f>
        <v>24.367000000000001</v>
      </c>
      <c r="AC95" s="67">
        <f>SUM(Quarter!DC95:DF95)</f>
        <v>27.175699999999999</v>
      </c>
      <c r="AD95" s="67">
        <f>SUM(Quarter!DG95:DJ95)</f>
        <v>26.305899999999994</v>
      </c>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c r="CP95" s="41"/>
      <c r="CQ95" s="41"/>
      <c r="CR95" s="41"/>
      <c r="CS95" s="41"/>
      <c r="CT95" s="41"/>
      <c r="CU95" s="41"/>
      <c r="CV95" s="41"/>
      <c r="CW95" s="41"/>
      <c r="CX95" s="41"/>
      <c r="CY95" s="41"/>
      <c r="CZ95" s="41"/>
      <c r="DA95" s="41"/>
      <c r="DB95" s="41"/>
      <c r="DC95" s="41"/>
      <c r="DD95" s="41"/>
      <c r="DE95" s="41"/>
    </row>
    <row r="96" spans="1:109" ht="20.149999999999999" customHeight="1" x14ac:dyDescent="0.35">
      <c r="A96" s="37" t="s">
        <v>46</v>
      </c>
      <c r="B96" s="83" t="s">
        <v>99</v>
      </c>
      <c r="C96" s="88" t="s">
        <v>119</v>
      </c>
      <c r="D96" s="88" t="s">
        <v>119</v>
      </c>
      <c r="E96" s="88" t="s">
        <v>119</v>
      </c>
      <c r="F96" s="88" t="s">
        <v>119</v>
      </c>
      <c r="G96" s="88" t="s">
        <v>119</v>
      </c>
      <c r="H96" s="88" t="s">
        <v>119</v>
      </c>
      <c r="I96" s="88" t="s">
        <v>119</v>
      </c>
      <c r="J96" s="88" t="s">
        <v>119</v>
      </c>
      <c r="K96" s="88" t="s">
        <v>119</v>
      </c>
      <c r="L96" s="88" t="s">
        <v>119</v>
      </c>
      <c r="M96" s="88" t="s">
        <v>119</v>
      </c>
      <c r="N96" s="88" t="s">
        <v>119</v>
      </c>
      <c r="O96" s="67">
        <f>SUM(Quarter!AY96:BB96)</f>
        <v>3.0596999999999999</v>
      </c>
      <c r="P96" s="67">
        <f>SUM(Quarter!BC96:BF96)</f>
        <v>5.1490999999999998</v>
      </c>
      <c r="Q96" s="67">
        <f>SUM(Quarter!BG96:BJ96)</f>
        <v>7.6029999999999998</v>
      </c>
      <c r="R96" s="67">
        <f>SUM(Quarter!BK96:BN96)</f>
        <v>11.471800000000002</v>
      </c>
      <c r="S96" s="67">
        <f>SUM(Quarter!BO96:BR96)</f>
        <v>13.402000000000001</v>
      </c>
      <c r="T96" s="67">
        <f>SUM(Quarter!BS96:BV96)</f>
        <v>17.4056</v>
      </c>
      <c r="U96" s="67">
        <f>SUM(Quarter!BW96:BZ96)</f>
        <v>16.398700000000002</v>
      </c>
      <c r="V96" s="67">
        <f>SUM(Quarter!CA96:CD96)</f>
        <v>20.874600000000001</v>
      </c>
      <c r="W96" s="67">
        <f>SUM(Quarter!CE96:CH96)</f>
        <v>26.507999999999999</v>
      </c>
      <c r="X96" s="67">
        <f>SUM(Quarter!CI96:CL96)</f>
        <v>31.827800000000003</v>
      </c>
      <c r="Y96" s="67">
        <f>SUM(Quarter!CM96:CP96)</f>
        <v>40.657199999999996</v>
      </c>
      <c r="Z96" s="67">
        <f>SUM(Quarter!CQ96:CT96)</f>
        <v>35.439500000000002</v>
      </c>
      <c r="AA96" s="67">
        <f>SUM(Quarter!CU96:CX96)</f>
        <v>44.873699999999999</v>
      </c>
      <c r="AB96" s="67">
        <f>SUM(Quarter!CY96:DB96)</f>
        <v>49.169499999999999</v>
      </c>
      <c r="AC96" s="67">
        <f>SUM(Quarter!DC96:DF96)</f>
        <v>48.540199999999999</v>
      </c>
      <c r="AD96" s="67">
        <f>SUM(Quarter!DG96:DJ96)</f>
        <v>51.800899999999999</v>
      </c>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c r="BM96" s="41"/>
      <c r="BN96" s="41"/>
      <c r="BO96" s="41"/>
      <c r="BP96" s="41"/>
      <c r="BQ96" s="41"/>
      <c r="BR96" s="41"/>
      <c r="BS96" s="41"/>
      <c r="BT96" s="41"/>
      <c r="BU96" s="41"/>
      <c r="BV96" s="41"/>
      <c r="BW96" s="41"/>
      <c r="BX96" s="41"/>
      <c r="BY96" s="41"/>
      <c r="BZ96" s="41"/>
      <c r="CA96" s="41"/>
      <c r="CB96" s="41"/>
      <c r="CC96" s="41"/>
      <c r="CD96" s="41"/>
      <c r="CE96" s="41"/>
      <c r="CF96" s="41"/>
      <c r="CG96" s="41"/>
      <c r="CH96" s="41"/>
      <c r="CI96" s="41"/>
      <c r="CJ96" s="41"/>
      <c r="CK96" s="41"/>
      <c r="CL96" s="41"/>
      <c r="CM96" s="41"/>
      <c r="CN96" s="41"/>
      <c r="CO96" s="41"/>
      <c r="CP96" s="41"/>
      <c r="CQ96" s="41"/>
      <c r="CR96" s="41"/>
      <c r="CS96" s="41"/>
      <c r="CT96" s="41"/>
      <c r="CU96" s="41"/>
      <c r="CV96" s="41"/>
      <c r="CW96" s="41"/>
      <c r="CX96" s="41"/>
      <c r="CY96" s="41"/>
      <c r="CZ96" s="41"/>
      <c r="DA96" s="41"/>
      <c r="DB96" s="41"/>
      <c r="DC96" s="41"/>
      <c r="DD96" s="41"/>
      <c r="DE96" s="41"/>
    </row>
    <row r="97" spans="1:109" ht="20.149999999999999" customHeight="1" x14ac:dyDescent="0.35">
      <c r="A97" s="37" t="s">
        <v>46</v>
      </c>
      <c r="B97" s="83" t="s">
        <v>52</v>
      </c>
      <c r="C97" s="88" t="s">
        <v>119</v>
      </c>
      <c r="D97" s="88" t="s">
        <v>119</v>
      </c>
      <c r="E97" s="88" t="s">
        <v>119</v>
      </c>
      <c r="F97" s="88" t="s">
        <v>119</v>
      </c>
      <c r="G97" s="88" t="s">
        <v>119</v>
      </c>
      <c r="H97" s="88" t="s">
        <v>119</v>
      </c>
      <c r="I97" s="88" t="s">
        <v>119</v>
      </c>
      <c r="J97" s="88" t="s">
        <v>119</v>
      </c>
      <c r="K97" s="88" t="s">
        <v>119</v>
      </c>
      <c r="L97" s="88" t="s">
        <v>119</v>
      </c>
      <c r="M97" s="88" t="s">
        <v>119</v>
      </c>
      <c r="N97" s="88" t="s">
        <v>119</v>
      </c>
      <c r="O97" s="88" t="s">
        <v>119</v>
      </c>
      <c r="P97" s="88" t="s">
        <v>119</v>
      </c>
      <c r="Q97" s="88" t="s">
        <v>119</v>
      </c>
      <c r="R97" s="88" t="s">
        <v>119</v>
      </c>
      <c r="S97" s="88" t="s">
        <v>119</v>
      </c>
      <c r="T97" s="67">
        <f>SUM(Quarter!BS97:BV97)</f>
        <v>1.4045000000000001</v>
      </c>
      <c r="U97" s="67">
        <f>SUM(Quarter!BW97:BZ97)</f>
        <v>2.0354999999999999</v>
      </c>
      <c r="V97" s="67">
        <f>SUM(Quarter!CA97:CD97)</f>
        <v>2.9778000000000002</v>
      </c>
      <c r="W97" s="67">
        <f>SUM(Quarter!CE97:CH97)</f>
        <v>3.5301000000000005</v>
      </c>
      <c r="X97" s="67">
        <f>SUM(Quarter!CI97:CL97)</f>
        <v>3.8603000000000001</v>
      </c>
      <c r="Y97" s="67">
        <f>SUM(Quarter!CM97:CP97)</f>
        <v>4.2964000000000002</v>
      </c>
      <c r="Z97" s="67">
        <f>SUM(Quarter!CQ97:CT97)</f>
        <v>4.2580999999999998</v>
      </c>
      <c r="AA97" s="67">
        <f>SUM(Quarter!CU97:CX97)</f>
        <v>4.6851000000000003</v>
      </c>
      <c r="AB97" s="67">
        <f>SUM(Quarter!CY97:DB97)</f>
        <v>4.5380000000000003</v>
      </c>
      <c r="AC97" s="67">
        <f>SUM(Quarter!DC97:DF97)</f>
        <v>4.4222000000000001</v>
      </c>
      <c r="AD97" s="67">
        <f>SUM(Quarter!DG97:DJ97)</f>
        <v>5.6932</v>
      </c>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1"/>
      <c r="BJ97" s="41"/>
      <c r="BK97" s="41"/>
      <c r="BL97" s="41"/>
      <c r="BM97" s="41"/>
      <c r="BN97" s="41"/>
      <c r="BO97" s="41"/>
      <c r="BP97" s="41"/>
      <c r="BQ97" s="41"/>
      <c r="BR97" s="41"/>
      <c r="BS97" s="41"/>
      <c r="BT97" s="41"/>
      <c r="BU97" s="41"/>
      <c r="BV97" s="41"/>
      <c r="BW97" s="41"/>
      <c r="BX97" s="41"/>
      <c r="BY97" s="41"/>
      <c r="BZ97" s="41"/>
      <c r="CA97" s="41"/>
      <c r="CB97" s="41"/>
      <c r="CC97" s="41"/>
      <c r="CD97" s="41"/>
      <c r="CE97" s="41"/>
      <c r="CF97" s="41"/>
      <c r="CG97" s="41"/>
      <c r="CH97" s="41"/>
      <c r="CI97" s="41"/>
      <c r="CJ97" s="41"/>
      <c r="CK97" s="41"/>
      <c r="CL97" s="41"/>
      <c r="CM97" s="41"/>
      <c r="CN97" s="41"/>
      <c r="CO97" s="41"/>
      <c r="CP97" s="41"/>
      <c r="CQ97" s="41"/>
      <c r="CR97" s="41"/>
      <c r="CS97" s="41"/>
      <c r="CT97" s="41"/>
      <c r="CU97" s="41"/>
      <c r="CV97" s="41"/>
      <c r="CW97" s="41"/>
      <c r="CX97" s="41"/>
      <c r="CY97" s="41"/>
      <c r="CZ97" s="41"/>
      <c r="DA97" s="41"/>
      <c r="DB97" s="41"/>
      <c r="DC97" s="41"/>
      <c r="DD97" s="41"/>
      <c r="DE97" s="41"/>
    </row>
    <row r="98" spans="1:109" ht="20.149999999999999" customHeight="1" x14ac:dyDescent="0.35">
      <c r="A98" s="37" t="s">
        <v>46</v>
      </c>
      <c r="B98" s="83" t="s">
        <v>53</v>
      </c>
      <c r="C98" s="67">
        <f>SUM(Quarter!C98:F98)</f>
        <v>0.44719999999999999</v>
      </c>
      <c r="D98" s="67">
        <f>SUM(Quarter!G98:J98)</f>
        <v>0.57420000000000004</v>
      </c>
      <c r="E98" s="67">
        <f>SUM(Quarter!K98:N98)</f>
        <v>0.64039999999999997</v>
      </c>
      <c r="F98" s="67">
        <f>SUM(Quarter!O98:R98)</f>
        <v>0.68330000000000002</v>
      </c>
      <c r="G98" s="67">
        <f>SUM(Quarter!S98:V98)</f>
        <v>0.80159999999999998</v>
      </c>
      <c r="H98" s="67">
        <f>SUM(Quarter!W98:Z98)</f>
        <v>1.0590999999999999</v>
      </c>
      <c r="I98" s="67">
        <f>SUM(Quarter!AA98:AD98)</f>
        <v>1.3671</v>
      </c>
      <c r="J98" s="67">
        <f>SUM(Quarter!AE98:AH98)</f>
        <v>2.4865000000000004</v>
      </c>
      <c r="K98" s="67">
        <f>SUM(Quarter!AI98:AL98)</f>
        <v>2.6432000000000002</v>
      </c>
      <c r="L98" s="67">
        <f>SUM(Quarter!AM98:AP98)</f>
        <v>2.1061999999999999</v>
      </c>
      <c r="M98" s="67">
        <f>SUM(Quarter!AQ98:AT98)</f>
        <v>2.3463000000000003</v>
      </c>
      <c r="N98" s="67">
        <f>SUM(Quarter!AU98:AX98)</f>
        <v>2.4017999999999997</v>
      </c>
      <c r="O98" s="67">
        <f>SUM(Quarter!AY98:BB98)</f>
        <v>3.403</v>
      </c>
      <c r="P98" s="67">
        <f>SUM(Quarter!BC98:BF98)</f>
        <v>4.1790000000000003</v>
      </c>
      <c r="Q98" s="67">
        <f>SUM(Quarter!BG98:BJ98)</f>
        <v>5.4992000000000001</v>
      </c>
      <c r="R98" s="67">
        <f>SUM(Quarter!BK98:BN98)</f>
        <v>8.2865000000000002</v>
      </c>
      <c r="S98" s="67">
        <f>SUM(Quarter!BO98:BR98)</f>
        <v>11.422799999999999</v>
      </c>
      <c r="T98" s="67">
        <f>SUM(Quarter!BS98:BV98)</f>
        <v>15.9168</v>
      </c>
      <c r="U98" s="67">
        <f>SUM(Quarter!BW98:BZ98)</f>
        <v>15.653000000000002</v>
      </c>
      <c r="V98" s="67">
        <f>SUM(Quarter!CA98:CD98)</f>
        <v>15.981700000000002</v>
      </c>
      <c r="W98" s="67">
        <f>SUM(Quarter!CE98:CH98)</f>
        <v>17.960599999999999</v>
      </c>
      <c r="X98" s="67">
        <f>SUM(Quarter!CI98:CL98)</f>
        <v>18.746099999999998</v>
      </c>
      <c r="Y98" s="67">
        <f>SUM(Quarter!CM98:CP98)</f>
        <v>19.6922</v>
      </c>
      <c r="Z98" s="67">
        <f>SUM(Quarter!CQ98:CT98)</f>
        <v>20.8977</v>
      </c>
      <c r="AA98" s="67">
        <f>SUM(Quarter!CU98:CX98)</f>
        <v>16.9815</v>
      </c>
      <c r="AB98" s="67">
        <f>SUM(Quarter!CY98:DB98)</f>
        <v>15.262900000000002</v>
      </c>
      <c r="AC98" s="67">
        <f>SUM(Quarter!DC98:DF98)</f>
        <v>19.802299999999999</v>
      </c>
      <c r="AD98" s="67">
        <f>SUM(Quarter!DG98:DJ98)</f>
        <v>20.665099999999999</v>
      </c>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1"/>
      <c r="CG98" s="41"/>
      <c r="CH98" s="41"/>
      <c r="CI98" s="41"/>
      <c r="CJ98" s="41"/>
      <c r="CK98" s="41"/>
      <c r="CL98" s="41"/>
      <c r="CM98" s="41"/>
      <c r="CN98" s="41"/>
      <c r="CO98" s="41"/>
      <c r="CP98" s="41"/>
      <c r="CQ98" s="41"/>
      <c r="CR98" s="41"/>
      <c r="CS98" s="41"/>
      <c r="CT98" s="41"/>
      <c r="CU98" s="41"/>
      <c r="CV98" s="41"/>
      <c r="CW98" s="41"/>
      <c r="CX98" s="41"/>
      <c r="CY98" s="41"/>
      <c r="CZ98" s="41"/>
      <c r="DA98" s="41"/>
      <c r="DB98" s="41"/>
      <c r="DC98" s="41"/>
      <c r="DD98" s="41"/>
      <c r="DE98" s="41"/>
    </row>
    <row r="99" spans="1:109" ht="20.149999999999999" customHeight="1" x14ac:dyDescent="0.35">
      <c r="A99" s="37" t="s">
        <v>46</v>
      </c>
      <c r="B99" s="83" t="s">
        <v>54</v>
      </c>
      <c r="C99" s="88" t="s">
        <v>119</v>
      </c>
      <c r="D99" s="88" t="s">
        <v>119</v>
      </c>
      <c r="E99" s="88" t="s">
        <v>119</v>
      </c>
      <c r="F99" s="88" t="s">
        <v>119</v>
      </c>
      <c r="G99" s="88" t="s">
        <v>119</v>
      </c>
      <c r="H99" s="88" t="s">
        <v>119</v>
      </c>
      <c r="I99" s="88" t="s">
        <v>119</v>
      </c>
      <c r="J99" s="88" t="s">
        <v>119</v>
      </c>
      <c r="K99" s="88" t="s">
        <v>119</v>
      </c>
      <c r="L99" s="88" t="s">
        <v>119</v>
      </c>
      <c r="M99" s="88" t="s">
        <v>119</v>
      </c>
      <c r="N99" s="88" t="s">
        <v>119</v>
      </c>
      <c r="O99" s="88" t="s">
        <v>119</v>
      </c>
      <c r="P99" s="88" t="s">
        <v>119</v>
      </c>
      <c r="Q99" s="88" t="s">
        <v>119</v>
      </c>
      <c r="R99" s="67">
        <f>SUM(Quarter!BK99:BN99)</f>
        <v>0.46970000000000001</v>
      </c>
      <c r="S99" s="67">
        <f>SUM(Quarter!BO99:BR99)</f>
        <v>0.47499999999999998</v>
      </c>
      <c r="T99" s="67">
        <f>SUM(Quarter!BS99:BV99)</f>
        <v>0.61960000000000004</v>
      </c>
      <c r="U99" s="67">
        <f>SUM(Quarter!BW99:BZ99)</f>
        <v>0.87119999999999986</v>
      </c>
      <c r="V99" s="67">
        <f>SUM(Quarter!CA99:CD99)</f>
        <v>1.1477999999999999</v>
      </c>
      <c r="W99" s="67">
        <f>SUM(Quarter!CE99:CH99)</f>
        <v>1.0173000000000001</v>
      </c>
      <c r="X99" s="67">
        <f>SUM(Quarter!CI99:CL99)</f>
        <v>1.0436000000000001</v>
      </c>
      <c r="Y99" s="67">
        <f>SUM(Quarter!CM99:CP99)</f>
        <v>1.2907999999999999</v>
      </c>
      <c r="Z99" s="67">
        <f>SUM(Quarter!CQ99:CT99)</f>
        <v>1.4569000000000001</v>
      </c>
      <c r="AA99" s="67">
        <f>SUM(Quarter!CU99:CX99)</f>
        <v>1.4167999999999998</v>
      </c>
      <c r="AB99" s="67">
        <f>SUM(Quarter!CY99:DB99)</f>
        <v>1.3887</v>
      </c>
      <c r="AC99" s="67">
        <f>SUM(Quarter!DC99:DF99)</f>
        <v>1.4473000000000003</v>
      </c>
      <c r="AD99" s="67">
        <f>SUM(Quarter!DG99:DJ99)</f>
        <v>1.4562999999999999</v>
      </c>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c r="BH99" s="41"/>
      <c r="BI99" s="41"/>
      <c r="BJ99" s="41"/>
      <c r="BK99" s="41"/>
      <c r="BL99" s="41"/>
      <c r="BM99" s="41"/>
      <c r="BN99" s="41"/>
      <c r="BO99" s="41"/>
      <c r="BP99" s="41"/>
      <c r="BQ99" s="41"/>
      <c r="BR99" s="41"/>
      <c r="BS99" s="41"/>
      <c r="BT99" s="41"/>
      <c r="BU99" s="41"/>
      <c r="BV99" s="41"/>
      <c r="BW99" s="41"/>
      <c r="BX99" s="41"/>
      <c r="BY99" s="41"/>
      <c r="BZ99" s="41"/>
      <c r="CA99" s="41"/>
      <c r="CB99" s="41"/>
      <c r="CC99" s="41"/>
      <c r="CD99" s="41"/>
      <c r="CE99" s="41"/>
      <c r="CF99" s="41"/>
      <c r="CG99" s="41"/>
      <c r="CH99" s="41"/>
      <c r="CI99" s="41"/>
      <c r="CJ99" s="41"/>
      <c r="CK99" s="41"/>
      <c r="CL99" s="41"/>
      <c r="CM99" s="41"/>
      <c r="CN99" s="41"/>
      <c r="CO99" s="41"/>
      <c r="CP99" s="41"/>
      <c r="CQ99" s="41"/>
      <c r="CR99" s="41"/>
      <c r="CS99" s="41"/>
      <c r="CT99" s="41"/>
      <c r="CU99" s="41"/>
      <c r="CV99" s="41"/>
      <c r="CW99" s="41"/>
      <c r="CX99" s="41"/>
      <c r="CY99" s="41"/>
      <c r="CZ99" s="41"/>
      <c r="DA99" s="41"/>
      <c r="DB99" s="41"/>
      <c r="DC99" s="41"/>
      <c r="DD99" s="41"/>
      <c r="DE99" s="41"/>
    </row>
    <row r="100" spans="1:109" ht="20.149999999999999" customHeight="1" x14ac:dyDescent="0.35">
      <c r="A100" s="37" t="s">
        <v>46</v>
      </c>
      <c r="B100" s="83" t="s">
        <v>66</v>
      </c>
      <c r="C100" s="67">
        <f>SUM(Quarter!C100:F100)</f>
        <v>-1.0245000000000002</v>
      </c>
      <c r="D100" s="67">
        <f>SUM(Quarter!G100:J100)</f>
        <v>-0.97009999999999996</v>
      </c>
      <c r="E100" s="67">
        <f>SUM(Quarter!K100:N100)</f>
        <v>-0.89549999999999996</v>
      </c>
      <c r="F100" s="67">
        <f>SUM(Quarter!O100:R100)</f>
        <v>-0.87009999999999998</v>
      </c>
      <c r="G100" s="67">
        <f>SUM(Quarter!S100:V100)</f>
        <v>-0.90090000000000003</v>
      </c>
      <c r="H100" s="67">
        <f>SUM(Quarter!W100:Z100)</f>
        <v>-0.90429999999999999</v>
      </c>
      <c r="I100" s="67">
        <f>SUM(Quarter!AA100:AD100)</f>
        <v>-0.93809999999999993</v>
      </c>
      <c r="J100" s="67">
        <f>SUM(Quarter!AE100:AH100)</f>
        <v>-0.93060000000000009</v>
      </c>
      <c r="K100" s="67">
        <f>SUM(Quarter!AI100:AL100)</f>
        <v>-1.1956</v>
      </c>
      <c r="L100" s="67">
        <f>SUM(Quarter!AM100:AP100)</f>
        <v>-1.2255</v>
      </c>
      <c r="M100" s="67">
        <f>SUM(Quarter!AQ100:AT100)</f>
        <v>-1.2967</v>
      </c>
      <c r="N100" s="67">
        <f>SUM(Quarter!AU100:AX100)</f>
        <v>-1.1705000000000001</v>
      </c>
      <c r="O100" s="67">
        <f>SUM(Quarter!AY100:BB100)</f>
        <v>-1.0726</v>
      </c>
      <c r="P100" s="67">
        <f>SUM(Quarter!BC100:BF100)</f>
        <v>-0.94779999999999998</v>
      </c>
      <c r="Q100" s="67">
        <f>SUM(Quarter!BG100:BJ100)</f>
        <v>-1.0217000000000001</v>
      </c>
      <c r="R100" s="67">
        <f>SUM(Quarter!BK100:BN100)</f>
        <v>-1.0358000000000001</v>
      </c>
      <c r="S100" s="67">
        <f>SUM(Quarter!BO100:BR100)</f>
        <v>-1.0106999999999999</v>
      </c>
      <c r="T100" s="67">
        <f>SUM(Quarter!BS100:BV100)</f>
        <v>-0.98070000000000002</v>
      </c>
      <c r="U100" s="67">
        <f>SUM(Quarter!BW100:BZ100)</f>
        <v>-1.0654999999999999</v>
      </c>
      <c r="V100" s="67">
        <f>SUM(Quarter!CA100:CD100)</f>
        <v>-0.99720000000000009</v>
      </c>
      <c r="W100" s="67">
        <f>SUM(Quarter!CE100:CH100)</f>
        <v>-0.90110000000000001</v>
      </c>
      <c r="X100" s="67">
        <f>SUM(Quarter!CI100:CL100)</f>
        <v>-0.61019999999999996</v>
      </c>
      <c r="Y100" s="67">
        <f>SUM(Quarter!CM100:CP100)</f>
        <v>-0.50380000000000003</v>
      </c>
      <c r="Z100" s="67">
        <f>SUM(Quarter!CQ100:CT100)</f>
        <v>-0.62150000000000005</v>
      </c>
      <c r="AA100" s="67">
        <f>SUM(Quarter!CU100:CX100)</f>
        <v>-0.61180000000000001</v>
      </c>
      <c r="AB100" s="67">
        <f>SUM(Quarter!CY100:DB100)</f>
        <v>-0.54449999999999998</v>
      </c>
      <c r="AC100" s="67">
        <f>SUM(Quarter!DC100:DF100)</f>
        <v>-0.65090000000000003</v>
      </c>
      <c r="AD100" s="67">
        <f>SUM(Quarter!DG100:DJ100)</f>
        <v>-0.33189999999999997</v>
      </c>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O100" s="41"/>
      <c r="BP100" s="41"/>
      <c r="BQ100" s="41"/>
      <c r="BR100" s="41"/>
      <c r="BS100" s="41"/>
      <c r="BT100" s="41"/>
      <c r="BU100" s="41"/>
      <c r="BV100" s="41"/>
      <c r="BW100" s="41"/>
      <c r="BX100" s="41"/>
      <c r="BY100" s="41"/>
      <c r="BZ100" s="41"/>
      <c r="CA100" s="41"/>
      <c r="CB100" s="41"/>
      <c r="CC100" s="41"/>
      <c r="CD100" s="41"/>
      <c r="CE100" s="41"/>
      <c r="CF100" s="41"/>
      <c r="CG100" s="41"/>
      <c r="CH100" s="41"/>
      <c r="CI100" s="41"/>
      <c r="CJ100" s="41"/>
      <c r="CK100" s="41"/>
      <c r="CL100" s="41"/>
      <c r="CM100" s="41"/>
      <c r="CN100" s="41"/>
      <c r="CO100" s="41"/>
      <c r="CP100" s="41"/>
      <c r="CQ100" s="41"/>
      <c r="CR100" s="41"/>
      <c r="CS100" s="41"/>
      <c r="CT100" s="41"/>
      <c r="CU100" s="41"/>
      <c r="CV100" s="41"/>
      <c r="CW100" s="41"/>
      <c r="CX100" s="41"/>
      <c r="CY100" s="41"/>
      <c r="CZ100" s="41"/>
      <c r="DA100" s="41"/>
      <c r="DB100" s="41"/>
      <c r="DC100" s="41"/>
      <c r="DD100" s="41"/>
      <c r="DE100" s="41"/>
    </row>
    <row r="101" spans="1:109" ht="20.149999999999999" customHeight="1" x14ac:dyDescent="0.35">
      <c r="A101" s="37" t="s">
        <v>46</v>
      </c>
      <c r="B101" s="38" t="s">
        <v>263</v>
      </c>
      <c r="C101" s="88" t="s">
        <v>119</v>
      </c>
      <c r="D101" s="88" t="s">
        <v>119</v>
      </c>
      <c r="E101" s="88" t="s">
        <v>119</v>
      </c>
      <c r="F101" s="88" t="s">
        <v>119</v>
      </c>
      <c r="G101" s="88" t="s">
        <v>119</v>
      </c>
      <c r="H101" s="88" t="s">
        <v>119</v>
      </c>
      <c r="I101" s="88" t="s">
        <v>119</v>
      </c>
      <c r="J101" s="88" t="s">
        <v>119</v>
      </c>
      <c r="K101" s="88" t="s">
        <v>119</v>
      </c>
      <c r="L101" s="88" t="s">
        <v>119</v>
      </c>
      <c r="M101" s="88" t="s">
        <v>119</v>
      </c>
      <c r="N101" s="88" t="s">
        <v>119</v>
      </c>
      <c r="O101" s="88" t="s">
        <v>119</v>
      </c>
      <c r="P101" s="88" t="s">
        <v>119</v>
      </c>
      <c r="Q101" s="88" t="s">
        <v>119</v>
      </c>
      <c r="R101" s="88" t="s">
        <v>119</v>
      </c>
      <c r="S101" s="88" t="s">
        <v>119</v>
      </c>
      <c r="T101" s="67">
        <f>SUM(Quarter!BS101:BV101)</f>
        <v>0</v>
      </c>
      <c r="U101" s="67">
        <f>SUM(Quarter!BW101:BZ101)</f>
        <v>0</v>
      </c>
      <c r="V101" s="67">
        <f>SUM(Quarter!CA101:CD101)</f>
        <v>-5.0000000000000001E-4</v>
      </c>
      <c r="W101" s="67">
        <f>SUM(Quarter!CE101:CH101)</f>
        <v>-1.18E-2</v>
      </c>
      <c r="X101" s="67">
        <f>SUM(Quarter!CI101:CL101)</f>
        <v>-2.8200000000000003E-2</v>
      </c>
      <c r="Y101" s="67">
        <f>SUM(Quarter!CM101:CP101)</f>
        <v>-3.95E-2</v>
      </c>
      <c r="Z101" s="67">
        <f>SUM(Quarter!CQ101:CT101)</f>
        <v>-4.2600000000000006E-2</v>
      </c>
      <c r="AA101" s="67">
        <f>SUM(Quarter!CU101:CX101)</f>
        <v>-8.2000000000000003E-2</v>
      </c>
      <c r="AB101" s="67">
        <f>SUM(Quarter!CY101:DB101)</f>
        <v>-0.17880000000000001</v>
      </c>
      <c r="AC101" s="67">
        <f>SUM(Quarter!DC101:DF101)</f>
        <v>-0.2787</v>
      </c>
      <c r="AD101" s="67">
        <f>SUM(Quarter!DG101:DJ101)</f>
        <v>-0.41449999999999998</v>
      </c>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c r="BM101" s="41"/>
      <c r="BN101" s="41"/>
      <c r="BO101" s="41"/>
      <c r="BP101" s="41"/>
      <c r="BQ101" s="41"/>
      <c r="BR101" s="41"/>
      <c r="BS101" s="41"/>
      <c r="BT101" s="41"/>
      <c r="BU101" s="41"/>
      <c r="BV101" s="41"/>
      <c r="BW101" s="41"/>
      <c r="BX101" s="41"/>
      <c r="BY101" s="41"/>
      <c r="BZ101" s="41"/>
      <c r="CA101" s="41"/>
      <c r="CB101" s="41"/>
      <c r="CC101" s="41"/>
      <c r="CD101" s="41"/>
      <c r="CE101" s="41"/>
      <c r="CF101" s="41"/>
      <c r="CG101" s="41"/>
      <c r="CH101" s="41"/>
      <c r="CI101" s="41"/>
      <c r="CJ101" s="41"/>
      <c r="CK101" s="41"/>
      <c r="CL101" s="41"/>
      <c r="CM101" s="41"/>
      <c r="CN101" s="41"/>
      <c r="CO101" s="41"/>
      <c r="CP101" s="41"/>
      <c r="CQ101" s="41"/>
      <c r="CR101" s="41"/>
      <c r="CS101" s="41"/>
      <c r="CT101" s="41"/>
      <c r="CU101" s="41"/>
      <c r="CV101" s="41"/>
      <c r="CW101" s="41"/>
      <c r="CX101" s="41"/>
      <c r="CY101" s="41"/>
      <c r="CZ101" s="41"/>
      <c r="DA101" s="41"/>
      <c r="DB101" s="41"/>
      <c r="DC101" s="41"/>
      <c r="DD101" s="41"/>
      <c r="DE101" s="41"/>
    </row>
    <row r="102" spans="1:109" ht="20.149999999999999" customHeight="1" x14ac:dyDescent="0.35">
      <c r="A102" s="37" t="s">
        <v>46</v>
      </c>
      <c r="B102" s="83" t="s">
        <v>55</v>
      </c>
      <c r="C102" s="67">
        <f>SUM(Quarter!C102:F102)</f>
        <v>12.4681</v>
      </c>
      <c r="D102" s="67">
        <f>SUM(Quarter!G102:J102)</f>
        <v>14.244299999999999</v>
      </c>
      <c r="E102" s="67">
        <f>SUM(Quarter!K102:N102)</f>
        <v>14.174300000000001</v>
      </c>
      <c r="F102" s="67">
        <f>SUM(Quarter!O102:R102)</f>
        <v>10.3993</v>
      </c>
      <c r="G102" s="67">
        <f>SUM(Quarter!S102:V102)</f>
        <v>8.4146999999999998</v>
      </c>
      <c r="H102" s="67">
        <f>SUM(Quarter!W102:Z102)</f>
        <v>2.1602999999999999</v>
      </c>
      <c r="I102" s="67">
        <f>SUM(Quarter!AA102:AD102)</f>
        <v>7.4897000000000009</v>
      </c>
      <c r="J102" s="67">
        <f>SUM(Quarter!AE102:AH102)</f>
        <v>8.3209999999999997</v>
      </c>
      <c r="K102" s="67">
        <f>SUM(Quarter!AI102:AL102)</f>
        <v>7.5168999999999997</v>
      </c>
      <c r="L102" s="67">
        <f>SUM(Quarter!AM102:AP102)</f>
        <v>5.2145999999999999</v>
      </c>
      <c r="M102" s="67">
        <f>SUM(Quarter!AQ102:AT102)</f>
        <v>11.0221</v>
      </c>
      <c r="N102" s="67">
        <f>SUM(Quarter!AU102:AX102)</f>
        <v>2.8606999999999996</v>
      </c>
      <c r="O102" s="67">
        <f>SUM(Quarter!AY102:BB102)</f>
        <v>2.6615000000000002</v>
      </c>
      <c r="P102" s="67">
        <f>SUM(Quarter!BC102:BF102)</f>
        <v>6.2231000000000005</v>
      </c>
      <c r="Q102" s="67">
        <f>SUM(Quarter!BG102:BJ102)</f>
        <v>11.863900000000001</v>
      </c>
      <c r="R102" s="67">
        <f>SUM(Quarter!BK102:BN102)</f>
        <v>14.430899999999999</v>
      </c>
      <c r="S102" s="67">
        <f>SUM(Quarter!BO102:BR102)</f>
        <v>20.5198</v>
      </c>
      <c r="T102" s="67">
        <f>SUM(Quarter!BS102:BV102)</f>
        <v>21.105600000000003</v>
      </c>
      <c r="U102" s="67">
        <f>SUM(Quarter!BW102:BZ102)</f>
        <v>17.745100000000004</v>
      </c>
      <c r="V102" s="67">
        <f>SUM(Quarter!CA102:CD102)</f>
        <v>14.760000000000002</v>
      </c>
      <c r="W102" s="67">
        <f>SUM(Quarter!CE102:CH102)</f>
        <v>19.107700000000001</v>
      </c>
      <c r="X102" s="67">
        <f>SUM(Quarter!CI102:CL102)</f>
        <v>21.170399999999997</v>
      </c>
      <c r="Y102" s="67">
        <f>SUM(Quarter!CM102:CP102)</f>
        <v>17.909800000000001</v>
      </c>
      <c r="Z102" s="67">
        <f>SUM(Quarter!CQ102:CT102)</f>
        <v>24.624400000000001</v>
      </c>
      <c r="AA102" s="67">
        <f>SUM(Quarter!CU102:CX102)</f>
        <v>-5.3096000000000005</v>
      </c>
      <c r="AB102" s="67">
        <f>SUM(Quarter!CY102:DB102)</f>
        <v>23.8337</v>
      </c>
      <c r="AC102" s="67">
        <f>SUM(Quarter!DC102:DF102)</f>
        <v>33.407799999999995</v>
      </c>
      <c r="AD102" s="67">
        <f>SUM(Quarter!DG102:DJ102)</f>
        <v>29.729700000000001</v>
      </c>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O102" s="41"/>
      <c r="BP102" s="41"/>
      <c r="BQ102" s="41"/>
      <c r="BR102" s="41"/>
      <c r="BS102" s="41"/>
      <c r="BT102" s="41"/>
      <c r="BU102" s="41"/>
      <c r="BV102" s="41"/>
      <c r="BW102" s="41"/>
      <c r="BX102" s="41"/>
      <c r="BY102" s="41"/>
      <c r="BZ102" s="41"/>
      <c r="CA102" s="41"/>
      <c r="CB102" s="41"/>
      <c r="CC102" s="41"/>
      <c r="CD102" s="41"/>
      <c r="CE102" s="41"/>
      <c r="CF102" s="41"/>
      <c r="CG102" s="41"/>
      <c r="CH102" s="41"/>
      <c r="CI102" s="41"/>
      <c r="CJ102" s="41"/>
      <c r="CK102" s="41"/>
      <c r="CL102" s="41"/>
      <c r="CM102" s="41"/>
      <c r="CN102" s="41"/>
      <c r="CO102" s="41"/>
      <c r="CP102" s="41"/>
      <c r="CQ102" s="41"/>
      <c r="CR102" s="41"/>
      <c r="CS102" s="41"/>
      <c r="CT102" s="41"/>
      <c r="CU102" s="41"/>
      <c r="CV102" s="41"/>
      <c r="CW102" s="41"/>
      <c r="CX102" s="41"/>
      <c r="CY102" s="41"/>
      <c r="CZ102" s="41"/>
      <c r="DA102" s="41"/>
      <c r="DB102" s="41"/>
      <c r="DC102" s="41"/>
      <c r="DD102" s="41"/>
      <c r="DE102" s="41"/>
    </row>
    <row r="103" spans="1:109" ht="20.149999999999999" customHeight="1" x14ac:dyDescent="0.35">
      <c r="A103" s="37" t="s">
        <v>46</v>
      </c>
      <c r="B103" s="83" t="s">
        <v>56</v>
      </c>
      <c r="C103" s="67">
        <f>SUM(Quarter!C103:F103)</f>
        <v>327.49829999999997</v>
      </c>
      <c r="D103" s="67">
        <f>SUM(Quarter!G103:J103)</f>
        <v>331.61690000000004</v>
      </c>
      <c r="E103" s="67">
        <f>SUM(Quarter!K103:N103)</f>
        <v>337.50660000000005</v>
      </c>
      <c r="F103" s="67">
        <f>SUM(Quarter!O103:R103)</f>
        <v>344.18009999999998</v>
      </c>
      <c r="G103" s="67">
        <f>SUM(Quarter!S103:V103)</f>
        <v>343.1995</v>
      </c>
      <c r="H103" s="67">
        <f>SUM(Quarter!W103:Z103)</f>
        <v>344.46819999999997</v>
      </c>
      <c r="I103" s="67">
        <f>SUM(Quarter!AA103:AD103)</f>
        <v>346.72429999999997</v>
      </c>
      <c r="J103" s="67">
        <f>SUM(Quarter!AE103:AH103)</f>
        <v>350.56130000000002</v>
      </c>
      <c r="K103" s="67">
        <f>SUM(Quarter!AI103:AL103)</f>
        <v>346.8</v>
      </c>
      <c r="L103" s="67">
        <f>SUM(Quarter!AM103:AP103)</f>
        <v>345.37079999999997</v>
      </c>
      <c r="M103" s="67">
        <f>SUM(Quarter!AQ103:AT103)</f>
        <v>346.22770000000003</v>
      </c>
      <c r="N103" s="67">
        <f>SUM(Quarter!AU103:AX103)</f>
        <v>325.2783</v>
      </c>
      <c r="O103" s="67">
        <f>SUM(Quarter!AY103:BB103)</f>
        <v>331.65429999999998</v>
      </c>
      <c r="P103" s="67">
        <f>SUM(Quarter!BC103:BF103)</f>
        <v>320.4402</v>
      </c>
      <c r="Q103" s="67">
        <f>SUM(Quarter!BG103:BJ103)</f>
        <v>320.3175</v>
      </c>
      <c r="R103" s="67">
        <f>SUM(Quarter!BK103:BN103)</f>
        <v>319.46559999999999</v>
      </c>
      <c r="S103" s="67">
        <f>SUM(Quarter!BO103:BR103)</f>
        <v>303.49990000000003</v>
      </c>
      <c r="T103" s="67">
        <f>SUM(Quarter!BS103:BV103)</f>
        <v>299.5677</v>
      </c>
      <c r="U103" s="67">
        <f>SUM(Quarter!BW103:BZ103)</f>
        <v>294.32729999999998</v>
      </c>
      <c r="V103" s="67">
        <f>SUM(Quarter!CA103:CD103)</f>
        <v>286.9325</v>
      </c>
      <c r="W103" s="67">
        <f>SUM(Quarter!CE103:CH103)</f>
        <v>285.5643</v>
      </c>
      <c r="X103" s="67">
        <f>SUM(Quarter!CI103:CL103)</f>
        <v>278.1275</v>
      </c>
      <c r="Y103" s="67">
        <f>SUM(Quarter!CM103:CP103)</f>
        <v>262.6823</v>
      </c>
      <c r="Z103" s="67">
        <f>SUM(Quarter!CQ103:CT103)</f>
        <v>269.06169999999997</v>
      </c>
      <c r="AA103" s="67">
        <f>SUM(Quarter!CU103:CX103)</f>
        <v>253.65649999999999</v>
      </c>
      <c r="AB103" s="67">
        <f>SUM(Quarter!CY103:DB103)</f>
        <v>250.2242</v>
      </c>
      <c r="AC103" s="67">
        <f>SUM(Quarter!DC103:DF103)</f>
        <v>250.93389999999999</v>
      </c>
      <c r="AD103" s="67">
        <f>SUM(Quarter!DG103:DJ103)</f>
        <v>251.4308</v>
      </c>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O103" s="41"/>
      <c r="BP103" s="41"/>
      <c r="BQ103" s="41"/>
      <c r="BR103" s="41"/>
      <c r="BS103" s="41"/>
      <c r="BT103" s="41"/>
      <c r="BU103" s="41"/>
      <c r="BV103" s="41"/>
      <c r="BW103" s="41"/>
      <c r="BX103" s="41"/>
      <c r="BY103" s="41"/>
      <c r="BZ103" s="41"/>
      <c r="CA103" s="41"/>
      <c r="CB103" s="41"/>
      <c r="CC103" s="41"/>
      <c r="CD103" s="41"/>
      <c r="CE103" s="41"/>
      <c r="CF103" s="41"/>
      <c r="CG103" s="41"/>
      <c r="CH103" s="41"/>
      <c r="CI103" s="41"/>
      <c r="CJ103" s="41"/>
      <c r="CK103" s="41"/>
      <c r="CL103" s="41"/>
      <c r="CM103" s="41"/>
      <c r="CN103" s="41"/>
      <c r="CO103" s="41"/>
      <c r="CP103" s="41"/>
      <c r="CQ103" s="41"/>
      <c r="CR103" s="41"/>
      <c r="CS103" s="41"/>
      <c r="CT103" s="41"/>
      <c r="CU103" s="41"/>
      <c r="CV103" s="41"/>
      <c r="CW103" s="41"/>
      <c r="CX103" s="41"/>
      <c r="CY103" s="41"/>
      <c r="CZ103" s="41"/>
      <c r="DA103" s="41"/>
      <c r="DB103" s="41"/>
      <c r="DC103" s="41"/>
      <c r="DD103" s="41"/>
      <c r="DE103" s="41"/>
    </row>
    <row r="104" spans="1:109" ht="20.149999999999999" customHeight="1" x14ac:dyDescent="0.35">
      <c r="A104" s="37" t="s">
        <v>47</v>
      </c>
      <c r="B104" s="83" t="s">
        <v>57</v>
      </c>
      <c r="C104" s="67">
        <f>SUM(Quarter!C104:F104)</f>
        <v>4.141</v>
      </c>
      <c r="D104" s="67">
        <f>SUM(Quarter!G104:J104)</f>
        <v>3.9091</v>
      </c>
      <c r="E104" s="67">
        <f>SUM(Quarter!K104:N104)</f>
        <v>2.8871000000000002</v>
      </c>
      <c r="F104" s="67">
        <f>SUM(Quarter!O104:R104)</f>
        <v>4.1039999999999992</v>
      </c>
      <c r="G104" s="67">
        <f>SUM(Quarter!S104:V104)</f>
        <v>3.0920999999999998</v>
      </c>
      <c r="H104" s="67">
        <f>SUM(Quarter!W104:Z104)</f>
        <v>4.0620000000000003</v>
      </c>
      <c r="I104" s="67">
        <f>SUM(Quarter!AA104:AD104)</f>
        <v>3.7530000000000001</v>
      </c>
      <c r="J104" s="67">
        <f>SUM(Quarter!AE104:AH104)</f>
        <v>3.7370000000000001</v>
      </c>
      <c r="K104" s="67">
        <f>SUM(Quarter!AI104:AL104)</f>
        <v>3.6929000000000003</v>
      </c>
      <c r="L104" s="67">
        <f>SUM(Quarter!AM104:AP104)</f>
        <v>3.6624999999999996</v>
      </c>
      <c r="M104" s="67">
        <f>SUM(Quarter!AQ104:AT104)</f>
        <v>3.8607000000000005</v>
      </c>
      <c r="N104" s="67">
        <f>SUM(Quarter!AU104:AX104)</f>
        <v>3.5405999999999995</v>
      </c>
      <c r="O104" s="67">
        <f>SUM(Quarter!AY104:BB104)</f>
        <v>3.5584000000000002</v>
      </c>
      <c r="P104" s="67">
        <f>SUM(Quarter!BC104:BF104)</f>
        <v>3.5706000000000002</v>
      </c>
      <c r="Q104" s="67">
        <f>SUM(Quarter!BG104:BJ104)</f>
        <v>2.8218000000000001</v>
      </c>
      <c r="R104" s="67">
        <f>SUM(Quarter!BK104:BN104)</f>
        <v>7.85E-2</v>
      </c>
      <c r="S104" s="67">
        <f>SUM(Quarter!BO104:BR104)</f>
        <v>6.8699999999999997E-2</v>
      </c>
      <c r="T104" s="67">
        <f>SUM(Quarter!BS104:BV104)</f>
        <v>6.3200000000000006E-2</v>
      </c>
      <c r="U104" s="67">
        <f>SUM(Quarter!BW104:BZ104)</f>
        <v>5.3099999999999994E-2</v>
      </c>
      <c r="V104" s="67">
        <f>SUM(Quarter!CA104:CD104)</f>
        <v>4.7100000000000003E-2</v>
      </c>
      <c r="W104" s="67">
        <f>SUM(Quarter!CE104:CH104)</f>
        <v>5.0700000000000002E-2</v>
      </c>
      <c r="X104" s="67">
        <f>SUM(Quarter!CI104:CL104)</f>
        <v>4.7399999999999998E-2</v>
      </c>
      <c r="Y104" s="67">
        <f>SUM(Quarter!CM104:CP104)</f>
        <v>4.8899999999999999E-2</v>
      </c>
      <c r="Z104" s="67">
        <f>SUM(Quarter!CQ104:CT104)</f>
        <v>4.6200000000000005E-2</v>
      </c>
      <c r="AA104" s="67">
        <f>SUM(Quarter!CU104:CX104)</f>
        <v>4.5700000000000005E-2</v>
      </c>
      <c r="AB104" s="67">
        <f>SUM(Quarter!CY104:DB104)</f>
        <v>3.7400000000000003E-2</v>
      </c>
      <c r="AC104" s="67">
        <f>SUM(Quarter!DC104:DF104)</f>
        <v>3.7200000000000004E-2</v>
      </c>
      <c r="AD104" s="67">
        <f>SUM(Quarter!DG104:DJ104)</f>
        <v>0</v>
      </c>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O104" s="41"/>
      <c r="BP104" s="41"/>
      <c r="BQ104" s="41"/>
      <c r="BR104" s="41"/>
      <c r="BS104" s="41"/>
      <c r="BT104" s="41"/>
      <c r="BU104" s="41"/>
      <c r="BV104" s="41"/>
      <c r="BW104" s="41"/>
      <c r="BX104" s="41"/>
      <c r="BY104" s="41"/>
      <c r="BZ104" s="41"/>
      <c r="CA104" s="41"/>
      <c r="CB104" s="41"/>
      <c r="CC104" s="41"/>
      <c r="CD104" s="41"/>
      <c r="CE104" s="41"/>
      <c r="CF104" s="41"/>
      <c r="CG104" s="41"/>
      <c r="CH104" s="41"/>
      <c r="CI104" s="41"/>
      <c r="CJ104" s="41"/>
      <c r="CK104" s="41"/>
      <c r="CL104" s="41"/>
      <c r="CM104" s="41"/>
      <c r="CN104" s="41"/>
      <c r="CO104" s="41"/>
      <c r="CP104" s="41"/>
      <c r="CQ104" s="41"/>
      <c r="CR104" s="41"/>
      <c r="CS104" s="41"/>
      <c r="CT104" s="41"/>
      <c r="CU104" s="41"/>
      <c r="CV104" s="41"/>
      <c r="CW104" s="41"/>
      <c r="CX104" s="41"/>
      <c r="CY104" s="41"/>
      <c r="CZ104" s="41"/>
      <c r="DA104" s="41"/>
      <c r="DB104" s="41"/>
      <c r="DC104" s="41"/>
      <c r="DD104" s="41"/>
      <c r="DE104" s="41"/>
    </row>
    <row r="105" spans="1:109" ht="20.149999999999999" customHeight="1" x14ac:dyDescent="0.35">
      <c r="A105" s="37" t="s">
        <v>47</v>
      </c>
      <c r="B105" s="83" t="s">
        <v>58</v>
      </c>
      <c r="C105" s="67">
        <f>SUM(Quarter!C105:F105)</f>
        <v>3.6232000000000002</v>
      </c>
      <c r="D105" s="67">
        <f>SUM(Quarter!G105:J105)</f>
        <v>3.3391000000000002</v>
      </c>
      <c r="E105" s="67">
        <f>SUM(Quarter!K105:N105)</f>
        <v>3.8050999999999995</v>
      </c>
      <c r="F105" s="67">
        <f>SUM(Quarter!O105:R105)</f>
        <v>2.585</v>
      </c>
      <c r="G105" s="67">
        <f>SUM(Quarter!S105:V105)</f>
        <v>2.5840000000000001</v>
      </c>
      <c r="H105" s="67">
        <f>SUM(Quarter!W105:Z105)</f>
        <v>2.2229999999999999</v>
      </c>
      <c r="I105" s="67">
        <f>SUM(Quarter!AA105:AD105)</f>
        <v>2.5651000000000002</v>
      </c>
      <c r="J105" s="67">
        <f>SUM(Quarter!AE105:AH105)</f>
        <v>2.2599999999999998</v>
      </c>
      <c r="K105" s="67">
        <f>SUM(Quarter!AI105:AL105)</f>
        <v>2.2950999999999997</v>
      </c>
      <c r="L105" s="67">
        <f>SUM(Quarter!AM105:AP105)</f>
        <v>1.9405999999999999</v>
      </c>
      <c r="M105" s="67">
        <f>SUM(Quarter!AQ105:AT105)</f>
        <v>1.9969000000000001</v>
      </c>
      <c r="N105" s="67">
        <f>SUM(Quarter!AU105:AX105)</f>
        <v>2.0018000000000002</v>
      </c>
      <c r="O105" s="67">
        <f>SUM(Quarter!AY105:BB105)</f>
        <v>2.3458999999999999</v>
      </c>
      <c r="P105" s="67">
        <f>SUM(Quarter!BC105:BF105)</f>
        <v>1.8928000000000003</v>
      </c>
      <c r="Q105" s="67">
        <f>SUM(Quarter!BG105:BJ105)</f>
        <v>1.3345</v>
      </c>
      <c r="R105" s="67">
        <f>SUM(Quarter!BK105:BN105)</f>
        <v>1.224</v>
      </c>
      <c r="S105" s="67">
        <f>SUM(Quarter!BO105:BR105)</f>
        <v>1.2877999999999998</v>
      </c>
      <c r="T105" s="67">
        <f>SUM(Quarter!BS105:BV105)</f>
        <v>1.2551000000000001</v>
      </c>
      <c r="U105" s="67">
        <f>SUM(Quarter!BW105:BZ105)</f>
        <v>1.1901000000000002</v>
      </c>
      <c r="V105" s="67">
        <f>SUM(Quarter!CA105:CD105)</f>
        <v>1.1342999999999999</v>
      </c>
      <c r="W105" s="67">
        <f>SUM(Quarter!CE105:CH105)</f>
        <v>0.877</v>
      </c>
      <c r="X105" s="67">
        <f>SUM(Quarter!CI105:CL105)</f>
        <v>1.2191999999999998</v>
      </c>
      <c r="Y105" s="67">
        <f>SUM(Quarter!CM105:CP105)</f>
        <v>0.85159999999999991</v>
      </c>
      <c r="Z105" s="67">
        <f>SUM(Quarter!CQ105:CT105)</f>
        <v>1.1522999999999999</v>
      </c>
      <c r="AA105" s="67">
        <f>SUM(Quarter!CU105:CX105)</f>
        <v>1.1998000000000002</v>
      </c>
      <c r="AB105" s="67">
        <f>SUM(Quarter!CY105:DB105)</f>
        <v>1.3193000000000001</v>
      </c>
      <c r="AC105" s="67">
        <f>SUM(Quarter!DC105:DF105)</f>
        <v>1.1899</v>
      </c>
      <c r="AD105" s="67">
        <f>SUM(Quarter!DG105:DJ105)</f>
        <v>1.1886000000000001</v>
      </c>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c r="BJ105" s="41"/>
      <c r="BK105" s="41"/>
      <c r="BL105" s="41"/>
      <c r="BM105" s="41"/>
      <c r="BN105" s="41"/>
      <c r="BO105" s="41"/>
      <c r="BP105" s="41"/>
      <c r="BQ105" s="41"/>
      <c r="BR105" s="41"/>
      <c r="BS105" s="41"/>
      <c r="BT105" s="41"/>
      <c r="BU105" s="41"/>
      <c r="BV105" s="41"/>
      <c r="BW105" s="41"/>
      <c r="BX105" s="41"/>
      <c r="BY105" s="41"/>
      <c r="BZ105" s="41"/>
      <c r="CA105" s="41"/>
      <c r="CB105" s="41"/>
      <c r="CC105" s="41"/>
      <c r="CD105" s="41"/>
      <c r="CE105" s="41"/>
      <c r="CF105" s="41"/>
      <c r="CG105" s="41"/>
      <c r="CH105" s="41"/>
      <c r="CI105" s="41"/>
      <c r="CJ105" s="41"/>
      <c r="CK105" s="41"/>
      <c r="CL105" s="41"/>
      <c r="CM105" s="41"/>
      <c r="CN105" s="41"/>
      <c r="CO105" s="41"/>
      <c r="CP105" s="41"/>
      <c r="CQ105" s="41"/>
      <c r="CR105" s="41"/>
      <c r="CS105" s="41"/>
      <c r="CT105" s="41"/>
      <c r="CU105" s="41"/>
      <c r="CV105" s="41"/>
      <c r="CW105" s="41"/>
      <c r="CX105" s="41"/>
      <c r="CY105" s="41"/>
      <c r="CZ105" s="41"/>
      <c r="DA105" s="41"/>
      <c r="DB105" s="41"/>
      <c r="DC105" s="41"/>
      <c r="DD105" s="41"/>
      <c r="DE105" s="41"/>
    </row>
    <row r="106" spans="1:109" ht="20.149999999999999" customHeight="1" x14ac:dyDescent="0.35">
      <c r="A106" s="37" t="s">
        <v>47</v>
      </c>
      <c r="B106" s="83" t="s">
        <v>49</v>
      </c>
      <c r="C106" s="67">
        <f>SUM(Quarter!C106:F106)</f>
        <v>11.601599999999999</v>
      </c>
      <c r="D106" s="67">
        <f>SUM(Quarter!G106:J106)</f>
        <v>14.066099999999999</v>
      </c>
      <c r="E106" s="67">
        <f>SUM(Quarter!K106:N106)</f>
        <v>17.925999999999998</v>
      </c>
      <c r="F106" s="67">
        <f>SUM(Quarter!O106:R106)</f>
        <v>14.427900000000001</v>
      </c>
      <c r="G106" s="67">
        <f>SUM(Quarter!S106:V106)</f>
        <v>16.007000000000001</v>
      </c>
      <c r="H106" s="67">
        <f>SUM(Quarter!W106:Z106)</f>
        <v>17.099</v>
      </c>
      <c r="I106" s="67">
        <f>SUM(Quarter!AA106:AD106)</f>
        <v>15.975999999999999</v>
      </c>
      <c r="J106" s="67">
        <f>SUM(Quarter!AE106:AH106)</f>
        <v>14.6882</v>
      </c>
      <c r="K106" s="67">
        <f>SUM(Quarter!AI106:AL106)</f>
        <v>13.7508</v>
      </c>
      <c r="L106" s="67">
        <f>SUM(Quarter!AM106:AP106)</f>
        <v>15.9376</v>
      </c>
      <c r="M106" s="67">
        <f>SUM(Quarter!AQ106:AT106)</f>
        <v>14.182200000000002</v>
      </c>
      <c r="N106" s="67">
        <f>SUM(Quarter!AU106:AX106)</f>
        <v>13.470700000000001</v>
      </c>
      <c r="O106" s="67">
        <f>SUM(Quarter!AY106:BB106)</f>
        <v>13.475899999999999</v>
      </c>
      <c r="P106" s="67">
        <f>SUM(Quarter!BC106:BF106)</f>
        <v>13.3208</v>
      </c>
      <c r="Q106" s="67">
        <f>SUM(Quarter!BG106:BJ106)</f>
        <v>13.5083</v>
      </c>
      <c r="R106" s="67">
        <f>SUM(Quarter!BK106:BN106)</f>
        <v>12.550299999999998</v>
      </c>
      <c r="S106" s="67">
        <f>SUM(Quarter!BO106:BR106)</f>
        <v>11.648400000000001</v>
      </c>
      <c r="T106" s="67">
        <f>SUM(Quarter!BS106:BV106)</f>
        <v>11.0611</v>
      </c>
      <c r="U106" s="67">
        <f>SUM(Quarter!BW106:BZ106)</f>
        <v>11.1068</v>
      </c>
      <c r="V106" s="67">
        <f>SUM(Quarter!CA106:CD106)</f>
        <v>11.854999999999999</v>
      </c>
      <c r="W106" s="67">
        <f>SUM(Quarter!CE106:CH106)</f>
        <v>11.4909</v>
      </c>
      <c r="X106" s="67">
        <f>SUM(Quarter!CI106:CL106)</f>
        <v>14.046900000000001</v>
      </c>
      <c r="Y106" s="67">
        <f>SUM(Quarter!CM106:CP106)</f>
        <v>11.811799999999998</v>
      </c>
      <c r="Z106" s="67">
        <f>SUM(Quarter!CQ106:CT106)</f>
        <v>11.108900000000002</v>
      </c>
      <c r="AA106" s="67">
        <f>SUM(Quarter!CU106:CX106)</f>
        <v>11.095999999999998</v>
      </c>
      <c r="AB106" s="67">
        <f>SUM(Quarter!CY106:DB106)</f>
        <v>11.366500000000002</v>
      </c>
      <c r="AC106" s="67">
        <f>SUM(Quarter!DC106:DF106)</f>
        <v>11.1457</v>
      </c>
      <c r="AD106" s="67">
        <f>SUM(Quarter!DG106:DJ106)</f>
        <v>11.090999999999999</v>
      </c>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c r="BH106" s="41"/>
      <c r="BI106" s="41"/>
      <c r="BJ106" s="41"/>
      <c r="BK106" s="41"/>
      <c r="BL106" s="41"/>
      <c r="BM106" s="41"/>
      <c r="BN106" s="41"/>
      <c r="BO106" s="41"/>
      <c r="BP106" s="41"/>
      <c r="BQ106" s="41"/>
      <c r="BR106" s="41"/>
      <c r="BS106" s="41"/>
      <c r="BT106" s="41"/>
      <c r="BU106" s="41"/>
      <c r="BV106" s="41"/>
      <c r="BW106" s="41"/>
      <c r="BX106" s="41"/>
      <c r="BY106" s="41"/>
      <c r="BZ106" s="41"/>
      <c r="CA106" s="41"/>
      <c r="CB106" s="41"/>
      <c r="CC106" s="41"/>
      <c r="CD106" s="41"/>
      <c r="CE106" s="41"/>
      <c r="CF106" s="41"/>
      <c r="CG106" s="41"/>
      <c r="CH106" s="41"/>
      <c r="CI106" s="41"/>
      <c r="CJ106" s="41"/>
      <c r="CK106" s="41"/>
      <c r="CL106" s="41"/>
      <c r="CM106" s="41"/>
      <c r="CN106" s="41"/>
      <c r="CO106" s="41"/>
      <c r="CP106" s="41"/>
      <c r="CQ106" s="41"/>
      <c r="CR106" s="41"/>
      <c r="CS106" s="41"/>
      <c r="CT106" s="41"/>
      <c r="CU106" s="41"/>
      <c r="CV106" s="41"/>
      <c r="CW106" s="41"/>
      <c r="CX106" s="41"/>
      <c r="CY106" s="41"/>
      <c r="CZ106" s="41"/>
      <c r="DA106" s="41"/>
      <c r="DB106" s="41"/>
      <c r="DC106" s="41"/>
      <c r="DD106" s="41"/>
      <c r="DE106" s="41"/>
    </row>
    <row r="107" spans="1:109" ht="20.149999999999999" customHeight="1" x14ac:dyDescent="0.35">
      <c r="A107" s="37" t="s">
        <v>47</v>
      </c>
      <c r="B107" s="83" t="s">
        <v>63</v>
      </c>
      <c r="C107" s="67">
        <f>SUM(Quarter!C107:F107)</f>
        <v>0.86899999999999999</v>
      </c>
      <c r="D107" s="67">
        <f>SUM(Quarter!G107:J107)</f>
        <v>0.89400000000000002</v>
      </c>
      <c r="E107" s="67">
        <f>SUM(Quarter!K107:N107)</f>
        <v>0.7430000000000001</v>
      </c>
      <c r="F107" s="67">
        <f>SUM(Quarter!O107:R107)</f>
        <v>0.82899999999999996</v>
      </c>
      <c r="G107" s="67">
        <f>SUM(Quarter!S107:V107)</f>
        <v>0.84899999999999998</v>
      </c>
      <c r="H107" s="67">
        <f>SUM(Quarter!W107:Z107)</f>
        <v>0.65289999999999992</v>
      </c>
      <c r="I107" s="67">
        <f>SUM(Quarter!AA107:AD107)</f>
        <v>0.91910000000000003</v>
      </c>
      <c r="J107" s="67">
        <f>SUM(Quarter!AE107:AH107)</f>
        <v>0.92999999999999994</v>
      </c>
      <c r="K107" s="67">
        <f>SUM(Quarter!AI107:AL107)</f>
        <v>0.88500000000000001</v>
      </c>
      <c r="L107" s="67">
        <f>SUM(Quarter!AM107:AP107)</f>
        <v>0.91800000000000004</v>
      </c>
      <c r="M107" s="67">
        <f>SUM(Quarter!AQ107:AT107)</f>
        <v>0.90189999999999992</v>
      </c>
      <c r="N107" s="67">
        <f>SUM(Quarter!AU107:AX107)</f>
        <v>0.91759999999999997</v>
      </c>
      <c r="O107" s="67">
        <f>SUM(Quarter!AY107:BB107)</f>
        <v>0.87219999999999998</v>
      </c>
      <c r="P107" s="67">
        <f>SUM(Quarter!BC107:BF107)</f>
        <v>1.0767</v>
      </c>
      <c r="Q107" s="67">
        <f>SUM(Quarter!BG107:BJ107)</f>
        <v>1.1180999999999999</v>
      </c>
      <c r="R107" s="67">
        <f>SUM(Quarter!BK107:BN107)</f>
        <v>1.0705</v>
      </c>
      <c r="S107" s="67">
        <f>SUM(Quarter!BO107:BR107)</f>
        <v>1.2254999999999998</v>
      </c>
      <c r="T107" s="67">
        <f>SUM(Quarter!BS107:BV107)</f>
        <v>1.3568</v>
      </c>
      <c r="U107" s="67">
        <f>SUM(Quarter!BW107:BZ107)</f>
        <v>1.3821000000000001</v>
      </c>
      <c r="V107" s="67">
        <f>SUM(Quarter!CA107:CD107)</f>
        <v>1.6585999999999999</v>
      </c>
      <c r="W107" s="67">
        <f>SUM(Quarter!CE107:CH107)</f>
        <v>1.5951</v>
      </c>
      <c r="X107" s="67">
        <f>SUM(Quarter!CI107:CL107)</f>
        <v>1.6920000000000002</v>
      </c>
      <c r="Y107" s="67">
        <f>SUM(Quarter!CM107:CP107)</f>
        <v>1.7772999999999999</v>
      </c>
      <c r="Z107" s="67">
        <f>SUM(Quarter!CQ107:CT107)</f>
        <v>1.5965</v>
      </c>
      <c r="AA107" s="67">
        <f>SUM(Quarter!CU107:CX107)</f>
        <v>1.0939999999999999</v>
      </c>
      <c r="AB107" s="67">
        <f>SUM(Quarter!CY107:DB107)</f>
        <v>1.7034</v>
      </c>
      <c r="AC107" s="67">
        <f>SUM(Quarter!DC107:DF107)</f>
        <v>1.6137999999999999</v>
      </c>
      <c r="AD107" s="67">
        <f>SUM(Quarter!DG107:DJ107)</f>
        <v>1.6358000000000001</v>
      </c>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c r="BH107" s="41"/>
      <c r="BI107" s="41"/>
      <c r="BJ107" s="41"/>
      <c r="BK107" s="41"/>
      <c r="BL107" s="41"/>
      <c r="BM107" s="41"/>
      <c r="BN107" s="41"/>
      <c r="BO107" s="41"/>
      <c r="BP107" s="41"/>
      <c r="BQ107" s="41"/>
      <c r="BR107" s="41"/>
      <c r="BS107" s="41"/>
      <c r="BT107" s="41"/>
      <c r="BU107" s="41"/>
      <c r="BV107" s="41"/>
      <c r="BW107" s="41"/>
      <c r="BX107" s="41"/>
      <c r="BY107" s="41"/>
      <c r="BZ107" s="41"/>
      <c r="CA107" s="41"/>
      <c r="CB107" s="41"/>
      <c r="CC107" s="41"/>
      <c r="CD107" s="41"/>
      <c r="CE107" s="41"/>
      <c r="CF107" s="41"/>
      <c r="CG107" s="41"/>
      <c r="CH107" s="41"/>
      <c r="CI107" s="41"/>
      <c r="CJ107" s="41"/>
      <c r="CK107" s="41"/>
      <c r="CL107" s="41"/>
      <c r="CM107" s="41"/>
      <c r="CN107" s="41"/>
      <c r="CO107" s="41"/>
      <c r="CP107" s="41"/>
      <c r="CQ107" s="41"/>
      <c r="CR107" s="41"/>
      <c r="CS107" s="41"/>
      <c r="CT107" s="41"/>
      <c r="CU107" s="41"/>
      <c r="CV107" s="41"/>
      <c r="CW107" s="41"/>
      <c r="CX107" s="41"/>
      <c r="CY107" s="41"/>
      <c r="CZ107" s="41"/>
      <c r="DA107" s="41"/>
      <c r="DB107" s="41"/>
      <c r="DC107" s="41"/>
      <c r="DD107" s="41"/>
      <c r="DE107" s="41"/>
    </row>
    <row r="108" spans="1:109" ht="20.149999999999999" customHeight="1" x14ac:dyDescent="0.35">
      <c r="A108" s="37" t="s">
        <v>47</v>
      </c>
      <c r="B108" s="83" t="s">
        <v>97</v>
      </c>
      <c r="C108" s="67">
        <f>SUM(Quarter!C108:F108)</f>
        <v>0.87690000000000001</v>
      </c>
      <c r="D108" s="67">
        <f>SUM(Quarter!G108:J108)</f>
        <v>0.85099999999999998</v>
      </c>
      <c r="E108" s="67">
        <f>SUM(Quarter!K108:N108)</f>
        <v>0.94699999999999995</v>
      </c>
      <c r="F108" s="67">
        <f>SUM(Quarter!O108:R108)</f>
        <v>0.96499999999999997</v>
      </c>
      <c r="G108" s="67">
        <f>SUM(Quarter!S108:V108)</f>
        <v>1.2591000000000001</v>
      </c>
      <c r="H108" s="67">
        <f>SUM(Quarter!W108:Z108)</f>
        <v>1.288</v>
      </c>
      <c r="I108" s="67">
        <f>SUM(Quarter!AA108:AD108)</f>
        <v>1.9390000000000001</v>
      </c>
      <c r="J108" s="67">
        <f>SUM(Quarter!AE108:AH108)</f>
        <v>2.9119999999999999</v>
      </c>
      <c r="K108" s="67">
        <f>SUM(Quarter!AI108:AL108)</f>
        <v>4.2359</v>
      </c>
      <c r="L108" s="67">
        <f>SUM(Quarter!AM108:AP108)</f>
        <v>1.7189999999999999</v>
      </c>
      <c r="M108" s="67">
        <f>SUM(Quarter!AQ108:AT108)</f>
        <v>1.7509999999999999</v>
      </c>
      <c r="N108" s="67">
        <f>SUM(Quarter!AU108:AX108)</f>
        <v>2.7614000000000001</v>
      </c>
      <c r="O108" s="67">
        <f>SUM(Quarter!AY108:BB108)</f>
        <v>2.3582999999999998</v>
      </c>
      <c r="P108" s="67">
        <f>SUM(Quarter!BC108:BF108)</f>
        <v>3.2897999999999996</v>
      </c>
      <c r="Q108" s="67">
        <f>SUM(Quarter!BG108:BJ108)</f>
        <v>2.6898</v>
      </c>
      <c r="R108" s="67">
        <f>SUM(Quarter!BK108:BN108)</f>
        <v>4.4387999999999996</v>
      </c>
      <c r="S108" s="67">
        <f>SUM(Quarter!BO108:BR108)</f>
        <v>5.1971999999999996</v>
      </c>
      <c r="T108" s="67">
        <f>SUM(Quarter!BS108:BV108)</f>
        <v>7.0175000000000001</v>
      </c>
      <c r="U108" s="67">
        <f>SUM(Quarter!BW108:BZ108)</f>
        <v>6.4471000000000007</v>
      </c>
      <c r="V108" s="67">
        <f>SUM(Quarter!CA108:CD108)</f>
        <v>8.6867000000000001</v>
      </c>
      <c r="W108" s="67">
        <f>SUM(Quarter!CE108:CH108)</f>
        <v>8.9837999999999987</v>
      </c>
      <c r="X108" s="67">
        <f>SUM(Quarter!CI108:CL108)</f>
        <v>8.7611000000000008</v>
      </c>
      <c r="Y108" s="67">
        <f>SUM(Quarter!CM108:CP108)</f>
        <v>9.2784000000000013</v>
      </c>
      <c r="Z108" s="67">
        <f>SUM(Quarter!CQ108:CT108)</f>
        <v>7.4082000000000008</v>
      </c>
      <c r="AA108" s="67">
        <f>SUM(Quarter!CU108:CX108)</f>
        <v>8.5466999999999995</v>
      </c>
      <c r="AB108" s="67">
        <f>SUM(Quarter!CY108:DB108)</f>
        <v>8.8889999999999993</v>
      </c>
      <c r="AC108" s="67">
        <f>SUM(Quarter!DC108:DF108)</f>
        <v>7.5331999999999999</v>
      </c>
      <c r="AD108" s="67">
        <f>SUM(Quarter!DG108:DJ108)</f>
        <v>7.968</v>
      </c>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c r="BN108" s="41"/>
      <c r="BO108" s="41"/>
      <c r="BP108" s="41"/>
      <c r="BQ108" s="41"/>
      <c r="BR108" s="41"/>
      <c r="BS108" s="41"/>
      <c r="BT108" s="41"/>
      <c r="BU108" s="41"/>
      <c r="BV108" s="41"/>
      <c r="BW108" s="41"/>
      <c r="BX108" s="41"/>
      <c r="BY108" s="41"/>
      <c r="BZ108" s="41"/>
      <c r="CA108" s="41"/>
      <c r="CB108" s="41"/>
      <c r="CC108" s="41"/>
      <c r="CD108" s="41"/>
      <c r="CE108" s="41"/>
      <c r="CF108" s="41"/>
      <c r="CG108" s="41"/>
      <c r="CH108" s="41"/>
      <c r="CI108" s="41"/>
      <c r="CJ108" s="41"/>
      <c r="CK108" s="41"/>
      <c r="CL108" s="41"/>
      <c r="CM108" s="41"/>
      <c r="CN108" s="41"/>
      <c r="CO108" s="41"/>
      <c r="CP108" s="41"/>
      <c r="CQ108" s="41"/>
      <c r="CR108" s="41"/>
      <c r="CS108" s="41"/>
      <c r="CT108" s="41"/>
      <c r="CU108" s="41"/>
      <c r="CV108" s="41"/>
      <c r="CW108" s="41"/>
      <c r="CX108" s="41"/>
      <c r="CY108" s="41"/>
      <c r="CZ108" s="41"/>
      <c r="DA108" s="41"/>
      <c r="DB108" s="41"/>
      <c r="DC108" s="41"/>
      <c r="DD108" s="41"/>
      <c r="DE108" s="41"/>
    </row>
    <row r="109" spans="1:109" ht="20.149999999999999" customHeight="1" x14ac:dyDescent="0.35">
      <c r="A109" s="37" t="s">
        <v>47</v>
      </c>
      <c r="B109" s="84" t="s">
        <v>98</v>
      </c>
      <c r="C109" s="88" t="s">
        <v>119</v>
      </c>
      <c r="D109" s="88" t="s">
        <v>119</v>
      </c>
      <c r="E109" s="88" t="s">
        <v>119</v>
      </c>
      <c r="F109" s="88" t="s">
        <v>119</v>
      </c>
      <c r="G109" s="88" t="s">
        <v>119</v>
      </c>
      <c r="H109" s="88" t="s">
        <v>119</v>
      </c>
      <c r="I109" s="88" t="s">
        <v>119</v>
      </c>
      <c r="J109" s="88" t="s">
        <v>119</v>
      </c>
      <c r="K109" s="88" t="s">
        <v>119</v>
      </c>
      <c r="L109" s="88" t="s">
        <v>119</v>
      </c>
      <c r="M109" s="88" t="s">
        <v>119</v>
      </c>
      <c r="N109" s="88" t="s">
        <v>119</v>
      </c>
      <c r="O109" s="88" t="s">
        <v>119</v>
      </c>
      <c r="P109" s="88" t="s">
        <v>119</v>
      </c>
      <c r="Q109" s="67">
        <f>SUM(Quarter!BG109:BJ109)</f>
        <v>2.6898</v>
      </c>
      <c r="R109" s="67">
        <f>SUM(Quarter!BK109:BN109)</f>
        <v>4.4387999999999996</v>
      </c>
      <c r="S109" s="67">
        <f>SUM(Quarter!BO109:BR109)</f>
        <v>5.1945000000000006</v>
      </c>
      <c r="T109" s="67">
        <f>SUM(Quarter!BS109:BV109)</f>
        <v>7.0003999999999991</v>
      </c>
      <c r="U109" s="67">
        <f>SUM(Quarter!BW109:BZ109)</f>
        <v>6.44</v>
      </c>
      <c r="V109" s="67">
        <f>SUM(Quarter!CA109:CD109)</f>
        <v>8.6453000000000007</v>
      </c>
      <c r="W109" s="67">
        <f>SUM(Quarter!CE109:CH109)</f>
        <v>8.9666999999999994</v>
      </c>
      <c r="X109" s="67">
        <f>SUM(Quarter!CI109:CL109)</f>
        <v>8.613900000000001</v>
      </c>
      <c r="Y109" s="67">
        <f>SUM(Quarter!CM109:CP109)</f>
        <v>9.2545000000000002</v>
      </c>
      <c r="Z109" s="67">
        <f>SUM(Quarter!CQ109:CT109)</f>
        <v>7.3384</v>
      </c>
      <c r="AA109" s="67">
        <f>SUM(Quarter!CU109:CX109)</f>
        <v>8.4011999999999993</v>
      </c>
      <c r="AB109" s="67">
        <f>SUM(Quarter!CY109:DB109)</f>
        <v>8.7319999999999993</v>
      </c>
      <c r="AC109" s="67">
        <f>SUM(Quarter!DC109:DF109)</f>
        <v>7.3559999999999999</v>
      </c>
      <c r="AD109" s="67">
        <f>SUM(Quarter!DG109:DJ109)</f>
        <v>7.8334999999999999</v>
      </c>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1"/>
      <c r="BJ109" s="41"/>
      <c r="BK109" s="41"/>
      <c r="BL109" s="41"/>
      <c r="BM109" s="41"/>
      <c r="BN109" s="41"/>
      <c r="BO109" s="41"/>
      <c r="BP109" s="41"/>
      <c r="BQ109" s="41"/>
      <c r="BR109" s="41"/>
      <c r="BS109" s="41"/>
      <c r="BT109" s="41"/>
      <c r="BU109" s="41"/>
      <c r="BV109" s="41"/>
      <c r="BW109" s="41"/>
      <c r="BX109" s="41"/>
      <c r="BY109" s="41"/>
      <c r="BZ109" s="41"/>
      <c r="CA109" s="41"/>
      <c r="CB109" s="41"/>
      <c r="CC109" s="41"/>
      <c r="CD109" s="41"/>
      <c r="CE109" s="41"/>
      <c r="CF109" s="41"/>
      <c r="CG109" s="41"/>
      <c r="CH109" s="41"/>
      <c r="CI109" s="41"/>
      <c r="CJ109" s="41"/>
      <c r="CK109" s="41"/>
      <c r="CL109" s="41"/>
      <c r="CM109" s="41"/>
      <c r="CN109" s="41"/>
      <c r="CO109" s="41"/>
      <c r="CP109" s="41"/>
      <c r="CQ109" s="41"/>
      <c r="CR109" s="41"/>
      <c r="CS109" s="41"/>
      <c r="CT109" s="41"/>
      <c r="CU109" s="41"/>
      <c r="CV109" s="41"/>
      <c r="CW109" s="41"/>
      <c r="CX109" s="41"/>
      <c r="CY109" s="41"/>
      <c r="CZ109" s="41"/>
      <c r="DA109" s="41"/>
      <c r="DB109" s="41"/>
      <c r="DC109" s="41"/>
      <c r="DD109" s="41"/>
      <c r="DE109" s="41"/>
    </row>
    <row r="110" spans="1:109" ht="20.149999999999999" customHeight="1" x14ac:dyDescent="0.35">
      <c r="A110" s="37" t="s">
        <v>47</v>
      </c>
      <c r="B110" s="83" t="s">
        <v>99</v>
      </c>
      <c r="C110" s="88" t="s">
        <v>119</v>
      </c>
      <c r="D110" s="88" t="s">
        <v>119</v>
      </c>
      <c r="E110" s="88" t="s">
        <v>119</v>
      </c>
      <c r="F110" s="88" t="s">
        <v>119</v>
      </c>
      <c r="G110" s="88" t="s">
        <v>119</v>
      </c>
      <c r="H110" s="88" t="s">
        <v>119</v>
      </c>
      <c r="I110" s="88" t="s">
        <v>119</v>
      </c>
      <c r="J110" s="88" t="s">
        <v>119</v>
      </c>
      <c r="K110" s="88" t="s">
        <v>119</v>
      </c>
      <c r="L110" s="88" t="s">
        <v>119</v>
      </c>
      <c r="M110" s="88" t="s">
        <v>119</v>
      </c>
      <c r="N110" s="88" t="s">
        <v>119</v>
      </c>
      <c r="O110" s="88" t="s">
        <v>119</v>
      </c>
      <c r="P110" s="88" t="s">
        <v>119</v>
      </c>
      <c r="Q110" s="88" t="s">
        <v>119</v>
      </c>
      <c r="R110" s="88" t="s">
        <v>119</v>
      </c>
      <c r="S110" s="67">
        <f>SUM(Quarter!BO110:BR110)</f>
        <v>2.5000000000000001E-3</v>
      </c>
      <c r="T110" s="67">
        <f>SUM(Quarter!BS110:BV110)</f>
        <v>1.72E-2</v>
      </c>
      <c r="U110" s="67">
        <f>SUM(Quarter!BW110:BZ110)</f>
        <v>7.0000000000000001E-3</v>
      </c>
      <c r="V110" s="67">
        <f>SUM(Quarter!CA110:CD110)</f>
        <v>4.1599999999999998E-2</v>
      </c>
      <c r="W110" s="67">
        <f>SUM(Quarter!CE110:CH110)</f>
        <v>1.72E-2</v>
      </c>
      <c r="X110" s="67">
        <f>SUM(Quarter!CI110:CL110)</f>
        <v>0.14729999999999999</v>
      </c>
      <c r="Y110" s="67">
        <f>SUM(Quarter!CM110:CP110)</f>
        <v>2.3799999999999998E-2</v>
      </c>
      <c r="Z110" s="67">
        <f>SUM(Quarter!CQ110:CT110)</f>
        <v>6.9699999999999998E-2</v>
      </c>
      <c r="AA110" s="67">
        <f>SUM(Quarter!CU110:CX110)</f>
        <v>0.1454</v>
      </c>
      <c r="AB110" s="67">
        <f>SUM(Quarter!CY110:DB110)</f>
        <v>0.15710000000000002</v>
      </c>
      <c r="AC110" s="67">
        <f>SUM(Quarter!DC110:DF110)</f>
        <v>0.17709999999999998</v>
      </c>
      <c r="AD110" s="67">
        <f>SUM(Quarter!DG110:DJ110)</f>
        <v>0.1346</v>
      </c>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c r="BH110" s="41"/>
      <c r="BI110" s="41"/>
      <c r="BJ110" s="41"/>
      <c r="BK110" s="41"/>
      <c r="BL110" s="41"/>
      <c r="BM110" s="41"/>
      <c r="BN110" s="41"/>
      <c r="BO110" s="41"/>
      <c r="BP110" s="41"/>
      <c r="BQ110" s="41"/>
      <c r="BR110" s="41"/>
      <c r="BS110" s="41"/>
      <c r="BT110" s="41"/>
      <c r="BU110" s="41"/>
      <c r="BV110" s="41"/>
      <c r="BW110" s="41"/>
      <c r="BX110" s="41"/>
      <c r="BY110" s="41"/>
      <c r="BZ110" s="41"/>
      <c r="CA110" s="41"/>
      <c r="CB110" s="41"/>
      <c r="CC110" s="41"/>
      <c r="CD110" s="41"/>
      <c r="CE110" s="41"/>
      <c r="CF110" s="41"/>
      <c r="CG110" s="41"/>
      <c r="CH110" s="41"/>
      <c r="CI110" s="41"/>
      <c r="CJ110" s="41"/>
      <c r="CK110" s="41"/>
      <c r="CL110" s="41"/>
      <c r="CM110" s="41"/>
      <c r="CN110" s="41"/>
      <c r="CO110" s="41"/>
      <c r="CP110" s="41"/>
      <c r="CQ110" s="41"/>
      <c r="CR110" s="41"/>
      <c r="CS110" s="41"/>
      <c r="CT110" s="41"/>
      <c r="CU110" s="41"/>
      <c r="CV110" s="41"/>
      <c r="CW110" s="41"/>
      <c r="CX110" s="41"/>
      <c r="CY110" s="41"/>
      <c r="CZ110" s="41"/>
      <c r="DA110" s="41"/>
      <c r="DB110" s="41"/>
      <c r="DC110" s="41"/>
      <c r="DD110" s="41"/>
      <c r="DE110" s="41"/>
    </row>
    <row r="111" spans="1:109" ht="20.149999999999999" customHeight="1" x14ac:dyDescent="0.35">
      <c r="A111" s="37" t="s">
        <v>47</v>
      </c>
      <c r="B111" s="71" t="s">
        <v>64</v>
      </c>
      <c r="C111" s="88" t="s">
        <v>119</v>
      </c>
      <c r="D111" s="88" t="s">
        <v>119</v>
      </c>
      <c r="E111" s="88" t="s">
        <v>119</v>
      </c>
      <c r="F111" s="88" t="s">
        <v>119</v>
      </c>
      <c r="G111" s="88" t="s">
        <v>119</v>
      </c>
      <c r="H111" s="88" t="s">
        <v>119</v>
      </c>
      <c r="I111" s="88" t="s">
        <v>119</v>
      </c>
      <c r="J111" s="88" t="s">
        <v>119</v>
      </c>
      <c r="K111" s="88" t="s">
        <v>119</v>
      </c>
      <c r="L111" s="88" t="s">
        <v>119</v>
      </c>
      <c r="M111" s="88" t="s">
        <v>119</v>
      </c>
      <c r="N111" s="88" t="s">
        <v>119</v>
      </c>
      <c r="O111" s="88" t="s">
        <v>119</v>
      </c>
      <c r="P111" s="88" t="s">
        <v>119</v>
      </c>
      <c r="Q111" s="67">
        <f>SUM(Quarter!BG111:BJ111)</f>
        <v>4.3E-3</v>
      </c>
      <c r="R111" s="67">
        <f>SUM(Quarter!BK111:BN111)</f>
        <v>4.8000000000000004E-3</v>
      </c>
      <c r="S111" s="67">
        <f>SUM(Quarter!BO111:BR111)</f>
        <v>2.2000000000000001E-3</v>
      </c>
      <c r="T111" s="67">
        <f>SUM(Quarter!BS111:BV111)</f>
        <v>2.0999999999999999E-3</v>
      </c>
      <c r="U111" s="67">
        <f>SUM(Quarter!BW111:BZ111)</f>
        <v>0</v>
      </c>
      <c r="V111" s="67">
        <f>SUM(Quarter!CA111:CD111)</f>
        <v>4.0999999999999995E-3</v>
      </c>
      <c r="W111" s="67">
        <f>SUM(Quarter!CE111:CH111)</f>
        <v>9.1999999999999998E-3</v>
      </c>
      <c r="X111" s="67">
        <f>SUM(Quarter!CI111:CL111)</f>
        <v>1.4E-2</v>
      </c>
      <c r="Y111" s="67">
        <f>SUM(Quarter!CM111:CP111)</f>
        <v>1.12E-2</v>
      </c>
      <c r="Z111" s="67">
        <f>SUM(Quarter!CQ111:CT111)</f>
        <v>5.3999999999999994E-3</v>
      </c>
      <c r="AA111" s="67">
        <f>SUM(Quarter!CU111:CX111)</f>
        <v>1.11E-2</v>
      </c>
      <c r="AB111" s="67">
        <f>SUM(Quarter!CY111:DB111)</f>
        <v>1.2500000000000001E-2</v>
      </c>
      <c r="AC111" s="67">
        <f>SUM(Quarter!DC111:DF111)</f>
        <v>1.2899999999999998E-2</v>
      </c>
      <c r="AD111" s="67">
        <f>SUM(Quarter!DG111:DJ111)</f>
        <v>1.6E-2</v>
      </c>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c r="BH111" s="41"/>
      <c r="BI111" s="41"/>
      <c r="BJ111" s="41"/>
      <c r="BK111" s="41"/>
      <c r="BL111" s="41"/>
      <c r="BM111" s="41"/>
      <c r="BN111" s="41"/>
      <c r="BO111" s="41"/>
      <c r="BP111" s="41"/>
      <c r="BQ111" s="41"/>
      <c r="BR111" s="41"/>
      <c r="BS111" s="41"/>
      <c r="BT111" s="41"/>
      <c r="BU111" s="41"/>
      <c r="BV111" s="41"/>
      <c r="BW111" s="41"/>
      <c r="BX111" s="41"/>
      <c r="BY111" s="41"/>
      <c r="BZ111" s="41"/>
      <c r="CA111" s="41"/>
      <c r="CB111" s="41"/>
      <c r="CC111" s="41"/>
      <c r="CD111" s="41"/>
      <c r="CE111" s="41"/>
      <c r="CF111" s="41"/>
      <c r="CG111" s="41"/>
      <c r="CH111" s="41"/>
      <c r="CI111" s="41"/>
      <c r="CJ111" s="41"/>
      <c r="CK111" s="41"/>
      <c r="CL111" s="41"/>
      <c r="CM111" s="41"/>
      <c r="CN111" s="41"/>
      <c r="CO111" s="41"/>
      <c r="CP111" s="41"/>
      <c r="CQ111" s="41"/>
      <c r="CR111" s="41"/>
      <c r="CS111" s="41"/>
      <c r="CT111" s="41"/>
      <c r="CU111" s="41"/>
      <c r="CV111" s="41"/>
      <c r="CW111" s="41"/>
      <c r="CX111" s="41"/>
      <c r="CY111" s="41"/>
      <c r="CZ111" s="41"/>
      <c r="DA111" s="41"/>
      <c r="DB111" s="41"/>
      <c r="DC111" s="41"/>
      <c r="DD111" s="41"/>
      <c r="DE111" s="41"/>
    </row>
    <row r="112" spans="1:109" ht="20.149999999999999" customHeight="1" x14ac:dyDescent="0.35">
      <c r="A112" s="37" t="s">
        <v>47</v>
      </c>
      <c r="B112" s="83" t="s">
        <v>52</v>
      </c>
      <c r="C112" s="88" t="s">
        <v>119</v>
      </c>
      <c r="D112" s="88" t="s">
        <v>119</v>
      </c>
      <c r="E112" s="88" t="s">
        <v>119</v>
      </c>
      <c r="F112" s="88" t="s">
        <v>119</v>
      </c>
      <c r="G112" s="88" t="s">
        <v>119</v>
      </c>
      <c r="H112" s="88" t="s">
        <v>119</v>
      </c>
      <c r="I112" s="88" t="s">
        <v>119</v>
      </c>
      <c r="J112" s="88" t="s">
        <v>119</v>
      </c>
      <c r="K112" s="88" t="s">
        <v>119</v>
      </c>
      <c r="L112" s="88" t="s">
        <v>119</v>
      </c>
      <c r="M112" s="88" t="s">
        <v>119</v>
      </c>
      <c r="N112" s="88" t="s">
        <v>119</v>
      </c>
      <c r="O112" s="88" t="s">
        <v>119</v>
      </c>
      <c r="P112" s="88" t="s">
        <v>119</v>
      </c>
      <c r="Q112" s="67">
        <f>SUM(Quarter!BG112:BJ112)</f>
        <v>1.3537000000000001</v>
      </c>
      <c r="R112" s="67">
        <f>SUM(Quarter!BK112:BN112)</f>
        <v>2.0102000000000002</v>
      </c>
      <c r="S112" s="67">
        <f>SUM(Quarter!BO112:BR112)</f>
        <v>4.0540000000000003</v>
      </c>
      <c r="T112" s="67">
        <f>SUM(Quarter!BS112:BV112)</f>
        <v>6.1283000000000003</v>
      </c>
      <c r="U112" s="67">
        <f>SUM(Quarter!BW112:BZ112)</f>
        <v>8.3596000000000004</v>
      </c>
      <c r="V112" s="67">
        <f>SUM(Quarter!CA112:CD112)</f>
        <v>8.4794999999999998</v>
      </c>
      <c r="W112" s="67">
        <f>SUM(Quarter!CE112:CH112)</f>
        <v>9.1382999999999992</v>
      </c>
      <c r="X112" s="67">
        <f>SUM(Quarter!CI112:CL112)</f>
        <v>8.5577000000000005</v>
      </c>
      <c r="Y112" s="67">
        <f>SUM(Quarter!CM112:CP112)</f>
        <v>8.1594999999999995</v>
      </c>
      <c r="Z112" s="67">
        <f>SUM(Quarter!CQ112:CT112)</f>
        <v>7.7801999999999998</v>
      </c>
      <c r="AA112" s="67">
        <f>SUM(Quarter!CU112:CX112)</f>
        <v>9.1955000000000009</v>
      </c>
      <c r="AB112" s="67">
        <f>SUM(Quarter!CY112:DB112)</f>
        <v>10.2471</v>
      </c>
      <c r="AC112" s="67">
        <f>SUM(Quarter!DC112:DF112)</f>
        <v>10.458499999999999</v>
      </c>
      <c r="AD112" s="67">
        <f>SUM(Quarter!DG112:DJ112)</f>
        <v>14.289700000000002</v>
      </c>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c r="BH112" s="41"/>
      <c r="BI112" s="41"/>
      <c r="BJ112" s="41"/>
      <c r="BK112" s="41"/>
      <c r="BL112" s="41"/>
      <c r="BM112" s="41"/>
      <c r="BN112" s="41"/>
      <c r="BO112" s="41"/>
      <c r="BP112" s="41"/>
      <c r="BQ112" s="41"/>
      <c r="BR112" s="41"/>
      <c r="BS112" s="41"/>
      <c r="BT112" s="41"/>
      <c r="BU112" s="41"/>
      <c r="BV112" s="41"/>
      <c r="BW112" s="41"/>
      <c r="BX112" s="41"/>
      <c r="BY112" s="41"/>
      <c r="BZ112" s="41"/>
      <c r="CA112" s="41"/>
      <c r="CB112" s="41"/>
      <c r="CC112" s="41"/>
      <c r="CD112" s="41"/>
      <c r="CE112" s="41"/>
      <c r="CF112" s="41"/>
      <c r="CG112" s="41"/>
      <c r="CH112" s="41"/>
      <c r="CI112" s="41"/>
      <c r="CJ112" s="41"/>
      <c r="CK112" s="41"/>
      <c r="CL112" s="41"/>
      <c r="CM112" s="41"/>
      <c r="CN112" s="41"/>
      <c r="CO112" s="41"/>
      <c r="CP112" s="41"/>
      <c r="CQ112" s="41"/>
      <c r="CR112" s="41"/>
      <c r="CS112" s="41"/>
      <c r="CT112" s="41"/>
      <c r="CU112" s="41"/>
      <c r="CV112" s="41"/>
      <c r="CW112" s="41"/>
      <c r="CX112" s="41"/>
      <c r="CY112" s="41"/>
      <c r="CZ112" s="41"/>
      <c r="DA112" s="41"/>
      <c r="DB112" s="41"/>
      <c r="DC112" s="41"/>
      <c r="DD112" s="41"/>
      <c r="DE112" s="41"/>
    </row>
    <row r="113" spans="1:109" ht="20.149999999999999" customHeight="1" x14ac:dyDescent="0.35">
      <c r="A113" s="37" t="s">
        <v>47</v>
      </c>
      <c r="B113" s="83" t="s">
        <v>53</v>
      </c>
      <c r="C113" s="67">
        <f>SUM(Quarter!C113:F113)</f>
        <v>2.5164</v>
      </c>
      <c r="D113" s="67">
        <f>SUM(Quarter!G113:J113)</f>
        <v>3.1269999999999998</v>
      </c>
      <c r="E113" s="67">
        <f>SUM(Quarter!K113:N113)</f>
        <v>3.427</v>
      </c>
      <c r="F113" s="67">
        <f>SUM(Quarter!O113:R113)</f>
        <v>4.0720999999999998</v>
      </c>
      <c r="G113" s="67">
        <f>SUM(Quarter!S113:V113)</f>
        <v>4.5049999999999999</v>
      </c>
      <c r="H113" s="67">
        <f>SUM(Quarter!W113:Z113)</f>
        <v>5.2309999999999999</v>
      </c>
      <c r="I113" s="67">
        <f>SUM(Quarter!AA113:AD113)</f>
        <v>6.0604000000000005</v>
      </c>
      <c r="J113" s="67">
        <f>SUM(Quarter!AE113:AH113)</f>
        <v>6.4680999999999997</v>
      </c>
      <c r="K113" s="67">
        <f>SUM(Quarter!AI113:AL113)</f>
        <v>6.4659999999999993</v>
      </c>
      <c r="L113" s="67">
        <f>SUM(Quarter!AM113:AP113)</f>
        <v>6.4279999999999999</v>
      </c>
      <c r="M113" s="67">
        <f>SUM(Quarter!AQ113:AT113)</f>
        <v>6.2756000000000007</v>
      </c>
      <c r="N113" s="67">
        <f>SUM(Quarter!AU113:AX113)</f>
        <v>7.1993</v>
      </c>
      <c r="O113" s="67">
        <f>SUM(Quarter!AY113:BB113)</f>
        <v>7.7289000000000003</v>
      </c>
      <c r="P113" s="67">
        <f>SUM(Quarter!BC113:BF113)</f>
        <v>7.6578999999999997</v>
      </c>
      <c r="Q113" s="67">
        <f>SUM(Quarter!BG113:BJ113)</f>
        <v>7.4377000000000004</v>
      </c>
      <c r="R113" s="67">
        <f>SUM(Quarter!BK113:BN113)</f>
        <v>7.3876999999999997</v>
      </c>
      <c r="S113" s="67">
        <f>SUM(Quarter!BO113:BR113)</f>
        <v>8.1087000000000007</v>
      </c>
      <c r="T113" s="67">
        <f>SUM(Quarter!BS113:BV113)</f>
        <v>9.4868000000000006</v>
      </c>
      <c r="U113" s="67">
        <f>SUM(Quarter!BW113:BZ113)</f>
        <v>10.531600000000001</v>
      </c>
      <c r="V113" s="67">
        <f>SUM(Quarter!CA113:CD113)</f>
        <v>11.1981</v>
      </c>
      <c r="W113" s="67">
        <f>SUM(Quarter!CE113:CH113)</f>
        <v>11.918799999999999</v>
      </c>
      <c r="X113" s="67">
        <f>SUM(Quarter!CI113:CL113)</f>
        <v>13.0541</v>
      </c>
      <c r="Y113" s="67">
        <f>SUM(Quarter!CM113:CP113)</f>
        <v>15.873699999999999</v>
      </c>
      <c r="Z113" s="67">
        <f>SUM(Quarter!CQ113:CT113)</f>
        <v>16.0229</v>
      </c>
      <c r="AA113" s="67">
        <f>SUM(Quarter!CU113:CX113)</f>
        <v>16.0809</v>
      </c>
      <c r="AB113" s="67">
        <f>SUM(Quarter!CY113:DB113)</f>
        <v>15.9876</v>
      </c>
      <c r="AC113" s="67">
        <f>SUM(Quarter!DC113:DF113)</f>
        <v>17.147199999999998</v>
      </c>
      <c r="AD113" s="67">
        <f>SUM(Quarter!DG113:DJ113)</f>
        <v>17.126199999999997</v>
      </c>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c r="BH113" s="41"/>
      <c r="BI113" s="41"/>
      <c r="BJ113" s="41"/>
      <c r="BK113" s="41"/>
      <c r="BL113" s="41"/>
      <c r="BM113" s="41"/>
      <c r="BN113" s="41"/>
      <c r="BO113" s="41"/>
      <c r="BP113" s="41"/>
      <c r="BQ113" s="41"/>
      <c r="BR113" s="41"/>
      <c r="BS113" s="41"/>
      <c r="BT113" s="41"/>
      <c r="BU113" s="41"/>
      <c r="BV113" s="41"/>
      <c r="BW113" s="41"/>
      <c r="BX113" s="41"/>
      <c r="BY113" s="41"/>
      <c r="BZ113" s="41"/>
      <c r="CA113" s="41"/>
      <c r="CB113" s="41"/>
      <c r="CC113" s="41"/>
      <c r="CD113" s="41"/>
      <c r="CE113" s="41"/>
      <c r="CF113" s="41"/>
      <c r="CG113" s="41"/>
      <c r="CH113" s="41"/>
      <c r="CI113" s="41"/>
      <c r="CJ113" s="41"/>
      <c r="CK113" s="41"/>
      <c r="CL113" s="41"/>
      <c r="CM113" s="41"/>
      <c r="CN113" s="41"/>
      <c r="CO113" s="41"/>
      <c r="CP113" s="41"/>
      <c r="CQ113" s="41"/>
      <c r="CR113" s="41"/>
      <c r="CS113" s="41"/>
      <c r="CT113" s="41"/>
      <c r="CU113" s="41"/>
      <c r="CV113" s="41"/>
      <c r="CW113" s="41"/>
      <c r="CX113" s="41"/>
      <c r="CY113" s="41"/>
      <c r="CZ113" s="41"/>
      <c r="DA113" s="41"/>
      <c r="DB113" s="41"/>
      <c r="DC113" s="41"/>
      <c r="DD113" s="41"/>
      <c r="DE113" s="41"/>
    </row>
    <row r="114" spans="1:109" ht="20.149999999999999" customHeight="1" x14ac:dyDescent="0.35">
      <c r="A114" s="37" t="s">
        <v>47</v>
      </c>
      <c r="B114" s="83" t="s">
        <v>54</v>
      </c>
      <c r="C114" s="67">
        <f>SUM(Quarter!C114:F114)</f>
        <v>4.0417999999999994</v>
      </c>
      <c r="D114" s="67">
        <f>SUM(Quarter!G114:J114)</f>
        <v>4.1130000000000004</v>
      </c>
      <c r="E114" s="67">
        <f>SUM(Quarter!K114:N114)</f>
        <v>4.1980000000000004</v>
      </c>
      <c r="F114" s="67">
        <f>SUM(Quarter!O114:R114)</f>
        <v>3.4120000000000004</v>
      </c>
      <c r="G114" s="67">
        <f>SUM(Quarter!S114:V114)</f>
        <v>3.5779999999999998</v>
      </c>
      <c r="H114" s="67">
        <f>SUM(Quarter!W114:Z114)</f>
        <v>3.665</v>
      </c>
      <c r="I114" s="67">
        <f>SUM(Quarter!AA114:AD114)</f>
        <v>2.9510999999999998</v>
      </c>
      <c r="J114" s="67">
        <f>SUM(Quarter!AE114:AH114)</f>
        <v>3.5430999999999999</v>
      </c>
      <c r="K114" s="67">
        <f>SUM(Quarter!AI114:AL114)</f>
        <v>3.2519999999999998</v>
      </c>
      <c r="L114" s="67">
        <f>SUM(Quarter!AM114:AP114)</f>
        <v>3.3026</v>
      </c>
      <c r="M114" s="67">
        <f>SUM(Quarter!AQ114:AT114)</f>
        <v>3.0305</v>
      </c>
      <c r="N114" s="67">
        <f>SUM(Quarter!AU114:AX114)</f>
        <v>3.0309999999999997</v>
      </c>
      <c r="O114" s="67">
        <f>SUM(Quarter!AY114:BB114)</f>
        <v>2.4026999999999998</v>
      </c>
      <c r="P114" s="67">
        <f>SUM(Quarter!BC114:BF114)</f>
        <v>2.6616</v>
      </c>
      <c r="Q114" s="67">
        <f>SUM(Quarter!BG114:BJ114)</f>
        <v>3.1901999999999999</v>
      </c>
      <c r="R114" s="67">
        <f>SUM(Quarter!BK114:BN114)</f>
        <v>2.7047000000000003</v>
      </c>
      <c r="S114" s="67">
        <f>SUM(Quarter!BO114:BR114)</f>
        <v>3.1591999999999998</v>
      </c>
      <c r="T114" s="67">
        <f>SUM(Quarter!BS114:BV114)</f>
        <v>3.6800999999999999</v>
      </c>
      <c r="U114" s="67">
        <f>SUM(Quarter!BW114:BZ114)</f>
        <v>4.3041000000000009</v>
      </c>
      <c r="V114" s="67">
        <f>SUM(Quarter!CA114:CD114)</f>
        <v>3.6364000000000001</v>
      </c>
      <c r="W114" s="67">
        <f>SUM(Quarter!CE114:CH114)</f>
        <v>4.6292999999999997</v>
      </c>
      <c r="X114" s="67">
        <f>SUM(Quarter!CI114:CL114)</f>
        <v>5.8302000000000005</v>
      </c>
      <c r="Y114" s="67">
        <f>SUM(Quarter!CM114:CP114)</f>
        <v>3.9611999999999998</v>
      </c>
      <c r="Z114" s="67">
        <f>SUM(Quarter!CQ114:CT114)</f>
        <v>3.7768000000000002</v>
      </c>
      <c r="AA114" s="67">
        <f>SUM(Quarter!CU114:CX114)</f>
        <v>4.1772</v>
      </c>
      <c r="AB114" s="67">
        <f>SUM(Quarter!CY114:DB114)</f>
        <v>4.3251999999999997</v>
      </c>
      <c r="AC114" s="67">
        <f>SUM(Quarter!DC114:DF114)</f>
        <v>4.2342999999999993</v>
      </c>
      <c r="AD114" s="67">
        <f>SUM(Quarter!DG114:DJ114)</f>
        <v>4.1063999999999998</v>
      </c>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c r="BH114" s="41"/>
      <c r="BI114" s="41"/>
      <c r="BJ114" s="41"/>
      <c r="BK114" s="41"/>
      <c r="BL114" s="41"/>
      <c r="BM114" s="41"/>
      <c r="BN114" s="41"/>
      <c r="BO114" s="41"/>
      <c r="BP114" s="41"/>
      <c r="BQ114" s="41"/>
      <c r="BR114" s="41"/>
      <c r="BS114" s="41"/>
      <c r="BT114" s="41"/>
      <c r="BU114" s="41"/>
      <c r="BV114" s="41"/>
      <c r="BW114" s="41"/>
      <c r="BX114" s="41"/>
      <c r="BY114" s="41"/>
      <c r="BZ114" s="41"/>
      <c r="CA114" s="41"/>
      <c r="CB114" s="41"/>
      <c r="CC114" s="41"/>
      <c r="CD114" s="41"/>
      <c r="CE114" s="41"/>
      <c r="CF114" s="41"/>
      <c r="CG114" s="41"/>
      <c r="CH114" s="41"/>
      <c r="CI114" s="41"/>
      <c r="CJ114" s="41"/>
      <c r="CK114" s="41"/>
      <c r="CL114" s="41"/>
      <c r="CM114" s="41"/>
      <c r="CN114" s="41"/>
      <c r="CO114" s="41"/>
      <c r="CP114" s="41"/>
      <c r="CQ114" s="41"/>
      <c r="CR114" s="41"/>
      <c r="CS114" s="41"/>
      <c r="CT114" s="41"/>
      <c r="CU114" s="41"/>
      <c r="CV114" s="41"/>
      <c r="CW114" s="41"/>
      <c r="CX114" s="41"/>
      <c r="CY114" s="41"/>
      <c r="CZ114" s="41"/>
      <c r="DA114" s="41"/>
      <c r="DB114" s="41"/>
      <c r="DC114" s="41"/>
      <c r="DD114" s="41"/>
      <c r="DE114" s="41"/>
    </row>
    <row r="115" spans="1:109" ht="20.149999999999999" customHeight="1" x14ac:dyDescent="0.35">
      <c r="A115" s="37" t="s">
        <v>47</v>
      </c>
      <c r="B115" s="83" t="s">
        <v>59</v>
      </c>
      <c r="C115" s="67">
        <f>SUM(Quarter!C115:F115)</f>
        <v>27.67</v>
      </c>
      <c r="D115" s="67">
        <f>SUM(Quarter!G115:J115)</f>
        <v>30.299099999999999</v>
      </c>
      <c r="E115" s="67">
        <f>SUM(Quarter!K115:N115)</f>
        <v>33.933</v>
      </c>
      <c r="F115" s="67">
        <f>SUM(Quarter!O115:R115)</f>
        <v>30.395</v>
      </c>
      <c r="G115" s="67">
        <f>SUM(Quarter!S115:V115)</f>
        <v>31.874000000000002</v>
      </c>
      <c r="H115" s="67">
        <f>SUM(Quarter!W115:Z115)</f>
        <v>34.2211</v>
      </c>
      <c r="I115" s="67">
        <f>SUM(Quarter!AA115:AD115)</f>
        <v>34.163499999999999</v>
      </c>
      <c r="J115" s="67">
        <f>SUM(Quarter!AE115:AH115)</f>
        <v>34.538200000000003</v>
      </c>
      <c r="K115" s="67">
        <f>SUM(Quarter!AI115:AL115)</f>
        <v>34.5779</v>
      </c>
      <c r="L115" s="67">
        <f>SUM(Quarter!AM115:AP115)</f>
        <v>33.908200000000001</v>
      </c>
      <c r="M115" s="67">
        <f>SUM(Quarter!AQ115:AT115)</f>
        <v>31.998699999999996</v>
      </c>
      <c r="N115" s="67">
        <f>SUM(Quarter!AU115:AX115)</f>
        <v>32.922499999999999</v>
      </c>
      <c r="O115" s="67">
        <f>SUM(Quarter!AY115:BB115)</f>
        <v>32.741900000000001</v>
      </c>
      <c r="P115" s="67">
        <f>SUM(Quarter!BC115:BF115)</f>
        <v>33.470299999999995</v>
      </c>
      <c r="Q115" s="67">
        <f>SUM(Quarter!BG115:BJ115)</f>
        <v>33.458800000000004</v>
      </c>
      <c r="R115" s="67">
        <f>SUM(Quarter!BK115:BN115)</f>
        <v>31.469799999999999</v>
      </c>
      <c r="S115" s="67">
        <f>SUM(Quarter!BO115:BR115)</f>
        <v>34.751899999999999</v>
      </c>
      <c r="T115" s="67">
        <f>SUM(Quarter!BS115:BV115)</f>
        <v>40.050799999999995</v>
      </c>
      <c r="U115" s="67">
        <f>SUM(Quarter!BW115:BZ115)</f>
        <v>43.374699999999997</v>
      </c>
      <c r="V115" s="67">
        <f>SUM(Quarter!CA115:CD115)</f>
        <v>46.7</v>
      </c>
      <c r="W115" s="67">
        <f>SUM(Quarter!CE115:CH115)</f>
        <v>48.693399999999997</v>
      </c>
      <c r="X115" s="67">
        <f>SUM(Quarter!CI115:CL115)</f>
        <v>53.222799999999999</v>
      </c>
      <c r="Y115" s="67">
        <f>SUM(Quarter!CM115:CP115)</f>
        <v>51.773599999999995</v>
      </c>
      <c r="Z115" s="67">
        <f>SUM(Quarter!CQ115:CT115)</f>
        <v>48.897499999999994</v>
      </c>
      <c r="AA115" s="67">
        <f>SUM(Quarter!CU115:CX115)</f>
        <v>51.446999999999996</v>
      </c>
      <c r="AB115" s="67">
        <f>SUM(Quarter!CY115:DB115)</f>
        <v>53.888300000000001</v>
      </c>
      <c r="AC115" s="67">
        <f>SUM(Quarter!DC115:DF115)</f>
        <v>53.372799999999998</v>
      </c>
      <c r="AD115" s="67">
        <f>SUM(Quarter!DG115:DJ115)</f>
        <v>57.421600000000005</v>
      </c>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c r="BH115" s="41"/>
      <c r="BI115" s="41"/>
      <c r="BJ115" s="41"/>
      <c r="BK115" s="41"/>
      <c r="BL115" s="41"/>
      <c r="BM115" s="41"/>
      <c r="BN115" s="41"/>
      <c r="BO115" s="41"/>
      <c r="BP115" s="41"/>
      <c r="BQ115" s="41"/>
      <c r="BR115" s="41"/>
      <c r="BS115" s="41"/>
      <c r="BT115" s="41"/>
      <c r="BU115" s="41"/>
      <c r="BV115" s="41"/>
      <c r="BW115" s="41"/>
      <c r="BX115" s="41"/>
      <c r="BY115" s="41"/>
      <c r="BZ115" s="41"/>
      <c r="CA115" s="41"/>
      <c r="CB115" s="41"/>
      <c r="CC115" s="41"/>
      <c r="CD115" s="41"/>
      <c r="CE115" s="41"/>
      <c r="CF115" s="41"/>
      <c r="CG115" s="41"/>
      <c r="CH115" s="41"/>
      <c r="CI115" s="41"/>
      <c r="CJ115" s="41"/>
      <c r="CK115" s="41"/>
      <c r="CL115" s="41"/>
      <c r="CM115" s="41"/>
      <c r="CN115" s="41"/>
      <c r="CO115" s="41"/>
      <c r="CP115" s="41"/>
      <c r="CQ115" s="41"/>
      <c r="CR115" s="41"/>
      <c r="CS115" s="41"/>
      <c r="CT115" s="41"/>
      <c r="CU115" s="41"/>
      <c r="CV115" s="41"/>
      <c r="CW115" s="41"/>
      <c r="CX115" s="41"/>
      <c r="CY115" s="41"/>
      <c r="CZ115" s="41"/>
      <c r="DA115" s="41"/>
      <c r="DB115" s="41"/>
      <c r="DC115" s="41"/>
      <c r="DD115" s="41"/>
      <c r="DE115" s="41"/>
    </row>
    <row r="116" spans="1:109" ht="20.149999999999999" customHeight="1" x14ac:dyDescent="0.35">
      <c r="A116" s="37" t="s">
        <v>60</v>
      </c>
      <c r="B116" s="83" t="s">
        <v>57</v>
      </c>
      <c r="C116" s="67">
        <f>SUM(Quarter!C116:F116)</f>
        <v>117.03489999999999</v>
      </c>
      <c r="D116" s="67">
        <f>SUM(Quarter!G116:J116)</f>
        <v>101.2574</v>
      </c>
      <c r="E116" s="67">
        <f>SUM(Quarter!K116:N116)</f>
        <v>114.73650000000001</v>
      </c>
      <c r="F116" s="67">
        <f>SUM(Quarter!O116:R116)</f>
        <v>125.40199999999999</v>
      </c>
      <c r="G116" s="67">
        <f>SUM(Quarter!S116:V116)</f>
        <v>118.47540000000001</v>
      </c>
      <c r="H116" s="67">
        <f>SUM(Quarter!W116:Z116)</f>
        <v>131.76050000000001</v>
      </c>
      <c r="I116" s="67">
        <f>SUM(Quarter!AA116:AD116)</f>
        <v>125.68969999999999</v>
      </c>
      <c r="J116" s="67">
        <f>SUM(Quarter!AE116:AH116)</f>
        <v>128.51310000000001</v>
      </c>
      <c r="K116" s="67">
        <f>SUM(Quarter!AI116:AL116)</f>
        <v>141.49510000000001</v>
      </c>
      <c r="L116" s="67">
        <f>SUM(Quarter!AM116:AP116)</f>
        <v>129.03019999999998</v>
      </c>
      <c r="M116" s="67">
        <f>SUM(Quarter!AQ116:AT116)</f>
        <v>118.0531</v>
      </c>
      <c r="N116" s="67">
        <f>SUM(Quarter!AU116:AX116)</f>
        <v>97.797900000000013</v>
      </c>
      <c r="O116" s="67">
        <f>SUM(Quarter!AY116:BB116)</f>
        <v>102.1763</v>
      </c>
      <c r="P116" s="67">
        <f>SUM(Quarter!BC116:BF116)</f>
        <v>103.0064</v>
      </c>
      <c r="Q116" s="67">
        <f>SUM(Quarter!BG116:BJ116)</f>
        <v>135.52159999999998</v>
      </c>
      <c r="R116" s="67">
        <f>SUM(Quarter!BK116:BN116)</f>
        <v>123.5758</v>
      </c>
      <c r="S116" s="67">
        <f>SUM(Quarter!BO116:BR116)</f>
        <v>95.081599999999995</v>
      </c>
      <c r="T116" s="67">
        <f>SUM(Quarter!BS116:BV116)</f>
        <v>71.985100000000003</v>
      </c>
      <c r="U116" s="67">
        <f>SUM(Quarter!BW116:BZ116)</f>
        <v>29.097300000000001</v>
      </c>
      <c r="V116" s="67">
        <f>SUM(Quarter!CA116:CD116)</f>
        <v>21.374600000000001</v>
      </c>
      <c r="W116" s="67">
        <f>SUM(Quarter!CE116:CH116)</f>
        <v>15.965999999999998</v>
      </c>
      <c r="X116" s="67">
        <f>SUM(Quarter!CI116:CL116)</f>
        <v>6.5597999999999992</v>
      </c>
      <c r="Y116" s="67">
        <f>SUM(Quarter!CM116:CP116)</f>
        <v>5.2229000000000001</v>
      </c>
      <c r="Z116" s="67">
        <f>SUM(Quarter!CQ116:CT116)</f>
        <v>6.0231000000000003</v>
      </c>
      <c r="AA116" s="67">
        <f>SUM(Quarter!CU116:CX116)</f>
        <v>5.1503999999999994</v>
      </c>
      <c r="AB116" s="67">
        <f>SUM(Quarter!CY116:DB116)</f>
        <v>3.1585999999999999</v>
      </c>
      <c r="AC116" s="67">
        <f>SUM(Quarter!DC116:DF116)</f>
        <v>1.5801999999999998</v>
      </c>
      <c r="AD116" s="67">
        <f>SUM(Quarter!DG116:DJ116)</f>
        <v>0</v>
      </c>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c r="BH116" s="41"/>
      <c r="BI116" s="41"/>
      <c r="BJ116" s="41"/>
      <c r="BK116" s="41"/>
      <c r="BL116" s="41"/>
      <c r="BM116" s="41"/>
      <c r="BN116" s="41"/>
      <c r="BO116" s="41"/>
      <c r="BP116" s="41"/>
      <c r="BQ116" s="41"/>
      <c r="BR116" s="41"/>
      <c r="BS116" s="41"/>
      <c r="BT116" s="41"/>
      <c r="BU116" s="41"/>
      <c r="BV116" s="41"/>
      <c r="BW116" s="41"/>
      <c r="BX116" s="41"/>
      <c r="BY116" s="41"/>
      <c r="BZ116" s="41"/>
      <c r="CA116" s="41"/>
      <c r="CB116" s="41"/>
      <c r="CC116" s="41"/>
      <c r="CD116" s="41"/>
      <c r="CE116" s="41"/>
      <c r="CF116" s="41"/>
      <c r="CG116" s="41"/>
      <c r="CH116" s="41"/>
      <c r="CI116" s="41"/>
      <c r="CJ116" s="41"/>
      <c r="CK116" s="41"/>
      <c r="CL116" s="41"/>
      <c r="CM116" s="41"/>
      <c r="CN116" s="41"/>
      <c r="CO116" s="41"/>
      <c r="CP116" s="41"/>
      <c r="CQ116" s="41"/>
      <c r="CR116" s="41"/>
      <c r="CS116" s="41"/>
      <c r="CT116" s="41"/>
      <c r="CU116" s="41"/>
      <c r="CV116" s="41"/>
      <c r="CW116" s="41"/>
      <c r="CX116" s="41"/>
      <c r="CY116" s="41"/>
      <c r="CZ116" s="41"/>
      <c r="DA116" s="41"/>
      <c r="DB116" s="41"/>
      <c r="DC116" s="41"/>
      <c r="DD116" s="41"/>
      <c r="DE116" s="41"/>
    </row>
    <row r="117" spans="1:109" ht="20.149999999999999" customHeight="1" x14ac:dyDescent="0.35">
      <c r="A117" s="37" t="s">
        <v>60</v>
      </c>
      <c r="B117" s="83" t="s">
        <v>58</v>
      </c>
      <c r="C117" s="67">
        <f>SUM(Quarter!C117:F117)</f>
        <v>6.8341000000000003</v>
      </c>
      <c r="D117" s="67">
        <f>SUM(Quarter!G117:J117)</f>
        <v>6.0716999999999999</v>
      </c>
      <c r="E117" s="67">
        <f>SUM(Quarter!K117:N117)</f>
        <v>5.9283000000000001</v>
      </c>
      <c r="F117" s="67">
        <f>SUM(Quarter!O117:R117)</f>
        <v>4.7766000000000002</v>
      </c>
      <c r="G117" s="67">
        <f>SUM(Quarter!S117:V117)</f>
        <v>4.2168000000000001</v>
      </c>
      <c r="H117" s="67">
        <f>SUM(Quarter!W117:Z117)</f>
        <v>4.1707000000000001</v>
      </c>
      <c r="I117" s="67">
        <f>SUM(Quarter!AA117:AD117)</f>
        <v>4.0933000000000002</v>
      </c>
      <c r="J117" s="67">
        <f>SUM(Quarter!AE117:AH117)</f>
        <v>4.6509</v>
      </c>
      <c r="K117" s="67">
        <f>SUM(Quarter!AI117:AL117)</f>
        <v>5.4072000000000005</v>
      </c>
      <c r="L117" s="67">
        <f>SUM(Quarter!AM117:AP117)</f>
        <v>4.4649000000000001</v>
      </c>
      <c r="M117" s="67">
        <f>SUM(Quarter!AQ117:AT117)</f>
        <v>5.8853000000000009</v>
      </c>
      <c r="N117" s="67">
        <f>SUM(Quarter!AU117:AX117)</f>
        <v>5.3651</v>
      </c>
      <c r="O117" s="67">
        <f>SUM(Quarter!AY117:BB117)</f>
        <v>4.3082000000000003</v>
      </c>
      <c r="P117" s="67">
        <f>SUM(Quarter!BC117:BF117)</f>
        <v>2.8073999999999999</v>
      </c>
      <c r="Q117" s="67">
        <f>SUM(Quarter!BG117:BJ117)</f>
        <v>2.5811999999999999</v>
      </c>
      <c r="R117" s="67">
        <f>SUM(Quarter!BK117:BN117)</f>
        <v>1.8715999999999999</v>
      </c>
      <c r="S117" s="67">
        <f>SUM(Quarter!BO117:BR117)</f>
        <v>1.7455999999999998</v>
      </c>
      <c r="T117" s="67">
        <f>SUM(Quarter!BS117:BV117)</f>
        <v>1.8502000000000001</v>
      </c>
      <c r="U117" s="67">
        <f>SUM(Quarter!BW117:BZ117)</f>
        <v>1.7109000000000001</v>
      </c>
      <c r="V117" s="67">
        <f>SUM(Quarter!CA117:CD117)</f>
        <v>1.4762999999999999</v>
      </c>
      <c r="W117" s="67">
        <f>SUM(Quarter!CE117:CH117)</f>
        <v>1.4249999999999998</v>
      </c>
      <c r="X117" s="67">
        <f>SUM(Quarter!CI117:CL117)</f>
        <v>1.8043</v>
      </c>
      <c r="Y117" s="67">
        <f>SUM(Quarter!CM117:CP117)</f>
        <v>1.3319000000000001</v>
      </c>
      <c r="Z117" s="67">
        <f>SUM(Quarter!CQ117:CT117)</f>
        <v>1.8256999999999999</v>
      </c>
      <c r="AA117" s="67">
        <f>SUM(Quarter!CU117:CX117)</f>
        <v>1.9633999999999998</v>
      </c>
      <c r="AB117" s="67">
        <f>SUM(Quarter!CY117:DB117)</f>
        <v>1.8567000000000002</v>
      </c>
      <c r="AC117" s="67">
        <f>SUM(Quarter!DC117:DF117)</f>
        <v>1.6175999999999999</v>
      </c>
      <c r="AD117" s="67">
        <f>SUM(Quarter!DG117:DJ117)</f>
        <v>1.5830000000000002</v>
      </c>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c r="BH117" s="41"/>
      <c r="BI117" s="41"/>
      <c r="BJ117" s="41"/>
      <c r="BK117" s="41"/>
      <c r="BL117" s="41"/>
      <c r="BM117" s="41"/>
      <c r="BN117" s="41"/>
      <c r="BO117" s="41"/>
      <c r="BP117" s="41"/>
      <c r="BQ117" s="41"/>
      <c r="BR117" s="41"/>
      <c r="BS117" s="41"/>
      <c r="BT117" s="41"/>
      <c r="BU117" s="41"/>
      <c r="BV117" s="41"/>
      <c r="BW117" s="41"/>
      <c r="BX117" s="41"/>
      <c r="BY117" s="41"/>
      <c r="BZ117" s="41"/>
      <c r="CA117" s="41"/>
      <c r="CB117" s="41"/>
      <c r="CC117" s="41"/>
      <c r="CD117" s="41"/>
      <c r="CE117" s="41"/>
      <c r="CF117" s="41"/>
      <c r="CG117" s="41"/>
      <c r="CH117" s="41"/>
      <c r="CI117" s="41"/>
      <c r="CJ117" s="41"/>
      <c r="CK117" s="41"/>
      <c r="CL117" s="41"/>
      <c r="CM117" s="41"/>
      <c r="CN117" s="41"/>
      <c r="CO117" s="41"/>
      <c r="CP117" s="41"/>
      <c r="CQ117" s="41"/>
      <c r="CR117" s="41"/>
      <c r="CS117" s="41"/>
      <c r="CT117" s="41"/>
      <c r="CU117" s="41"/>
      <c r="CV117" s="41"/>
      <c r="CW117" s="41"/>
      <c r="CX117" s="41"/>
      <c r="CY117" s="41"/>
      <c r="CZ117" s="41"/>
      <c r="DA117" s="41"/>
      <c r="DB117" s="41"/>
      <c r="DC117" s="41"/>
      <c r="DD117" s="41"/>
      <c r="DE117" s="41"/>
    </row>
    <row r="118" spans="1:109" ht="20.149999999999999" customHeight="1" x14ac:dyDescent="0.35">
      <c r="A118" s="37" t="s">
        <v>60</v>
      </c>
      <c r="B118" s="83" t="s">
        <v>49</v>
      </c>
      <c r="C118" s="67">
        <f>SUM(Quarter!C118:F118)</f>
        <v>116.28960000000001</v>
      </c>
      <c r="D118" s="67">
        <f>SUM(Quarter!G118:J118)</f>
        <v>139.67189999999999</v>
      </c>
      <c r="E118" s="67">
        <f>SUM(Quarter!K118:N118)</f>
        <v>144.89109999999999</v>
      </c>
      <c r="F118" s="67">
        <f>SUM(Quarter!O118:R118)</f>
        <v>138.7175</v>
      </c>
      <c r="G118" s="67">
        <f>SUM(Quarter!S118:V118)</f>
        <v>148.8707</v>
      </c>
      <c r="H118" s="67">
        <f>SUM(Quarter!W118:Z118)</f>
        <v>145.13590000000002</v>
      </c>
      <c r="I118" s="67">
        <f>SUM(Quarter!AA118:AD118)</f>
        <v>153.73350000000002</v>
      </c>
      <c r="J118" s="67">
        <f>SUM(Quarter!AE118:AH118)</f>
        <v>149.21250000000001</v>
      </c>
      <c r="K118" s="67">
        <f>SUM(Quarter!AI118:AL118)</f>
        <v>137.7543</v>
      </c>
      <c r="L118" s="67">
        <f>SUM(Quarter!AM118:AP118)</f>
        <v>162.3895</v>
      </c>
      <c r="M118" s="67">
        <f>SUM(Quarter!AQ118:AT118)</f>
        <v>172.98760000000001</v>
      </c>
      <c r="N118" s="67">
        <f>SUM(Quarter!AU118:AX118)</f>
        <v>163.45529999999999</v>
      </c>
      <c r="O118" s="67">
        <f>SUM(Quarter!AY118:BB118)</f>
        <v>172.45319999999998</v>
      </c>
      <c r="P118" s="67">
        <f>SUM(Quarter!BC118:BF118)</f>
        <v>143.8056</v>
      </c>
      <c r="Q118" s="67">
        <f>SUM(Quarter!BG118:BJ118)</f>
        <v>98.263500000000008</v>
      </c>
      <c r="R118" s="67">
        <f>SUM(Quarter!BK118:BN118)</f>
        <v>94.032499999999999</v>
      </c>
      <c r="S118" s="67">
        <f>SUM(Quarter!BO118:BR118)</f>
        <v>99.00030000000001</v>
      </c>
      <c r="T118" s="67">
        <f>SUM(Quarter!BS118:BV118)</f>
        <v>98.004499999999993</v>
      </c>
      <c r="U118" s="67">
        <f>SUM(Quarter!BW118:BZ118)</f>
        <v>140.83159999999998</v>
      </c>
      <c r="V118" s="67">
        <f>SUM(Quarter!CA118:CD118)</f>
        <v>134.24299999999999</v>
      </c>
      <c r="W118" s="67">
        <f>SUM(Quarter!CE118:CH118)</f>
        <v>129.08070000000001</v>
      </c>
      <c r="X118" s="67">
        <f>SUM(Quarter!CI118:CL118)</f>
        <v>130.6139</v>
      </c>
      <c r="Y118" s="67">
        <f>SUM(Quarter!CM118:CP118)</f>
        <v>109.0851</v>
      </c>
      <c r="Z118" s="67">
        <f>SUM(Quarter!CQ118:CT118)</f>
        <v>120.02549999999999</v>
      </c>
      <c r="AA118" s="67">
        <f>SUM(Quarter!CU118:CX118)</f>
        <v>122.98699999999999</v>
      </c>
      <c r="AB118" s="67">
        <f>SUM(Quarter!CY118:DB118)</f>
        <v>99.007099999999994</v>
      </c>
      <c r="AC118" s="67">
        <f>SUM(Quarter!DC118:DF118)</f>
        <v>84.892499999999998</v>
      </c>
      <c r="AD118" s="67">
        <f>SUM(Quarter!DG118:DJ118)</f>
        <v>90.576999999999998</v>
      </c>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c r="BH118" s="41"/>
      <c r="BI118" s="41"/>
      <c r="BJ118" s="41"/>
      <c r="BK118" s="41"/>
      <c r="BL118" s="41"/>
      <c r="BM118" s="41"/>
      <c r="BN118" s="41"/>
      <c r="BO118" s="41"/>
      <c r="BP118" s="41"/>
      <c r="BQ118" s="41"/>
      <c r="BR118" s="41"/>
      <c r="BS118" s="41"/>
      <c r="BT118" s="41"/>
      <c r="BU118" s="41"/>
      <c r="BV118" s="41"/>
      <c r="BW118" s="41"/>
      <c r="BX118" s="41"/>
      <c r="BY118" s="41"/>
      <c r="BZ118" s="41"/>
      <c r="CA118" s="41"/>
      <c r="CB118" s="41"/>
      <c r="CC118" s="41"/>
      <c r="CD118" s="41"/>
      <c r="CE118" s="41"/>
      <c r="CF118" s="41"/>
      <c r="CG118" s="41"/>
      <c r="CH118" s="41"/>
      <c r="CI118" s="41"/>
      <c r="CJ118" s="41"/>
      <c r="CK118" s="41"/>
      <c r="CL118" s="41"/>
      <c r="CM118" s="41"/>
      <c r="CN118" s="41"/>
      <c r="CO118" s="41"/>
      <c r="CP118" s="41"/>
      <c r="CQ118" s="41"/>
      <c r="CR118" s="41"/>
      <c r="CS118" s="41"/>
      <c r="CT118" s="41"/>
      <c r="CU118" s="41"/>
      <c r="CV118" s="41"/>
      <c r="CW118" s="41"/>
      <c r="CX118" s="41"/>
      <c r="CY118" s="41"/>
      <c r="CZ118" s="41"/>
      <c r="DA118" s="41"/>
      <c r="DB118" s="41"/>
      <c r="DC118" s="41"/>
      <c r="DD118" s="41"/>
      <c r="DE118" s="41"/>
    </row>
    <row r="119" spans="1:109" ht="20.149999999999999" customHeight="1" x14ac:dyDescent="0.35">
      <c r="A119" s="37" t="s">
        <v>60</v>
      </c>
      <c r="B119" s="83" t="s">
        <v>50</v>
      </c>
      <c r="C119" s="67">
        <f>SUM(Quarter!C119:F119)</f>
        <v>90.589999999999989</v>
      </c>
      <c r="D119" s="67">
        <f>SUM(Quarter!G119:J119)</f>
        <v>87.671999999999997</v>
      </c>
      <c r="E119" s="67">
        <f>SUM(Quarter!K119:N119)</f>
        <v>78.3339</v>
      </c>
      <c r="F119" s="67">
        <f>SUM(Quarter!O119:R119)</f>
        <v>82.984899999999996</v>
      </c>
      <c r="G119" s="67">
        <f>SUM(Quarter!S119:V119)</f>
        <v>81.090299999999999</v>
      </c>
      <c r="H119" s="67">
        <f>SUM(Quarter!W119:Z119)</f>
        <v>81.91149999999999</v>
      </c>
      <c r="I119" s="67">
        <f>SUM(Quarter!AA119:AD119)</f>
        <v>73.681600000000003</v>
      </c>
      <c r="J119" s="67">
        <f>SUM(Quarter!AE119:AH119)</f>
        <v>75.172899999999998</v>
      </c>
      <c r="K119" s="67">
        <f>SUM(Quarter!AI119:AL119)</f>
        <v>69.237300000000005</v>
      </c>
      <c r="L119" s="67">
        <f>SUM(Quarter!AM119:AP119)</f>
        <v>57.249000000000002</v>
      </c>
      <c r="M119" s="67">
        <f>SUM(Quarter!AQ119:AT119)</f>
        <v>47.673000000000002</v>
      </c>
      <c r="N119" s="67">
        <f>SUM(Quarter!AU119:AX119)</f>
        <v>62.761700000000005</v>
      </c>
      <c r="O119" s="67">
        <f>SUM(Quarter!AY119:BB119)</f>
        <v>56.441699999999997</v>
      </c>
      <c r="P119" s="67">
        <f>SUM(Quarter!BC119:BF119)</f>
        <v>62.655199999999994</v>
      </c>
      <c r="Q119" s="67">
        <f>SUM(Quarter!BG119:BJ119)</f>
        <v>63.949200000000005</v>
      </c>
      <c r="R119" s="67">
        <f>SUM(Quarter!BK119:BN119)</f>
        <v>64.132499999999993</v>
      </c>
      <c r="S119" s="67">
        <f>SUM(Quarter!BO119:BR119)</f>
        <v>57.902500000000003</v>
      </c>
      <c r="T119" s="67">
        <f>SUM(Quarter!BS119:BV119)</f>
        <v>63.894600000000011</v>
      </c>
      <c r="U119" s="67">
        <f>SUM(Quarter!BW119:BZ119)</f>
        <v>65.149100000000004</v>
      </c>
      <c r="V119" s="67">
        <f>SUM(Quarter!CA119:CD119)</f>
        <v>63.886899999999997</v>
      </c>
      <c r="W119" s="67">
        <f>SUM(Quarter!CE119:CH119)</f>
        <v>59.097800000000007</v>
      </c>
      <c r="X119" s="67">
        <f>SUM(Quarter!CI119:CL119)</f>
        <v>51.031999999999996</v>
      </c>
      <c r="Y119" s="67">
        <f>SUM(Quarter!CM119:CP119)</f>
        <v>46.076299999999996</v>
      </c>
      <c r="Z119" s="67">
        <f>SUM(Quarter!CQ119:CT119)</f>
        <v>41.990199999999994</v>
      </c>
      <c r="AA119" s="67">
        <f>SUM(Quarter!CU119:CX119)</f>
        <v>43.586600000000004</v>
      </c>
      <c r="AB119" s="67">
        <f>SUM(Quarter!CY119:DB119)</f>
        <v>37.296800000000005</v>
      </c>
      <c r="AC119" s="67">
        <f>SUM(Quarter!DC119:DF119)</f>
        <v>37.340499999999999</v>
      </c>
      <c r="AD119" s="67">
        <f>SUM(Quarter!DG119:DJ119)</f>
        <v>33.002500000000005</v>
      </c>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c r="BH119" s="41"/>
      <c r="BI119" s="41"/>
      <c r="BJ119" s="41"/>
      <c r="BK119" s="41"/>
      <c r="BL119" s="41"/>
      <c r="BM119" s="41"/>
      <c r="BN119" s="41"/>
      <c r="BO119" s="41"/>
      <c r="BP119" s="41"/>
      <c r="BQ119" s="41"/>
      <c r="BR119" s="41"/>
      <c r="BS119" s="41"/>
      <c r="BT119" s="41"/>
      <c r="BU119" s="41"/>
      <c r="BV119" s="41"/>
      <c r="BW119" s="41"/>
      <c r="BX119" s="41"/>
      <c r="BY119" s="41"/>
      <c r="BZ119" s="41"/>
      <c r="CA119" s="41"/>
      <c r="CB119" s="41"/>
      <c r="CC119" s="41"/>
      <c r="CD119" s="41"/>
      <c r="CE119" s="41"/>
      <c r="CF119" s="41"/>
      <c r="CG119" s="41"/>
      <c r="CH119" s="41"/>
      <c r="CI119" s="41"/>
      <c r="CJ119" s="41"/>
      <c r="CK119" s="41"/>
      <c r="CL119" s="41"/>
      <c r="CM119" s="41"/>
      <c r="CN119" s="41"/>
      <c r="CO119" s="41"/>
      <c r="CP119" s="41"/>
      <c r="CQ119" s="41"/>
      <c r="CR119" s="41"/>
      <c r="CS119" s="41"/>
      <c r="CT119" s="41"/>
      <c r="CU119" s="41"/>
      <c r="CV119" s="41"/>
      <c r="CW119" s="41"/>
      <c r="CX119" s="41"/>
      <c r="CY119" s="41"/>
      <c r="CZ119" s="41"/>
      <c r="DA119" s="41"/>
      <c r="DB119" s="41"/>
      <c r="DC119" s="41"/>
      <c r="DD119" s="41"/>
      <c r="DE119" s="41"/>
    </row>
    <row r="120" spans="1:109" ht="20.149999999999999" customHeight="1" x14ac:dyDescent="0.35">
      <c r="A120" s="37" t="s">
        <v>60</v>
      </c>
      <c r="B120" s="83" t="s">
        <v>63</v>
      </c>
      <c r="C120" s="67">
        <f>SUM(Quarter!C120:F120)</f>
        <v>5.0938999999999997</v>
      </c>
      <c r="D120" s="67">
        <f>SUM(Quarter!G120:J120)</f>
        <v>5.3033999999999999</v>
      </c>
      <c r="E120" s="67">
        <f>SUM(Quarter!K120:N120)</f>
        <v>5.0587</v>
      </c>
      <c r="F120" s="67">
        <f>SUM(Quarter!O120:R120)</f>
        <v>4.0322999999999993</v>
      </c>
      <c r="G120" s="67">
        <f>SUM(Quarter!S120:V120)</f>
        <v>4.7626999999999997</v>
      </c>
      <c r="H120" s="67">
        <f>SUM(Quarter!W120:Z120)</f>
        <v>3.2118000000000002</v>
      </c>
      <c r="I120" s="67">
        <f>SUM(Quarter!AA120:AD120)</f>
        <v>4.8205</v>
      </c>
      <c r="J120" s="67">
        <f>SUM(Quarter!AE120:AH120)</f>
        <v>4.7506000000000004</v>
      </c>
      <c r="K120" s="67">
        <f>SUM(Quarter!AI120:AL120)</f>
        <v>4.5655000000000001</v>
      </c>
      <c r="L120" s="67">
        <f>SUM(Quarter!AM120:AP120)</f>
        <v>5.0318000000000005</v>
      </c>
      <c r="M120" s="67">
        <f>SUM(Quarter!AQ120:AT120)</f>
        <v>5.1109</v>
      </c>
      <c r="N120" s="67">
        <f>SUM(Quarter!AU120:AX120)</f>
        <v>5.1968999999999994</v>
      </c>
      <c r="O120" s="67">
        <f>SUM(Quarter!AY120:BB120)</f>
        <v>3.5657000000000001</v>
      </c>
      <c r="P120" s="67">
        <f>SUM(Quarter!BC120:BF120)</f>
        <v>5.6545000000000005</v>
      </c>
      <c r="Q120" s="67">
        <f>SUM(Quarter!BG120:BJ120)</f>
        <v>5.2861999999999991</v>
      </c>
      <c r="R120" s="67">
        <f>SUM(Quarter!BK120:BN120)</f>
        <v>4.6669</v>
      </c>
      <c r="S120" s="67">
        <f>SUM(Quarter!BO120:BR120)</f>
        <v>5.8311999999999999</v>
      </c>
      <c r="T120" s="67">
        <f>SUM(Quarter!BS120:BV120)</f>
        <v>6.2462999999999997</v>
      </c>
      <c r="U120" s="67">
        <f>SUM(Quarter!BW120:BZ120)</f>
        <v>5.3193000000000001</v>
      </c>
      <c r="V120" s="67">
        <f>SUM(Quarter!CA120:CD120)</f>
        <v>5.8226000000000004</v>
      </c>
      <c r="W120" s="67">
        <f>SUM(Quarter!CE120:CH120)</f>
        <v>5.3818999999999999</v>
      </c>
      <c r="X120" s="67">
        <f>SUM(Quarter!CI120:CL120)</f>
        <v>5.8673000000000002</v>
      </c>
      <c r="Y120" s="67">
        <f>SUM(Quarter!CM120:CP120)</f>
        <v>6.7576000000000001</v>
      </c>
      <c r="Z120" s="67">
        <f>SUM(Quarter!CQ120:CT120)</f>
        <v>5.3096999999999994</v>
      </c>
      <c r="AA120" s="67">
        <f>SUM(Quarter!CU120:CX120)</f>
        <v>4.9848999999999997</v>
      </c>
      <c r="AB120" s="67">
        <f>SUM(Quarter!CY120:DB120)</f>
        <v>5.4953000000000003</v>
      </c>
      <c r="AC120" s="67">
        <f>SUM(Quarter!DC120:DF120)</f>
        <v>5.6237999999999992</v>
      </c>
      <c r="AD120" s="67">
        <f>SUM(Quarter!DG120:DJ120)</f>
        <v>5.2793000000000001</v>
      </c>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c r="BH120" s="41"/>
      <c r="BI120" s="41"/>
      <c r="BJ120" s="41"/>
      <c r="BK120" s="41"/>
      <c r="BL120" s="41"/>
      <c r="BM120" s="41"/>
      <c r="BN120" s="41"/>
      <c r="BO120" s="41"/>
      <c r="BP120" s="41"/>
      <c r="BQ120" s="41"/>
      <c r="BR120" s="41"/>
      <c r="BS120" s="41"/>
      <c r="BT120" s="41"/>
      <c r="BU120" s="41"/>
      <c r="BV120" s="41"/>
      <c r="BW120" s="41"/>
      <c r="BX120" s="41"/>
      <c r="BY120" s="41"/>
      <c r="BZ120" s="41"/>
      <c r="CA120" s="41"/>
      <c r="CB120" s="41"/>
      <c r="CC120" s="41"/>
      <c r="CD120" s="41"/>
      <c r="CE120" s="41"/>
      <c r="CF120" s="41"/>
      <c r="CG120" s="41"/>
      <c r="CH120" s="41"/>
      <c r="CI120" s="41"/>
      <c r="CJ120" s="41"/>
      <c r="CK120" s="41"/>
      <c r="CL120" s="41"/>
      <c r="CM120" s="41"/>
      <c r="CN120" s="41"/>
      <c r="CO120" s="41"/>
      <c r="CP120" s="41"/>
      <c r="CQ120" s="41"/>
      <c r="CR120" s="41"/>
      <c r="CS120" s="41"/>
      <c r="CT120" s="41"/>
      <c r="CU120" s="41"/>
      <c r="CV120" s="41"/>
      <c r="CW120" s="41"/>
      <c r="CX120" s="41"/>
      <c r="CY120" s="41"/>
      <c r="CZ120" s="41"/>
      <c r="DA120" s="41"/>
      <c r="DB120" s="41"/>
      <c r="DC120" s="41"/>
      <c r="DD120" s="41"/>
      <c r="DE120" s="41"/>
    </row>
    <row r="121" spans="1:109" ht="20.149999999999999" customHeight="1" x14ac:dyDescent="0.35">
      <c r="A121" s="37" t="s">
        <v>60</v>
      </c>
      <c r="B121" s="83" t="s">
        <v>97</v>
      </c>
      <c r="C121" s="67">
        <f>SUM(Quarter!C121:F121)</f>
        <v>0.87690000000000001</v>
      </c>
      <c r="D121" s="67">
        <f>SUM(Quarter!G121:J121)</f>
        <v>0.85099999999999998</v>
      </c>
      <c r="E121" s="67">
        <f>SUM(Quarter!K121:N121)</f>
        <v>0.94699999999999995</v>
      </c>
      <c r="F121" s="67">
        <f>SUM(Quarter!O121:R121)</f>
        <v>0.96499999999999997</v>
      </c>
      <c r="G121" s="67">
        <f>SUM(Quarter!S121:V121)</f>
        <v>1.2591000000000001</v>
      </c>
      <c r="H121" s="67">
        <f>SUM(Quarter!W121:Z121)</f>
        <v>1.288</v>
      </c>
      <c r="I121" s="67">
        <f>SUM(Quarter!AA121:AD121)</f>
        <v>1.9390000000000001</v>
      </c>
      <c r="J121" s="67">
        <f>SUM(Quarter!AE121:AH121)</f>
        <v>2.9119999999999999</v>
      </c>
      <c r="K121" s="67">
        <f>SUM(Quarter!AI121:AL121)</f>
        <v>4.2359</v>
      </c>
      <c r="L121" s="67">
        <f>SUM(Quarter!AM121:AP121)</f>
        <v>5.2878000000000007</v>
      </c>
      <c r="M121" s="67">
        <f>SUM(Quarter!AQ121:AT121)</f>
        <v>7.1385000000000005</v>
      </c>
      <c r="N121" s="67">
        <f>SUM(Quarter!AU121:AX121)</f>
        <v>9.3015000000000008</v>
      </c>
      <c r="O121" s="67">
        <f>SUM(Quarter!AY121:BB121)</f>
        <v>10.3277</v>
      </c>
      <c r="P121" s="67">
        <f>SUM(Quarter!BC121:BF121)</f>
        <v>16.207500000000003</v>
      </c>
      <c r="Q121" s="67">
        <f>SUM(Quarter!BG121:BJ121)</f>
        <v>19.847099999999998</v>
      </c>
      <c r="R121" s="67">
        <f>SUM(Quarter!BK121:BN121)</f>
        <v>28.397100000000002</v>
      </c>
      <c r="S121" s="67">
        <f>SUM(Quarter!BO121:BR121)</f>
        <v>31.959299999999999</v>
      </c>
      <c r="T121" s="67">
        <f>SUM(Quarter!BS121:BV121)</f>
        <v>40.274700000000003</v>
      </c>
      <c r="U121" s="67">
        <f>SUM(Quarter!BW121:BZ121)</f>
        <v>37.159500000000001</v>
      </c>
      <c r="V121" s="67">
        <f>SUM(Quarter!CA121:CD121)</f>
        <v>49.641000000000005</v>
      </c>
      <c r="W121" s="67">
        <f>SUM(Quarter!CE121:CH121)</f>
        <v>56.907600000000002</v>
      </c>
      <c r="X121" s="67">
        <f>SUM(Quarter!CI121:CL121)</f>
        <v>63.834899999999998</v>
      </c>
      <c r="Y121" s="67">
        <f>SUM(Quarter!CM121:CP121)</f>
        <v>75.330399999999997</v>
      </c>
      <c r="Z121" s="67">
        <f>SUM(Quarter!CQ121:CT121)</f>
        <v>64.626500000000007</v>
      </c>
      <c r="AA121" s="67">
        <f>SUM(Quarter!CU121:CX121)</f>
        <v>79.886499999999998</v>
      </c>
      <c r="AB121" s="67">
        <f>SUM(Quarter!CY121:DB121)</f>
        <v>82.425699999999992</v>
      </c>
      <c r="AC121" s="67">
        <f>SUM(Quarter!DC121:DF121)</f>
        <v>83.249200000000002</v>
      </c>
      <c r="AD121" s="67">
        <f>SUM(Quarter!DG121:DJ121)</f>
        <v>86.07480000000001</v>
      </c>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c r="BH121" s="41"/>
      <c r="BI121" s="41"/>
      <c r="BJ121" s="41"/>
      <c r="BK121" s="41"/>
      <c r="BL121" s="41"/>
      <c r="BM121" s="41"/>
      <c r="BN121" s="41"/>
      <c r="BO121" s="41"/>
      <c r="BP121" s="41"/>
      <c r="BQ121" s="41"/>
      <c r="BR121" s="41"/>
      <c r="BS121" s="41"/>
      <c r="BT121" s="41"/>
      <c r="BU121" s="41"/>
      <c r="BV121" s="41"/>
      <c r="BW121" s="41"/>
      <c r="BX121" s="41"/>
      <c r="BY121" s="41"/>
      <c r="BZ121" s="41"/>
      <c r="CA121" s="41"/>
      <c r="CB121" s="41"/>
      <c r="CC121" s="41"/>
      <c r="CD121" s="41"/>
      <c r="CE121" s="41"/>
      <c r="CF121" s="41"/>
      <c r="CG121" s="41"/>
      <c r="CH121" s="41"/>
      <c r="CI121" s="41"/>
      <c r="CJ121" s="41"/>
      <c r="CK121" s="41"/>
      <c r="CL121" s="41"/>
      <c r="CM121" s="41"/>
      <c r="CN121" s="41"/>
      <c r="CO121" s="41"/>
      <c r="CP121" s="41"/>
      <c r="CQ121" s="41"/>
      <c r="CR121" s="41"/>
      <c r="CS121" s="41"/>
      <c r="CT121" s="41"/>
      <c r="CU121" s="41"/>
      <c r="CV121" s="41"/>
      <c r="CW121" s="41"/>
      <c r="CX121" s="41"/>
      <c r="CY121" s="41"/>
      <c r="CZ121" s="41"/>
      <c r="DA121" s="41"/>
      <c r="DB121" s="41"/>
      <c r="DC121" s="41"/>
      <c r="DD121" s="41"/>
      <c r="DE121" s="41"/>
    </row>
    <row r="122" spans="1:109" ht="20.149999999999999" customHeight="1" x14ac:dyDescent="0.35">
      <c r="A122" s="37" t="s">
        <v>60</v>
      </c>
      <c r="B122" s="84" t="s">
        <v>98</v>
      </c>
      <c r="C122" s="88" t="s">
        <v>119</v>
      </c>
      <c r="D122" s="88" t="s">
        <v>119</v>
      </c>
      <c r="E122" s="88" t="s">
        <v>119</v>
      </c>
      <c r="F122" s="88" t="s">
        <v>119</v>
      </c>
      <c r="G122" s="88" t="s">
        <v>119</v>
      </c>
      <c r="H122" s="88" t="s">
        <v>119</v>
      </c>
      <c r="I122" s="88" t="s">
        <v>119</v>
      </c>
      <c r="J122" s="88" t="s">
        <v>119</v>
      </c>
      <c r="K122" s="88" t="s">
        <v>119</v>
      </c>
      <c r="L122" s="88" t="s">
        <v>119</v>
      </c>
      <c r="M122" s="88" t="s">
        <v>119</v>
      </c>
      <c r="N122" s="88" t="s">
        <v>119</v>
      </c>
      <c r="O122" s="88" t="s">
        <v>119</v>
      </c>
      <c r="P122" s="88" t="s">
        <v>119</v>
      </c>
      <c r="Q122" s="67">
        <f>SUM(Quarter!BG122:BJ122)</f>
        <v>12.2439</v>
      </c>
      <c r="R122" s="67">
        <f>SUM(Quarter!BK122:BN122)</f>
        <v>16.9254</v>
      </c>
      <c r="S122" s="67">
        <f>SUM(Quarter!BO122:BR122)</f>
        <v>18.5547</v>
      </c>
      <c r="T122" s="67">
        <f>SUM(Quarter!BS122:BV122)</f>
        <v>22.852</v>
      </c>
      <c r="U122" s="67">
        <f>SUM(Quarter!BW122:BZ122)</f>
        <v>20.753700000000002</v>
      </c>
      <c r="V122" s="67">
        <f>SUM(Quarter!CA122:CD122)</f>
        <v>28.725200000000001</v>
      </c>
      <c r="W122" s="67">
        <f>SUM(Quarter!CE122:CH122)</f>
        <v>30.3825</v>
      </c>
      <c r="X122" s="67">
        <f>SUM(Quarter!CI122:CL122)</f>
        <v>31.8598</v>
      </c>
      <c r="Y122" s="67">
        <f>SUM(Quarter!CM122:CP122)</f>
        <v>34.6496</v>
      </c>
      <c r="Z122" s="67">
        <f>SUM(Quarter!CQ122:CT122)</f>
        <v>29.117100000000001</v>
      </c>
      <c r="AA122" s="67">
        <f>SUM(Quarter!CU122:CX122)</f>
        <v>34.867400000000004</v>
      </c>
      <c r="AB122" s="67">
        <f>SUM(Quarter!CY122:DB122)</f>
        <v>33.0991</v>
      </c>
      <c r="AC122" s="67">
        <f>SUM(Quarter!DC122:DF122)</f>
        <v>34.531799999999997</v>
      </c>
      <c r="AD122" s="67">
        <f>SUM(Quarter!DG122:DJ122)</f>
        <v>34.139400000000002</v>
      </c>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c r="BH122" s="41"/>
      <c r="BI122" s="41"/>
      <c r="BJ122" s="41"/>
      <c r="BK122" s="41"/>
      <c r="BL122" s="41"/>
      <c r="BM122" s="41"/>
      <c r="BN122" s="41"/>
      <c r="BO122" s="41"/>
      <c r="BP122" s="41"/>
      <c r="BQ122" s="41"/>
      <c r="BR122" s="41"/>
      <c r="BS122" s="41"/>
      <c r="BT122" s="41"/>
      <c r="BU122" s="41"/>
      <c r="BV122" s="41"/>
      <c r="BW122" s="41"/>
      <c r="BX122" s="41"/>
      <c r="BY122" s="41"/>
      <c r="BZ122" s="41"/>
      <c r="CA122" s="41"/>
      <c r="CB122" s="41"/>
      <c r="CC122" s="41"/>
      <c r="CD122" s="41"/>
      <c r="CE122" s="41"/>
      <c r="CF122" s="41"/>
      <c r="CG122" s="41"/>
      <c r="CH122" s="41"/>
      <c r="CI122" s="41"/>
      <c r="CJ122" s="41"/>
      <c r="CK122" s="41"/>
      <c r="CL122" s="41"/>
      <c r="CM122" s="41"/>
      <c r="CN122" s="41"/>
      <c r="CO122" s="41"/>
      <c r="CP122" s="41"/>
      <c r="CQ122" s="41"/>
      <c r="CR122" s="41"/>
      <c r="CS122" s="41"/>
      <c r="CT122" s="41"/>
      <c r="CU122" s="41"/>
      <c r="CV122" s="41"/>
      <c r="CW122" s="41"/>
      <c r="CX122" s="41"/>
      <c r="CY122" s="41"/>
      <c r="CZ122" s="41"/>
      <c r="DA122" s="41"/>
      <c r="DB122" s="41"/>
      <c r="DC122" s="41"/>
      <c r="DD122" s="41"/>
      <c r="DE122" s="41"/>
    </row>
    <row r="123" spans="1:109" ht="20.149999999999999" customHeight="1" x14ac:dyDescent="0.35">
      <c r="A123" s="37" t="s">
        <v>60</v>
      </c>
      <c r="B123" s="83" t="s">
        <v>99</v>
      </c>
      <c r="C123" s="88" t="s">
        <v>119</v>
      </c>
      <c r="D123" s="88" t="s">
        <v>119</v>
      </c>
      <c r="E123" s="88" t="s">
        <v>119</v>
      </c>
      <c r="F123" s="88" t="s">
        <v>119</v>
      </c>
      <c r="G123" s="88" t="s">
        <v>119</v>
      </c>
      <c r="H123" s="88" t="s">
        <v>119</v>
      </c>
      <c r="I123" s="88" t="s">
        <v>119</v>
      </c>
      <c r="J123" s="88" t="s">
        <v>119</v>
      </c>
      <c r="K123" s="88" t="s">
        <v>119</v>
      </c>
      <c r="L123" s="88" t="s">
        <v>119</v>
      </c>
      <c r="M123" s="88" t="s">
        <v>119</v>
      </c>
      <c r="N123" s="88" t="s">
        <v>119</v>
      </c>
      <c r="O123" s="88" t="s">
        <v>119</v>
      </c>
      <c r="P123" s="88" t="s">
        <v>119</v>
      </c>
      <c r="Q123" s="67">
        <f>SUM(Quarter!BG123:BJ123)</f>
        <v>7.6029999999999998</v>
      </c>
      <c r="R123" s="67">
        <f>SUM(Quarter!BK123:BN123)</f>
        <v>11.471800000000002</v>
      </c>
      <c r="S123" s="67">
        <f>SUM(Quarter!BO123:BR123)</f>
        <v>13.4046</v>
      </c>
      <c r="T123" s="67">
        <f>SUM(Quarter!BS123:BV123)</f>
        <v>17.422699999999999</v>
      </c>
      <c r="U123" s="67">
        <f>SUM(Quarter!BW123:BZ123)</f>
        <v>16.405800000000003</v>
      </c>
      <c r="V123" s="67">
        <f>SUM(Quarter!CA123:CD123)</f>
        <v>20.915800000000001</v>
      </c>
      <c r="W123" s="67">
        <f>SUM(Quarter!CE123:CH123)</f>
        <v>26.525199999999998</v>
      </c>
      <c r="X123" s="67">
        <f>SUM(Quarter!CI123:CL123)</f>
        <v>31.975200000000001</v>
      </c>
      <c r="Y123" s="67">
        <f>SUM(Quarter!CM123:CP123)</f>
        <v>40.681000000000004</v>
      </c>
      <c r="Z123" s="67">
        <f>SUM(Quarter!CQ123:CT123)</f>
        <v>35.5092</v>
      </c>
      <c r="AA123" s="67">
        <f>SUM(Quarter!CU123:CX123)</f>
        <v>45.019100000000002</v>
      </c>
      <c r="AB123" s="67">
        <f>SUM(Quarter!CY123:DB123)</f>
        <v>49.326700000000002</v>
      </c>
      <c r="AC123" s="67">
        <f>SUM(Quarter!DC123:DF123)</f>
        <v>48.717399999999998</v>
      </c>
      <c r="AD123" s="67">
        <f>SUM(Quarter!DG123:DJ123)</f>
        <v>51.935399999999994</v>
      </c>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c r="BH123" s="41"/>
      <c r="BI123" s="41"/>
      <c r="BJ123" s="41"/>
      <c r="BK123" s="41"/>
      <c r="BL123" s="41"/>
      <c r="BM123" s="41"/>
      <c r="BN123" s="41"/>
      <c r="BO123" s="41"/>
      <c r="BP123" s="41"/>
      <c r="BQ123" s="41"/>
      <c r="BR123" s="41"/>
      <c r="BS123" s="41"/>
      <c r="BT123" s="41"/>
      <c r="BU123" s="41"/>
      <c r="BV123" s="41"/>
      <c r="BW123" s="41"/>
      <c r="BX123" s="41"/>
      <c r="BY123" s="41"/>
      <c r="BZ123" s="41"/>
      <c r="CA123" s="41"/>
      <c r="CB123" s="41"/>
      <c r="CC123" s="41"/>
      <c r="CD123" s="41"/>
      <c r="CE123" s="41"/>
      <c r="CF123" s="41"/>
      <c r="CG123" s="41"/>
      <c r="CH123" s="41"/>
      <c r="CI123" s="41"/>
      <c r="CJ123" s="41"/>
      <c r="CK123" s="41"/>
      <c r="CL123" s="41"/>
      <c r="CM123" s="41"/>
      <c r="CN123" s="41"/>
      <c r="CO123" s="41"/>
      <c r="CP123" s="41"/>
      <c r="CQ123" s="41"/>
      <c r="CR123" s="41"/>
      <c r="CS123" s="41"/>
      <c r="CT123" s="41"/>
      <c r="CU123" s="41"/>
      <c r="CV123" s="41"/>
      <c r="CW123" s="41"/>
      <c r="CX123" s="41"/>
      <c r="CY123" s="41"/>
      <c r="CZ123" s="41"/>
      <c r="DA123" s="41"/>
      <c r="DB123" s="41"/>
      <c r="DC123" s="41"/>
      <c r="DD123" s="41"/>
      <c r="DE123" s="41"/>
    </row>
    <row r="124" spans="1:109" ht="20.149999999999999" customHeight="1" x14ac:dyDescent="0.35">
      <c r="A124" s="37" t="s">
        <v>60</v>
      </c>
      <c r="B124" s="71" t="s">
        <v>64</v>
      </c>
      <c r="C124" s="88" t="s">
        <v>119</v>
      </c>
      <c r="D124" s="88" t="s">
        <v>119</v>
      </c>
      <c r="E124" s="88" t="s">
        <v>119</v>
      </c>
      <c r="F124" s="88" t="s">
        <v>119</v>
      </c>
      <c r="G124" s="88" t="s">
        <v>119</v>
      </c>
      <c r="H124" s="88" t="s">
        <v>119</v>
      </c>
      <c r="I124" s="88" t="s">
        <v>119</v>
      </c>
      <c r="J124" s="88" t="s">
        <v>119</v>
      </c>
      <c r="K124" s="88" t="s">
        <v>119</v>
      </c>
      <c r="L124" s="88" t="s">
        <v>119</v>
      </c>
      <c r="M124" s="88" t="s">
        <v>119</v>
      </c>
      <c r="N124" s="88" t="s">
        <v>119</v>
      </c>
      <c r="O124" s="88" t="s">
        <v>119</v>
      </c>
      <c r="P124" s="88" t="s">
        <v>119</v>
      </c>
      <c r="Q124" s="67">
        <f>SUM(Quarter!BG124:BJ124)</f>
        <v>4.3E-3</v>
      </c>
      <c r="R124" s="67">
        <f>SUM(Quarter!BK124:BN124)</f>
        <v>4.8000000000000004E-3</v>
      </c>
      <c r="S124" s="67">
        <f>SUM(Quarter!BO124:BR124)</f>
        <v>2.2000000000000001E-3</v>
      </c>
      <c r="T124" s="67">
        <f>SUM(Quarter!BS124:BV124)</f>
        <v>2.0999999999999999E-3</v>
      </c>
      <c r="U124" s="67">
        <f>SUM(Quarter!BW124:BZ124)</f>
        <v>0</v>
      </c>
      <c r="V124" s="67">
        <f>SUM(Quarter!CA124:CD124)</f>
        <v>4.0999999999999995E-3</v>
      </c>
      <c r="W124" s="67">
        <f>SUM(Quarter!CE124:CH124)</f>
        <v>9.1999999999999998E-3</v>
      </c>
      <c r="X124" s="67">
        <f>SUM(Quarter!CI124:CL124)</f>
        <v>1.4E-2</v>
      </c>
      <c r="Y124" s="67">
        <f>SUM(Quarter!CM124:CP124)</f>
        <v>1.12E-2</v>
      </c>
      <c r="Z124" s="67">
        <f>SUM(Quarter!CQ124:CT124)</f>
        <v>5.3999999999999994E-3</v>
      </c>
      <c r="AA124" s="67">
        <f>SUM(Quarter!CU124:CX124)</f>
        <v>1.11E-2</v>
      </c>
      <c r="AB124" s="67">
        <f>SUM(Quarter!CY124:DB124)</f>
        <v>1.2500000000000001E-2</v>
      </c>
      <c r="AC124" s="67">
        <f>SUM(Quarter!DC124:DF124)</f>
        <v>1.2899999999999998E-2</v>
      </c>
      <c r="AD124" s="67">
        <f>SUM(Quarter!DG124:DJ124)</f>
        <v>1.6E-2</v>
      </c>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c r="BH124" s="41"/>
      <c r="BI124" s="41"/>
      <c r="BJ124" s="41"/>
      <c r="BK124" s="41"/>
      <c r="BL124" s="41"/>
      <c r="BM124" s="41"/>
      <c r="BN124" s="41"/>
      <c r="BO124" s="41"/>
      <c r="BP124" s="41"/>
      <c r="BQ124" s="41"/>
      <c r="BR124" s="41"/>
      <c r="BS124" s="41"/>
      <c r="BT124" s="41"/>
      <c r="BU124" s="41"/>
      <c r="BV124" s="41"/>
      <c r="BW124" s="41"/>
      <c r="BX124" s="41"/>
      <c r="BY124" s="41"/>
      <c r="BZ124" s="41"/>
      <c r="CA124" s="41"/>
      <c r="CB124" s="41"/>
      <c r="CC124" s="41"/>
      <c r="CD124" s="41"/>
      <c r="CE124" s="41"/>
      <c r="CF124" s="41"/>
      <c r="CG124" s="41"/>
      <c r="CH124" s="41"/>
      <c r="CI124" s="41"/>
      <c r="CJ124" s="41"/>
      <c r="CK124" s="41"/>
      <c r="CL124" s="41"/>
      <c r="CM124" s="41"/>
      <c r="CN124" s="41"/>
      <c r="CO124" s="41"/>
      <c r="CP124" s="41"/>
      <c r="CQ124" s="41"/>
      <c r="CR124" s="41"/>
      <c r="CS124" s="41"/>
      <c r="CT124" s="41"/>
      <c r="CU124" s="41"/>
      <c r="CV124" s="41"/>
      <c r="CW124" s="41"/>
      <c r="CX124" s="41"/>
      <c r="CY124" s="41"/>
      <c r="CZ124" s="41"/>
      <c r="DA124" s="41"/>
      <c r="DB124" s="41"/>
      <c r="DC124" s="41"/>
      <c r="DD124" s="41"/>
      <c r="DE124" s="41"/>
    </row>
    <row r="125" spans="1:109" ht="20.149999999999999" customHeight="1" x14ac:dyDescent="0.35">
      <c r="A125" s="37" t="s">
        <v>60</v>
      </c>
      <c r="B125" s="83" t="s">
        <v>52</v>
      </c>
      <c r="C125" s="88" t="s">
        <v>119</v>
      </c>
      <c r="D125" s="88" t="s">
        <v>119</v>
      </c>
      <c r="E125" s="88" t="s">
        <v>119</v>
      </c>
      <c r="F125" s="88" t="s">
        <v>119</v>
      </c>
      <c r="G125" s="88" t="s">
        <v>119</v>
      </c>
      <c r="H125" s="88" t="s">
        <v>119</v>
      </c>
      <c r="I125" s="88" t="s">
        <v>119</v>
      </c>
      <c r="J125" s="88" t="s">
        <v>119</v>
      </c>
      <c r="K125" s="88" t="s">
        <v>119</v>
      </c>
      <c r="L125" s="88" t="s">
        <v>119</v>
      </c>
      <c r="M125" s="88" t="s">
        <v>119</v>
      </c>
      <c r="N125" s="88" t="s">
        <v>119</v>
      </c>
      <c r="O125" s="88" t="s">
        <v>119</v>
      </c>
      <c r="P125" s="88" t="s">
        <v>119</v>
      </c>
      <c r="Q125" s="67">
        <f>SUM(Quarter!BG125:BJ125)</f>
        <v>1.3537000000000001</v>
      </c>
      <c r="R125" s="67">
        <f>SUM(Quarter!BK125:BN125)</f>
        <v>2.0102000000000002</v>
      </c>
      <c r="S125" s="67">
        <f>SUM(Quarter!BO125:BR125)</f>
        <v>4.0540000000000003</v>
      </c>
      <c r="T125" s="67">
        <f>SUM(Quarter!BS125:BV125)</f>
        <v>7.5327999999999999</v>
      </c>
      <c r="U125" s="67">
        <f>SUM(Quarter!BW125:BZ125)</f>
        <v>10.395100000000001</v>
      </c>
      <c r="V125" s="67">
        <f>SUM(Quarter!CA125:CD125)</f>
        <v>11.4573</v>
      </c>
      <c r="W125" s="67">
        <f>SUM(Quarter!CE125:CH125)</f>
        <v>12.668399999999998</v>
      </c>
      <c r="X125" s="67">
        <f>SUM(Quarter!CI125:CL125)</f>
        <v>12.418099999999999</v>
      </c>
      <c r="Y125" s="67">
        <f>SUM(Quarter!CM125:CP125)</f>
        <v>12.4558</v>
      </c>
      <c r="Z125" s="67">
        <f>SUM(Quarter!CQ125:CT125)</f>
        <v>12.0383</v>
      </c>
      <c r="AA125" s="67">
        <f>SUM(Quarter!CU125:CX125)</f>
        <v>13.880500000000001</v>
      </c>
      <c r="AB125" s="67">
        <f>SUM(Quarter!CY125:DB125)</f>
        <v>14.785099999999998</v>
      </c>
      <c r="AC125" s="67">
        <f>SUM(Quarter!DC125:DF125)</f>
        <v>14.880599999999999</v>
      </c>
      <c r="AD125" s="67">
        <f>SUM(Quarter!DG125:DJ125)</f>
        <v>19.982700000000001</v>
      </c>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c r="BH125" s="41"/>
      <c r="BI125" s="41"/>
      <c r="BJ125" s="41"/>
      <c r="BK125" s="41"/>
      <c r="BL125" s="41"/>
      <c r="BM125" s="41"/>
      <c r="BN125" s="41"/>
      <c r="BO125" s="41"/>
      <c r="BP125" s="41"/>
      <c r="BQ125" s="41"/>
      <c r="BR125" s="41"/>
      <c r="BS125" s="41"/>
      <c r="BT125" s="41"/>
      <c r="BU125" s="41"/>
      <c r="BV125" s="41"/>
      <c r="BW125" s="41"/>
      <c r="BX125" s="41"/>
      <c r="BY125" s="41"/>
      <c r="BZ125" s="41"/>
      <c r="CA125" s="41"/>
      <c r="CB125" s="41"/>
      <c r="CC125" s="41"/>
      <c r="CD125" s="41"/>
      <c r="CE125" s="41"/>
      <c r="CF125" s="41"/>
      <c r="CG125" s="41"/>
      <c r="CH125" s="41"/>
      <c r="CI125" s="41"/>
      <c r="CJ125" s="41"/>
      <c r="CK125" s="41"/>
      <c r="CL125" s="41"/>
      <c r="CM125" s="41"/>
      <c r="CN125" s="41"/>
      <c r="CO125" s="41"/>
      <c r="CP125" s="41"/>
      <c r="CQ125" s="41"/>
      <c r="CR125" s="41"/>
      <c r="CS125" s="41"/>
      <c r="CT125" s="41"/>
      <c r="CU125" s="41"/>
      <c r="CV125" s="41"/>
      <c r="CW125" s="41"/>
      <c r="CX125" s="41"/>
      <c r="CY125" s="41"/>
      <c r="CZ125" s="41"/>
      <c r="DA125" s="41"/>
      <c r="DB125" s="41"/>
      <c r="DC125" s="41"/>
      <c r="DD125" s="41"/>
      <c r="DE125" s="41"/>
    </row>
    <row r="126" spans="1:109" ht="20.149999999999999" customHeight="1" x14ac:dyDescent="0.35">
      <c r="A126" s="37" t="s">
        <v>60</v>
      </c>
      <c r="B126" s="83" t="s">
        <v>53</v>
      </c>
      <c r="C126" s="67">
        <f>SUM(Quarter!C126:F126)</f>
        <v>2.9636999999999998</v>
      </c>
      <c r="D126" s="67">
        <f>SUM(Quarter!G126:J126)</f>
        <v>3.7011000000000003</v>
      </c>
      <c r="E126" s="67">
        <f>SUM(Quarter!K126:N126)</f>
        <v>4.0672999999999995</v>
      </c>
      <c r="F126" s="67">
        <f>SUM(Quarter!O126:R126)</f>
        <v>4.7553999999999998</v>
      </c>
      <c r="G126" s="67">
        <f>SUM(Quarter!S126:V126)</f>
        <v>5.3064999999999998</v>
      </c>
      <c r="H126" s="67">
        <f>SUM(Quarter!W126:Z126)</f>
        <v>6.2900999999999998</v>
      </c>
      <c r="I126" s="67">
        <f>SUM(Quarter!AA126:AD126)</f>
        <v>7.4275000000000002</v>
      </c>
      <c r="J126" s="67">
        <f>SUM(Quarter!AE126:AH126)</f>
        <v>8.9543999999999997</v>
      </c>
      <c r="K126" s="67">
        <f>SUM(Quarter!AI126:AL126)</f>
        <v>9.1093000000000011</v>
      </c>
      <c r="L126" s="67">
        <f>SUM(Quarter!AM126:AP126)</f>
        <v>8.5342000000000002</v>
      </c>
      <c r="M126" s="67">
        <f>SUM(Quarter!AQ126:AT126)</f>
        <v>8.6219999999999999</v>
      </c>
      <c r="N126" s="67">
        <f>SUM(Quarter!AU126:AX126)</f>
        <v>9.6009999999999991</v>
      </c>
      <c r="O126" s="67">
        <f>SUM(Quarter!AY126:BB126)</f>
        <v>11.1319</v>
      </c>
      <c r="P126" s="67">
        <f>SUM(Quarter!BC126:BF126)</f>
        <v>11.836899999999998</v>
      </c>
      <c r="Q126" s="67">
        <f>SUM(Quarter!BG126:BJ126)</f>
        <v>12.9369</v>
      </c>
      <c r="R126" s="67">
        <f>SUM(Quarter!BK126:BN126)</f>
        <v>15.6744</v>
      </c>
      <c r="S126" s="67">
        <f>SUM(Quarter!BO126:BR126)</f>
        <v>19.531599999999997</v>
      </c>
      <c r="T126" s="67">
        <f>SUM(Quarter!BS126:BV126)</f>
        <v>25.403600000000001</v>
      </c>
      <c r="U126" s="67">
        <f>SUM(Quarter!BW126:BZ126)</f>
        <v>26.184700000000003</v>
      </c>
      <c r="V126" s="67">
        <f>SUM(Quarter!CA126:CD126)</f>
        <v>27.1799</v>
      </c>
      <c r="W126" s="67">
        <f>SUM(Quarter!CE126:CH126)</f>
        <v>29.8795</v>
      </c>
      <c r="X126" s="67">
        <f>SUM(Quarter!CI126:CL126)</f>
        <v>31.800400000000003</v>
      </c>
      <c r="Y126" s="67">
        <f>SUM(Quarter!CM126:CP126)</f>
        <v>35.565799999999996</v>
      </c>
      <c r="Z126" s="67">
        <f>SUM(Quarter!CQ126:CT126)</f>
        <v>36.920699999999997</v>
      </c>
      <c r="AA126" s="67">
        <f>SUM(Quarter!CU126:CX126)</f>
        <v>33.0623</v>
      </c>
      <c r="AB126" s="67">
        <f>SUM(Quarter!CY126:DB126)</f>
        <v>31.250500000000002</v>
      </c>
      <c r="AC126" s="67">
        <f>SUM(Quarter!DC126:DF126)</f>
        <v>36.949600000000004</v>
      </c>
      <c r="AD126" s="67">
        <f>SUM(Quarter!DG126:DJ126)</f>
        <v>37.791200000000003</v>
      </c>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c r="BH126" s="41"/>
      <c r="BI126" s="41"/>
      <c r="BJ126" s="41"/>
      <c r="BK126" s="41"/>
      <c r="BL126" s="41"/>
      <c r="BM126" s="41"/>
      <c r="BN126" s="41"/>
      <c r="BO126" s="41"/>
      <c r="BP126" s="41"/>
      <c r="BQ126" s="41"/>
      <c r="BR126" s="41"/>
      <c r="BS126" s="41"/>
      <c r="BT126" s="41"/>
      <c r="BU126" s="41"/>
      <c r="BV126" s="41"/>
      <c r="BW126" s="41"/>
      <c r="BX126" s="41"/>
      <c r="BY126" s="41"/>
      <c r="BZ126" s="41"/>
      <c r="CA126" s="41"/>
      <c r="CB126" s="41"/>
      <c r="CC126" s="41"/>
      <c r="CD126" s="41"/>
      <c r="CE126" s="41"/>
      <c r="CF126" s="41"/>
      <c r="CG126" s="41"/>
      <c r="CH126" s="41"/>
      <c r="CI126" s="41"/>
      <c r="CJ126" s="41"/>
      <c r="CK126" s="41"/>
      <c r="CL126" s="41"/>
      <c r="CM126" s="41"/>
      <c r="CN126" s="41"/>
      <c r="CO126" s="41"/>
      <c r="CP126" s="41"/>
      <c r="CQ126" s="41"/>
      <c r="CR126" s="41"/>
      <c r="CS126" s="41"/>
      <c r="CT126" s="41"/>
      <c r="CU126" s="41"/>
      <c r="CV126" s="41"/>
      <c r="CW126" s="41"/>
      <c r="CX126" s="41"/>
      <c r="CY126" s="41"/>
      <c r="CZ126" s="41"/>
      <c r="DA126" s="41"/>
      <c r="DB126" s="41"/>
      <c r="DC126" s="41"/>
      <c r="DD126" s="41"/>
      <c r="DE126" s="41"/>
    </row>
    <row r="127" spans="1:109" ht="20.149999999999999" customHeight="1" x14ac:dyDescent="0.35">
      <c r="A127" s="37" t="s">
        <v>60</v>
      </c>
      <c r="B127" s="83" t="s">
        <v>54</v>
      </c>
      <c r="C127" s="67">
        <f>SUM(Quarter!C127:F127)</f>
        <v>4.0417999999999994</v>
      </c>
      <c r="D127" s="67">
        <f>SUM(Quarter!G127:J127)</f>
        <v>4.1130000000000004</v>
      </c>
      <c r="E127" s="67">
        <f>SUM(Quarter!K127:N127)</f>
        <v>4.1980000000000004</v>
      </c>
      <c r="F127" s="67">
        <f>SUM(Quarter!O127:R127)</f>
        <v>3.4120000000000004</v>
      </c>
      <c r="G127" s="67">
        <f>SUM(Quarter!S127:V127)</f>
        <v>3.5779999999999998</v>
      </c>
      <c r="H127" s="67">
        <f>SUM(Quarter!W127:Z127)</f>
        <v>3.665</v>
      </c>
      <c r="I127" s="67">
        <f>SUM(Quarter!AA127:AD127)</f>
        <v>2.9510999999999998</v>
      </c>
      <c r="J127" s="67">
        <f>SUM(Quarter!AE127:AH127)</f>
        <v>3.5430999999999999</v>
      </c>
      <c r="K127" s="67">
        <f>SUM(Quarter!AI127:AL127)</f>
        <v>3.2519999999999998</v>
      </c>
      <c r="L127" s="67">
        <f>SUM(Quarter!AM127:AP127)</f>
        <v>3.3026</v>
      </c>
      <c r="M127" s="67">
        <f>SUM(Quarter!AQ127:AT127)</f>
        <v>3.0305</v>
      </c>
      <c r="N127" s="67">
        <f>SUM(Quarter!AU127:AX127)</f>
        <v>3.0309999999999997</v>
      </c>
      <c r="O127" s="67">
        <f>SUM(Quarter!AY127:BB127)</f>
        <v>2.4026999999999998</v>
      </c>
      <c r="P127" s="67">
        <f>SUM(Quarter!BC127:BF127)</f>
        <v>2.6616</v>
      </c>
      <c r="Q127" s="67">
        <f>SUM(Quarter!BG127:BJ127)</f>
        <v>3.1901999999999999</v>
      </c>
      <c r="R127" s="67">
        <f>SUM(Quarter!BK127:BN127)</f>
        <v>3.1744000000000003</v>
      </c>
      <c r="S127" s="67">
        <f>SUM(Quarter!BO127:BR127)</f>
        <v>3.6343000000000001</v>
      </c>
      <c r="T127" s="67">
        <f>SUM(Quarter!BS127:BV127)</f>
        <v>4.2995999999999999</v>
      </c>
      <c r="U127" s="67">
        <f>SUM(Quarter!BW127:BZ127)</f>
        <v>5.1752000000000002</v>
      </c>
      <c r="V127" s="67">
        <f>SUM(Quarter!CA127:CD127)</f>
        <v>4.7843</v>
      </c>
      <c r="W127" s="67">
        <f>SUM(Quarter!CE127:CH127)</f>
        <v>5.6466000000000003</v>
      </c>
      <c r="X127" s="67">
        <f>SUM(Quarter!CI127:CL127)</f>
        <v>6.8737999999999992</v>
      </c>
      <c r="Y127" s="67">
        <f>SUM(Quarter!CM127:CP127)</f>
        <v>5.2520999999999995</v>
      </c>
      <c r="Z127" s="67">
        <f>SUM(Quarter!CQ127:CT127)</f>
        <v>5.2336999999999998</v>
      </c>
      <c r="AA127" s="67">
        <f>SUM(Quarter!CU127:CX127)</f>
        <v>5.5939999999999994</v>
      </c>
      <c r="AB127" s="67">
        <f>SUM(Quarter!CY127:DB127)</f>
        <v>5.7138999999999998</v>
      </c>
      <c r="AC127" s="67">
        <f>SUM(Quarter!DC127:DF127)</f>
        <v>5.6813999999999991</v>
      </c>
      <c r="AD127" s="67">
        <f>SUM(Quarter!DG127:DJ127)</f>
        <v>5.5626999999999995</v>
      </c>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c r="BH127" s="41"/>
      <c r="BI127" s="41"/>
      <c r="BJ127" s="41"/>
      <c r="BK127" s="41"/>
      <c r="BL127" s="41"/>
      <c r="BM127" s="41"/>
      <c r="BN127" s="41"/>
      <c r="BO127" s="41"/>
      <c r="BP127" s="41"/>
      <c r="BQ127" s="41"/>
      <c r="BR127" s="41"/>
      <c r="BS127" s="41"/>
      <c r="BT127" s="41"/>
      <c r="BU127" s="41"/>
      <c r="BV127" s="41"/>
      <c r="BW127" s="41"/>
      <c r="BX127" s="41"/>
      <c r="BY127" s="41"/>
      <c r="BZ127" s="41"/>
      <c r="CA127" s="41"/>
      <c r="CB127" s="41"/>
      <c r="CC127" s="41"/>
      <c r="CD127" s="41"/>
      <c r="CE127" s="41"/>
      <c r="CF127" s="41"/>
      <c r="CG127" s="41"/>
      <c r="CH127" s="41"/>
      <c r="CI127" s="41"/>
      <c r="CJ127" s="41"/>
      <c r="CK127" s="41"/>
      <c r="CL127" s="41"/>
      <c r="CM127" s="41"/>
      <c r="CN127" s="41"/>
      <c r="CO127" s="41"/>
      <c r="CP127" s="41"/>
      <c r="CQ127" s="41"/>
      <c r="CR127" s="41"/>
      <c r="CS127" s="41"/>
      <c r="CT127" s="41"/>
      <c r="CU127" s="41"/>
      <c r="CV127" s="41"/>
      <c r="CW127" s="41"/>
      <c r="CX127" s="41"/>
      <c r="CY127" s="41"/>
      <c r="CZ127" s="41"/>
      <c r="DA127" s="41"/>
      <c r="DB127" s="41"/>
      <c r="DC127" s="41"/>
      <c r="DD127" s="41"/>
      <c r="DE127" s="41"/>
    </row>
    <row r="128" spans="1:109" ht="20.149999999999999" customHeight="1" x14ac:dyDescent="0.35">
      <c r="A128" s="37" t="s">
        <v>60</v>
      </c>
      <c r="B128" s="83" t="s">
        <v>66</v>
      </c>
      <c r="C128" s="67">
        <f>SUM(Quarter!C128:F128)</f>
        <v>-1.0245000000000002</v>
      </c>
      <c r="D128" s="67">
        <f>SUM(Quarter!G128:J128)</f>
        <v>-0.97009999999999996</v>
      </c>
      <c r="E128" s="67">
        <f>SUM(Quarter!K128:N128)</f>
        <v>-0.89549999999999996</v>
      </c>
      <c r="F128" s="67">
        <f>SUM(Quarter!O128:R128)</f>
        <v>-0.87009999999999998</v>
      </c>
      <c r="G128" s="67">
        <f>SUM(Quarter!S128:V128)</f>
        <v>-0.90090000000000003</v>
      </c>
      <c r="H128" s="67">
        <f>SUM(Quarter!W128:Z128)</f>
        <v>-0.90429999999999999</v>
      </c>
      <c r="I128" s="67">
        <f>SUM(Quarter!AA128:AD128)</f>
        <v>-0.93809999999999993</v>
      </c>
      <c r="J128" s="67">
        <f>SUM(Quarter!AE128:AH128)</f>
        <v>-0.93060000000000009</v>
      </c>
      <c r="K128" s="67">
        <f>SUM(Quarter!AI128:AL128)</f>
        <v>-1.1956</v>
      </c>
      <c r="L128" s="67">
        <f>SUM(Quarter!AM128:AP128)</f>
        <v>-1.2255</v>
      </c>
      <c r="M128" s="67">
        <f>SUM(Quarter!AQ128:AT128)</f>
        <v>-1.2967</v>
      </c>
      <c r="N128" s="67">
        <f>SUM(Quarter!AU128:AX128)</f>
        <v>-1.1705000000000001</v>
      </c>
      <c r="O128" s="67">
        <f>SUM(Quarter!AY128:BB128)</f>
        <v>-1.0726</v>
      </c>
      <c r="P128" s="67">
        <f>SUM(Quarter!BC128:BF128)</f>
        <v>-0.94779999999999998</v>
      </c>
      <c r="Q128" s="67">
        <f>SUM(Quarter!BG128:BJ128)</f>
        <v>-1.0217000000000001</v>
      </c>
      <c r="R128" s="67">
        <f>SUM(Quarter!BK128:BN128)</f>
        <v>-1.0358000000000001</v>
      </c>
      <c r="S128" s="67">
        <f>SUM(Quarter!BO128:BR128)</f>
        <v>-1.0106999999999999</v>
      </c>
      <c r="T128" s="67">
        <f>SUM(Quarter!BS128:BV128)</f>
        <v>-0.98070000000000002</v>
      </c>
      <c r="U128" s="67">
        <f>SUM(Quarter!BW128:BZ128)</f>
        <v>-1.0654999999999999</v>
      </c>
      <c r="V128" s="67">
        <f>SUM(Quarter!CA128:CD128)</f>
        <v>-0.99720000000000009</v>
      </c>
      <c r="W128" s="67">
        <f>SUM(Quarter!CE128:CH128)</f>
        <v>-0.90110000000000001</v>
      </c>
      <c r="X128" s="67">
        <f>SUM(Quarter!CI128:CL128)</f>
        <v>-0.61019999999999996</v>
      </c>
      <c r="Y128" s="67">
        <f>SUM(Quarter!CM128:CP128)</f>
        <v>-0.50380000000000003</v>
      </c>
      <c r="Z128" s="67">
        <f>SUM(Quarter!CQ128:CT128)</f>
        <v>-0.62150000000000005</v>
      </c>
      <c r="AA128" s="67">
        <f>SUM(Quarter!CU128:CX128)</f>
        <v>-0.61180000000000001</v>
      </c>
      <c r="AB128" s="67">
        <f>SUM(Quarter!CY128:DB128)</f>
        <v>-0.54449999999999998</v>
      </c>
      <c r="AC128" s="67">
        <f>SUM(Quarter!DC128:DF128)</f>
        <v>-0.65090000000000003</v>
      </c>
      <c r="AD128" s="67">
        <f>SUM(Quarter!DG128:DJ128)</f>
        <v>-0.33189999999999997</v>
      </c>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c r="BH128" s="41"/>
      <c r="BI128" s="41"/>
      <c r="BJ128" s="41"/>
      <c r="BK128" s="41"/>
      <c r="BL128" s="41"/>
      <c r="BM128" s="41"/>
      <c r="BN128" s="41"/>
      <c r="BO128" s="41"/>
      <c r="BP128" s="41"/>
      <c r="BQ128" s="41"/>
      <c r="BR128" s="41"/>
      <c r="BS128" s="41"/>
      <c r="BT128" s="41"/>
      <c r="BU128" s="41"/>
      <c r="BV128" s="41"/>
      <c r="BW128" s="41"/>
      <c r="BX128" s="41"/>
      <c r="BY128" s="41"/>
      <c r="BZ128" s="41"/>
      <c r="CA128" s="41"/>
      <c r="CB128" s="41"/>
      <c r="CC128" s="41"/>
      <c r="CD128" s="41"/>
      <c r="CE128" s="41"/>
      <c r="CF128" s="41"/>
      <c r="CG128" s="41"/>
      <c r="CH128" s="41"/>
      <c r="CI128" s="41"/>
      <c r="CJ128" s="41"/>
      <c r="CK128" s="41"/>
      <c r="CL128" s="41"/>
      <c r="CM128" s="41"/>
      <c r="CN128" s="41"/>
      <c r="CO128" s="41"/>
      <c r="CP128" s="41"/>
      <c r="CQ128" s="41"/>
      <c r="CR128" s="41"/>
      <c r="CS128" s="41"/>
      <c r="CT128" s="41"/>
      <c r="CU128" s="41"/>
      <c r="CV128" s="41"/>
      <c r="CW128" s="41"/>
      <c r="CX128" s="41"/>
      <c r="CY128" s="41"/>
      <c r="CZ128" s="41"/>
      <c r="DA128" s="41"/>
      <c r="DB128" s="41"/>
      <c r="DC128" s="41"/>
      <c r="DD128" s="41"/>
      <c r="DE128" s="41"/>
    </row>
    <row r="129" spans="1:109" ht="20.149999999999999" customHeight="1" x14ac:dyDescent="0.35">
      <c r="A129" s="37" t="s">
        <v>60</v>
      </c>
      <c r="B129" s="37" t="s">
        <v>263</v>
      </c>
      <c r="C129" s="88" t="s">
        <v>119</v>
      </c>
      <c r="D129" s="88" t="s">
        <v>119</v>
      </c>
      <c r="E129" s="88" t="s">
        <v>119</v>
      </c>
      <c r="F129" s="88" t="s">
        <v>119</v>
      </c>
      <c r="G129" s="88" t="s">
        <v>119</v>
      </c>
      <c r="H129" s="88" t="s">
        <v>119</v>
      </c>
      <c r="I129" s="88" t="s">
        <v>119</v>
      </c>
      <c r="J129" s="88" t="s">
        <v>119</v>
      </c>
      <c r="K129" s="88" t="s">
        <v>119</v>
      </c>
      <c r="L129" s="88" t="s">
        <v>119</v>
      </c>
      <c r="M129" s="88" t="s">
        <v>119</v>
      </c>
      <c r="N129" s="88" t="s">
        <v>119</v>
      </c>
      <c r="O129" s="88" t="s">
        <v>119</v>
      </c>
      <c r="P129" s="88" t="s">
        <v>119</v>
      </c>
      <c r="Q129" s="88" t="s">
        <v>119</v>
      </c>
      <c r="R129" s="88" t="s">
        <v>119</v>
      </c>
      <c r="S129" s="88" t="s">
        <v>119</v>
      </c>
      <c r="T129" s="88" t="s">
        <v>119</v>
      </c>
      <c r="U129" s="88" t="s">
        <v>119</v>
      </c>
      <c r="V129" s="67">
        <f>SUM(Quarter!CA129:CD129)</f>
        <v>-5.0000000000000001E-4</v>
      </c>
      <c r="W129" s="67">
        <f>SUM(Quarter!CE129:CH129)</f>
        <v>-1.18E-2</v>
      </c>
      <c r="X129" s="67">
        <f>SUM(Quarter!CI129:CL129)</f>
        <v>-2.8200000000000003E-2</v>
      </c>
      <c r="Y129" s="67">
        <f>SUM(Quarter!CM129:CP129)</f>
        <v>-3.95E-2</v>
      </c>
      <c r="Z129" s="67">
        <f>SUM(Quarter!CQ129:CT129)</f>
        <v>-4.2600000000000006E-2</v>
      </c>
      <c r="AA129" s="67">
        <f>SUM(Quarter!CU129:CX129)</f>
        <v>-8.2000000000000003E-2</v>
      </c>
      <c r="AB129" s="67">
        <f>SUM(Quarter!CY129:DB129)</f>
        <v>-0.17880000000000001</v>
      </c>
      <c r="AC129" s="67">
        <f>SUM(Quarter!DC129:DF129)</f>
        <v>-0.2787</v>
      </c>
      <c r="AD129" s="67">
        <f>SUM(Quarter!DG129:DJ129)</f>
        <v>-0.41449999999999998</v>
      </c>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c r="BH129" s="41"/>
      <c r="BI129" s="41"/>
      <c r="BJ129" s="41"/>
      <c r="BK129" s="41"/>
      <c r="BL129" s="41"/>
      <c r="BM129" s="41"/>
      <c r="BN129" s="41"/>
      <c r="BO129" s="41"/>
      <c r="BP129" s="41"/>
      <c r="BQ129" s="41"/>
      <c r="BR129" s="41"/>
      <c r="BS129" s="41"/>
      <c r="BT129" s="41"/>
      <c r="BU129" s="41"/>
      <c r="BV129" s="41"/>
      <c r="BW129" s="41"/>
      <c r="BX129" s="41"/>
      <c r="BY129" s="41"/>
      <c r="BZ129" s="41"/>
      <c r="CA129" s="41"/>
      <c r="CB129" s="41"/>
      <c r="CC129" s="41"/>
      <c r="CD129" s="41"/>
      <c r="CE129" s="41"/>
      <c r="CF129" s="41"/>
      <c r="CG129" s="41"/>
      <c r="CH129" s="41"/>
      <c r="CI129" s="41"/>
      <c r="CJ129" s="41"/>
      <c r="CK129" s="41"/>
      <c r="CL129" s="41"/>
      <c r="CM129" s="41"/>
      <c r="CN129" s="41"/>
      <c r="CO129" s="41"/>
      <c r="CP129" s="41"/>
      <c r="CQ129" s="41"/>
      <c r="CR129" s="41"/>
      <c r="CS129" s="41"/>
      <c r="CT129" s="41"/>
      <c r="CU129" s="41"/>
      <c r="CV129" s="41"/>
      <c r="CW129" s="41"/>
      <c r="CX129" s="41"/>
      <c r="CY129" s="41"/>
      <c r="CZ129" s="41"/>
      <c r="DA129" s="41"/>
      <c r="DB129" s="41"/>
      <c r="DC129" s="41"/>
      <c r="DD129" s="41"/>
      <c r="DE129" s="41"/>
    </row>
    <row r="130" spans="1:109" ht="20.149999999999999" customHeight="1" x14ac:dyDescent="0.35">
      <c r="A130" s="37" t="s">
        <v>60</v>
      </c>
      <c r="B130" s="83" t="s">
        <v>55</v>
      </c>
      <c r="C130" s="67">
        <f>SUM(Quarter!C130:F130)</f>
        <v>12.4681</v>
      </c>
      <c r="D130" s="67">
        <f>SUM(Quarter!G130:J130)</f>
        <v>14.244299999999999</v>
      </c>
      <c r="E130" s="67">
        <f>SUM(Quarter!K130:N130)</f>
        <v>14.174300000000001</v>
      </c>
      <c r="F130" s="67">
        <f>SUM(Quarter!O130:R130)</f>
        <v>10.3993</v>
      </c>
      <c r="G130" s="67">
        <f>SUM(Quarter!S130:V130)</f>
        <v>8.4146999999999998</v>
      </c>
      <c r="H130" s="67">
        <f>SUM(Quarter!W130:Z130)</f>
        <v>2.1602999999999999</v>
      </c>
      <c r="I130" s="67">
        <f>SUM(Quarter!AA130:AD130)</f>
        <v>7.4897000000000009</v>
      </c>
      <c r="J130" s="67">
        <f>SUM(Quarter!AE130:AH130)</f>
        <v>8.3209999999999997</v>
      </c>
      <c r="K130" s="67">
        <f>SUM(Quarter!AI130:AL130)</f>
        <v>7.5168999999999997</v>
      </c>
      <c r="L130" s="67">
        <f>SUM(Quarter!AM130:AP130)</f>
        <v>5.2145999999999999</v>
      </c>
      <c r="M130" s="67">
        <f>SUM(Quarter!AQ130:AT130)</f>
        <v>11.0221</v>
      </c>
      <c r="N130" s="67">
        <f>SUM(Quarter!AU130:AX130)</f>
        <v>2.8606999999999996</v>
      </c>
      <c r="O130" s="67">
        <f>SUM(Quarter!AY130:BB130)</f>
        <v>2.6615000000000002</v>
      </c>
      <c r="P130" s="67">
        <f>SUM(Quarter!BC130:BF130)</f>
        <v>6.2231000000000005</v>
      </c>
      <c r="Q130" s="67">
        <f>SUM(Quarter!BG130:BJ130)</f>
        <v>11.863900000000001</v>
      </c>
      <c r="R130" s="67">
        <f>SUM(Quarter!BK130:BN130)</f>
        <v>14.430899999999999</v>
      </c>
      <c r="S130" s="67">
        <f>SUM(Quarter!BO130:BR130)</f>
        <v>20.5198</v>
      </c>
      <c r="T130" s="67">
        <f>SUM(Quarter!BS130:BV130)</f>
        <v>21.105600000000003</v>
      </c>
      <c r="U130" s="67">
        <f>SUM(Quarter!BW130:BZ130)</f>
        <v>17.745100000000004</v>
      </c>
      <c r="V130" s="67">
        <f>SUM(Quarter!CA130:CD130)</f>
        <v>14.760000000000002</v>
      </c>
      <c r="W130" s="67">
        <f>SUM(Quarter!CE130:CH130)</f>
        <v>19.107700000000001</v>
      </c>
      <c r="X130" s="67">
        <f>SUM(Quarter!CI130:CL130)</f>
        <v>21.170399999999997</v>
      </c>
      <c r="Y130" s="67">
        <f>SUM(Quarter!CM130:CP130)</f>
        <v>17.909800000000001</v>
      </c>
      <c r="Z130" s="67">
        <f>SUM(Quarter!CQ130:CT130)</f>
        <v>24.624400000000001</v>
      </c>
      <c r="AA130" s="67">
        <f>SUM(Quarter!CU130:CX130)</f>
        <v>-5.3096000000000005</v>
      </c>
      <c r="AB130" s="67">
        <f>SUM(Quarter!CY130:DB130)</f>
        <v>23.8337</v>
      </c>
      <c r="AC130" s="67">
        <f>SUM(Quarter!DC130:DF130)</f>
        <v>33.407799999999995</v>
      </c>
      <c r="AD130" s="67">
        <f>SUM(Quarter!DG130:DJ130)</f>
        <v>29.729700000000001</v>
      </c>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c r="BH130" s="41"/>
      <c r="BI130" s="41"/>
      <c r="BJ130" s="41"/>
      <c r="BK130" s="41"/>
      <c r="BL130" s="41"/>
      <c r="BM130" s="41"/>
      <c r="BN130" s="41"/>
      <c r="BO130" s="41"/>
      <c r="BP130" s="41"/>
      <c r="BQ130" s="41"/>
      <c r="BR130" s="41"/>
      <c r="BS130" s="41"/>
      <c r="BT130" s="41"/>
      <c r="BU130" s="41"/>
      <c r="BV130" s="41"/>
      <c r="BW130" s="41"/>
      <c r="BX130" s="41"/>
      <c r="BY130" s="41"/>
      <c r="BZ130" s="41"/>
      <c r="CA130" s="41"/>
      <c r="CB130" s="41"/>
      <c r="CC130" s="41"/>
      <c r="CD130" s="41"/>
      <c r="CE130" s="41"/>
      <c r="CF130" s="41"/>
      <c r="CG130" s="41"/>
      <c r="CH130" s="41"/>
      <c r="CI130" s="41"/>
      <c r="CJ130" s="41"/>
      <c r="CK130" s="41"/>
      <c r="CL130" s="41"/>
      <c r="CM130" s="41"/>
      <c r="CN130" s="41"/>
      <c r="CO130" s="41"/>
      <c r="CP130" s="41"/>
      <c r="CQ130" s="41"/>
      <c r="CR130" s="41"/>
      <c r="CS130" s="41"/>
      <c r="CT130" s="41"/>
      <c r="CU130" s="41"/>
      <c r="CV130" s="41"/>
      <c r="CW130" s="41"/>
      <c r="CX130" s="41"/>
      <c r="CY130" s="41"/>
      <c r="CZ130" s="41"/>
      <c r="DA130" s="41"/>
      <c r="DB130" s="41"/>
      <c r="DC130" s="41"/>
      <c r="DD130" s="41"/>
      <c r="DE130" s="41"/>
    </row>
    <row r="131" spans="1:109" ht="20.149999999999999" customHeight="1" x14ac:dyDescent="0.35">
      <c r="A131" s="85" t="s">
        <v>60</v>
      </c>
      <c r="B131" s="269" t="s">
        <v>61</v>
      </c>
      <c r="C131" s="256">
        <f>SUM(Quarter!C131:F131)</f>
        <v>355.16820000000007</v>
      </c>
      <c r="D131" s="256">
        <f>SUM(Quarter!G131:J131)</f>
        <v>361.91589999999997</v>
      </c>
      <c r="E131" s="256">
        <f>SUM(Quarter!K131:N131)</f>
        <v>371.43959999999998</v>
      </c>
      <c r="F131" s="256">
        <f>SUM(Quarter!O131:R131)</f>
        <v>374.57510000000002</v>
      </c>
      <c r="G131" s="256">
        <f>SUM(Quarter!S131:V131)</f>
        <v>375.07349999999997</v>
      </c>
      <c r="H131" s="256">
        <f>SUM(Quarter!W131:Z131)</f>
        <v>378.68940000000003</v>
      </c>
      <c r="I131" s="256">
        <f>SUM(Quarter!AA131:AD131)</f>
        <v>380.88780000000003</v>
      </c>
      <c r="J131" s="256">
        <f>SUM(Quarter!AE131:AH131)</f>
        <v>385.09950000000003</v>
      </c>
      <c r="K131" s="256">
        <f>SUM(Quarter!AI131:AL131)</f>
        <v>381.37790000000001</v>
      </c>
      <c r="L131" s="256">
        <f>SUM(Quarter!AM131:AP131)</f>
        <v>379.279</v>
      </c>
      <c r="M131" s="256">
        <f>SUM(Quarter!AQ131:AT131)</f>
        <v>378.22640000000001</v>
      </c>
      <c r="N131" s="256">
        <f>SUM(Quarter!AU131:AX131)</f>
        <v>358.20069999999998</v>
      </c>
      <c r="O131" s="256">
        <f>SUM(Quarter!AY131:BB131)</f>
        <v>364.39639999999997</v>
      </c>
      <c r="P131" s="256">
        <f>SUM(Quarter!BC131:BF131)</f>
        <v>353.91050000000001</v>
      </c>
      <c r="Q131" s="256">
        <f>SUM(Quarter!BG131:BJ131)</f>
        <v>353.77630000000005</v>
      </c>
      <c r="R131" s="256">
        <f>SUM(Quarter!BK131:BN131)</f>
        <v>350.93530000000004</v>
      </c>
      <c r="S131" s="256">
        <f>SUM(Quarter!BO131:BR131)</f>
        <v>338.2518</v>
      </c>
      <c r="T131" s="256">
        <f>SUM(Quarter!BS131:BV131)</f>
        <v>339.61849999999998</v>
      </c>
      <c r="U131" s="256">
        <f>SUM(Quarter!BW131:BZ131)</f>
        <v>337.702</v>
      </c>
      <c r="V131" s="256">
        <f>SUM(Quarter!CA131:CD131)</f>
        <v>333.63240000000002</v>
      </c>
      <c r="W131" s="256">
        <f>SUM(Quarter!CE131:CH131)</f>
        <v>334.2577</v>
      </c>
      <c r="X131" s="256">
        <f>SUM(Quarter!CI131:CL131)</f>
        <v>331.3503</v>
      </c>
      <c r="Y131" s="256">
        <f>SUM(Quarter!CM131:CP131)</f>
        <v>314.45580000000001</v>
      </c>
      <c r="Z131" s="256">
        <f>SUM(Quarter!CQ131:CT131)</f>
        <v>317.95929999999998</v>
      </c>
      <c r="AA131" s="256">
        <f>SUM(Quarter!CU131:CX131)</f>
        <v>305.1035</v>
      </c>
      <c r="AB131" s="256">
        <f>SUM(Quarter!CY131:DB131)</f>
        <v>304.11250000000001</v>
      </c>
      <c r="AC131" s="256">
        <f>SUM(Quarter!DC131:DF131)</f>
        <v>304.30669999999998</v>
      </c>
      <c r="AD131" s="256">
        <f>SUM(Quarter!DG131:DJ131)</f>
        <v>308.8526</v>
      </c>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c r="BH131" s="41"/>
      <c r="BI131" s="41"/>
      <c r="BJ131" s="41"/>
      <c r="BK131" s="41"/>
      <c r="BL131" s="41"/>
      <c r="BM131" s="41"/>
      <c r="BN131" s="41"/>
      <c r="BO131" s="41"/>
      <c r="BP131" s="41"/>
      <c r="BQ131" s="41"/>
      <c r="BR131" s="41"/>
      <c r="BS131" s="41"/>
      <c r="BT131" s="41"/>
      <c r="BU131" s="41"/>
      <c r="BV131" s="41"/>
      <c r="BW131" s="41"/>
      <c r="BX131" s="41"/>
      <c r="BY131" s="41"/>
      <c r="BZ131" s="41"/>
      <c r="CA131" s="41"/>
      <c r="CB131" s="41"/>
      <c r="CC131" s="41"/>
      <c r="CD131" s="41"/>
      <c r="CE131" s="41"/>
      <c r="CF131" s="41"/>
      <c r="CG131" s="41"/>
      <c r="CH131" s="41"/>
      <c r="CI131" s="41"/>
      <c r="CJ131" s="41"/>
      <c r="CK131" s="41"/>
      <c r="CL131" s="41"/>
      <c r="CM131" s="41"/>
      <c r="CN131" s="41"/>
      <c r="CO131" s="41"/>
      <c r="CP131" s="41"/>
      <c r="CQ131" s="41"/>
      <c r="CR131" s="41"/>
      <c r="CS131" s="41"/>
      <c r="CT131" s="41"/>
      <c r="CU131" s="41"/>
      <c r="CV131" s="41"/>
      <c r="CW131" s="41"/>
      <c r="CX131" s="41"/>
      <c r="CY131" s="41"/>
      <c r="CZ131" s="41"/>
      <c r="DA131" s="41"/>
      <c r="DB131" s="41"/>
      <c r="DC131" s="41"/>
      <c r="DD131" s="41"/>
      <c r="DE131" s="41"/>
    </row>
    <row r="132" spans="1:109" ht="28.5" customHeight="1" x14ac:dyDescent="0.35">
      <c r="A132" s="258" t="s">
        <v>308</v>
      </c>
      <c r="B132" s="270"/>
      <c r="C132" s="271"/>
      <c r="D132" s="271"/>
      <c r="E132" s="271"/>
      <c r="F132" s="271"/>
      <c r="G132" s="271"/>
      <c r="H132" s="271"/>
      <c r="I132" s="271"/>
      <c r="J132" s="271"/>
      <c r="K132" s="271"/>
      <c r="L132" s="271"/>
      <c r="M132" s="271"/>
      <c r="N132" s="271"/>
      <c r="O132" s="271"/>
      <c r="P132" s="271"/>
      <c r="Q132" s="271"/>
      <c r="R132" s="271"/>
      <c r="S132" s="271"/>
      <c r="T132" s="271"/>
      <c r="U132" s="271"/>
      <c r="V132" s="271"/>
      <c r="W132" s="271"/>
      <c r="X132" s="271"/>
      <c r="Y132" s="272"/>
      <c r="Z132" s="272"/>
      <c r="AA132" s="272"/>
      <c r="AB132" s="272"/>
      <c r="AC132" s="272"/>
      <c r="AD132" s="272"/>
    </row>
    <row r="133" spans="1:109" ht="31" x14ac:dyDescent="0.35">
      <c r="A133" s="34" t="s">
        <v>91</v>
      </c>
      <c r="B133" s="89" t="s">
        <v>92</v>
      </c>
      <c r="C133" s="199" t="s">
        <v>124</v>
      </c>
      <c r="D133" s="199" t="s">
        <v>125</v>
      </c>
      <c r="E133" s="199" t="s">
        <v>126</v>
      </c>
      <c r="F133" s="199" t="s">
        <v>127</v>
      </c>
      <c r="G133" s="199" t="s">
        <v>128</v>
      </c>
      <c r="H133" s="199" t="s">
        <v>129</v>
      </c>
      <c r="I133" s="199" t="s">
        <v>130</v>
      </c>
      <c r="J133" s="199" t="s">
        <v>131</v>
      </c>
      <c r="K133" s="199" t="s">
        <v>132</v>
      </c>
      <c r="L133" s="199" t="s">
        <v>133</v>
      </c>
      <c r="M133" s="199" t="s">
        <v>134</v>
      </c>
      <c r="N133" s="43" t="s">
        <v>135</v>
      </c>
      <c r="O133" s="43" t="s">
        <v>136</v>
      </c>
      <c r="P133" s="43" t="s">
        <v>137</v>
      </c>
      <c r="Q133" s="43" t="s">
        <v>138</v>
      </c>
      <c r="R133" s="43" t="s">
        <v>139</v>
      </c>
      <c r="S133" s="43" t="s">
        <v>140</v>
      </c>
      <c r="T133" s="43" t="s">
        <v>141</v>
      </c>
      <c r="U133" s="43" t="s">
        <v>142</v>
      </c>
      <c r="V133" s="43" t="s">
        <v>143</v>
      </c>
      <c r="W133" s="43" t="s">
        <v>144</v>
      </c>
      <c r="X133" s="43" t="s">
        <v>115</v>
      </c>
      <c r="Y133" s="43" t="s">
        <v>116</v>
      </c>
      <c r="Z133" s="43" t="s">
        <v>240</v>
      </c>
      <c r="AA133" s="43" t="s">
        <v>258</v>
      </c>
      <c r="AB133" s="36" t="s">
        <v>267</v>
      </c>
      <c r="AC133" s="35" t="s">
        <v>280</v>
      </c>
      <c r="AD133" s="35" t="s">
        <v>286</v>
      </c>
    </row>
    <row r="134" spans="1:109" ht="19.5" customHeight="1" x14ac:dyDescent="0.35">
      <c r="A134" s="37" t="s">
        <v>60</v>
      </c>
      <c r="B134" s="83" t="s">
        <v>296</v>
      </c>
      <c r="C134" s="67">
        <f>100*SUM(C76:C77,C80:C82)/C86</f>
        <v>2.5394912930037314</v>
      </c>
      <c r="D134" s="67">
        <f t="shared" ref="D134:AC134" si="0">100*SUM(D76:D77,D80:D82)/D86</f>
        <v>2.7634629760011125</v>
      </c>
      <c r="E134" s="67">
        <f t="shared" si="0"/>
        <v>2.7477177272188431</v>
      </c>
      <c r="F134" s="67">
        <f t="shared" si="0"/>
        <v>2.6163090628457351</v>
      </c>
      <c r="G134" s="67">
        <f t="shared" si="0"/>
        <v>3.0140796842523061</v>
      </c>
      <c r="H134" s="67">
        <f t="shared" si="0"/>
        <v>2.8132653985927898</v>
      </c>
      <c r="I134" s="67">
        <f t="shared" si="0"/>
        <v>3.7376973607219766</v>
      </c>
      <c r="J134" s="67">
        <f t="shared" si="0"/>
        <v>4.3980939910814607</v>
      </c>
      <c r="K134" s="67">
        <f t="shared" si="0"/>
        <v>4.7212271978892595</v>
      </c>
      <c r="L134" s="67">
        <f t="shared" si="0"/>
        <v>4.961722894368596</v>
      </c>
      <c r="M134" s="67">
        <f t="shared" si="0"/>
        <v>5.6171209311163448</v>
      </c>
      <c r="N134" s="67">
        <f t="shared" si="0"/>
        <v>6.7002907469015573</v>
      </c>
      <c r="O134" s="67">
        <f t="shared" si="0"/>
        <v>6.8523088672889116</v>
      </c>
      <c r="P134" s="67">
        <f t="shared" si="0"/>
        <v>9.5689760827910284</v>
      </c>
      <c r="Q134" s="67">
        <f t="shared" si="0"/>
        <v>11.335823213044112</v>
      </c>
      <c r="R134" s="67">
        <f t="shared" si="0"/>
        <v>14.852308380202613</v>
      </c>
      <c r="S134" s="67">
        <f t="shared" si="0"/>
        <v>19.084017557143536</v>
      </c>
      <c r="T134" s="67">
        <f t="shared" si="0"/>
        <v>24.600147783018645</v>
      </c>
      <c r="U134" s="67">
        <f t="shared" si="0"/>
        <v>24.469180414678195</v>
      </c>
      <c r="V134" s="67">
        <f t="shared" si="0"/>
        <v>29.236893095369958</v>
      </c>
      <c r="W134" s="67">
        <f t="shared" si="0"/>
        <v>32.997575448146591</v>
      </c>
      <c r="X134" s="67">
        <f t="shared" si="0"/>
        <v>36.594081303675658</v>
      </c>
      <c r="Y134" s="67">
        <f t="shared" si="0"/>
        <v>43.064388775552949</v>
      </c>
      <c r="Z134" s="67">
        <f t="shared" si="0"/>
        <v>39.781134156667846</v>
      </c>
      <c r="AA134" s="67">
        <f t="shared" si="0"/>
        <v>41.633883176450809</v>
      </c>
      <c r="AB134" s="67">
        <f t="shared" si="0"/>
        <v>46.694987735166613</v>
      </c>
      <c r="AC134" s="67">
        <f t="shared" si="0"/>
        <v>50.514320635966172</v>
      </c>
      <c r="AD134" s="67">
        <f>100*SUM(AD76:AD77,AD80:AD82)/AD86</f>
        <v>52.116382831304584</v>
      </c>
    </row>
    <row r="135" spans="1:109" ht="19.5" customHeight="1" x14ac:dyDescent="0.35">
      <c r="A135" s="37" t="s">
        <v>60</v>
      </c>
      <c r="B135" s="38" t="s">
        <v>299</v>
      </c>
      <c r="C135" s="67">
        <f>100*SUM(C75:C77,C80:C82)/C86</f>
        <v>29.906156171644945</v>
      </c>
      <c r="D135" s="67">
        <f t="shared" ref="D135:AD135" si="1">100*SUM(D75:D77,D80:D82)/D86</f>
        <v>28.6042334871835</v>
      </c>
      <c r="E135" s="67">
        <f t="shared" si="1"/>
        <v>25.30664787613312</v>
      </c>
      <c r="F135" s="67">
        <f t="shared" si="1"/>
        <v>26.030442953313166</v>
      </c>
      <c r="G135" s="67">
        <f t="shared" si="1"/>
        <v>25.699510311148547</v>
      </c>
      <c r="H135" s="67">
        <f t="shared" si="1"/>
        <v>25.075967202752665</v>
      </c>
      <c r="I135" s="67">
        <f t="shared" si="1"/>
        <v>24.045660938994949</v>
      </c>
      <c r="J135" s="67">
        <f t="shared" si="1"/>
        <v>24.886560237292187</v>
      </c>
      <c r="K135" s="67">
        <f t="shared" si="1"/>
        <v>23.712911448609717</v>
      </c>
      <c r="L135" s="67">
        <f t="shared" si="1"/>
        <v>20.844699454350597</v>
      </c>
      <c r="M135" s="67">
        <f t="shared" si="1"/>
        <v>19.112455810105004</v>
      </c>
      <c r="N135" s="67">
        <f t="shared" si="1"/>
        <v>25.04054371847079</v>
      </c>
      <c r="O135" s="67">
        <f t="shared" si="1"/>
        <v>23.116338099758607</v>
      </c>
      <c r="P135" s="67">
        <f t="shared" si="1"/>
        <v>28.314571993894269</v>
      </c>
      <c r="Q135" s="67">
        <f t="shared" si="1"/>
        <v>30.68460699199996</v>
      </c>
      <c r="R135" s="67">
        <f t="shared" si="1"/>
        <v>34.559261278143552</v>
      </c>
      <c r="S135" s="67">
        <f t="shared" si="1"/>
        <v>37.938987743126205</v>
      </c>
      <c r="T135" s="67">
        <f t="shared" si="1"/>
        <v>45.358497759647221</v>
      </c>
      <c r="U135" s="67">
        <f t="shared" si="1"/>
        <v>45.617078689319207</v>
      </c>
      <c r="V135" s="67">
        <f t="shared" si="1"/>
        <v>50.034284680232879</v>
      </c>
      <c r="W135" s="67">
        <f t="shared" si="1"/>
        <v>52.492206797614038</v>
      </c>
      <c r="X135" s="67">
        <f t="shared" si="1"/>
        <v>53.766626504477436</v>
      </c>
      <c r="Y135" s="67">
        <f t="shared" si="1"/>
        <v>59.2555601749348</v>
      </c>
      <c r="Z135" s="67">
        <f t="shared" si="1"/>
        <v>54.755859543111384</v>
      </c>
      <c r="AA135" s="67">
        <f t="shared" si="1"/>
        <v>56.227282719195792</v>
      </c>
      <c r="AB135" s="67">
        <f t="shared" si="1"/>
        <v>60.494964891574526</v>
      </c>
      <c r="AC135" s="67">
        <f t="shared" si="1"/>
        <v>64.704479774343625</v>
      </c>
      <c r="AD135" s="67">
        <f t="shared" si="1"/>
        <v>64.328718070650794</v>
      </c>
    </row>
    <row r="136" spans="1:109" ht="19.5" customHeight="1" x14ac:dyDescent="0.35">
      <c r="A136" s="37" t="s">
        <v>60</v>
      </c>
      <c r="B136" s="38" t="s">
        <v>298</v>
      </c>
      <c r="C136" s="67">
        <f>100*SUM(C72:C74)/C86</f>
        <v>68.481842601494506</v>
      </c>
      <c r="D136" s="67">
        <f t="shared" ref="D136:AD136" si="2">100*SUM(D72:D74)/D86</f>
        <v>69.436159786869737</v>
      </c>
      <c r="E136" s="67">
        <f t="shared" si="2"/>
        <v>72.811682096633163</v>
      </c>
      <c r="F136" s="67">
        <f t="shared" si="2"/>
        <v>72.410375106522267</v>
      </c>
      <c r="G136" s="67">
        <f t="shared" si="2"/>
        <v>72.655385118344697</v>
      </c>
      <c r="H136" s="67">
        <f t="shared" si="2"/>
        <v>73.283894300344883</v>
      </c>
      <c r="I136" s="67">
        <f t="shared" si="2"/>
        <v>74.504689542321884</v>
      </c>
      <c r="J136" s="67">
        <f t="shared" si="2"/>
        <v>73.455195937756997</v>
      </c>
      <c r="K136" s="67">
        <f t="shared" si="2"/>
        <v>74.468734197320146</v>
      </c>
      <c r="L136" s="67">
        <f t="shared" si="2"/>
        <v>77.308993097546335</v>
      </c>
      <c r="M136" s="67">
        <f t="shared" si="2"/>
        <v>79.016404739198293</v>
      </c>
      <c r="N136" s="67">
        <f t="shared" si="2"/>
        <v>73.132984989136133</v>
      </c>
      <c r="O136" s="67">
        <f t="shared" si="2"/>
        <v>75.393116885122367</v>
      </c>
      <c r="P136" s="67">
        <f t="shared" si="2"/>
        <v>70.128476427780825</v>
      </c>
      <c r="Q136" s="67">
        <f t="shared" si="2"/>
        <v>67.565551717220018</v>
      </c>
      <c r="R136" s="67">
        <f t="shared" si="2"/>
        <v>63.683332509963485</v>
      </c>
      <c r="S136" s="67">
        <f t="shared" si="2"/>
        <v>60.05720268799395</v>
      </c>
      <c r="T136" s="67">
        <f t="shared" si="2"/>
        <v>52.465037276259821</v>
      </c>
      <c r="U136" s="67">
        <f t="shared" si="2"/>
        <v>51.867207682886331</v>
      </c>
      <c r="V136" s="67">
        <f t="shared" si="2"/>
        <v>47.573002418407938</v>
      </c>
      <c r="W136" s="67">
        <f t="shared" si="2"/>
        <v>44.911856813613923</v>
      </c>
      <c r="X136" s="67">
        <f t="shared" si="2"/>
        <v>43.3994939686417</v>
      </c>
      <c r="Y136" s="67">
        <f t="shared" si="2"/>
        <v>38.355425783226494</v>
      </c>
      <c r="Z136" s="67">
        <f t="shared" si="2"/>
        <v>42.738246078561602</v>
      </c>
      <c r="AA136" s="67">
        <f t="shared" si="2"/>
        <v>41.216990478676934</v>
      </c>
      <c r="AB136" s="67">
        <f t="shared" si="2"/>
        <v>36.492978314904363</v>
      </c>
      <c r="AC136" s="67">
        <f t="shared" si="2"/>
        <v>31.881516412041073</v>
      </c>
      <c r="AD136" s="67">
        <f t="shared" si="2"/>
        <v>32.323337268899067</v>
      </c>
    </row>
    <row r="137" spans="1:109" ht="15.5" x14ac:dyDescent="0.35">
      <c r="A137" s="37"/>
      <c r="B137" s="3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row>
    <row r="138" spans="1:109" ht="20.149999999999999" customHeight="1" x14ac:dyDescent="0.35">
      <c r="A138" s="37"/>
      <c r="B138" s="3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row>
    <row r="139" spans="1:109" ht="15.5" x14ac:dyDescent="0.35">
      <c r="A139" s="37"/>
      <c r="B139" s="38"/>
      <c r="C139" s="82"/>
      <c r="D139" s="82"/>
      <c r="E139" s="82"/>
      <c r="F139" s="82"/>
      <c r="G139" s="82"/>
      <c r="H139" s="82"/>
      <c r="I139" s="82"/>
      <c r="J139" s="82"/>
      <c r="K139" s="82"/>
      <c r="L139" s="68"/>
      <c r="M139" s="68"/>
      <c r="N139" s="68"/>
      <c r="O139" s="68"/>
      <c r="P139" s="68"/>
      <c r="Q139" s="68"/>
      <c r="R139" s="68"/>
      <c r="S139" s="68"/>
      <c r="T139" s="68"/>
      <c r="U139" s="68"/>
      <c r="V139" s="68"/>
      <c r="W139" s="68"/>
      <c r="X139" s="68"/>
      <c r="Y139" s="68"/>
      <c r="Z139" s="68"/>
      <c r="AA139" s="68"/>
      <c r="AB139" s="68"/>
    </row>
    <row r="140" spans="1:109" ht="15.5" x14ac:dyDescent="0.35">
      <c r="A140" s="37"/>
      <c r="B140" s="210"/>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row>
    <row r="141" spans="1:109" ht="20.149999999999999" customHeight="1" x14ac:dyDescent="0.35">
      <c r="A141" s="37"/>
      <c r="B141" s="38"/>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row>
    <row r="142" spans="1:109" ht="15.5" x14ac:dyDescent="0.35">
      <c r="A142" s="37"/>
      <c r="B142" s="38"/>
      <c r="C142" s="82"/>
      <c r="D142" s="82"/>
      <c r="E142" s="82"/>
      <c r="F142" s="82"/>
      <c r="G142" s="82"/>
      <c r="H142" s="82"/>
      <c r="I142" s="82"/>
      <c r="J142" s="82"/>
      <c r="K142" s="82"/>
      <c r="L142" s="82"/>
      <c r="M142" s="82"/>
      <c r="N142" s="82"/>
      <c r="O142" s="82"/>
      <c r="P142" s="82"/>
      <c r="Q142" s="82"/>
      <c r="R142" s="82"/>
      <c r="S142" s="82"/>
      <c r="T142" s="68"/>
      <c r="U142" s="68"/>
      <c r="V142" s="68"/>
      <c r="W142" s="68"/>
      <c r="X142" s="68"/>
      <c r="Y142" s="68"/>
      <c r="Z142" s="68"/>
      <c r="AA142" s="68"/>
      <c r="AB142" s="68"/>
    </row>
    <row r="143" spans="1:109" ht="15.5" x14ac:dyDescent="0.35">
      <c r="A143" s="37"/>
      <c r="B143" s="3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row>
    <row r="144" spans="1:109" ht="15.5" x14ac:dyDescent="0.35">
      <c r="A144" s="37"/>
      <c r="B144" s="38"/>
      <c r="C144" s="82"/>
      <c r="D144" s="82"/>
      <c r="E144" s="82"/>
      <c r="F144" s="82"/>
      <c r="G144" s="82"/>
      <c r="H144" s="82"/>
      <c r="I144" s="82"/>
      <c r="J144" s="82"/>
      <c r="K144" s="82"/>
      <c r="L144" s="82"/>
      <c r="M144" s="82"/>
      <c r="N144" s="82"/>
      <c r="O144" s="82"/>
      <c r="P144" s="82"/>
      <c r="Q144" s="82"/>
      <c r="R144" s="68"/>
      <c r="S144" s="68"/>
      <c r="T144" s="68"/>
      <c r="U144" s="68"/>
      <c r="V144" s="68"/>
      <c r="W144" s="68"/>
      <c r="X144" s="68"/>
      <c r="Y144" s="68"/>
      <c r="Z144" s="68"/>
      <c r="AA144" s="68"/>
      <c r="AB144" s="68"/>
    </row>
    <row r="145" spans="1:28" ht="15.5" x14ac:dyDescent="0.35">
      <c r="A145" s="37"/>
      <c r="B145" s="3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row>
    <row r="146" spans="1:28" ht="15.5" x14ac:dyDescent="0.35">
      <c r="A146" s="37"/>
      <c r="B146" s="3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row>
    <row r="147" spans="1:28" ht="15.5" x14ac:dyDescent="0.35">
      <c r="A147" s="37"/>
      <c r="B147" s="3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row>
    <row r="148" spans="1:28" ht="15.5" x14ac:dyDescent="0.35">
      <c r="A148" s="37"/>
      <c r="B148" s="3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row>
    <row r="149" spans="1:28" ht="15.5" x14ac:dyDescent="0.35">
      <c r="A149" s="37"/>
      <c r="B149" s="3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row>
    <row r="150" spans="1:28" ht="15.5" x14ac:dyDescent="0.35">
      <c r="A150" s="37"/>
      <c r="B150" s="3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row>
    <row r="151" spans="1:28" ht="15.5" x14ac:dyDescent="0.35">
      <c r="A151" s="37"/>
      <c r="B151" s="3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row>
    <row r="152" spans="1:28" ht="15.5" x14ac:dyDescent="0.35">
      <c r="A152" s="37"/>
      <c r="B152" s="3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row>
    <row r="153" spans="1:28" ht="15.5" x14ac:dyDescent="0.35">
      <c r="A153" s="37"/>
      <c r="B153" s="210"/>
      <c r="C153" s="82"/>
      <c r="D153" s="82"/>
      <c r="E153" s="82"/>
      <c r="F153" s="82"/>
      <c r="G153" s="82"/>
      <c r="H153" s="82"/>
      <c r="I153" s="82"/>
      <c r="J153" s="82"/>
      <c r="K153" s="82"/>
      <c r="L153" s="82"/>
      <c r="M153" s="82"/>
      <c r="N153" s="82"/>
      <c r="O153" s="82"/>
      <c r="P153" s="82"/>
      <c r="Q153" s="68"/>
      <c r="R153" s="68"/>
      <c r="S153" s="68"/>
      <c r="T153" s="68"/>
      <c r="U153" s="68"/>
      <c r="V153" s="68"/>
      <c r="W153" s="68"/>
      <c r="X153" s="68"/>
      <c r="Y153" s="68"/>
      <c r="Z153" s="68"/>
      <c r="AA153" s="68"/>
      <c r="AB153" s="68"/>
    </row>
    <row r="154" spans="1:28" ht="15.5" x14ac:dyDescent="0.35">
      <c r="A154" s="37"/>
      <c r="B154" s="38"/>
      <c r="C154" s="82"/>
      <c r="D154" s="82"/>
      <c r="E154" s="82"/>
      <c r="F154" s="82"/>
      <c r="G154" s="82"/>
      <c r="H154" s="82"/>
      <c r="I154" s="82"/>
      <c r="J154" s="82"/>
      <c r="K154" s="82"/>
      <c r="L154" s="82"/>
      <c r="M154" s="82"/>
      <c r="N154" s="82"/>
      <c r="O154" s="82"/>
      <c r="P154" s="82"/>
      <c r="Q154" s="82"/>
      <c r="R154" s="82"/>
      <c r="S154" s="68"/>
      <c r="T154" s="68"/>
      <c r="U154" s="68"/>
      <c r="V154" s="68"/>
      <c r="W154" s="68"/>
      <c r="X154" s="68"/>
      <c r="Y154" s="68"/>
      <c r="Z154" s="68"/>
      <c r="AA154" s="68"/>
      <c r="AB154" s="68"/>
    </row>
    <row r="155" spans="1:28" ht="15.5" x14ac:dyDescent="0.35">
      <c r="A155" s="37"/>
      <c r="B155" s="47"/>
      <c r="C155" s="82"/>
      <c r="D155" s="82"/>
      <c r="E155" s="82"/>
      <c r="F155" s="82"/>
      <c r="G155" s="82"/>
      <c r="H155" s="82"/>
      <c r="I155" s="82"/>
      <c r="J155" s="82"/>
      <c r="K155" s="82"/>
      <c r="L155" s="82"/>
      <c r="M155" s="82"/>
      <c r="N155" s="82"/>
      <c r="O155" s="82"/>
      <c r="P155" s="82"/>
      <c r="Q155" s="68"/>
      <c r="R155" s="68"/>
      <c r="S155" s="68"/>
      <c r="T155" s="68"/>
      <c r="U155" s="68"/>
      <c r="V155" s="68"/>
      <c r="W155" s="68"/>
      <c r="X155" s="68"/>
      <c r="Y155" s="68"/>
      <c r="Z155" s="68"/>
      <c r="AA155" s="68"/>
      <c r="AB155" s="68"/>
    </row>
    <row r="156" spans="1:28" ht="15.5" x14ac:dyDescent="0.35">
      <c r="A156" s="37"/>
      <c r="B156" s="38"/>
      <c r="C156" s="82"/>
      <c r="D156" s="82"/>
      <c r="E156" s="82"/>
      <c r="F156" s="82"/>
      <c r="G156" s="82"/>
      <c r="H156" s="82"/>
      <c r="I156" s="82"/>
      <c r="J156" s="82"/>
      <c r="K156" s="82"/>
      <c r="L156" s="82"/>
      <c r="M156" s="82"/>
      <c r="N156" s="82"/>
      <c r="O156" s="82"/>
      <c r="P156" s="82"/>
      <c r="Q156" s="68"/>
      <c r="R156" s="68"/>
      <c r="S156" s="68"/>
      <c r="T156" s="68"/>
      <c r="U156" s="68"/>
      <c r="V156" s="68"/>
      <c r="W156" s="68"/>
      <c r="X156" s="68"/>
      <c r="Y156" s="68"/>
      <c r="Z156" s="68"/>
      <c r="AA156" s="68"/>
      <c r="AB156" s="68"/>
    </row>
    <row r="157" spans="1:28" ht="15.5" x14ac:dyDescent="0.35">
      <c r="A157" s="37"/>
      <c r="B157" s="3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row>
    <row r="158" spans="1:28" ht="15.5" x14ac:dyDescent="0.35">
      <c r="A158" s="37"/>
      <c r="B158" s="3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row>
    <row r="159" spans="1:28" ht="15.5" x14ac:dyDescent="0.35">
      <c r="A159" s="37"/>
      <c r="B159" s="3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row>
    <row r="160" spans="1:28" ht="15.5" x14ac:dyDescent="0.35">
      <c r="A160" s="37"/>
      <c r="B160" s="3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row>
    <row r="161" spans="1:28" ht="15.5" x14ac:dyDescent="0.35">
      <c r="A161" s="37"/>
      <c r="B161" s="3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row>
    <row r="162" spans="1:28" ht="15.5" x14ac:dyDescent="0.35">
      <c r="A162" s="37"/>
      <c r="B162" s="3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row>
    <row r="163" spans="1:28" ht="15.5" x14ac:dyDescent="0.35">
      <c r="A163" s="37"/>
      <c r="B163" s="3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row>
    <row r="164" spans="1:28" ht="15.5" x14ac:dyDescent="0.35">
      <c r="A164" s="37"/>
      <c r="B164" s="3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row>
    <row r="165" spans="1:28" ht="15.5" x14ac:dyDescent="0.35">
      <c r="A165" s="37"/>
      <c r="B165" s="3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row>
    <row r="166" spans="1:28" ht="15.5" x14ac:dyDescent="0.35">
      <c r="A166" s="37"/>
      <c r="B166" s="210"/>
      <c r="C166" s="82"/>
      <c r="D166" s="82"/>
      <c r="E166" s="82"/>
      <c r="F166" s="82"/>
      <c r="G166" s="82"/>
      <c r="H166" s="82"/>
      <c r="I166" s="82"/>
      <c r="J166" s="82"/>
      <c r="K166" s="82"/>
      <c r="L166" s="82"/>
      <c r="M166" s="82"/>
      <c r="N166" s="82"/>
      <c r="O166" s="68"/>
      <c r="P166" s="68"/>
      <c r="Q166" s="68"/>
      <c r="R166" s="68"/>
      <c r="S166" s="68"/>
      <c r="T166" s="68"/>
      <c r="U166" s="68"/>
      <c r="V166" s="68"/>
      <c r="W166" s="68"/>
      <c r="X166" s="68"/>
      <c r="Y166" s="68"/>
      <c r="Z166" s="68"/>
      <c r="AA166" s="68"/>
      <c r="AB166" s="68"/>
    </row>
    <row r="167" spans="1:28" ht="15.5" x14ac:dyDescent="0.35">
      <c r="A167" s="37"/>
      <c r="B167" s="38"/>
      <c r="C167" s="82"/>
      <c r="D167" s="82"/>
      <c r="E167" s="82"/>
      <c r="F167" s="82"/>
      <c r="G167" s="82"/>
      <c r="H167" s="82"/>
      <c r="I167" s="82"/>
      <c r="J167" s="82"/>
      <c r="K167" s="82"/>
      <c r="L167" s="82"/>
      <c r="M167" s="82"/>
      <c r="N167" s="82"/>
      <c r="O167" s="68"/>
      <c r="P167" s="68"/>
      <c r="Q167" s="68"/>
      <c r="R167" s="68"/>
      <c r="S167" s="68"/>
      <c r="T167" s="68"/>
      <c r="U167" s="68"/>
      <c r="V167" s="68"/>
      <c r="W167" s="68"/>
      <c r="X167" s="68"/>
      <c r="Y167" s="68"/>
      <c r="Z167" s="68"/>
      <c r="AA167" s="68"/>
      <c r="AB167" s="68"/>
    </row>
    <row r="168" spans="1:28" ht="15.5" x14ac:dyDescent="0.35">
      <c r="A168" s="37"/>
      <c r="B168" s="47"/>
      <c r="C168" s="82"/>
      <c r="D168" s="82"/>
      <c r="E168" s="82"/>
      <c r="F168" s="82"/>
      <c r="G168" s="82"/>
      <c r="H168" s="82"/>
      <c r="I168" s="82"/>
      <c r="J168" s="82"/>
      <c r="K168" s="82"/>
      <c r="L168" s="82"/>
      <c r="M168" s="82"/>
      <c r="N168" s="82"/>
      <c r="O168" s="68"/>
      <c r="P168" s="68"/>
      <c r="Q168" s="68"/>
      <c r="R168" s="68"/>
      <c r="S168" s="68"/>
      <c r="T168" s="68"/>
      <c r="U168" s="68"/>
      <c r="V168" s="68"/>
      <c r="W168" s="68"/>
      <c r="X168" s="68"/>
      <c r="Y168" s="68"/>
      <c r="Z168" s="68"/>
      <c r="AA168" s="68"/>
      <c r="AB168" s="68"/>
    </row>
    <row r="169" spans="1:28" ht="15.5" x14ac:dyDescent="0.35">
      <c r="A169" s="37"/>
      <c r="B169" s="38"/>
      <c r="C169" s="82"/>
      <c r="D169" s="82"/>
      <c r="E169" s="82"/>
      <c r="F169" s="82"/>
      <c r="G169" s="82"/>
      <c r="H169" s="82"/>
      <c r="I169" s="82"/>
      <c r="J169" s="82"/>
      <c r="K169" s="82"/>
      <c r="L169" s="82"/>
      <c r="M169" s="82"/>
      <c r="N169" s="82"/>
      <c r="O169" s="68"/>
      <c r="P169" s="68"/>
      <c r="Q169" s="68"/>
      <c r="R169" s="68"/>
      <c r="S169" s="68"/>
      <c r="T169" s="68"/>
      <c r="U169" s="68"/>
      <c r="V169" s="68"/>
      <c r="W169" s="68"/>
      <c r="X169" s="68"/>
      <c r="Y169" s="68"/>
      <c r="Z169" s="68"/>
      <c r="AA169" s="68"/>
      <c r="AB169" s="68"/>
    </row>
    <row r="170" spans="1:28" ht="15.5" x14ac:dyDescent="0.35">
      <c r="A170" s="37"/>
      <c r="B170" s="3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row>
    <row r="171" spans="1:28" ht="15.5" x14ac:dyDescent="0.35">
      <c r="A171" s="37"/>
      <c r="B171" s="3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row>
    <row r="172" spans="1:28" ht="15.5" x14ac:dyDescent="0.35">
      <c r="A172" s="37"/>
      <c r="B172" s="3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row>
    <row r="173" spans="1:28" ht="15.5" x14ac:dyDescent="0.35">
      <c r="A173" s="37"/>
      <c r="B173" s="3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row>
    <row r="174" spans="1:28" ht="15.5" x14ac:dyDescent="0.35">
      <c r="A174" s="37"/>
      <c r="B174" s="3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row>
    <row r="175" spans="1:28" ht="21" x14ac:dyDescent="0.35">
      <c r="A175" s="33"/>
      <c r="B175" s="38"/>
      <c r="C175" s="39"/>
      <c r="D175" s="39"/>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row>
    <row r="176" spans="1:28" ht="15.5" x14ac:dyDescent="0.35">
      <c r="A176" s="207"/>
      <c r="B176" s="211"/>
      <c r="C176" s="208"/>
      <c r="D176" s="208"/>
      <c r="E176" s="208"/>
      <c r="F176" s="208"/>
      <c r="G176" s="208"/>
      <c r="H176" s="208"/>
      <c r="I176" s="208"/>
      <c r="J176" s="208"/>
      <c r="K176" s="208"/>
      <c r="L176" s="208"/>
      <c r="M176" s="208"/>
      <c r="N176" s="209"/>
      <c r="O176" s="209"/>
      <c r="P176" s="209"/>
      <c r="Q176" s="209"/>
      <c r="R176" s="209"/>
      <c r="S176" s="209"/>
      <c r="T176" s="209"/>
      <c r="U176" s="209"/>
      <c r="V176" s="209"/>
      <c r="W176" s="209"/>
      <c r="X176" s="209"/>
      <c r="Y176" s="209"/>
      <c r="Z176" s="209"/>
      <c r="AA176" s="209"/>
      <c r="AB176" s="212"/>
    </row>
    <row r="177" spans="1:28" ht="15.5" x14ac:dyDescent="0.35">
      <c r="A177" s="37"/>
      <c r="B177" s="3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row>
    <row r="178" spans="1:28" ht="15.5" x14ac:dyDescent="0.35">
      <c r="A178" s="37"/>
      <c r="B178" s="3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row>
    <row r="179" spans="1:28" ht="15.5" x14ac:dyDescent="0.35">
      <c r="A179" s="37"/>
      <c r="B179" s="3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row>
    <row r="180" spans="1:28" ht="15.5" x14ac:dyDescent="0.35">
      <c r="A180" s="37"/>
      <c r="B180" s="3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row>
    <row r="181" spans="1:28" ht="15.5" x14ac:dyDescent="0.35">
      <c r="A181" s="37"/>
      <c r="B181" s="3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row>
    <row r="182" spans="1:28" ht="15.5" x14ac:dyDescent="0.35">
      <c r="A182" s="37"/>
      <c r="B182" s="38"/>
      <c r="C182" s="82"/>
      <c r="D182" s="82"/>
      <c r="E182" s="82"/>
      <c r="F182" s="82"/>
      <c r="G182" s="82"/>
      <c r="H182" s="82"/>
      <c r="I182" s="82"/>
      <c r="J182" s="82"/>
      <c r="K182" s="82"/>
      <c r="L182" s="68"/>
      <c r="M182" s="68"/>
      <c r="N182" s="68"/>
      <c r="O182" s="68"/>
      <c r="P182" s="68"/>
      <c r="Q182" s="68"/>
      <c r="R182" s="68"/>
      <c r="S182" s="68"/>
      <c r="T182" s="68"/>
      <c r="U182" s="68"/>
      <c r="V182" s="68"/>
      <c r="W182" s="68"/>
      <c r="X182" s="68"/>
      <c r="Y182" s="68"/>
      <c r="Z182" s="68"/>
      <c r="AA182" s="68"/>
      <c r="AB182" s="68"/>
    </row>
    <row r="183" spans="1:28" ht="15.5" x14ac:dyDescent="0.35">
      <c r="A183" s="37"/>
      <c r="B183" s="210"/>
      <c r="C183" s="82"/>
      <c r="D183" s="82"/>
      <c r="E183" s="82"/>
      <c r="F183" s="82"/>
      <c r="G183" s="82"/>
      <c r="H183" s="82"/>
      <c r="I183" s="82"/>
      <c r="J183" s="82"/>
      <c r="K183" s="82"/>
      <c r="L183" s="82"/>
      <c r="M183" s="82"/>
      <c r="N183" s="82"/>
      <c r="O183" s="68"/>
      <c r="P183" s="68"/>
      <c r="Q183" s="68"/>
      <c r="R183" s="68"/>
      <c r="S183" s="68"/>
      <c r="T183" s="68"/>
      <c r="U183" s="68"/>
      <c r="V183" s="68"/>
      <c r="W183" s="68"/>
      <c r="X183" s="68"/>
      <c r="Y183" s="68"/>
      <c r="Z183" s="68"/>
      <c r="AA183" s="68"/>
      <c r="AB183" s="68"/>
    </row>
    <row r="184" spans="1:28" ht="15.5" x14ac:dyDescent="0.35">
      <c r="A184" s="37"/>
      <c r="B184" s="38"/>
      <c r="C184" s="82"/>
      <c r="D184" s="82"/>
      <c r="E184" s="82"/>
      <c r="F184" s="82"/>
      <c r="G184" s="82"/>
      <c r="H184" s="82"/>
      <c r="I184" s="82"/>
      <c r="J184" s="82"/>
      <c r="K184" s="82"/>
      <c r="L184" s="82"/>
      <c r="M184" s="82"/>
      <c r="N184" s="82"/>
      <c r="O184" s="68"/>
      <c r="P184" s="68"/>
      <c r="Q184" s="68"/>
      <c r="R184" s="68"/>
      <c r="S184" s="68"/>
      <c r="T184" s="68"/>
      <c r="U184" s="68"/>
      <c r="V184" s="68"/>
      <c r="W184" s="68"/>
      <c r="X184" s="68"/>
      <c r="Y184" s="68"/>
      <c r="Z184" s="68"/>
      <c r="AA184" s="68"/>
      <c r="AB184" s="68"/>
    </row>
    <row r="185" spans="1:28" ht="15.5" x14ac:dyDescent="0.35">
      <c r="A185" s="37"/>
      <c r="B185" s="38"/>
      <c r="C185" s="82"/>
      <c r="D185" s="82"/>
      <c r="E185" s="82"/>
      <c r="F185" s="82"/>
      <c r="G185" s="82"/>
      <c r="H185" s="82"/>
      <c r="I185" s="82"/>
      <c r="J185" s="82"/>
      <c r="K185" s="82"/>
      <c r="L185" s="82"/>
      <c r="M185" s="82"/>
      <c r="N185" s="82"/>
      <c r="O185" s="82"/>
      <c r="P185" s="82"/>
      <c r="Q185" s="82"/>
      <c r="R185" s="82"/>
      <c r="S185" s="82"/>
      <c r="T185" s="68"/>
      <c r="U185" s="68"/>
      <c r="V185" s="68"/>
      <c r="W185" s="68"/>
      <c r="X185" s="68"/>
      <c r="Y185" s="68"/>
      <c r="Z185" s="68"/>
      <c r="AA185" s="68"/>
      <c r="AB185" s="68"/>
    </row>
    <row r="186" spans="1:28" ht="15.5" x14ac:dyDescent="0.35">
      <c r="A186" s="37"/>
      <c r="B186" s="3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row>
    <row r="187" spans="1:28" ht="15.5" x14ac:dyDescent="0.35">
      <c r="A187" s="37"/>
      <c r="B187" s="38"/>
      <c r="C187" s="82"/>
      <c r="D187" s="82"/>
      <c r="E187" s="82"/>
      <c r="F187" s="82"/>
      <c r="G187" s="82"/>
      <c r="H187" s="82"/>
      <c r="I187" s="82"/>
      <c r="J187" s="82"/>
      <c r="K187" s="82"/>
      <c r="L187" s="82"/>
      <c r="M187" s="82"/>
      <c r="N187" s="82"/>
      <c r="O187" s="82"/>
      <c r="P187" s="82"/>
      <c r="Q187" s="82"/>
      <c r="R187" s="68"/>
      <c r="S187" s="68"/>
      <c r="T187" s="68"/>
      <c r="U187" s="68"/>
      <c r="V187" s="68"/>
      <c r="W187" s="68"/>
      <c r="X187" s="68"/>
      <c r="Y187" s="68"/>
      <c r="Z187" s="68"/>
      <c r="AA187" s="68"/>
      <c r="AB187" s="68"/>
    </row>
    <row r="188" spans="1:28" ht="15.5" x14ac:dyDescent="0.35">
      <c r="A188" s="37"/>
      <c r="B188" s="3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row>
    <row r="189" spans="1:28" ht="15.5" x14ac:dyDescent="0.35">
      <c r="A189" s="37"/>
      <c r="B189" s="3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row>
    <row r="190" spans="1:28" ht="15.5" x14ac:dyDescent="0.35">
      <c r="A190" s="37"/>
      <c r="B190" s="3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row>
    <row r="191" spans="1:28" ht="15.5" x14ac:dyDescent="0.35">
      <c r="A191" s="37"/>
      <c r="B191" s="3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row>
    <row r="192" spans="1:28" ht="15.5" x14ac:dyDescent="0.35">
      <c r="A192" s="37"/>
      <c r="B192" s="3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row>
    <row r="193" spans="1:28" ht="15.5" x14ac:dyDescent="0.35">
      <c r="A193" s="37"/>
      <c r="B193" s="3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row>
    <row r="194" spans="1:28" ht="15.5" x14ac:dyDescent="0.35">
      <c r="A194" s="37"/>
      <c r="B194" s="3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row>
    <row r="195" spans="1:28" ht="15.5" x14ac:dyDescent="0.35">
      <c r="A195" s="37"/>
      <c r="B195" s="3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row>
    <row r="196" spans="1:28" ht="15.5" x14ac:dyDescent="0.35">
      <c r="A196" s="37"/>
      <c r="B196" s="3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row>
    <row r="197" spans="1:28" ht="15.5" x14ac:dyDescent="0.35">
      <c r="A197" s="37"/>
      <c r="B197" s="210"/>
      <c r="C197" s="82"/>
      <c r="D197" s="82"/>
      <c r="E197" s="82"/>
      <c r="F197" s="82"/>
      <c r="G197" s="82"/>
      <c r="H197" s="82"/>
      <c r="I197" s="82"/>
      <c r="J197" s="82"/>
      <c r="K197" s="82"/>
      <c r="L197" s="82"/>
      <c r="M197" s="82"/>
      <c r="N197" s="82"/>
      <c r="O197" s="82"/>
      <c r="P197" s="82"/>
      <c r="Q197" s="68"/>
      <c r="R197" s="68"/>
      <c r="S197" s="68"/>
      <c r="T197" s="68"/>
      <c r="U197" s="68"/>
      <c r="V197" s="68"/>
      <c r="W197" s="68"/>
      <c r="X197" s="68"/>
      <c r="Y197" s="68"/>
      <c r="Z197" s="68"/>
      <c r="AA197" s="68"/>
      <c r="AB197" s="68"/>
    </row>
    <row r="198" spans="1:28" ht="15.5" x14ac:dyDescent="0.35">
      <c r="A198" s="37"/>
      <c r="B198" s="38"/>
      <c r="C198" s="82"/>
      <c r="D198" s="82"/>
      <c r="E198" s="82"/>
      <c r="F198" s="82"/>
      <c r="G198" s="82"/>
      <c r="H198" s="82"/>
      <c r="I198" s="82"/>
      <c r="J198" s="82"/>
      <c r="K198" s="82"/>
      <c r="L198" s="82"/>
      <c r="M198" s="82"/>
      <c r="N198" s="82"/>
      <c r="O198" s="82"/>
      <c r="P198" s="82"/>
      <c r="Q198" s="82"/>
      <c r="R198" s="82"/>
      <c r="S198" s="68"/>
      <c r="T198" s="68"/>
      <c r="U198" s="68"/>
      <c r="V198" s="68"/>
      <c r="W198" s="68"/>
      <c r="X198" s="68"/>
      <c r="Y198" s="68"/>
      <c r="Z198" s="68"/>
      <c r="AA198" s="68"/>
      <c r="AB198" s="68"/>
    </row>
    <row r="199" spans="1:28" ht="15.5" x14ac:dyDescent="0.35">
      <c r="A199" s="37"/>
      <c r="B199" s="47"/>
      <c r="C199" s="82"/>
      <c r="D199" s="82"/>
      <c r="E199" s="82"/>
      <c r="F199" s="82"/>
      <c r="G199" s="82"/>
      <c r="H199" s="82"/>
      <c r="I199" s="82"/>
      <c r="J199" s="82"/>
      <c r="K199" s="82"/>
      <c r="L199" s="82"/>
      <c r="M199" s="82"/>
      <c r="N199" s="82"/>
      <c r="O199" s="82"/>
      <c r="P199" s="82"/>
      <c r="Q199" s="68"/>
      <c r="R199" s="68"/>
      <c r="S199" s="68"/>
      <c r="T199" s="68"/>
      <c r="U199" s="68"/>
      <c r="V199" s="68"/>
      <c r="W199" s="68"/>
      <c r="X199" s="68"/>
      <c r="Y199" s="68"/>
      <c r="Z199" s="68"/>
      <c r="AA199" s="68"/>
      <c r="AB199" s="68"/>
    </row>
    <row r="200" spans="1:28" ht="15.5" x14ac:dyDescent="0.35">
      <c r="A200" s="37"/>
      <c r="B200" s="38"/>
      <c r="C200" s="82"/>
      <c r="D200" s="82"/>
      <c r="E200" s="82"/>
      <c r="F200" s="82"/>
      <c r="G200" s="82"/>
      <c r="H200" s="82"/>
      <c r="I200" s="82"/>
      <c r="J200" s="82"/>
      <c r="K200" s="82"/>
      <c r="L200" s="82"/>
      <c r="M200" s="82"/>
      <c r="N200" s="82"/>
      <c r="O200" s="82"/>
      <c r="P200" s="82"/>
      <c r="Q200" s="68"/>
      <c r="R200" s="68"/>
      <c r="S200" s="68"/>
      <c r="T200" s="68"/>
      <c r="U200" s="68"/>
      <c r="V200" s="68"/>
      <c r="W200" s="68"/>
      <c r="X200" s="68"/>
      <c r="Y200" s="68"/>
      <c r="Z200" s="68"/>
      <c r="AA200" s="68"/>
      <c r="AB200" s="68"/>
    </row>
    <row r="201" spans="1:28" ht="15.5" x14ac:dyDescent="0.35">
      <c r="A201" s="37"/>
      <c r="B201" s="38"/>
      <c r="C201" s="68"/>
      <c r="D201" s="68"/>
      <c r="E201" s="68"/>
      <c r="F201" s="68"/>
      <c r="G201" s="68"/>
      <c r="H201" s="68"/>
      <c r="I201" s="68"/>
      <c r="J201" s="68"/>
      <c r="K201" s="68"/>
      <c r="L201" s="68"/>
      <c r="M201" s="68"/>
      <c r="N201" s="68"/>
      <c r="O201" s="68"/>
      <c r="P201" s="68"/>
      <c r="Q201" s="68"/>
      <c r="R201" s="68"/>
      <c r="S201" s="68"/>
      <c r="T201" s="68"/>
      <c r="U201" s="68"/>
      <c r="V201" s="68"/>
      <c r="W201" s="68"/>
      <c r="X201" s="68"/>
      <c r="Y201" s="68"/>
      <c r="Z201" s="68"/>
      <c r="AA201" s="68"/>
      <c r="AB201" s="68"/>
    </row>
    <row r="202" spans="1:28" ht="15.5" x14ac:dyDescent="0.35">
      <c r="A202" s="37"/>
      <c r="B202" s="38"/>
      <c r="C202" s="68"/>
      <c r="D202" s="68"/>
      <c r="E202" s="68"/>
      <c r="F202" s="68"/>
      <c r="G202" s="68"/>
      <c r="H202" s="68"/>
      <c r="I202" s="68"/>
      <c r="J202" s="68"/>
      <c r="K202" s="68"/>
      <c r="L202" s="68"/>
      <c r="M202" s="68"/>
      <c r="N202" s="68"/>
      <c r="O202" s="68"/>
      <c r="P202" s="68"/>
      <c r="Q202" s="68"/>
      <c r="R202" s="68"/>
      <c r="S202" s="68"/>
      <c r="T202" s="68"/>
      <c r="U202" s="68"/>
      <c r="V202" s="68"/>
      <c r="W202" s="68"/>
      <c r="X202" s="68"/>
      <c r="Y202" s="68"/>
      <c r="Z202" s="68"/>
      <c r="AA202" s="68"/>
      <c r="AB202" s="68"/>
    </row>
    <row r="203" spans="1:28" ht="15.5" x14ac:dyDescent="0.35">
      <c r="A203" s="37"/>
      <c r="B203" s="38"/>
      <c r="C203" s="68"/>
      <c r="D203" s="68"/>
      <c r="E203" s="68"/>
      <c r="F203" s="68"/>
      <c r="G203" s="68"/>
      <c r="H203" s="68"/>
      <c r="I203" s="68"/>
      <c r="J203" s="68"/>
      <c r="K203" s="68"/>
      <c r="L203" s="68"/>
      <c r="M203" s="68"/>
      <c r="N203" s="68"/>
      <c r="O203" s="68"/>
      <c r="P203" s="68"/>
      <c r="Q203" s="68"/>
      <c r="R203" s="68"/>
      <c r="S203" s="68"/>
      <c r="T203" s="68"/>
      <c r="U203" s="68"/>
      <c r="V203" s="68"/>
      <c r="W203" s="68"/>
      <c r="X203" s="68"/>
      <c r="Y203" s="68"/>
      <c r="Z203" s="68"/>
      <c r="AA203" s="68"/>
      <c r="AB203" s="68"/>
    </row>
    <row r="204" spans="1:28" ht="15.5" x14ac:dyDescent="0.35">
      <c r="A204" s="37"/>
      <c r="B204" s="38"/>
      <c r="C204" s="68"/>
      <c r="D204" s="68"/>
      <c r="E204" s="68"/>
      <c r="F204" s="68"/>
      <c r="G204" s="68"/>
      <c r="H204" s="68"/>
      <c r="I204" s="68"/>
      <c r="J204" s="68"/>
      <c r="K204" s="68"/>
      <c r="L204" s="68"/>
      <c r="M204" s="68"/>
      <c r="N204" s="68"/>
      <c r="O204" s="68"/>
      <c r="P204" s="68"/>
      <c r="Q204" s="68"/>
      <c r="R204" s="68"/>
      <c r="S204" s="68"/>
      <c r="T204" s="68"/>
      <c r="U204" s="68"/>
      <c r="V204" s="68"/>
      <c r="W204" s="68"/>
      <c r="X204" s="68"/>
      <c r="Y204" s="68"/>
      <c r="Z204" s="68"/>
      <c r="AA204" s="68"/>
      <c r="AB204" s="68"/>
    </row>
    <row r="205" spans="1:28" ht="15.5" x14ac:dyDescent="0.35">
      <c r="A205" s="37"/>
      <c r="B205" s="38"/>
      <c r="C205" s="68"/>
      <c r="D205" s="68"/>
      <c r="E205" s="68"/>
      <c r="F205" s="68"/>
      <c r="G205" s="68"/>
      <c r="H205" s="68"/>
      <c r="I205" s="68"/>
      <c r="J205" s="68"/>
      <c r="K205" s="68"/>
      <c r="L205" s="68"/>
      <c r="M205" s="68"/>
      <c r="N205" s="68"/>
      <c r="O205" s="68"/>
      <c r="P205" s="68"/>
      <c r="Q205" s="68"/>
      <c r="R205" s="68"/>
      <c r="S205" s="68"/>
      <c r="T205" s="68"/>
      <c r="U205" s="68"/>
      <c r="V205" s="68"/>
      <c r="W205" s="68"/>
      <c r="X205" s="68"/>
      <c r="Y205" s="68"/>
      <c r="Z205" s="68"/>
      <c r="AA205" s="68"/>
      <c r="AB205" s="68"/>
    </row>
    <row r="206" spans="1:28" ht="15.5" x14ac:dyDescent="0.35">
      <c r="A206" s="37"/>
      <c r="B206" s="38"/>
      <c r="C206" s="68"/>
      <c r="D206" s="68"/>
      <c r="E206" s="68"/>
      <c r="F206" s="68"/>
      <c r="G206" s="68"/>
      <c r="H206" s="68"/>
      <c r="I206" s="68"/>
      <c r="J206" s="68"/>
      <c r="K206" s="68"/>
      <c r="L206" s="68"/>
      <c r="M206" s="68"/>
      <c r="N206" s="68"/>
      <c r="O206" s="68"/>
      <c r="P206" s="68"/>
      <c r="Q206" s="68"/>
      <c r="R206" s="68"/>
      <c r="S206" s="68"/>
      <c r="T206" s="68"/>
      <c r="U206" s="68"/>
      <c r="V206" s="68"/>
      <c r="W206" s="68"/>
      <c r="X206" s="68"/>
      <c r="Y206" s="68"/>
      <c r="Z206" s="68"/>
      <c r="AA206" s="68"/>
      <c r="AB206" s="68"/>
    </row>
    <row r="207" spans="1:28" ht="15.5" x14ac:dyDescent="0.35">
      <c r="A207" s="37"/>
      <c r="B207" s="38"/>
      <c r="C207" s="68"/>
      <c r="D207" s="68"/>
      <c r="E207" s="68"/>
      <c r="F207" s="68"/>
      <c r="G207" s="68"/>
      <c r="H207" s="68"/>
      <c r="I207" s="68"/>
      <c r="J207" s="68"/>
      <c r="K207" s="68"/>
      <c r="L207" s="68"/>
      <c r="M207" s="68"/>
      <c r="N207" s="68"/>
      <c r="O207" s="68"/>
      <c r="P207" s="68"/>
      <c r="Q207" s="68"/>
      <c r="R207" s="68"/>
      <c r="S207" s="68"/>
      <c r="T207" s="68"/>
      <c r="U207" s="68"/>
      <c r="V207" s="68"/>
      <c r="W207" s="68"/>
      <c r="X207" s="68"/>
      <c r="Y207" s="68"/>
      <c r="Z207" s="68"/>
      <c r="AA207" s="68"/>
      <c r="AB207" s="68"/>
    </row>
    <row r="208" spans="1:28" ht="15.5" x14ac:dyDescent="0.35">
      <c r="A208" s="37"/>
      <c r="B208" s="38"/>
      <c r="C208" s="68"/>
      <c r="D208" s="68"/>
      <c r="E208" s="68"/>
      <c r="F208" s="68"/>
      <c r="G208" s="68"/>
      <c r="H208" s="68"/>
      <c r="I208" s="68"/>
      <c r="J208" s="68"/>
      <c r="K208" s="68"/>
      <c r="L208" s="68"/>
      <c r="M208" s="68"/>
      <c r="N208" s="68"/>
      <c r="O208" s="68"/>
      <c r="P208" s="68"/>
      <c r="Q208" s="68"/>
      <c r="R208" s="68"/>
      <c r="S208" s="68"/>
      <c r="T208" s="68"/>
      <c r="U208" s="68"/>
      <c r="V208" s="68"/>
      <c r="W208" s="68"/>
      <c r="X208" s="68"/>
      <c r="Y208" s="68"/>
      <c r="Z208" s="68"/>
      <c r="AA208" s="68"/>
      <c r="AB208" s="68"/>
    </row>
    <row r="209" spans="1:28" ht="15.5" x14ac:dyDescent="0.35">
      <c r="A209" s="37"/>
      <c r="B209" s="38"/>
      <c r="C209" s="68"/>
      <c r="D209" s="68"/>
      <c r="E209" s="68"/>
      <c r="F209" s="68"/>
      <c r="G209" s="68"/>
      <c r="H209" s="68"/>
      <c r="I209" s="68"/>
      <c r="J209" s="68"/>
      <c r="K209" s="68"/>
      <c r="L209" s="68"/>
      <c r="M209" s="68"/>
      <c r="N209" s="68"/>
      <c r="O209" s="68"/>
      <c r="P209" s="68"/>
      <c r="Q209" s="68"/>
      <c r="R209" s="68"/>
      <c r="S209" s="68"/>
      <c r="T209" s="68"/>
      <c r="U209" s="68"/>
      <c r="V209" s="68"/>
      <c r="W209" s="68"/>
      <c r="X209" s="68"/>
      <c r="Y209" s="68"/>
      <c r="Z209" s="68"/>
      <c r="AA209" s="68"/>
      <c r="AB209" s="68"/>
    </row>
    <row r="210" spans="1:28" ht="15.5" x14ac:dyDescent="0.35">
      <c r="A210" s="37"/>
      <c r="B210" s="210"/>
      <c r="C210" s="82"/>
      <c r="D210" s="82"/>
      <c r="E210" s="82"/>
      <c r="F210" s="82"/>
      <c r="G210" s="82"/>
      <c r="H210" s="82"/>
      <c r="I210" s="82"/>
      <c r="J210" s="82"/>
      <c r="K210" s="82"/>
      <c r="L210" s="82"/>
      <c r="M210" s="82"/>
      <c r="N210" s="82"/>
      <c r="O210" s="82"/>
      <c r="P210" s="82"/>
      <c r="Q210" s="68"/>
      <c r="R210" s="68"/>
      <c r="S210" s="68"/>
      <c r="T210" s="68"/>
      <c r="U210" s="68"/>
      <c r="V210" s="68"/>
      <c r="W210" s="68"/>
      <c r="X210" s="68"/>
      <c r="Y210" s="68"/>
      <c r="Z210" s="68"/>
      <c r="AA210" s="68"/>
      <c r="AB210" s="68"/>
    </row>
    <row r="211" spans="1:28" ht="15.5" x14ac:dyDescent="0.35">
      <c r="A211" s="37"/>
      <c r="B211" s="38"/>
      <c r="C211" s="82"/>
      <c r="D211" s="82"/>
      <c r="E211" s="82"/>
      <c r="F211" s="82"/>
      <c r="G211" s="82"/>
      <c r="H211" s="82"/>
      <c r="I211" s="82"/>
      <c r="J211" s="82"/>
      <c r="K211" s="82"/>
      <c r="L211" s="82"/>
      <c r="M211" s="82"/>
      <c r="N211" s="82"/>
      <c r="O211" s="82"/>
      <c r="P211" s="82"/>
      <c r="Q211" s="68"/>
      <c r="R211" s="68"/>
      <c r="S211" s="68"/>
      <c r="T211" s="68"/>
      <c r="U211" s="68"/>
      <c r="V211" s="68"/>
      <c r="W211" s="68"/>
      <c r="X211" s="68"/>
      <c r="Y211" s="68"/>
      <c r="Z211" s="68"/>
      <c r="AA211" s="68"/>
      <c r="AB211" s="68"/>
    </row>
    <row r="212" spans="1:28" ht="15.5" x14ac:dyDescent="0.35">
      <c r="A212" s="37"/>
      <c r="B212" s="47"/>
      <c r="C212" s="82"/>
      <c r="D212" s="82"/>
      <c r="E212" s="82"/>
      <c r="F212" s="82"/>
      <c r="G212" s="82"/>
      <c r="H212" s="82"/>
      <c r="I212" s="82"/>
      <c r="J212" s="82"/>
      <c r="K212" s="82"/>
      <c r="L212" s="82"/>
      <c r="M212" s="82"/>
      <c r="N212" s="82"/>
      <c r="O212" s="82"/>
      <c r="P212" s="82"/>
      <c r="Q212" s="68"/>
      <c r="R212" s="68"/>
      <c r="S212" s="68"/>
      <c r="T212" s="68"/>
      <c r="U212" s="68"/>
      <c r="V212" s="68"/>
      <c r="W212" s="68"/>
      <c r="X212" s="68"/>
      <c r="Y212" s="68"/>
      <c r="Z212" s="68"/>
      <c r="AA212" s="68"/>
      <c r="AB212" s="68"/>
    </row>
    <row r="213" spans="1:28" ht="15.5" x14ac:dyDescent="0.35">
      <c r="A213" s="37"/>
      <c r="B213" s="38"/>
      <c r="C213" s="82"/>
      <c r="D213" s="82"/>
      <c r="E213" s="82"/>
      <c r="F213" s="82"/>
      <c r="G213" s="82"/>
      <c r="H213" s="82"/>
      <c r="I213" s="82"/>
      <c r="J213" s="82"/>
      <c r="K213" s="82"/>
      <c r="L213" s="82"/>
      <c r="M213" s="82"/>
      <c r="N213" s="82"/>
      <c r="O213" s="82"/>
      <c r="P213" s="82"/>
      <c r="Q213" s="68"/>
      <c r="R213" s="68"/>
      <c r="S213" s="68"/>
      <c r="T213" s="68"/>
      <c r="U213" s="68"/>
      <c r="V213" s="68"/>
      <c r="W213" s="68"/>
      <c r="X213" s="68"/>
      <c r="Y213" s="68"/>
      <c r="Z213" s="68"/>
      <c r="AA213" s="68"/>
      <c r="AB213" s="68"/>
    </row>
    <row r="214" spans="1:28" ht="15.5" x14ac:dyDescent="0.35">
      <c r="A214" s="37"/>
      <c r="B214" s="38"/>
      <c r="C214" s="68"/>
      <c r="D214" s="68"/>
      <c r="E214" s="68"/>
      <c r="F214" s="68"/>
      <c r="G214" s="68"/>
      <c r="H214" s="68"/>
      <c r="I214" s="68"/>
      <c r="J214" s="68"/>
      <c r="K214" s="68"/>
      <c r="L214" s="68"/>
      <c r="M214" s="68"/>
      <c r="N214" s="68"/>
      <c r="O214" s="68"/>
      <c r="P214" s="68"/>
      <c r="Q214" s="68"/>
      <c r="R214" s="68"/>
      <c r="S214" s="68"/>
      <c r="T214" s="68"/>
      <c r="U214" s="68"/>
      <c r="V214" s="68"/>
      <c r="W214" s="68"/>
      <c r="X214" s="68"/>
      <c r="Y214" s="68"/>
      <c r="Z214" s="68"/>
      <c r="AA214" s="68"/>
      <c r="AB214" s="68"/>
    </row>
    <row r="215" spans="1:28" ht="15.5" x14ac:dyDescent="0.35">
      <c r="A215" s="37"/>
      <c r="B215" s="38"/>
      <c r="C215" s="68"/>
      <c r="D215" s="68"/>
      <c r="E215" s="68"/>
      <c r="F215" s="68"/>
      <c r="G215" s="68"/>
      <c r="H215" s="68"/>
      <c r="I215" s="68"/>
      <c r="J215" s="68"/>
      <c r="K215" s="68"/>
      <c r="L215" s="68"/>
      <c r="M215" s="68"/>
      <c r="N215" s="68"/>
      <c r="O215" s="68"/>
      <c r="P215" s="68"/>
      <c r="Q215" s="68"/>
      <c r="R215" s="68"/>
      <c r="S215" s="68"/>
      <c r="T215" s="68"/>
      <c r="U215" s="68"/>
      <c r="V215" s="68"/>
      <c r="W215" s="68"/>
      <c r="X215" s="68"/>
      <c r="Y215" s="68"/>
      <c r="Z215" s="68"/>
      <c r="AA215" s="68"/>
      <c r="AB215" s="68"/>
    </row>
    <row r="216" spans="1:28" ht="15.5" x14ac:dyDescent="0.35">
      <c r="A216" s="37"/>
      <c r="B216" s="38"/>
      <c r="C216" s="68"/>
      <c r="D216" s="68"/>
      <c r="E216" s="68"/>
      <c r="F216" s="68"/>
      <c r="G216" s="68"/>
      <c r="H216" s="68"/>
      <c r="I216" s="68"/>
      <c r="J216" s="68"/>
      <c r="K216" s="68"/>
      <c r="L216" s="68"/>
      <c r="M216" s="68"/>
      <c r="N216" s="68"/>
      <c r="O216" s="68"/>
      <c r="P216" s="68"/>
      <c r="Q216" s="68"/>
      <c r="R216" s="68"/>
      <c r="S216" s="68"/>
      <c r="T216" s="68"/>
      <c r="U216" s="68"/>
      <c r="V216" s="68"/>
      <c r="W216" s="68"/>
      <c r="X216" s="68"/>
      <c r="Y216" s="68"/>
      <c r="Z216" s="68"/>
      <c r="AA216" s="68"/>
      <c r="AB216" s="68"/>
    </row>
    <row r="217" spans="1:28" ht="15.5" x14ac:dyDescent="0.35">
      <c r="A217" s="37"/>
      <c r="B217" s="38"/>
      <c r="C217" s="68"/>
      <c r="D217" s="68"/>
      <c r="E217" s="68"/>
      <c r="F217" s="68"/>
      <c r="G217" s="68"/>
      <c r="H217" s="68"/>
      <c r="I217" s="68"/>
      <c r="J217" s="68"/>
      <c r="K217" s="68"/>
      <c r="L217" s="68"/>
      <c r="M217" s="68"/>
      <c r="N217" s="68"/>
      <c r="O217" s="68"/>
      <c r="P217" s="68"/>
      <c r="Q217" s="68"/>
      <c r="R217" s="68"/>
      <c r="S217" s="68"/>
      <c r="T217" s="68"/>
      <c r="U217" s="68"/>
      <c r="V217" s="68"/>
      <c r="W217" s="68"/>
      <c r="X217" s="68"/>
      <c r="Y217" s="68"/>
      <c r="Z217" s="68"/>
      <c r="AA217" s="68"/>
      <c r="AB217" s="68"/>
    </row>
    <row r="218" spans="1:28" ht="15.5" x14ac:dyDescent="0.35">
      <c r="A218" s="37"/>
      <c r="B218" s="38"/>
      <c r="C218" s="68"/>
      <c r="D218" s="68"/>
      <c r="E218" s="68"/>
      <c r="F218" s="68"/>
      <c r="G218" s="68"/>
      <c r="H218" s="68"/>
      <c r="I218" s="68"/>
      <c r="J218" s="68"/>
      <c r="K218" s="68"/>
      <c r="L218" s="68"/>
      <c r="M218" s="68"/>
      <c r="N218" s="68"/>
      <c r="O218" s="68"/>
      <c r="P218" s="68"/>
      <c r="Q218" s="68"/>
      <c r="R218" s="68"/>
      <c r="S218" s="68"/>
      <c r="T218" s="68"/>
      <c r="U218" s="68"/>
      <c r="V218" s="68"/>
      <c r="W218" s="68"/>
      <c r="X218" s="68"/>
      <c r="Y218" s="68"/>
      <c r="Z218" s="68"/>
      <c r="AA218" s="68"/>
      <c r="AB218" s="68"/>
    </row>
    <row r="219" spans="1:28" ht="15.5" x14ac:dyDescent="0.35">
      <c r="A219" s="37"/>
      <c r="B219" s="38"/>
      <c r="C219" s="68"/>
      <c r="D219" s="68"/>
      <c r="E219" s="68"/>
      <c r="F219" s="68"/>
      <c r="G219" s="68"/>
      <c r="H219" s="68"/>
      <c r="I219" s="68"/>
      <c r="J219" s="68"/>
      <c r="K219" s="68"/>
      <c r="L219" s="68"/>
      <c r="M219" s="68"/>
      <c r="N219" s="68"/>
      <c r="O219" s="68"/>
      <c r="P219" s="68"/>
      <c r="Q219" s="68"/>
      <c r="R219" s="68"/>
      <c r="S219" s="68"/>
      <c r="T219" s="68"/>
      <c r="U219" s="68"/>
      <c r="V219" s="68"/>
      <c r="W219" s="68"/>
      <c r="X219" s="68"/>
      <c r="Y219" s="68"/>
      <c r="Z219" s="68"/>
      <c r="AA219" s="68"/>
      <c r="AB219" s="68"/>
    </row>
    <row r="220" spans="1:28" x14ac:dyDescent="0.25">
      <c r="B220" s="213"/>
      <c r="C220" s="213"/>
      <c r="D220" s="213"/>
      <c r="I220" s="214"/>
      <c r="J220" s="214"/>
    </row>
    <row r="221" spans="1:28" x14ac:dyDescent="0.25">
      <c r="B221" s="48"/>
      <c r="C221" s="213"/>
      <c r="D221" s="213"/>
      <c r="G221" s="215"/>
      <c r="I221" s="214"/>
      <c r="J221" s="214"/>
      <c r="K221" s="216"/>
    </row>
    <row r="222" spans="1:28" ht="15.5" x14ac:dyDescent="0.25">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50"/>
    </row>
    <row r="224" spans="1:28" x14ac:dyDescent="0.25">
      <c r="G224" s="217"/>
      <c r="H224" s="217"/>
      <c r="J224" s="214"/>
    </row>
    <row r="225" spans="8:10" x14ac:dyDescent="0.25">
      <c r="J225" s="214"/>
    </row>
    <row r="227" spans="8:10" x14ac:dyDescent="0.25">
      <c r="I227" s="214"/>
      <c r="J227" s="214"/>
    </row>
    <row r="228" spans="8:10" x14ac:dyDescent="0.25">
      <c r="J228" s="214"/>
    </row>
    <row r="230" spans="8:10" x14ac:dyDescent="0.25">
      <c r="I230" s="214"/>
      <c r="J230" s="214"/>
    </row>
    <row r="232" spans="8:10" x14ac:dyDescent="0.25">
      <c r="I232" s="214"/>
      <c r="J232" s="214"/>
    </row>
    <row r="233" spans="8:10" x14ac:dyDescent="0.25">
      <c r="I233" s="214"/>
      <c r="J233" s="214"/>
    </row>
    <row r="234" spans="8:10" x14ac:dyDescent="0.25">
      <c r="H234" s="214"/>
      <c r="I234" s="214"/>
      <c r="J234" s="214"/>
    </row>
    <row r="235" spans="8:10" x14ac:dyDescent="0.25">
      <c r="J235" s="214"/>
    </row>
    <row r="236" spans="8:10" x14ac:dyDescent="0.25">
      <c r="H236" s="214"/>
      <c r="I236" s="214"/>
      <c r="J236" s="214"/>
    </row>
    <row r="237" spans="8:10" x14ac:dyDescent="0.25">
      <c r="H237" s="214"/>
      <c r="I237" s="214"/>
      <c r="J237" s="214"/>
    </row>
    <row r="238" spans="8:10" x14ac:dyDescent="0.25">
      <c r="H238" s="214"/>
      <c r="I238" s="214"/>
      <c r="J238" s="214"/>
    </row>
    <row r="240" spans="8:10" x14ac:dyDescent="0.25">
      <c r="I240" s="214"/>
      <c r="J240" s="214"/>
    </row>
    <row r="241" spans="8:10" x14ac:dyDescent="0.25">
      <c r="I241" s="214"/>
      <c r="J241" s="214"/>
    </row>
    <row r="242" spans="8:10" x14ac:dyDescent="0.25">
      <c r="H242" s="214"/>
      <c r="I242" s="214"/>
      <c r="J242" s="214"/>
    </row>
    <row r="244" spans="8:10" x14ac:dyDescent="0.25">
      <c r="I244" s="214"/>
      <c r="J244" s="214"/>
    </row>
    <row r="245" spans="8:10" x14ac:dyDescent="0.25">
      <c r="H245" s="214"/>
      <c r="I245" s="214"/>
      <c r="J245" s="214"/>
    </row>
    <row r="246" spans="8:10" x14ac:dyDescent="0.25">
      <c r="H246" s="214"/>
      <c r="I246" s="214"/>
      <c r="J246" s="214"/>
    </row>
    <row r="248" spans="8:10" x14ac:dyDescent="0.25">
      <c r="H248" s="214"/>
      <c r="I248" s="214"/>
      <c r="J248" s="214"/>
    </row>
  </sheetData>
  <phoneticPr fontId="34" type="noConversion"/>
  <pageMargins left="0.74803149606299213" right="0.74803149606299213" top="0.59055118110236227" bottom="0.70866141732283472" header="0.51181102362204722" footer="0.51181102362204722"/>
  <pageSetup paperSize="9" scale="60" fitToHeight="0" orientation="portrait" r:id="rId1"/>
  <headerFooter alignWithMargins="0"/>
  <ignoredErrors>
    <ignoredError sqref="C7:AA43 AB7:AB43 C46:AB86 AD46:AD86 C89:AB131 AD89:AD131" formulaRange="1"/>
    <ignoredError sqref="AC7:AD43 AC46:AC86 AC89:AC131" formulaRange="1" calculatedColumn="1"/>
  </ignoredErrors>
  <tableParts count="3">
    <tablePart r:id="rId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73F08-A69C-4CD9-ADA5-E7137FBCAAAE}">
  <sheetPr codeName="Sheet4"/>
  <dimension ref="A1:EJ161"/>
  <sheetViews>
    <sheetView zoomScaleNormal="100" workbookViewId="0"/>
  </sheetViews>
  <sheetFormatPr defaultColWidth="9.1796875" defaultRowHeight="15" customHeight="1" x14ac:dyDescent="0.35"/>
  <cols>
    <col min="1" max="1" width="27" style="55" customWidth="1"/>
    <col min="2" max="2" width="35.54296875" style="55" customWidth="1"/>
    <col min="3" max="96" width="12.7265625" style="55" customWidth="1"/>
    <col min="97" max="97" width="13.1796875" style="55" customWidth="1"/>
    <col min="98" max="98" width="13" style="55" customWidth="1"/>
    <col min="99" max="99" width="13.453125" style="54" customWidth="1"/>
    <col min="100" max="100" width="12.81640625" style="54" bestFit="1" customWidth="1"/>
    <col min="101" max="101" width="12.54296875" style="54" customWidth="1"/>
    <col min="102" max="102" width="13.453125" style="54" customWidth="1"/>
    <col min="103" max="103" width="13.81640625" style="54" customWidth="1"/>
    <col min="104" max="104" width="13.7265625" style="54" customWidth="1"/>
    <col min="105" max="105" width="13.81640625" style="54" customWidth="1"/>
    <col min="106" max="106" width="13.54296875" style="54" customWidth="1"/>
    <col min="107" max="107" width="13.453125" style="54" customWidth="1"/>
    <col min="108" max="108" width="13.7265625" style="55" customWidth="1"/>
    <col min="109" max="110" width="13.453125" style="55" customWidth="1"/>
    <col min="111" max="111" width="10.54296875" style="55" customWidth="1"/>
    <col min="112" max="112" width="13.453125" style="55" customWidth="1"/>
    <col min="113" max="113" width="13.26953125" style="55" customWidth="1"/>
    <col min="114" max="115" width="13.54296875" style="55" customWidth="1"/>
    <col min="116" max="16384" width="9.1796875" style="55"/>
  </cols>
  <sheetData>
    <row r="1" spans="1:127" ht="28" x14ac:dyDescent="0.35">
      <c r="A1" s="26" t="s">
        <v>274</v>
      </c>
      <c r="B1" s="51"/>
      <c r="C1" s="52"/>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1"/>
      <c r="BT1" s="51"/>
      <c r="BU1" s="51"/>
      <c r="BV1" s="51"/>
      <c r="BW1" s="51"/>
      <c r="BX1" s="51"/>
      <c r="BY1" s="51"/>
      <c r="BZ1" s="51"/>
      <c r="CA1" s="51"/>
      <c r="CB1" s="51"/>
      <c r="CC1" s="51"/>
      <c r="CD1" s="51"/>
      <c r="CE1" s="51"/>
      <c r="CF1" s="51"/>
      <c r="CG1" s="51"/>
      <c r="CH1" s="51"/>
      <c r="CI1" s="51"/>
      <c r="CJ1" s="51"/>
      <c r="CK1" s="51"/>
      <c r="CL1" s="51"/>
      <c r="CM1" s="51"/>
      <c r="CN1" s="51"/>
      <c r="CO1" s="51"/>
      <c r="CP1" s="51"/>
      <c r="CQ1" s="51"/>
      <c r="CR1" s="51"/>
      <c r="CS1" s="51"/>
      <c r="CT1" s="51"/>
      <c r="CU1" s="53"/>
    </row>
    <row r="2" spans="1:127" ht="15.5" x14ac:dyDescent="0.35">
      <c r="A2" s="30" t="s">
        <v>121</v>
      </c>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56"/>
    </row>
    <row r="3" spans="1:127" ht="15.5" x14ac:dyDescent="0.35">
      <c r="A3" s="31" t="s">
        <v>277</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218"/>
      <c r="CB3" s="218"/>
      <c r="CC3" s="218"/>
      <c r="CD3" s="218"/>
      <c r="CE3" s="31"/>
      <c r="CF3" s="31"/>
      <c r="CG3" s="31"/>
      <c r="CH3" s="31"/>
      <c r="CI3" s="31"/>
      <c r="CJ3" s="31"/>
      <c r="CK3" s="31"/>
      <c r="CL3" s="31"/>
      <c r="CM3" s="31"/>
      <c r="CN3" s="31"/>
      <c r="CO3" s="31"/>
      <c r="CP3" s="31"/>
      <c r="CQ3" s="31"/>
      <c r="CR3" s="31"/>
      <c r="CS3" s="31"/>
      <c r="CT3" s="31"/>
      <c r="CU3" s="56"/>
    </row>
    <row r="4" spans="1:127" ht="15.5" x14ac:dyDescent="0.35">
      <c r="A4" s="30" t="s">
        <v>120</v>
      </c>
      <c r="B4" s="32"/>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219"/>
      <c r="CB4" s="219"/>
      <c r="CC4" s="219"/>
      <c r="CD4" s="219"/>
      <c r="CE4" s="57"/>
      <c r="CF4" s="57"/>
      <c r="CG4" s="57"/>
      <c r="CH4" s="57"/>
      <c r="CI4" s="57"/>
      <c r="CJ4" s="57"/>
      <c r="CK4" s="57"/>
      <c r="CL4" s="57"/>
      <c r="CM4" s="57"/>
      <c r="CN4" s="57"/>
      <c r="CO4" s="57"/>
      <c r="CP4" s="57"/>
      <c r="CQ4" s="57"/>
      <c r="CR4" s="57"/>
      <c r="CS4" s="57"/>
      <c r="CT4" s="57"/>
      <c r="CU4" s="58"/>
    </row>
    <row r="5" spans="1:127" ht="21" x14ac:dyDescent="0.35">
      <c r="A5" s="33" t="s">
        <v>275</v>
      </c>
      <c r="B5" s="51"/>
      <c r="C5" s="59"/>
      <c r="D5" s="51"/>
      <c r="E5" s="59"/>
      <c r="F5" s="51"/>
      <c r="G5" s="59"/>
      <c r="H5" s="51"/>
      <c r="I5" s="59"/>
      <c r="J5" s="51"/>
      <c r="K5" s="59"/>
      <c r="L5" s="51"/>
      <c r="M5" s="59"/>
      <c r="N5" s="51"/>
      <c r="O5" s="59"/>
      <c r="P5" s="51"/>
      <c r="Q5" s="59"/>
      <c r="R5" s="51"/>
      <c r="S5" s="59"/>
      <c r="T5" s="51"/>
      <c r="U5" s="59"/>
      <c r="V5" s="51"/>
      <c r="W5" s="59"/>
      <c r="X5" s="51"/>
      <c r="Y5" s="59"/>
      <c r="Z5" s="51"/>
      <c r="AA5" s="59"/>
      <c r="AB5" s="51"/>
      <c r="AC5" s="59"/>
      <c r="AD5" s="51"/>
      <c r="AE5" s="59"/>
      <c r="AF5" s="51"/>
      <c r="AG5" s="59"/>
      <c r="AH5" s="51"/>
      <c r="AI5" s="59"/>
      <c r="AJ5" s="51"/>
      <c r="AK5" s="59"/>
      <c r="AL5" s="51"/>
      <c r="AM5" s="59"/>
      <c r="AN5" s="51"/>
      <c r="AO5" s="59"/>
      <c r="AP5" s="51"/>
      <c r="AQ5" s="59"/>
      <c r="AR5" s="51"/>
      <c r="AS5" s="59"/>
      <c r="AT5" s="51"/>
      <c r="AU5" s="59"/>
      <c r="AV5" s="51"/>
      <c r="AW5" s="59"/>
      <c r="AX5" s="51"/>
      <c r="AY5" s="59"/>
      <c r="AZ5" s="51"/>
      <c r="BA5" s="59"/>
      <c r="BB5" s="51"/>
      <c r="BC5" s="59"/>
      <c r="BD5" s="51"/>
      <c r="BE5" s="59"/>
      <c r="BF5" s="51"/>
      <c r="BG5" s="59"/>
      <c r="BH5" s="51"/>
      <c r="BI5" s="59"/>
      <c r="BJ5" s="51"/>
      <c r="BK5" s="59"/>
      <c r="BL5" s="51"/>
      <c r="BM5" s="59"/>
      <c r="BN5" s="51"/>
      <c r="BO5" s="59"/>
      <c r="BP5" s="51"/>
      <c r="BQ5" s="59"/>
      <c r="BR5" s="51"/>
      <c r="BS5" s="59"/>
      <c r="BT5" s="51"/>
      <c r="BU5" s="59"/>
      <c r="BV5" s="51"/>
      <c r="BW5" s="59"/>
      <c r="BX5" s="51"/>
      <c r="BY5" s="59"/>
      <c r="BZ5" s="51"/>
      <c r="CA5" s="59"/>
      <c r="CB5" s="51"/>
      <c r="CC5" s="59"/>
      <c r="CD5" s="51"/>
      <c r="CE5" s="59"/>
      <c r="CF5" s="51"/>
      <c r="CG5" s="59"/>
      <c r="CH5" s="51"/>
      <c r="CI5" s="59"/>
      <c r="CJ5" s="51"/>
      <c r="CK5" s="59"/>
      <c r="CL5" s="51"/>
      <c r="CM5" s="59"/>
      <c r="CN5" s="51"/>
      <c r="CO5" s="59"/>
      <c r="CP5" s="51"/>
      <c r="CQ5" s="59"/>
      <c r="CR5" s="51"/>
      <c r="CS5" s="59"/>
      <c r="CT5" s="51"/>
      <c r="CU5" s="60"/>
    </row>
    <row r="6" spans="1:127" ht="50.15" customHeight="1" x14ac:dyDescent="0.35">
      <c r="A6" s="34" t="s">
        <v>91</v>
      </c>
      <c r="B6" s="34" t="s">
        <v>92</v>
      </c>
      <c r="C6" s="61" t="s">
        <v>145</v>
      </c>
      <c r="D6" s="61" t="s">
        <v>146</v>
      </c>
      <c r="E6" s="61" t="s">
        <v>147</v>
      </c>
      <c r="F6" s="61" t="s">
        <v>148</v>
      </c>
      <c r="G6" s="61" t="s">
        <v>149</v>
      </c>
      <c r="H6" s="61" t="s">
        <v>150</v>
      </c>
      <c r="I6" s="61" t="s">
        <v>151</v>
      </c>
      <c r="J6" s="61" t="s">
        <v>152</v>
      </c>
      <c r="K6" s="61" t="s">
        <v>153</v>
      </c>
      <c r="L6" s="61" t="s">
        <v>154</v>
      </c>
      <c r="M6" s="61" t="s">
        <v>155</v>
      </c>
      <c r="N6" s="61" t="s">
        <v>156</v>
      </c>
      <c r="O6" s="61" t="s">
        <v>157</v>
      </c>
      <c r="P6" s="61" t="s">
        <v>158</v>
      </c>
      <c r="Q6" s="61" t="s">
        <v>159</v>
      </c>
      <c r="R6" s="61" t="s">
        <v>160</v>
      </c>
      <c r="S6" s="61" t="s">
        <v>161</v>
      </c>
      <c r="T6" s="61" t="s">
        <v>162</v>
      </c>
      <c r="U6" s="61" t="s">
        <v>163</v>
      </c>
      <c r="V6" s="61" t="s">
        <v>164</v>
      </c>
      <c r="W6" s="61" t="s">
        <v>165</v>
      </c>
      <c r="X6" s="61" t="s">
        <v>166</v>
      </c>
      <c r="Y6" s="61" t="s">
        <v>167</v>
      </c>
      <c r="Z6" s="61" t="s">
        <v>168</v>
      </c>
      <c r="AA6" s="61" t="s">
        <v>169</v>
      </c>
      <c r="AB6" s="61" t="s">
        <v>170</v>
      </c>
      <c r="AC6" s="61" t="s">
        <v>171</v>
      </c>
      <c r="AD6" s="61" t="s">
        <v>172</v>
      </c>
      <c r="AE6" s="61" t="s">
        <v>173</v>
      </c>
      <c r="AF6" s="61" t="s">
        <v>174</v>
      </c>
      <c r="AG6" s="61" t="s">
        <v>175</v>
      </c>
      <c r="AH6" s="61" t="s">
        <v>176</v>
      </c>
      <c r="AI6" s="61" t="s">
        <v>177</v>
      </c>
      <c r="AJ6" s="61" t="s">
        <v>178</v>
      </c>
      <c r="AK6" s="61" t="s">
        <v>179</v>
      </c>
      <c r="AL6" s="61" t="s">
        <v>180</v>
      </c>
      <c r="AM6" s="61" t="s">
        <v>181</v>
      </c>
      <c r="AN6" s="61" t="s">
        <v>182</v>
      </c>
      <c r="AO6" s="61" t="s">
        <v>183</v>
      </c>
      <c r="AP6" s="61" t="s">
        <v>184</v>
      </c>
      <c r="AQ6" s="61" t="s">
        <v>185</v>
      </c>
      <c r="AR6" s="61" t="s">
        <v>186</v>
      </c>
      <c r="AS6" s="61" t="s">
        <v>187</v>
      </c>
      <c r="AT6" s="61" t="s">
        <v>188</v>
      </c>
      <c r="AU6" s="61" t="s">
        <v>189</v>
      </c>
      <c r="AV6" s="61" t="s">
        <v>190</v>
      </c>
      <c r="AW6" s="61" t="s">
        <v>191</v>
      </c>
      <c r="AX6" s="61" t="s">
        <v>192</v>
      </c>
      <c r="AY6" s="61" t="s">
        <v>193</v>
      </c>
      <c r="AZ6" s="61" t="s">
        <v>194</v>
      </c>
      <c r="BA6" s="61" t="s">
        <v>195</v>
      </c>
      <c r="BB6" s="61" t="s">
        <v>196</v>
      </c>
      <c r="BC6" s="61" t="s">
        <v>197</v>
      </c>
      <c r="BD6" s="61" t="s">
        <v>198</v>
      </c>
      <c r="BE6" s="61" t="s">
        <v>199</v>
      </c>
      <c r="BF6" s="61" t="s">
        <v>200</v>
      </c>
      <c r="BG6" s="61" t="s">
        <v>201</v>
      </c>
      <c r="BH6" s="61" t="s">
        <v>202</v>
      </c>
      <c r="BI6" s="61" t="s">
        <v>203</v>
      </c>
      <c r="BJ6" s="61" t="s">
        <v>204</v>
      </c>
      <c r="BK6" s="61" t="s">
        <v>205</v>
      </c>
      <c r="BL6" s="61" t="s">
        <v>206</v>
      </c>
      <c r="BM6" s="61" t="s">
        <v>207</v>
      </c>
      <c r="BN6" s="61" t="s">
        <v>208</v>
      </c>
      <c r="BO6" s="61" t="s">
        <v>209</v>
      </c>
      <c r="BP6" s="61" t="s">
        <v>210</v>
      </c>
      <c r="BQ6" s="61" t="s">
        <v>211</v>
      </c>
      <c r="BR6" s="61" t="s">
        <v>212</v>
      </c>
      <c r="BS6" s="61" t="s">
        <v>213</v>
      </c>
      <c r="BT6" s="61" t="s">
        <v>214</v>
      </c>
      <c r="BU6" s="61" t="s">
        <v>215</v>
      </c>
      <c r="BV6" s="61" t="s">
        <v>216</v>
      </c>
      <c r="BW6" s="61" t="s">
        <v>217</v>
      </c>
      <c r="BX6" s="61" t="s">
        <v>218</v>
      </c>
      <c r="BY6" s="61" t="s">
        <v>219</v>
      </c>
      <c r="BZ6" s="61" t="s">
        <v>220</v>
      </c>
      <c r="CA6" s="61" t="s">
        <v>221</v>
      </c>
      <c r="CB6" s="61" t="s">
        <v>222</v>
      </c>
      <c r="CC6" s="61" t="s">
        <v>223</v>
      </c>
      <c r="CD6" s="61" t="s">
        <v>224</v>
      </c>
      <c r="CE6" s="61" t="s">
        <v>225</v>
      </c>
      <c r="CF6" s="61" t="s">
        <v>226</v>
      </c>
      <c r="CG6" s="61" t="s">
        <v>227</v>
      </c>
      <c r="CH6" s="61" t="s">
        <v>228</v>
      </c>
      <c r="CI6" s="61" t="s">
        <v>229</v>
      </c>
      <c r="CJ6" s="61" t="s">
        <v>230</v>
      </c>
      <c r="CK6" s="61" t="s">
        <v>231</v>
      </c>
      <c r="CL6" s="61" t="s">
        <v>232</v>
      </c>
      <c r="CM6" s="61" t="s">
        <v>233</v>
      </c>
      <c r="CN6" s="61" t="s">
        <v>234</v>
      </c>
      <c r="CO6" s="61" t="s">
        <v>235</v>
      </c>
      <c r="CP6" s="61" t="s">
        <v>236</v>
      </c>
      <c r="CQ6" s="61" t="s">
        <v>237</v>
      </c>
      <c r="CR6" s="36" t="s">
        <v>238</v>
      </c>
      <c r="CS6" s="62" t="s">
        <v>239</v>
      </c>
      <c r="CT6" s="62" t="s">
        <v>244</v>
      </c>
      <c r="CU6" s="63" t="s">
        <v>247</v>
      </c>
      <c r="CV6" s="63" t="s">
        <v>248</v>
      </c>
      <c r="CW6" s="64" t="s">
        <v>249</v>
      </c>
      <c r="CX6" s="64" t="s">
        <v>253</v>
      </c>
      <c r="CY6" s="63" t="s">
        <v>259</v>
      </c>
      <c r="CZ6" s="63" t="s">
        <v>260</v>
      </c>
      <c r="DA6" s="63" t="s">
        <v>261</v>
      </c>
      <c r="DB6" s="63" t="s">
        <v>262</v>
      </c>
      <c r="DC6" s="63" t="s">
        <v>270</v>
      </c>
      <c r="DD6" s="62" t="s">
        <v>269</v>
      </c>
      <c r="DE6" s="62" t="s">
        <v>272</v>
      </c>
      <c r="DF6" s="62" t="s">
        <v>278</v>
      </c>
      <c r="DG6" s="62" t="s">
        <v>282</v>
      </c>
      <c r="DH6" s="62" t="s">
        <v>284</v>
      </c>
      <c r="DI6" s="62" t="s">
        <v>285</v>
      </c>
      <c r="DJ6" s="62" t="s">
        <v>311</v>
      </c>
      <c r="DK6" s="273" t="s">
        <v>310</v>
      </c>
    </row>
    <row r="7" spans="1:127" ht="15.5" x14ac:dyDescent="0.35">
      <c r="A7" s="37" t="s">
        <v>46</v>
      </c>
      <c r="B7" s="66" t="s">
        <v>93</v>
      </c>
      <c r="C7" s="67">
        <v>13.562200000000001</v>
      </c>
      <c r="D7" s="67">
        <v>7.1722999999999999</v>
      </c>
      <c r="E7" s="67">
        <v>10.405200000000001</v>
      </c>
      <c r="F7" s="67">
        <v>11.957000000000001</v>
      </c>
      <c r="G7" s="67">
        <v>11.4826</v>
      </c>
      <c r="H7" s="67">
        <v>8.4372000000000007</v>
      </c>
      <c r="I7" s="67">
        <v>8.4426000000000005</v>
      </c>
      <c r="J7" s="67">
        <v>11.2209</v>
      </c>
      <c r="K7" s="67">
        <v>12.0381</v>
      </c>
      <c r="L7" s="67">
        <v>9.8872</v>
      </c>
      <c r="M7" s="67">
        <v>9.7247000000000003</v>
      </c>
      <c r="N7" s="67">
        <v>13.111599999999999</v>
      </c>
      <c r="O7" s="67">
        <v>15.2888</v>
      </c>
      <c r="P7" s="67">
        <v>11.0311</v>
      </c>
      <c r="Q7" s="67">
        <v>9.8485999999999994</v>
      </c>
      <c r="R7" s="67">
        <v>13.122</v>
      </c>
      <c r="S7" s="67">
        <v>13.9777</v>
      </c>
      <c r="T7" s="67">
        <v>8.8895999999999997</v>
      </c>
      <c r="U7" s="67">
        <v>9.3228000000000009</v>
      </c>
      <c r="V7" s="67">
        <v>13.954700000000001</v>
      </c>
      <c r="W7" s="67">
        <v>15.056100000000001</v>
      </c>
      <c r="X7" s="67">
        <v>11.059799999999999</v>
      </c>
      <c r="Y7" s="67">
        <v>10.0974</v>
      </c>
      <c r="Z7" s="67">
        <v>14.682399999999999</v>
      </c>
      <c r="AA7" s="67">
        <v>15.392799999999999</v>
      </c>
      <c r="AB7" s="67">
        <v>9.5197000000000003</v>
      </c>
      <c r="AC7" s="67">
        <v>9.7272999999999996</v>
      </c>
      <c r="AD7" s="67">
        <v>14.3344</v>
      </c>
      <c r="AE7" s="67">
        <v>15.9078</v>
      </c>
      <c r="AF7" s="67">
        <v>10.2523</v>
      </c>
      <c r="AG7" s="67">
        <v>8.5484000000000009</v>
      </c>
      <c r="AH7" s="67">
        <v>15.8741</v>
      </c>
      <c r="AI7" s="67">
        <v>18.610900000000001</v>
      </c>
      <c r="AJ7" s="67">
        <v>11.339700000000001</v>
      </c>
      <c r="AK7" s="67">
        <v>10.520200000000001</v>
      </c>
      <c r="AL7" s="67">
        <v>15.4557</v>
      </c>
      <c r="AM7" s="67">
        <v>14.5564</v>
      </c>
      <c r="AN7" s="67">
        <v>9.5352999999999994</v>
      </c>
      <c r="AO7" s="67">
        <v>10.2941</v>
      </c>
      <c r="AP7" s="67">
        <v>16.6449</v>
      </c>
      <c r="AQ7" s="67">
        <v>13.3331</v>
      </c>
      <c r="AR7" s="67">
        <v>10.227499999999999</v>
      </c>
      <c r="AS7" s="67">
        <v>8.5307999999999993</v>
      </c>
      <c r="AT7" s="67">
        <v>14.161</v>
      </c>
      <c r="AU7" s="67">
        <v>14.745100000000001</v>
      </c>
      <c r="AV7" s="67">
        <v>7.5025000000000004</v>
      </c>
      <c r="AW7" s="67">
        <v>6.1128</v>
      </c>
      <c r="AX7" s="67">
        <v>9.9011999999999993</v>
      </c>
      <c r="AY7" s="67">
        <v>12.063800000000001</v>
      </c>
      <c r="AZ7" s="67">
        <v>7.2827999999999999</v>
      </c>
      <c r="BA7" s="67">
        <v>7.5323000000000002</v>
      </c>
      <c r="BB7" s="67">
        <v>13.350899999999999</v>
      </c>
      <c r="BC7" s="67">
        <v>13.054</v>
      </c>
      <c r="BD7" s="67">
        <v>7.1060999999999996</v>
      </c>
      <c r="BE7" s="67">
        <v>7.2159000000000004</v>
      </c>
      <c r="BF7" s="67">
        <v>13.190099999999999</v>
      </c>
      <c r="BG7" s="67">
        <v>15.7491</v>
      </c>
      <c r="BH7" s="67">
        <v>11.5928</v>
      </c>
      <c r="BI7" s="67">
        <v>11.018700000000001</v>
      </c>
      <c r="BJ7" s="67">
        <v>15.476599999999999</v>
      </c>
      <c r="BK7" s="67">
        <v>15.7369</v>
      </c>
      <c r="BL7" s="67">
        <v>10.926</v>
      </c>
      <c r="BM7" s="67">
        <v>10.2989</v>
      </c>
      <c r="BN7" s="67">
        <v>12.882199999999999</v>
      </c>
      <c r="BO7" s="67">
        <v>13.193300000000001</v>
      </c>
      <c r="BP7" s="67">
        <v>8.3969000000000005</v>
      </c>
      <c r="BQ7" s="67">
        <v>6.1790000000000003</v>
      </c>
      <c r="BR7" s="67">
        <v>10.446</v>
      </c>
      <c r="BS7" s="67">
        <v>11.2774</v>
      </c>
      <c r="BT7" s="67">
        <v>6.1497000000000002</v>
      </c>
      <c r="BU7" s="67">
        <v>5.0369000000000002</v>
      </c>
      <c r="BV7" s="67">
        <v>6.8464999999999998</v>
      </c>
      <c r="BW7" s="67">
        <v>5.7171000000000003</v>
      </c>
      <c r="BX7" s="67">
        <v>1.8037000000000001</v>
      </c>
      <c r="BY7" s="67">
        <v>1.1823999999999999</v>
      </c>
      <c r="BZ7" s="67">
        <v>3.3363</v>
      </c>
      <c r="CA7" s="67">
        <v>3.9018000000000002</v>
      </c>
      <c r="CB7" s="67">
        <v>0.63249999999999995</v>
      </c>
      <c r="CC7" s="67">
        <v>0.85850000000000004</v>
      </c>
      <c r="CD7" s="67">
        <v>3.3094999999999999</v>
      </c>
      <c r="CE7" s="67">
        <v>3.3685</v>
      </c>
      <c r="CF7" s="67">
        <v>0.52390000000000003</v>
      </c>
      <c r="CG7" s="67">
        <v>0.75580000000000003</v>
      </c>
      <c r="CH7" s="67">
        <v>1.9911000000000001</v>
      </c>
      <c r="CI7" s="67">
        <v>1.2428999999999999</v>
      </c>
      <c r="CJ7" s="67">
        <v>0.19989999999999999</v>
      </c>
      <c r="CK7" s="67">
        <v>0.31319999999999998</v>
      </c>
      <c r="CL7" s="67">
        <v>1.1345000000000001</v>
      </c>
      <c r="CM7" s="67">
        <v>1.3621000000000001</v>
      </c>
      <c r="CN7" s="67">
        <v>0.16170000000000001</v>
      </c>
      <c r="CO7" s="67">
        <v>0.23519999999999999</v>
      </c>
      <c r="CP7" s="67">
        <v>0.5494</v>
      </c>
      <c r="CQ7" s="67">
        <v>0.94989999999999997</v>
      </c>
      <c r="CR7" s="67">
        <v>0.3281</v>
      </c>
      <c r="CS7" s="68">
        <v>0.61040000000000005</v>
      </c>
      <c r="CT7" s="68">
        <v>0.7399</v>
      </c>
      <c r="CU7" s="68">
        <v>0.95150000000000001</v>
      </c>
      <c r="CV7" s="68">
        <v>0.1925</v>
      </c>
      <c r="CW7" s="68">
        <v>0.56459999999999999</v>
      </c>
      <c r="CX7" s="68">
        <v>0.48759999999999998</v>
      </c>
      <c r="CY7" s="68">
        <v>0.46629999999999999</v>
      </c>
      <c r="CZ7" s="68">
        <v>0.1265</v>
      </c>
      <c r="DA7" s="68">
        <v>0.2974</v>
      </c>
      <c r="DB7" s="68">
        <v>0.52669999999999995</v>
      </c>
      <c r="DC7" s="68">
        <v>0.42699999999999999</v>
      </c>
      <c r="DD7" s="68">
        <v>0.1346</v>
      </c>
      <c r="DE7" s="68">
        <v>9.3299999999999994E-2</v>
      </c>
      <c r="DF7" s="68">
        <v>0</v>
      </c>
      <c r="DG7" s="68">
        <v>0</v>
      </c>
      <c r="DH7" s="68">
        <v>0</v>
      </c>
      <c r="DI7" s="68">
        <v>0</v>
      </c>
      <c r="DJ7" s="68">
        <v>0</v>
      </c>
      <c r="DK7" s="68">
        <v>0</v>
      </c>
      <c r="DM7" s="69"/>
      <c r="DN7" s="69"/>
      <c r="DO7" s="69"/>
      <c r="DP7" s="69"/>
      <c r="DQ7" s="69"/>
      <c r="DR7" s="69"/>
      <c r="DS7" s="69"/>
      <c r="DT7" s="69"/>
      <c r="DU7" s="69"/>
      <c r="DV7" s="69"/>
      <c r="DW7" s="69"/>
    </row>
    <row r="8" spans="1:127" ht="15.5" x14ac:dyDescent="0.35">
      <c r="A8" s="37" t="s">
        <v>46</v>
      </c>
      <c r="B8" s="70" t="s">
        <v>95</v>
      </c>
      <c r="C8" s="67">
        <v>0.2286</v>
      </c>
      <c r="D8" s="67">
        <v>0.1391</v>
      </c>
      <c r="E8" s="67">
        <v>0.16070000000000001</v>
      </c>
      <c r="F8" s="67">
        <v>0.2316</v>
      </c>
      <c r="G8" s="67">
        <v>0.22070000000000001</v>
      </c>
      <c r="H8" s="67">
        <v>0.14760000000000001</v>
      </c>
      <c r="I8" s="67">
        <v>0.17399999999999999</v>
      </c>
      <c r="J8" s="67">
        <v>0.24640000000000001</v>
      </c>
      <c r="K8" s="67">
        <v>0.19040000000000001</v>
      </c>
      <c r="L8" s="67">
        <v>0.1736</v>
      </c>
      <c r="M8" s="67">
        <v>0.1585</v>
      </c>
      <c r="N8" s="67">
        <v>0.2253</v>
      </c>
      <c r="O8" s="67">
        <v>0.26960000000000001</v>
      </c>
      <c r="P8" s="67">
        <v>0.17349999999999999</v>
      </c>
      <c r="Q8" s="67">
        <v>0.14810000000000001</v>
      </c>
      <c r="R8" s="67">
        <v>0.20050000000000001</v>
      </c>
      <c r="S8" s="67">
        <v>0.2084</v>
      </c>
      <c r="T8" s="67">
        <v>0.13650000000000001</v>
      </c>
      <c r="U8" s="67">
        <v>0.12920000000000001</v>
      </c>
      <c r="V8" s="67">
        <v>0.19220000000000001</v>
      </c>
      <c r="W8" s="67">
        <v>0.21460000000000001</v>
      </c>
      <c r="X8" s="67">
        <v>0.1079</v>
      </c>
      <c r="Y8" s="67">
        <v>0.12759999999999999</v>
      </c>
      <c r="Z8" s="67">
        <v>0.182</v>
      </c>
      <c r="AA8" s="67">
        <v>0.16650000000000001</v>
      </c>
      <c r="AB8" s="67">
        <v>0.1149</v>
      </c>
      <c r="AC8" s="67">
        <v>0.1162</v>
      </c>
      <c r="AD8" s="67">
        <v>0.1565</v>
      </c>
      <c r="AE8" s="67">
        <v>0.2417</v>
      </c>
      <c r="AF8" s="67">
        <v>9.1200000000000003E-2</v>
      </c>
      <c r="AG8" s="67">
        <v>0.10390000000000001</v>
      </c>
      <c r="AH8" s="67">
        <v>0.35980000000000001</v>
      </c>
      <c r="AI8" s="67">
        <v>0.48320000000000002</v>
      </c>
      <c r="AJ8" s="67">
        <v>8.8499999999999995E-2</v>
      </c>
      <c r="AK8" s="67">
        <v>9.6199999999999994E-2</v>
      </c>
      <c r="AL8" s="67">
        <v>0.14249999999999999</v>
      </c>
      <c r="AM8" s="67">
        <v>0.123</v>
      </c>
      <c r="AN8" s="67">
        <v>9.2299999999999993E-2</v>
      </c>
      <c r="AO8" s="67">
        <v>9.6199999999999994E-2</v>
      </c>
      <c r="AP8" s="67">
        <v>0.2306</v>
      </c>
      <c r="AQ8" s="67">
        <v>0.15909999999999999</v>
      </c>
      <c r="AR8" s="67">
        <v>0.1608</v>
      </c>
      <c r="AS8" s="67">
        <v>0.19750000000000001</v>
      </c>
      <c r="AT8" s="67">
        <v>0.32290000000000002</v>
      </c>
      <c r="AU8" s="67">
        <v>0.2697</v>
      </c>
      <c r="AV8" s="67">
        <v>0.1019</v>
      </c>
      <c r="AW8" s="67">
        <v>0.107</v>
      </c>
      <c r="AX8" s="67">
        <v>0.14749999999999999</v>
      </c>
      <c r="AY8" s="67">
        <v>0.14599999999999999</v>
      </c>
      <c r="AZ8" s="67">
        <v>8.4400000000000003E-2</v>
      </c>
      <c r="BA8" s="67">
        <v>8.6900000000000005E-2</v>
      </c>
      <c r="BB8" s="67">
        <v>0.1386</v>
      </c>
      <c r="BC8" s="67">
        <v>8.6800000000000002E-2</v>
      </c>
      <c r="BD8" s="67">
        <v>5.6300000000000003E-2</v>
      </c>
      <c r="BE8" s="67">
        <v>6.7900000000000002E-2</v>
      </c>
      <c r="BF8" s="67">
        <v>8.2699999999999996E-2</v>
      </c>
      <c r="BG8" s="67">
        <v>8.2500000000000004E-2</v>
      </c>
      <c r="BH8" s="67">
        <v>5.5800000000000002E-2</v>
      </c>
      <c r="BI8" s="67">
        <v>6.3100000000000003E-2</v>
      </c>
      <c r="BJ8" s="67">
        <v>0.1008</v>
      </c>
      <c r="BK8" s="67">
        <v>6.2399999999999997E-2</v>
      </c>
      <c r="BL8" s="67">
        <v>3.5799999999999998E-2</v>
      </c>
      <c r="BM8" s="67">
        <v>4.2999999999999997E-2</v>
      </c>
      <c r="BN8" s="67">
        <v>4.4499999999999998E-2</v>
      </c>
      <c r="BO8" s="67">
        <v>5.2999999999999999E-2</v>
      </c>
      <c r="BP8" s="67">
        <v>3.6799999999999999E-2</v>
      </c>
      <c r="BQ8" s="67">
        <v>3.4200000000000001E-2</v>
      </c>
      <c r="BR8" s="67">
        <v>4.3799999999999999E-2</v>
      </c>
      <c r="BS8" s="67">
        <v>4.4699999999999997E-2</v>
      </c>
      <c r="BT8" s="67">
        <v>3.27E-2</v>
      </c>
      <c r="BU8" s="67">
        <v>3.8800000000000001E-2</v>
      </c>
      <c r="BV8" s="67">
        <v>5.6000000000000001E-2</v>
      </c>
      <c r="BW8" s="67">
        <v>6.8000000000000005E-2</v>
      </c>
      <c r="BX8" s="67">
        <v>3.2500000000000001E-2</v>
      </c>
      <c r="BY8" s="67">
        <v>3.5799999999999998E-2</v>
      </c>
      <c r="BZ8" s="67">
        <v>5.0999999999999997E-2</v>
      </c>
      <c r="CA8" s="67">
        <v>3.9699999999999999E-2</v>
      </c>
      <c r="CB8" s="67">
        <v>2.3199999999999998E-2</v>
      </c>
      <c r="CC8" s="67">
        <v>2.6800000000000001E-2</v>
      </c>
      <c r="CD8" s="67">
        <v>4.9599999999999998E-2</v>
      </c>
      <c r="CE8" s="67">
        <v>4.6800000000000001E-2</v>
      </c>
      <c r="CF8" s="67">
        <v>2.8899999999999999E-2</v>
      </c>
      <c r="CG8" s="67">
        <v>2.5899999999999999E-2</v>
      </c>
      <c r="CH8" s="67">
        <v>3.3799999999999997E-2</v>
      </c>
      <c r="CI8" s="67">
        <v>3.5000000000000003E-2</v>
      </c>
      <c r="CJ8" s="67">
        <v>1.8100000000000002E-2</v>
      </c>
      <c r="CK8" s="67">
        <v>1.7999999999999999E-2</v>
      </c>
      <c r="CL8" s="67">
        <v>3.1699999999999999E-2</v>
      </c>
      <c r="CM8" s="67">
        <v>3.0099999999999998E-2</v>
      </c>
      <c r="CN8" s="67">
        <v>1.44E-2</v>
      </c>
      <c r="CO8" s="67">
        <v>1.67E-2</v>
      </c>
      <c r="CP8" s="67">
        <v>3.2599999999999997E-2</v>
      </c>
      <c r="CQ8" s="67">
        <v>3.7900000000000003E-2</v>
      </c>
      <c r="CR8" s="67">
        <v>2.2100000000000002E-2</v>
      </c>
      <c r="CS8" s="68">
        <v>2.07E-2</v>
      </c>
      <c r="CT8" s="68">
        <v>2.9399999999999999E-2</v>
      </c>
      <c r="CU8" s="68">
        <v>3.0700000000000002E-2</v>
      </c>
      <c r="CV8" s="68">
        <v>1.5299999999999999E-2</v>
      </c>
      <c r="CW8" s="68">
        <v>1.7899999999999999E-2</v>
      </c>
      <c r="CX8" s="68">
        <v>2.07E-2</v>
      </c>
      <c r="CY8" s="68">
        <v>1.9599999999999999E-2</v>
      </c>
      <c r="CZ8" s="68">
        <v>1.3100000000000001E-2</v>
      </c>
      <c r="DA8" s="68">
        <v>1.46E-2</v>
      </c>
      <c r="DB8" s="68">
        <v>1.77E-2</v>
      </c>
      <c r="DC8" s="68">
        <v>1.8700000000000001E-2</v>
      </c>
      <c r="DD8" s="68">
        <v>1.26E-2</v>
      </c>
      <c r="DE8" s="68">
        <v>1.21E-2</v>
      </c>
      <c r="DF8" s="68">
        <v>1.4E-2</v>
      </c>
      <c r="DG8" s="68">
        <v>1.24E-2</v>
      </c>
      <c r="DH8" s="68">
        <v>1.17E-2</v>
      </c>
      <c r="DI8" s="68">
        <v>1.49E-2</v>
      </c>
      <c r="DJ8" s="68">
        <v>1.6299999999999999E-2</v>
      </c>
      <c r="DK8" s="68">
        <v>1.4800000000000001E-2</v>
      </c>
      <c r="DM8" s="69"/>
      <c r="DN8" s="69"/>
      <c r="DO8" s="69"/>
      <c r="DP8" s="69"/>
      <c r="DQ8" s="69"/>
      <c r="DR8" s="69"/>
      <c r="DS8" s="69"/>
      <c r="DT8" s="69"/>
      <c r="DU8" s="69"/>
      <c r="DV8" s="69"/>
      <c r="DW8" s="69"/>
    </row>
    <row r="9" spans="1:127" ht="15.5" x14ac:dyDescent="0.35">
      <c r="A9" s="37" t="s">
        <v>46</v>
      </c>
      <c r="B9" s="66" t="s">
        <v>94</v>
      </c>
      <c r="C9" s="67">
        <v>61.882899999999999</v>
      </c>
      <c r="D9" s="67">
        <v>33.92</v>
      </c>
      <c r="E9" s="67">
        <v>54.764000000000003</v>
      </c>
      <c r="F9" s="67">
        <v>64.662099999999995</v>
      </c>
      <c r="G9" s="67">
        <v>73.751599999999996</v>
      </c>
      <c r="H9" s="67">
        <v>65.273499999999999</v>
      </c>
      <c r="I9" s="67">
        <v>65.828800000000001</v>
      </c>
      <c r="J9" s="67">
        <v>77.132000000000005</v>
      </c>
      <c r="K9" s="67">
        <v>77.956199999999995</v>
      </c>
      <c r="L9" s="67">
        <v>67.960599999999999</v>
      </c>
      <c r="M9" s="67">
        <v>65.063400000000001</v>
      </c>
      <c r="N9" s="67">
        <v>72.801000000000002</v>
      </c>
      <c r="O9" s="67">
        <v>73.058800000000005</v>
      </c>
      <c r="P9" s="67">
        <v>69.696200000000005</v>
      </c>
      <c r="Q9" s="67">
        <v>64.112700000000004</v>
      </c>
      <c r="R9" s="67">
        <v>69.893500000000003</v>
      </c>
      <c r="S9" s="67">
        <v>73.115600000000001</v>
      </c>
      <c r="T9" s="67">
        <v>73.186400000000006</v>
      </c>
      <c r="U9" s="67">
        <v>73.115899999999996</v>
      </c>
      <c r="V9" s="67">
        <v>71.843500000000006</v>
      </c>
      <c r="W9" s="67">
        <v>69.532499999999999</v>
      </c>
      <c r="X9" s="67">
        <v>67.373999999999995</v>
      </c>
      <c r="Y9" s="67">
        <v>73.149699999999996</v>
      </c>
      <c r="Z9" s="67">
        <v>74.602900000000005</v>
      </c>
      <c r="AA9" s="67">
        <v>75.294499999999999</v>
      </c>
      <c r="AB9" s="67">
        <v>72.417900000000003</v>
      </c>
      <c r="AC9" s="67">
        <v>76.6113</v>
      </c>
      <c r="AD9" s="67">
        <v>80.173100000000005</v>
      </c>
      <c r="AE9" s="67">
        <v>69.332599999999999</v>
      </c>
      <c r="AF9" s="67">
        <v>76.612300000000005</v>
      </c>
      <c r="AG9" s="67">
        <v>79.699100000000001</v>
      </c>
      <c r="AH9" s="67">
        <v>69.998800000000003</v>
      </c>
      <c r="AI9" s="67">
        <v>58.673000000000002</v>
      </c>
      <c r="AJ9" s="67">
        <v>66.340299999999999</v>
      </c>
      <c r="AK9" s="67">
        <v>72.585499999999996</v>
      </c>
      <c r="AL9" s="67">
        <v>80.550200000000004</v>
      </c>
      <c r="AM9" s="67">
        <v>85.140500000000003</v>
      </c>
      <c r="AN9" s="67">
        <v>85.961100000000002</v>
      </c>
      <c r="AO9" s="67">
        <v>71.519900000000007</v>
      </c>
      <c r="AP9" s="67">
        <v>77.2149</v>
      </c>
      <c r="AQ9" s="67">
        <v>90.930700000000002</v>
      </c>
      <c r="AR9" s="67">
        <v>83.61</v>
      </c>
      <c r="AS9" s="67">
        <v>89.682100000000005</v>
      </c>
      <c r="AT9" s="67">
        <v>80.230900000000005</v>
      </c>
      <c r="AU9" s="67">
        <v>74.285300000000007</v>
      </c>
      <c r="AV9" s="67">
        <v>75.958200000000005</v>
      </c>
      <c r="AW9" s="67">
        <v>83.967100000000002</v>
      </c>
      <c r="AX9" s="67">
        <v>94.0381</v>
      </c>
      <c r="AY9" s="67">
        <v>94.327399999999997</v>
      </c>
      <c r="AZ9" s="67">
        <v>90.834299999999999</v>
      </c>
      <c r="BA9" s="67">
        <v>80.759200000000007</v>
      </c>
      <c r="BB9" s="67">
        <v>79.764200000000002</v>
      </c>
      <c r="BC9" s="67">
        <v>71.969099999999997</v>
      </c>
      <c r="BD9" s="67">
        <v>70.072699999999998</v>
      </c>
      <c r="BE9" s="67">
        <v>73.371099999999998</v>
      </c>
      <c r="BF9" s="67">
        <v>62.1145</v>
      </c>
      <c r="BG9" s="67">
        <v>50.792099999999998</v>
      </c>
      <c r="BH9" s="67">
        <v>46.377299999999998</v>
      </c>
      <c r="BI9" s="67">
        <v>41.373800000000003</v>
      </c>
      <c r="BJ9" s="67">
        <v>45.763599999999997</v>
      </c>
      <c r="BK9" s="67">
        <v>49.393500000000003</v>
      </c>
      <c r="BL9" s="67">
        <v>44.089799999999997</v>
      </c>
      <c r="BM9" s="67">
        <v>38.832299999999996</v>
      </c>
      <c r="BN9" s="67">
        <v>42.893999999999998</v>
      </c>
      <c r="BO9" s="67">
        <v>39.902000000000001</v>
      </c>
      <c r="BP9" s="67">
        <v>44.334099999999999</v>
      </c>
      <c r="BQ9" s="67">
        <v>55.898299999999999</v>
      </c>
      <c r="BR9" s="67">
        <v>49.784399999999998</v>
      </c>
      <c r="BS9" s="67">
        <v>43.833599999999997</v>
      </c>
      <c r="BT9" s="67">
        <v>43.6783</v>
      </c>
      <c r="BU9" s="67">
        <v>49.148099999999999</v>
      </c>
      <c r="BV9" s="67">
        <v>49.294600000000003</v>
      </c>
      <c r="BW9" s="67">
        <v>65.005399999999995</v>
      </c>
      <c r="BX9" s="67">
        <v>65.049199999999999</v>
      </c>
      <c r="BY9" s="67">
        <v>61.653199999999998</v>
      </c>
      <c r="BZ9" s="67">
        <v>79.855400000000003</v>
      </c>
      <c r="CA9" s="67">
        <v>71.049700000000001</v>
      </c>
      <c r="CB9" s="67">
        <v>60.110700000000001</v>
      </c>
      <c r="CC9" s="67">
        <v>56.735599999999998</v>
      </c>
      <c r="CD9" s="67">
        <v>69.703299999999999</v>
      </c>
      <c r="CE9" s="67">
        <v>69.349500000000006</v>
      </c>
      <c r="CF9" s="67">
        <v>59.741399999999999</v>
      </c>
      <c r="CG9" s="67">
        <v>54.295499999999997</v>
      </c>
      <c r="CH9" s="67">
        <v>62.890500000000003</v>
      </c>
      <c r="CI9" s="67">
        <v>68.313299999999998</v>
      </c>
      <c r="CJ9" s="67">
        <v>60.917900000000003</v>
      </c>
      <c r="CK9" s="67">
        <v>53.1248</v>
      </c>
      <c r="CL9" s="67">
        <v>62.756100000000004</v>
      </c>
      <c r="CM9" s="67">
        <v>50.797400000000003</v>
      </c>
      <c r="CN9" s="67">
        <v>41.947099999999999</v>
      </c>
      <c r="CO9" s="67">
        <v>55.958399999999997</v>
      </c>
      <c r="CP9" s="67">
        <v>57.9878</v>
      </c>
      <c r="CQ9" s="67">
        <v>60.633800000000001</v>
      </c>
      <c r="CR9" s="67">
        <v>57.289299999999997</v>
      </c>
      <c r="CS9" s="68">
        <v>54.277000000000001</v>
      </c>
      <c r="CT9" s="68">
        <v>56.214199999999998</v>
      </c>
      <c r="CU9" s="68">
        <v>51.142400000000002</v>
      </c>
      <c r="CV9" s="68">
        <v>59.791400000000003</v>
      </c>
      <c r="CW9" s="68">
        <v>65.183300000000003</v>
      </c>
      <c r="CX9" s="68">
        <v>58.173900000000003</v>
      </c>
      <c r="CY9" s="68">
        <v>48.6723</v>
      </c>
      <c r="CZ9" s="68">
        <v>46.944299999999998</v>
      </c>
      <c r="DA9" s="68">
        <v>44.109900000000003</v>
      </c>
      <c r="DB9" s="68">
        <v>44.721600000000002</v>
      </c>
      <c r="DC9" s="68">
        <v>46.149900000000002</v>
      </c>
      <c r="DD9" s="68">
        <v>28.979199999999999</v>
      </c>
      <c r="DE9" s="68">
        <v>30.066400000000002</v>
      </c>
      <c r="DF9" s="68">
        <v>50.741100000000003</v>
      </c>
      <c r="DG9" s="68">
        <v>57.910600000000002</v>
      </c>
      <c r="DH9" s="68">
        <v>31.528099999999998</v>
      </c>
      <c r="DI9" s="68">
        <v>33.928699999999999</v>
      </c>
      <c r="DJ9" s="68">
        <v>45.315300000000001</v>
      </c>
      <c r="DK9" s="68">
        <v>47.906500000000001</v>
      </c>
      <c r="DM9" s="69"/>
      <c r="DN9" s="69"/>
      <c r="DO9" s="69"/>
      <c r="DP9" s="69"/>
      <c r="DQ9" s="69"/>
      <c r="DR9" s="69"/>
      <c r="DS9" s="69"/>
      <c r="DT9" s="69"/>
      <c r="DU9" s="69"/>
      <c r="DV9" s="69"/>
      <c r="DW9" s="69"/>
    </row>
    <row r="10" spans="1:127" ht="15.5" x14ac:dyDescent="0.35">
      <c r="A10" s="37" t="s">
        <v>47</v>
      </c>
      <c r="B10" s="66" t="s">
        <v>93</v>
      </c>
      <c r="C10" s="67">
        <v>0.53120000000000001</v>
      </c>
      <c r="D10" s="67">
        <v>0.48280000000000001</v>
      </c>
      <c r="E10" s="67">
        <v>0.41520000000000001</v>
      </c>
      <c r="F10" s="67">
        <v>0.56230000000000002</v>
      </c>
      <c r="G10" s="67">
        <v>0.4335</v>
      </c>
      <c r="H10" s="67">
        <v>0.39389999999999997</v>
      </c>
      <c r="I10" s="67">
        <v>0.33879999999999999</v>
      </c>
      <c r="J10" s="67">
        <v>0.45879999999999999</v>
      </c>
      <c r="K10" s="67">
        <v>0.43090000000000001</v>
      </c>
      <c r="L10" s="67">
        <v>0.35639999999999999</v>
      </c>
      <c r="M10" s="67">
        <v>0.27639999999999998</v>
      </c>
      <c r="N10" s="67">
        <v>0.4032</v>
      </c>
      <c r="O10" s="67">
        <v>0.38919999999999999</v>
      </c>
      <c r="P10" s="67">
        <v>0.34360000000000002</v>
      </c>
      <c r="Q10" s="67">
        <v>0.42480000000000001</v>
      </c>
      <c r="R10" s="67">
        <v>0.4894</v>
      </c>
      <c r="S10" s="67">
        <v>0.43759999999999999</v>
      </c>
      <c r="T10" s="67">
        <v>0.35020000000000001</v>
      </c>
      <c r="U10" s="67">
        <v>0.36449999999999999</v>
      </c>
      <c r="V10" s="67">
        <v>0.45419999999999999</v>
      </c>
      <c r="W10" s="67">
        <v>0.41399999999999998</v>
      </c>
      <c r="X10" s="67">
        <v>0.38350000000000001</v>
      </c>
      <c r="Y10" s="67">
        <v>0.32940000000000003</v>
      </c>
      <c r="Z10" s="67">
        <v>0.4219</v>
      </c>
      <c r="AA10" s="67">
        <v>0.41199999999999998</v>
      </c>
      <c r="AB10" s="67">
        <v>0.38640000000000002</v>
      </c>
      <c r="AC10" s="67">
        <v>0.32600000000000001</v>
      </c>
      <c r="AD10" s="67">
        <v>0.3861</v>
      </c>
      <c r="AE10" s="67">
        <v>0.38269999999999998</v>
      </c>
      <c r="AF10" s="67">
        <v>0.36759999999999998</v>
      </c>
      <c r="AG10" s="67">
        <v>0.32840000000000003</v>
      </c>
      <c r="AH10" s="67">
        <v>0.39700000000000002</v>
      </c>
      <c r="AI10" s="67">
        <v>0.36630000000000001</v>
      </c>
      <c r="AJ10" s="67">
        <v>0.37480000000000002</v>
      </c>
      <c r="AK10" s="67">
        <v>0.36220000000000002</v>
      </c>
      <c r="AL10" s="67">
        <v>0.40799999999999997</v>
      </c>
      <c r="AM10" s="67">
        <v>0.40160000000000001</v>
      </c>
      <c r="AN10" s="67">
        <v>0.39729999999999999</v>
      </c>
      <c r="AO10" s="67">
        <v>0.29570000000000002</v>
      </c>
      <c r="AP10" s="67">
        <v>0.38519999999999999</v>
      </c>
      <c r="AQ10" s="67">
        <v>0.39410000000000001</v>
      </c>
      <c r="AR10" s="67">
        <v>0.3891</v>
      </c>
      <c r="AS10" s="67">
        <v>0.38850000000000001</v>
      </c>
      <c r="AT10" s="67">
        <v>0.38400000000000001</v>
      </c>
      <c r="AU10" s="67">
        <v>0.38040000000000002</v>
      </c>
      <c r="AV10" s="67">
        <v>0.3342</v>
      </c>
      <c r="AW10" s="67">
        <v>0.25940000000000002</v>
      </c>
      <c r="AX10" s="67">
        <v>0.44529999999999997</v>
      </c>
      <c r="AY10" s="67">
        <v>0.33650000000000002</v>
      </c>
      <c r="AZ10" s="67">
        <v>0.28560000000000002</v>
      </c>
      <c r="BA10" s="67">
        <v>0.30149999999999999</v>
      </c>
      <c r="BB10" s="67">
        <v>0.34420000000000001</v>
      </c>
      <c r="BC10" s="67">
        <v>0.38350000000000001</v>
      </c>
      <c r="BD10" s="67">
        <v>0.30370000000000003</v>
      </c>
      <c r="BE10" s="67">
        <v>0.26369999999999999</v>
      </c>
      <c r="BF10" s="67">
        <v>0.33279999999999998</v>
      </c>
      <c r="BG10" s="67">
        <v>0.30649999999999999</v>
      </c>
      <c r="BH10" s="67">
        <v>0.32050000000000001</v>
      </c>
      <c r="BI10" s="67">
        <v>0.19839999999999999</v>
      </c>
      <c r="BJ10" s="67">
        <v>0.23880000000000001</v>
      </c>
      <c r="BK10" s="67">
        <v>8.9999999999999993E-3</v>
      </c>
      <c r="BL10" s="67">
        <v>9.2999999999999992E-3</v>
      </c>
      <c r="BM10" s="67">
        <v>7.9000000000000008E-3</v>
      </c>
      <c r="BN10" s="67">
        <v>6.7999999999999996E-3</v>
      </c>
      <c r="BO10" s="67">
        <v>5.4999999999999997E-3</v>
      </c>
      <c r="BP10" s="67">
        <v>4.3E-3</v>
      </c>
      <c r="BQ10" s="67">
        <v>4.4999999999999997E-3</v>
      </c>
      <c r="BR10" s="67">
        <v>4.4999999999999997E-3</v>
      </c>
      <c r="BS10" s="67">
        <v>5.5999999999999999E-3</v>
      </c>
      <c r="BT10" s="67">
        <v>4.5999999999999999E-3</v>
      </c>
      <c r="BU10" s="67">
        <v>4.5999999999999999E-3</v>
      </c>
      <c r="BV10" s="67">
        <v>4.4999999999999997E-3</v>
      </c>
      <c r="BW10" s="67">
        <v>3.8E-3</v>
      </c>
      <c r="BX10" s="67">
        <v>3.8E-3</v>
      </c>
      <c r="BY10" s="67">
        <v>3.8E-3</v>
      </c>
      <c r="BZ10" s="67">
        <v>4.3E-3</v>
      </c>
      <c r="CA10" s="67">
        <v>3.5999999999999999E-3</v>
      </c>
      <c r="CB10" s="67">
        <v>3.5999999999999999E-3</v>
      </c>
      <c r="CC10" s="67">
        <v>3.5999999999999999E-3</v>
      </c>
      <c r="CD10" s="67">
        <v>3.3999999999999998E-3</v>
      </c>
      <c r="CE10" s="67">
        <v>3.8999999999999998E-3</v>
      </c>
      <c r="CF10" s="67">
        <v>3.8999999999999998E-3</v>
      </c>
      <c r="CG10" s="67">
        <v>3.8999999999999998E-3</v>
      </c>
      <c r="CH10" s="67">
        <v>3.8999999999999998E-3</v>
      </c>
      <c r="CI10" s="67">
        <v>3.2000000000000002E-3</v>
      </c>
      <c r="CJ10" s="67">
        <v>3.3E-3</v>
      </c>
      <c r="CK10" s="67">
        <v>3.3E-3</v>
      </c>
      <c r="CL10" s="67">
        <v>3.3E-3</v>
      </c>
      <c r="CM10" s="67">
        <v>1E-4</v>
      </c>
      <c r="CN10" s="67">
        <v>5.0000000000000001E-4</v>
      </c>
      <c r="CO10" s="67">
        <v>1E-4</v>
      </c>
      <c r="CP10" s="67">
        <v>5.9999999999999995E-4</v>
      </c>
      <c r="CQ10" s="67">
        <v>2.9999999999999997E-4</v>
      </c>
      <c r="CR10" s="67">
        <v>1E-4</v>
      </c>
      <c r="CS10" s="68">
        <v>1E-4</v>
      </c>
      <c r="CT10" s="68">
        <v>5.0000000000000001E-4</v>
      </c>
      <c r="CU10" s="68">
        <v>5.0000000000000001E-4</v>
      </c>
      <c r="CV10" s="68">
        <v>1E-4</v>
      </c>
      <c r="CW10" s="68">
        <v>1E-4</v>
      </c>
      <c r="CX10" s="68">
        <v>5.0000000000000001E-4</v>
      </c>
      <c r="CY10" s="68">
        <v>1E-4</v>
      </c>
      <c r="CZ10" s="68">
        <v>1E-4</v>
      </c>
      <c r="DA10" s="68">
        <v>1E-4</v>
      </c>
      <c r="DB10" s="68">
        <v>8.0000000000000004E-4</v>
      </c>
      <c r="DC10" s="68">
        <v>5.9999999999999995E-4</v>
      </c>
      <c r="DD10" s="68">
        <v>2.0000000000000001E-4</v>
      </c>
      <c r="DE10" s="68">
        <v>1E-4</v>
      </c>
      <c r="DF10" s="68">
        <v>1E-4</v>
      </c>
      <c r="DG10" s="68">
        <v>0</v>
      </c>
      <c r="DH10" s="68">
        <v>0</v>
      </c>
      <c r="DI10" s="68">
        <v>0</v>
      </c>
      <c r="DJ10" s="68">
        <v>0</v>
      </c>
      <c r="DK10" s="68">
        <v>0</v>
      </c>
      <c r="DM10" s="69"/>
      <c r="DN10" s="69"/>
      <c r="DO10" s="69"/>
      <c r="DP10" s="69"/>
      <c r="DQ10" s="69"/>
      <c r="DR10" s="69"/>
      <c r="DS10" s="69"/>
      <c r="DT10" s="69"/>
      <c r="DU10" s="69"/>
      <c r="DV10" s="69"/>
      <c r="DW10" s="69"/>
    </row>
    <row r="11" spans="1:127" ht="15.5" x14ac:dyDescent="0.35">
      <c r="A11" s="37" t="s">
        <v>47</v>
      </c>
      <c r="B11" s="66" t="s">
        <v>95</v>
      </c>
      <c r="C11" s="67">
        <v>0.30690000000000001</v>
      </c>
      <c r="D11" s="67">
        <v>0.1618</v>
      </c>
      <c r="E11" s="67">
        <v>0.183</v>
      </c>
      <c r="F11" s="67">
        <v>0.13469999999999999</v>
      </c>
      <c r="G11" s="67">
        <v>0.2949</v>
      </c>
      <c r="H11" s="67">
        <v>0.1555</v>
      </c>
      <c r="I11" s="67">
        <v>0.17580000000000001</v>
      </c>
      <c r="J11" s="67">
        <v>0.12939999999999999</v>
      </c>
      <c r="K11" s="67">
        <v>0.17849999999999999</v>
      </c>
      <c r="L11" s="67">
        <v>0.152</v>
      </c>
      <c r="M11" s="67">
        <v>0.2089</v>
      </c>
      <c r="N11" s="67">
        <v>0.1739</v>
      </c>
      <c r="O11" s="67">
        <v>0.1565</v>
      </c>
      <c r="P11" s="67">
        <v>0.1003</v>
      </c>
      <c r="Q11" s="67">
        <v>0.1176</v>
      </c>
      <c r="R11" s="67">
        <v>0.17799999999999999</v>
      </c>
      <c r="S11" s="67">
        <v>0.14130000000000001</v>
      </c>
      <c r="T11" s="67">
        <v>8.8200000000000001E-2</v>
      </c>
      <c r="U11" s="67">
        <v>0.12520000000000001</v>
      </c>
      <c r="V11" s="67">
        <v>0.18559999999999999</v>
      </c>
      <c r="W11" s="67">
        <v>0.19739999999999999</v>
      </c>
      <c r="X11" s="67">
        <v>0.1305</v>
      </c>
      <c r="Y11" s="67">
        <v>0.1222</v>
      </c>
      <c r="Z11" s="67">
        <v>9.5899999999999999E-2</v>
      </c>
      <c r="AA11" s="67">
        <v>0.13869999999999999</v>
      </c>
      <c r="AB11" s="67">
        <v>0.1328</v>
      </c>
      <c r="AC11" s="67">
        <v>9.4E-2</v>
      </c>
      <c r="AD11" s="67">
        <v>0.1094</v>
      </c>
      <c r="AE11" s="67">
        <v>0.1196</v>
      </c>
      <c r="AF11" s="67">
        <v>8.1699999999999995E-2</v>
      </c>
      <c r="AG11" s="67">
        <v>8.6499999999999994E-2</v>
      </c>
      <c r="AH11" s="67">
        <v>9.5899999999999999E-2</v>
      </c>
      <c r="AI11" s="67">
        <v>0.12659999999999999</v>
      </c>
      <c r="AJ11" s="67">
        <v>8.7800000000000003E-2</v>
      </c>
      <c r="AK11" s="67">
        <v>9.3899999999999997E-2</v>
      </c>
      <c r="AL11" s="67">
        <v>0.1191</v>
      </c>
      <c r="AM11" s="67">
        <v>0.1222</v>
      </c>
      <c r="AN11" s="67">
        <v>0.12609999999999999</v>
      </c>
      <c r="AO11" s="67">
        <v>7.5999999999999998E-2</v>
      </c>
      <c r="AP11" s="67">
        <v>8.5400000000000004E-2</v>
      </c>
      <c r="AQ11" s="67">
        <v>6.13E-2</v>
      </c>
      <c r="AR11" s="67">
        <v>9.9900000000000003E-2</v>
      </c>
      <c r="AS11" s="67">
        <v>0.1183</v>
      </c>
      <c r="AT11" s="67">
        <v>0.14510000000000001</v>
      </c>
      <c r="AU11" s="67">
        <v>0.1464</v>
      </c>
      <c r="AV11" s="67">
        <v>8.6099999999999996E-2</v>
      </c>
      <c r="AW11" s="67">
        <v>8.4099999999999994E-2</v>
      </c>
      <c r="AX11" s="67">
        <v>0.1183</v>
      </c>
      <c r="AY11" s="67">
        <v>0.123</v>
      </c>
      <c r="AZ11" s="67">
        <v>0.1145</v>
      </c>
      <c r="BA11" s="67">
        <v>0.11459999999999999</v>
      </c>
      <c r="BB11" s="67">
        <v>0.12609999999999999</v>
      </c>
      <c r="BC11" s="67">
        <v>8.0399999999999999E-2</v>
      </c>
      <c r="BD11" s="67">
        <v>9.3200000000000005E-2</v>
      </c>
      <c r="BE11" s="67">
        <v>0.1149</v>
      </c>
      <c r="BF11" s="67">
        <v>9.3200000000000005E-2</v>
      </c>
      <c r="BG11" s="67">
        <v>4.9599999999999998E-2</v>
      </c>
      <c r="BH11" s="67">
        <v>8.4900000000000003E-2</v>
      </c>
      <c r="BI11" s="67">
        <v>8.0299999999999996E-2</v>
      </c>
      <c r="BJ11" s="67">
        <v>6.4600000000000005E-2</v>
      </c>
      <c r="BK11" s="67">
        <v>5.2600000000000001E-2</v>
      </c>
      <c r="BL11" s="67">
        <v>7.5300000000000006E-2</v>
      </c>
      <c r="BM11" s="67">
        <v>9.0200000000000002E-2</v>
      </c>
      <c r="BN11" s="67">
        <v>8.7300000000000003E-2</v>
      </c>
      <c r="BO11" s="67">
        <v>7.51E-2</v>
      </c>
      <c r="BP11" s="67">
        <v>0.10340000000000001</v>
      </c>
      <c r="BQ11" s="67">
        <v>8.1299999999999997E-2</v>
      </c>
      <c r="BR11" s="67">
        <v>6.4000000000000001E-2</v>
      </c>
      <c r="BS11" s="67">
        <v>7.51E-2</v>
      </c>
      <c r="BT11" s="67">
        <v>7.0800000000000002E-2</v>
      </c>
      <c r="BU11" s="67">
        <v>0.1008</v>
      </c>
      <c r="BV11" s="67">
        <v>8.5300000000000001E-2</v>
      </c>
      <c r="BW11" s="67">
        <v>2.2599999999999999E-2</v>
      </c>
      <c r="BX11" s="67">
        <v>8.5500000000000007E-2</v>
      </c>
      <c r="BY11" s="67">
        <v>8.9200000000000002E-2</v>
      </c>
      <c r="BZ11" s="67">
        <v>7.85E-2</v>
      </c>
      <c r="CA11" s="67">
        <v>4.4699999999999997E-2</v>
      </c>
      <c r="CB11" s="67">
        <v>6.59E-2</v>
      </c>
      <c r="CC11" s="67">
        <v>9.7500000000000003E-2</v>
      </c>
      <c r="CD11" s="67">
        <v>8.4900000000000003E-2</v>
      </c>
      <c r="CE11" s="67">
        <v>5.2900000000000003E-2</v>
      </c>
      <c r="CF11" s="67">
        <v>4.0599999999999997E-2</v>
      </c>
      <c r="CG11" s="67">
        <v>4.5499999999999999E-2</v>
      </c>
      <c r="CH11" s="67">
        <v>8.5199999999999998E-2</v>
      </c>
      <c r="CI11" s="67">
        <v>3.6200000000000003E-2</v>
      </c>
      <c r="CJ11" s="67">
        <v>4.5100000000000001E-2</v>
      </c>
      <c r="CK11" s="67">
        <v>4.3700000000000003E-2</v>
      </c>
      <c r="CL11" s="67">
        <v>3.3099999999999997E-2</v>
      </c>
      <c r="CM11" s="67">
        <v>4.0300000000000002E-2</v>
      </c>
      <c r="CN11" s="67">
        <v>3.1099999999999999E-2</v>
      </c>
      <c r="CO11" s="67">
        <v>5.0799999999999998E-2</v>
      </c>
      <c r="CP11" s="67">
        <v>6.3899999999999998E-2</v>
      </c>
      <c r="CQ11" s="67">
        <v>6.54E-2</v>
      </c>
      <c r="CR11" s="67">
        <v>6.8400000000000002E-2</v>
      </c>
      <c r="CS11" s="68">
        <v>8.5099999999999995E-2</v>
      </c>
      <c r="CT11" s="68">
        <v>8.09E-2</v>
      </c>
      <c r="CU11" s="68">
        <v>8.8300000000000003E-2</v>
      </c>
      <c r="CV11" s="68">
        <v>9.2700000000000005E-2</v>
      </c>
      <c r="CW11" s="68">
        <v>0.1</v>
      </c>
      <c r="CX11" s="68">
        <v>9.3899999999999997E-2</v>
      </c>
      <c r="CY11" s="68">
        <v>7.3099999999999998E-2</v>
      </c>
      <c r="CZ11" s="68">
        <v>7.6300000000000007E-2</v>
      </c>
      <c r="DA11" s="68">
        <v>6.6600000000000006E-2</v>
      </c>
      <c r="DB11" s="68">
        <v>6.1600000000000002E-2</v>
      </c>
      <c r="DC11" s="68">
        <v>5.1400000000000001E-2</v>
      </c>
      <c r="DD11" s="68">
        <v>5.1999999999999998E-2</v>
      </c>
      <c r="DE11" s="68">
        <v>7.2400000000000006E-2</v>
      </c>
      <c r="DF11" s="68">
        <v>8.4900000000000003E-2</v>
      </c>
      <c r="DG11" s="68">
        <v>7.4300000000000005E-2</v>
      </c>
      <c r="DH11" s="68">
        <v>7.3200000000000001E-2</v>
      </c>
      <c r="DI11" s="68">
        <v>6.8599999999999994E-2</v>
      </c>
      <c r="DJ11" s="68">
        <v>4.4600000000000001E-2</v>
      </c>
      <c r="DK11" s="68">
        <v>6.83E-2</v>
      </c>
      <c r="DM11" s="69"/>
      <c r="DN11" s="69"/>
      <c r="DO11" s="69"/>
      <c r="DP11" s="69"/>
      <c r="DQ11" s="69"/>
      <c r="DR11" s="69"/>
      <c r="DS11" s="69"/>
      <c r="DT11" s="69"/>
      <c r="DU11" s="69"/>
      <c r="DV11" s="69"/>
      <c r="DW11" s="69"/>
    </row>
    <row r="12" spans="1:127" ht="15.5" x14ac:dyDescent="0.35">
      <c r="A12" s="37" t="s">
        <v>47</v>
      </c>
      <c r="B12" s="66" t="s">
        <v>94</v>
      </c>
      <c r="C12" s="67">
        <v>6.8777999999999997</v>
      </c>
      <c r="D12" s="67">
        <v>7.3235000000000001</v>
      </c>
      <c r="E12" s="67">
        <v>8.1975999999999996</v>
      </c>
      <c r="F12" s="67">
        <v>9.0327000000000002</v>
      </c>
      <c r="G12" s="67">
        <v>7.3316999999999997</v>
      </c>
      <c r="H12" s="67">
        <v>7.8068</v>
      </c>
      <c r="I12" s="67">
        <v>8.7385000000000002</v>
      </c>
      <c r="J12" s="67">
        <v>9.6285000000000007</v>
      </c>
      <c r="K12" s="67">
        <v>10.1753</v>
      </c>
      <c r="L12" s="67">
        <v>9.7575000000000003</v>
      </c>
      <c r="M12" s="67">
        <v>11.004</v>
      </c>
      <c r="N12" s="67">
        <v>9.8368000000000002</v>
      </c>
      <c r="O12" s="67">
        <v>9.0648</v>
      </c>
      <c r="P12" s="67">
        <v>8.9916999999999998</v>
      </c>
      <c r="Q12" s="67">
        <v>8.5839999999999996</v>
      </c>
      <c r="R12" s="67">
        <v>9.5347000000000008</v>
      </c>
      <c r="S12" s="67">
        <v>9.43</v>
      </c>
      <c r="T12" s="67">
        <v>9.8150999999999993</v>
      </c>
      <c r="U12" s="67">
        <v>10.2264</v>
      </c>
      <c r="V12" s="67">
        <v>9.1128</v>
      </c>
      <c r="W12" s="67">
        <v>10.021599999999999</v>
      </c>
      <c r="X12" s="67">
        <v>9.1159999999999997</v>
      </c>
      <c r="Y12" s="67">
        <v>9.0754000000000001</v>
      </c>
      <c r="Z12" s="67">
        <v>11.704800000000001</v>
      </c>
      <c r="AA12" s="67">
        <v>8.3922000000000008</v>
      </c>
      <c r="AB12" s="67">
        <v>9.4263999999999992</v>
      </c>
      <c r="AC12" s="67">
        <v>8.9995999999999992</v>
      </c>
      <c r="AD12" s="67">
        <v>8.9126999999999992</v>
      </c>
      <c r="AE12" s="67">
        <v>9.5919000000000008</v>
      </c>
      <c r="AF12" s="67">
        <v>9.0860000000000003</v>
      </c>
      <c r="AG12" s="67">
        <v>9.2690999999999999</v>
      </c>
      <c r="AH12" s="67">
        <v>8.0687999999999995</v>
      </c>
      <c r="AI12" s="67">
        <v>8.7623999999999995</v>
      </c>
      <c r="AJ12" s="67">
        <v>8.3078000000000003</v>
      </c>
      <c r="AK12" s="67">
        <v>7.7373000000000003</v>
      </c>
      <c r="AL12" s="67">
        <v>8.452</v>
      </c>
      <c r="AM12" s="67">
        <v>9.3425999999999991</v>
      </c>
      <c r="AN12" s="67">
        <v>8.3216000000000001</v>
      </c>
      <c r="AO12" s="67">
        <v>8.5565999999999995</v>
      </c>
      <c r="AP12" s="67">
        <v>9.8216999999999999</v>
      </c>
      <c r="AQ12" s="67">
        <v>8.7558000000000007</v>
      </c>
      <c r="AR12" s="67">
        <v>8.0279000000000007</v>
      </c>
      <c r="AS12" s="67">
        <v>7.9242999999999997</v>
      </c>
      <c r="AT12" s="67">
        <v>7.6489000000000003</v>
      </c>
      <c r="AU12" s="67">
        <v>8.3623999999999992</v>
      </c>
      <c r="AV12" s="67">
        <v>7.6656000000000004</v>
      </c>
      <c r="AW12" s="67">
        <v>7.9534000000000002</v>
      </c>
      <c r="AX12" s="67">
        <v>7.0730000000000004</v>
      </c>
      <c r="AY12" s="67">
        <v>8.9497999999999998</v>
      </c>
      <c r="AZ12" s="67">
        <v>7.3750999999999998</v>
      </c>
      <c r="BA12" s="67">
        <v>6.7850999999999999</v>
      </c>
      <c r="BB12" s="67">
        <v>8.3257999999999992</v>
      </c>
      <c r="BC12" s="67">
        <v>9.3874999999999993</v>
      </c>
      <c r="BD12" s="67">
        <v>7.8620999999999999</v>
      </c>
      <c r="BE12" s="67">
        <v>7.1241000000000003</v>
      </c>
      <c r="BF12" s="67">
        <v>7.1745999999999999</v>
      </c>
      <c r="BG12" s="67">
        <v>8.6224000000000007</v>
      </c>
      <c r="BH12" s="67">
        <v>7.5636000000000001</v>
      </c>
      <c r="BI12" s="67">
        <v>7.9184000000000001</v>
      </c>
      <c r="BJ12" s="67">
        <v>8.1247000000000007</v>
      </c>
      <c r="BK12" s="67">
        <v>9.6501999999999999</v>
      </c>
      <c r="BL12" s="67">
        <v>6.7632000000000003</v>
      </c>
      <c r="BM12" s="67">
        <v>6.4175000000000004</v>
      </c>
      <c r="BN12" s="67">
        <v>7.8282999999999996</v>
      </c>
      <c r="BO12" s="67">
        <v>7.9188000000000001</v>
      </c>
      <c r="BP12" s="67">
        <v>6.3949999999999996</v>
      </c>
      <c r="BQ12" s="67">
        <v>6.3205</v>
      </c>
      <c r="BR12" s="67">
        <v>7.2892999999999999</v>
      </c>
      <c r="BS12" s="67">
        <v>7.3205999999999998</v>
      </c>
      <c r="BT12" s="67">
        <v>6.0625999999999998</v>
      </c>
      <c r="BU12" s="67">
        <v>6.2152000000000003</v>
      </c>
      <c r="BV12" s="67">
        <v>7.0796999999999999</v>
      </c>
      <c r="BW12" s="67">
        <v>6.9588000000000001</v>
      </c>
      <c r="BX12" s="67">
        <v>6.2390999999999996</v>
      </c>
      <c r="BY12" s="67">
        <v>6.7496</v>
      </c>
      <c r="BZ12" s="67">
        <v>6.5666000000000002</v>
      </c>
      <c r="CA12" s="67">
        <v>7.7133000000000003</v>
      </c>
      <c r="CB12" s="67">
        <v>6.6688000000000001</v>
      </c>
      <c r="CC12" s="67">
        <v>6.8715999999999999</v>
      </c>
      <c r="CD12" s="67">
        <v>7.1783999999999999</v>
      </c>
      <c r="CE12" s="67">
        <v>8.1748999999999992</v>
      </c>
      <c r="CF12" s="67">
        <v>6.9432</v>
      </c>
      <c r="CG12" s="67">
        <v>5.6755000000000004</v>
      </c>
      <c r="CH12" s="67">
        <v>6.327</v>
      </c>
      <c r="CI12" s="67">
        <v>7.6582999999999997</v>
      </c>
      <c r="CJ12" s="67">
        <v>6.4893999999999998</v>
      </c>
      <c r="CK12" s="67">
        <v>6.3174999999999999</v>
      </c>
      <c r="CL12" s="67">
        <v>7.1479999999999997</v>
      </c>
      <c r="CM12" s="67">
        <v>6.2362000000000002</v>
      </c>
      <c r="CN12" s="67">
        <v>6.5902000000000003</v>
      </c>
      <c r="CO12" s="67">
        <v>6.2774000000000001</v>
      </c>
      <c r="CP12" s="67">
        <v>6.7262000000000004</v>
      </c>
      <c r="CQ12" s="67">
        <v>7.3570000000000002</v>
      </c>
      <c r="CR12" s="67">
        <v>6.1577000000000002</v>
      </c>
      <c r="CS12" s="68">
        <v>5.4169</v>
      </c>
      <c r="CT12" s="68">
        <v>5.8994999999999997</v>
      </c>
      <c r="CU12" s="68">
        <v>6.4004000000000003</v>
      </c>
      <c r="CV12" s="68">
        <v>5.1151</v>
      </c>
      <c r="CW12" s="68">
        <v>4.7099000000000002</v>
      </c>
      <c r="CX12" s="68">
        <v>5.6138000000000003</v>
      </c>
      <c r="CY12" s="68">
        <v>6.3612000000000002</v>
      </c>
      <c r="CZ12" s="68">
        <v>5.5519999999999996</v>
      </c>
      <c r="DA12" s="68">
        <v>6.0095000000000001</v>
      </c>
      <c r="DB12" s="68">
        <v>6.3733000000000004</v>
      </c>
      <c r="DC12" s="68">
        <v>6.1593999999999998</v>
      </c>
      <c r="DD12" s="68">
        <v>5.3742999999999999</v>
      </c>
      <c r="DE12" s="68">
        <v>5.6744000000000003</v>
      </c>
      <c r="DF12" s="68">
        <v>6.4486999999999997</v>
      </c>
      <c r="DG12" s="68">
        <v>6.8478000000000003</v>
      </c>
      <c r="DH12" s="68">
        <v>5.3192000000000004</v>
      </c>
      <c r="DI12" s="68">
        <v>5.3021000000000003</v>
      </c>
      <c r="DJ12" s="68">
        <v>6.0438000000000001</v>
      </c>
      <c r="DK12" s="68">
        <v>5.7248999999999999</v>
      </c>
      <c r="DM12" s="69"/>
      <c r="DN12" s="69"/>
      <c r="DO12" s="69"/>
      <c r="DP12" s="69"/>
      <c r="DQ12" s="69"/>
      <c r="DR12" s="69"/>
      <c r="DS12" s="69"/>
      <c r="DT12" s="69"/>
      <c r="DU12" s="69"/>
      <c r="DV12" s="69"/>
      <c r="DW12" s="69"/>
    </row>
    <row r="13" spans="1:127" ht="15.5" x14ac:dyDescent="0.35">
      <c r="A13" s="37" t="s">
        <v>46</v>
      </c>
      <c r="B13" s="71" t="s">
        <v>48</v>
      </c>
      <c r="C13" s="67">
        <v>8.4036000000000008</v>
      </c>
      <c r="D13" s="67">
        <v>6.6319999999999997</v>
      </c>
      <c r="E13" s="67">
        <v>6.4478999999999997</v>
      </c>
      <c r="F13" s="67">
        <v>7.4095000000000004</v>
      </c>
      <c r="G13" s="67">
        <v>7.1089000000000002</v>
      </c>
      <c r="H13" s="67">
        <v>5.2233999999999998</v>
      </c>
      <c r="I13" s="67">
        <v>5.2267999999999999</v>
      </c>
      <c r="J13" s="67">
        <v>6.9467999999999996</v>
      </c>
      <c r="K13" s="67">
        <v>7.4672000000000001</v>
      </c>
      <c r="L13" s="67">
        <v>6.133</v>
      </c>
      <c r="M13" s="67">
        <v>6.0321999999999996</v>
      </c>
      <c r="N13" s="67">
        <v>8.1329999999999991</v>
      </c>
      <c r="O13" s="67">
        <v>9.4834999999999994</v>
      </c>
      <c r="P13" s="67">
        <v>6.8425000000000002</v>
      </c>
      <c r="Q13" s="67">
        <v>6.109</v>
      </c>
      <c r="R13" s="67">
        <v>8.1395</v>
      </c>
      <c r="S13" s="67">
        <v>8.6702999999999992</v>
      </c>
      <c r="T13" s="67">
        <v>5.5141999999999998</v>
      </c>
      <c r="U13" s="67">
        <v>5.7828999999999997</v>
      </c>
      <c r="V13" s="67">
        <v>8.6560000000000006</v>
      </c>
      <c r="W13" s="67">
        <v>9.3391999999999999</v>
      </c>
      <c r="X13" s="67">
        <v>6.8602999999999996</v>
      </c>
      <c r="Y13" s="67">
        <v>6.2633000000000001</v>
      </c>
      <c r="Z13" s="67">
        <v>9.1074000000000002</v>
      </c>
      <c r="AA13" s="67">
        <v>9.5648</v>
      </c>
      <c r="AB13" s="67">
        <v>5.8890000000000002</v>
      </c>
      <c r="AC13" s="67">
        <v>6.0189000000000004</v>
      </c>
      <c r="AD13" s="67">
        <v>8.9019999999999992</v>
      </c>
      <c r="AE13" s="67">
        <v>9.9549000000000003</v>
      </c>
      <c r="AF13" s="67">
        <v>6.4157000000000002</v>
      </c>
      <c r="AG13" s="67">
        <v>5.3494999999999999</v>
      </c>
      <c r="AH13" s="67">
        <v>9.9337999999999997</v>
      </c>
      <c r="AI13" s="67">
        <v>11.6465</v>
      </c>
      <c r="AJ13" s="67">
        <v>7.0961999999999996</v>
      </c>
      <c r="AK13" s="67">
        <v>6.5834000000000001</v>
      </c>
      <c r="AL13" s="67">
        <v>9.6720000000000006</v>
      </c>
      <c r="AM13" s="67">
        <v>9.1252999999999993</v>
      </c>
      <c r="AN13" s="67">
        <v>5.9776999999999996</v>
      </c>
      <c r="AO13" s="67">
        <v>6.4532999999999996</v>
      </c>
      <c r="AP13" s="67">
        <v>10.4346</v>
      </c>
      <c r="AQ13" s="67">
        <v>8.3568999999999996</v>
      </c>
      <c r="AR13" s="67">
        <v>6.4104000000000001</v>
      </c>
      <c r="AS13" s="67">
        <v>5.3468999999999998</v>
      </c>
      <c r="AT13" s="67">
        <v>8.8757999999999999</v>
      </c>
      <c r="AU13" s="67">
        <v>9.1684999999999999</v>
      </c>
      <c r="AV13" s="67">
        <v>4.665</v>
      </c>
      <c r="AW13" s="67">
        <v>3.8008999999999999</v>
      </c>
      <c r="AX13" s="67">
        <v>6.1565000000000003</v>
      </c>
      <c r="AY13" s="67">
        <v>7.4309000000000003</v>
      </c>
      <c r="AZ13" s="67">
        <v>4.4859999999999998</v>
      </c>
      <c r="BA13" s="67">
        <v>4.6397000000000004</v>
      </c>
      <c r="BB13" s="67">
        <v>8.2236999999999991</v>
      </c>
      <c r="BC13" s="67">
        <v>8.1195000000000004</v>
      </c>
      <c r="BD13" s="67">
        <v>4.4199000000000002</v>
      </c>
      <c r="BE13" s="67">
        <v>4.4882</v>
      </c>
      <c r="BF13" s="67">
        <v>8.2041000000000004</v>
      </c>
      <c r="BG13" s="67">
        <v>9.8483000000000001</v>
      </c>
      <c r="BH13" s="67">
        <v>7.2492000000000001</v>
      </c>
      <c r="BI13" s="67">
        <v>6.8902000000000001</v>
      </c>
      <c r="BJ13" s="67">
        <v>9.6777999999999995</v>
      </c>
      <c r="BK13" s="67">
        <v>9.891</v>
      </c>
      <c r="BL13" s="67">
        <v>6.8673000000000002</v>
      </c>
      <c r="BM13" s="67">
        <v>6.4730999999999996</v>
      </c>
      <c r="BN13" s="67">
        <v>8.0968</v>
      </c>
      <c r="BO13" s="67">
        <v>8.2702000000000009</v>
      </c>
      <c r="BP13" s="67">
        <v>5.2636000000000003</v>
      </c>
      <c r="BQ13" s="67">
        <v>3.8733</v>
      </c>
      <c r="BR13" s="67">
        <v>6.5480999999999998</v>
      </c>
      <c r="BS13" s="67">
        <v>7.0518999999999998</v>
      </c>
      <c r="BT13" s="67">
        <v>3.8454999999999999</v>
      </c>
      <c r="BU13" s="67">
        <v>3.1497000000000002</v>
      </c>
      <c r="BV13" s="67">
        <v>4.2812000000000001</v>
      </c>
      <c r="BW13" s="67">
        <v>3.573</v>
      </c>
      <c r="BX13" s="67">
        <v>1.1273</v>
      </c>
      <c r="BY13" s="67">
        <v>0.73899999999999999</v>
      </c>
      <c r="BZ13" s="67">
        <v>2.0851000000000002</v>
      </c>
      <c r="CA13" s="67">
        <v>2.4864000000000002</v>
      </c>
      <c r="CB13" s="67">
        <v>0.40310000000000001</v>
      </c>
      <c r="CC13" s="67">
        <v>0.54710000000000003</v>
      </c>
      <c r="CD13" s="67">
        <v>2.109</v>
      </c>
      <c r="CE13" s="67">
        <v>2.1465999999999998</v>
      </c>
      <c r="CF13" s="67">
        <v>0.33389999999999997</v>
      </c>
      <c r="CG13" s="67">
        <v>0.48159999999999997</v>
      </c>
      <c r="CH13" s="67">
        <v>1.2687999999999999</v>
      </c>
      <c r="CI13" s="67">
        <v>0.79200000000000004</v>
      </c>
      <c r="CJ13" s="67">
        <v>0.12740000000000001</v>
      </c>
      <c r="CK13" s="67">
        <v>0.1996</v>
      </c>
      <c r="CL13" s="67">
        <v>0.72299999999999998</v>
      </c>
      <c r="CM13" s="67">
        <v>0.86219999999999997</v>
      </c>
      <c r="CN13" s="67">
        <v>0.1023</v>
      </c>
      <c r="CO13" s="67">
        <v>0.14879999999999999</v>
      </c>
      <c r="CP13" s="67">
        <v>0.34770000000000001</v>
      </c>
      <c r="CQ13" s="67">
        <v>0.60129999999999995</v>
      </c>
      <c r="CR13" s="67">
        <v>0.2077</v>
      </c>
      <c r="CS13" s="68">
        <v>0.38629999999999998</v>
      </c>
      <c r="CT13" s="68">
        <v>0.46829999999999999</v>
      </c>
      <c r="CU13" s="68">
        <v>0.60219999999999996</v>
      </c>
      <c r="CV13" s="68">
        <v>0.12180000000000001</v>
      </c>
      <c r="CW13" s="68">
        <v>0.3574</v>
      </c>
      <c r="CX13" s="68">
        <v>0.30859999999999999</v>
      </c>
      <c r="CY13" s="68">
        <v>0.29509999999999997</v>
      </c>
      <c r="CZ13" s="68">
        <v>8.0100000000000005E-2</v>
      </c>
      <c r="DA13" s="68">
        <v>0.1883</v>
      </c>
      <c r="DB13" s="68">
        <v>0.33339999999999997</v>
      </c>
      <c r="DC13" s="68">
        <v>0.27029999999999998</v>
      </c>
      <c r="DD13" s="68">
        <v>8.5199999999999998E-2</v>
      </c>
      <c r="DE13" s="68">
        <v>5.91E-2</v>
      </c>
      <c r="DF13" s="68">
        <v>0</v>
      </c>
      <c r="DG13" s="68">
        <v>0</v>
      </c>
      <c r="DH13" s="68">
        <v>0</v>
      </c>
      <c r="DI13" s="68">
        <v>0</v>
      </c>
      <c r="DJ13" s="68">
        <v>0</v>
      </c>
      <c r="DK13" s="68">
        <v>0</v>
      </c>
      <c r="DM13" s="69"/>
      <c r="DN13" s="69"/>
      <c r="DO13" s="69"/>
      <c r="DP13" s="69"/>
      <c r="DQ13" s="69"/>
      <c r="DR13" s="69"/>
      <c r="DS13" s="69"/>
      <c r="DT13" s="69"/>
      <c r="DU13" s="69"/>
      <c r="DV13" s="69"/>
      <c r="DW13" s="69"/>
    </row>
    <row r="14" spans="1:127" ht="15.5" x14ac:dyDescent="0.35">
      <c r="A14" s="37" t="s">
        <v>46</v>
      </c>
      <c r="B14" s="71" t="s">
        <v>58</v>
      </c>
      <c r="C14" s="67">
        <v>0.2341</v>
      </c>
      <c r="D14" s="67">
        <v>0.20480000000000001</v>
      </c>
      <c r="E14" s="67">
        <v>0.1666</v>
      </c>
      <c r="F14" s="67">
        <v>0.24010000000000001</v>
      </c>
      <c r="G14" s="67">
        <v>0.22869999999999999</v>
      </c>
      <c r="H14" s="67">
        <v>0.15290000000000001</v>
      </c>
      <c r="I14" s="67">
        <v>0.1802</v>
      </c>
      <c r="J14" s="67">
        <v>0.25509999999999999</v>
      </c>
      <c r="K14" s="67">
        <v>0.1968</v>
      </c>
      <c r="L14" s="67">
        <v>0.17929999999999999</v>
      </c>
      <c r="M14" s="67">
        <v>0.1636</v>
      </c>
      <c r="N14" s="67">
        <v>0.2326</v>
      </c>
      <c r="O14" s="67">
        <v>0.27829999999999999</v>
      </c>
      <c r="P14" s="67">
        <v>0.17910000000000001</v>
      </c>
      <c r="Q14" s="67">
        <v>0.15290000000000001</v>
      </c>
      <c r="R14" s="67">
        <v>0.20710000000000001</v>
      </c>
      <c r="S14" s="67">
        <v>0.2152</v>
      </c>
      <c r="T14" s="67">
        <v>0.14119999999999999</v>
      </c>
      <c r="U14" s="67">
        <v>0.13350000000000001</v>
      </c>
      <c r="V14" s="67">
        <v>0.19889999999999999</v>
      </c>
      <c r="W14" s="67">
        <v>0.22189999999999999</v>
      </c>
      <c r="X14" s="67">
        <v>0.1118</v>
      </c>
      <c r="Y14" s="67">
        <v>0.13200000000000001</v>
      </c>
      <c r="Z14" s="67">
        <v>0.18820000000000001</v>
      </c>
      <c r="AA14" s="67">
        <v>0.17399999999999999</v>
      </c>
      <c r="AB14" s="67">
        <v>0.1191</v>
      </c>
      <c r="AC14" s="67">
        <v>0.1203</v>
      </c>
      <c r="AD14" s="67">
        <v>0.16339999999999999</v>
      </c>
      <c r="AE14" s="67">
        <v>0.2596</v>
      </c>
      <c r="AF14" s="67">
        <v>9.8799999999999999E-2</v>
      </c>
      <c r="AG14" s="67">
        <v>0.1232</v>
      </c>
      <c r="AH14" s="67">
        <v>0.40129999999999999</v>
      </c>
      <c r="AI14" s="67">
        <v>0.55979999999999996</v>
      </c>
      <c r="AJ14" s="67">
        <v>0.1116</v>
      </c>
      <c r="AK14" s="67">
        <v>0.1179</v>
      </c>
      <c r="AL14" s="67">
        <v>0.16889999999999999</v>
      </c>
      <c r="AM14" s="67">
        <v>0.16619999999999999</v>
      </c>
      <c r="AN14" s="67">
        <v>0.1132</v>
      </c>
      <c r="AO14" s="67">
        <v>0.1363</v>
      </c>
      <c r="AP14" s="67">
        <v>0.2833</v>
      </c>
      <c r="AQ14" s="67">
        <v>0.20399999999999999</v>
      </c>
      <c r="AR14" s="67">
        <v>0.20710000000000001</v>
      </c>
      <c r="AS14" s="67">
        <v>0.26329999999999998</v>
      </c>
      <c r="AT14" s="67">
        <v>0.43030000000000002</v>
      </c>
      <c r="AU14" s="67">
        <v>0.38279999999999997</v>
      </c>
      <c r="AV14" s="67">
        <v>0.18110000000000001</v>
      </c>
      <c r="AW14" s="67">
        <v>0.20419999999999999</v>
      </c>
      <c r="AX14" s="67">
        <v>0.25729999999999997</v>
      </c>
      <c r="AY14" s="67">
        <v>0.22090000000000001</v>
      </c>
      <c r="AZ14" s="67">
        <v>9.6699999999999994E-2</v>
      </c>
      <c r="BA14" s="67">
        <v>0.13519999999999999</v>
      </c>
      <c r="BB14" s="67">
        <v>0.18140000000000001</v>
      </c>
      <c r="BC14" s="67">
        <v>0.1236</v>
      </c>
      <c r="BD14" s="67">
        <v>5.8599999999999999E-2</v>
      </c>
      <c r="BE14" s="67">
        <v>7.1800000000000003E-2</v>
      </c>
      <c r="BF14" s="67">
        <v>9.1800000000000007E-2</v>
      </c>
      <c r="BG14" s="67">
        <v>0.12590000000000001</v>
      </c>
      <c r="BH14" s="67">
        <v>9.2399999999999996E-2</v>
      </c>
      <c r="BI14" s="67">
        <v>6.8199999999999997E-2</v>
      </c>
      <c r="BJ14" s="67">
        <v>0.1207</v>
      </c>
      <c r="BK14" s="67">
        <v>7.7799999999999994E-2</v>
      </c>
      <c r="BL14" s="67">
        <v>3.95E-2</v>
      </c>
      <c r="BM14" s="67">
        <v>6.6199999999999995E-2</v>
      </c>
      <c r="BN14" s="67">
        <v>5.5100000000000003E-2</v>
      </c>
      <c r="BO14" s="67">
        <v>5.6399999999999999E-2</v>
      </c>
      <c r="BP14" s="67">
        <v>3.9899999999999998E-2</v>
      </c>
      <c r="BQ14" s="67">
        <v>3.6999999999999998E-2</v>
      </c>
      <c r="BR14" s="67">
        <v>4.8300000000000003E-2</v>
      </c>
      <c r="BS14" s="67">
        <v>5.1499999999999997E-2</v>
      </c>
      <c r="BT14" s="67">
        <v>4.4299999999999999E-2</v>
      </c>
      <c r="BU14" s="67">
        <v>5.8099999999999999E-2</v>
      </c>
      <c r="BV14" s="67">
        <v>7.1800000000000003E-2</v>
      </c>
      <c r="BW14" s="67">
        <v>7.5999999999999998E-2</v>
      </c>
      <c r="BX14" s="67">
        <v>3.8800000000000001E-2</v>
      </c>
      <c r="BY14" s="67">
        <v>4.4499999999999998E-2</v>
      </c>
      <c r="BZ14" s="67">
        <v>5.9499999999999997E-2</v>
      </c>
      <c r="CA14" s="67">
        <v>4.4900000000000002E-2</v>
      </c>
      <c r="CB14" s="67">
        <v>2.63E-2</v>
      </c>
      <c r="CC14" s="67">
        <v>3.0300000000000001E-2</v>
      </c>
      <c r="CD14" s="67">
        <v>5.4300000000000001E-2</v>
      </c>
      <c r="CE14" s="67">
        <v>5.8999999999999997E-2</v>
      </c>
      <c r="CF14" s="67">
        <v>4.6699999999999998E-2</v>
      </c>
      <c r="CG14" s="67">
        <v>4.2799999999999998E-2</v>
      </c>
      <c r="CH14" s="67">
        <v>4.6300000000000001E-2</v>
      </c>
      <c r="CI14" s="67">
        <v>4.6199999999999998E-2</v>
      </c>
      <c r="CJ14" s="67">
        <v>2.8899999999999999E-2</v>
      </c>
      <c r="CK14" s="67">
        <v>3.56E-2</v>
      </c>
      <c r="CL14" s="67">
        <v>4.3099999999999999E-2</v>
      </c>
      <c r="CM14" s="67">
        <v>3.9E-2</v>
      </c>
      <c r="CN14" s="67">
        <v>1.84E-2</v>
      </c>
      <c r="CO14" s="67">
        <v>2.41E-2</v>
      </c>
      <c r="CP14" s="67">
        <v>4.3900000000000002E-2</v>
      </c>
      <c r="CQ14" s="67">
        <v>4.4999999999999998E-2</v>
      </c>
      <c r="CR14" s="67">
        <v>3.6999999999999998E-2</v>
      </c>
      <c r="CS14" s="68">
        <v>4.1000000000000002E-2</v>
      </c>
      <c r="CT14" s="68">
        <v>5.2400000000000002E-2</v>
      </c>
      <c r="CU14" s="68">
        <v>6.3600000000000004E-2</v>
      </c>
      <c r="CV14" s="68">
        <v>2.9899999999999999E-2</v>
      </c>
      <c r="CW14" s="68">
        <v>4.5999999999999999E-2</v>
      </c>
      <c r="CX14" s="68">
        <v>5.4100000000000002E-2</v>
      </c>
      <c r="CY14" s="68">
        <v>4.4299999999999999E-2</v>
      </c>
      <c r="CZ14" s="68">
        <v>2.8799999999999999E-2</v>
      </c>
      <c r="DA14" s="68">
        <v>3.2399999999999998E-2</v>
      </c>
      <c r="DB14" s="68">
        <v>3.1399999999999997E-2</v>
      </c>
      <c r="DC14" s="68">
        <v>2.8299999999999999E-2</v>
      </c>
      <c r="DD14" s="68">
        <v>0.03</v>
      </c>
      <c r="DE14" s="68">
        <v>2.5999999999999999E-2</v>
      </c>
      <c r="DF14" s="68">
        <v>2.3900000000000001E-2</v>
      </c>
      <c r="DG14" s="68">
        <v>1.9400000000000001E-2</v>
      </c>
      <c r="DH14" s="68">
        <v>2.1700000000000001E-2</v>
      </c>
      <c r="DI14" s="68">
        <v>2.8199999999999999E-2</v>
      </c>
      <c r="DJ14" s="68">
        <v>3.2300000000000002E-2</v>
      </c>
      <c r="DK14" s="68">
        <v>3.1300000000000001E-2</v>
      </c>
      <c r="DM14" s="69"/>
      <c r="DN14" s="69"/>
      <c r="DO14" s="69"/>
      <c r="DP14" s="69"/>
      <c r="DQ14" s="69"/>
      <c r="DR14" s="69"/>
      <c r="DS14" s="69"/>
      <c r="DT14" s="69"/>
      <c r="DU14" s="69"/>
      <c r="DV14" s="69"/>
      <c r="DW14" s="69"/>
    </row>
    <row r="15" spans="1:127" ht="15.5" x14ac:dyDescent="0.35">
      <c r="A15" s="37" t="s">
        <v>46</v>
      </c>
      <c r="B15" s="71" t="s">
        <v>49</v>
      </c>
      <c r="C15" s="67">
        <v>5.3213999999999997</v>
      </c>
      <c r="D15" s="67">
        <v>4.7286000000000001</v>
      </c>
      <c r="E15" s="67">
        <v>4.7092999999999998</v>
      </c>
      <c r="F15" s="67">
        <v>5.5603999999999996</v>
      </c>
      <c r="G15" s="67">
        <v>6.3414999999999999</v>
      </c>
      <c r="H15" s="67">
        <v>5.6125999999999996</v>
      </c>
      <c r="I15" s="67">
        <v>5.6603000000000003</v>
      </c>
      <c r="J15" s="67">
        <v>6.6322000000000001</v>
      </c>
      <c r="K15" s="67">
        <v>6.7031000000000001</v>
      </c>
      <c r="L15" s="67">
        <v>5.8436000000000003</v>
      </c>
      <c r="M15" s="67">
        <v>5.5945</v>
      </c>
      <c r="N15" s="67">
        <v>6.2598000000000003</v>
      </c>
      <c r="O15" s="67">
        <v>6.282</v>
      </c>
      <c r="P15" s="67">
        <v>5.9928999999999997</v>
      </c>
      <c r="Q15" s="67">
        <v>5.5128000000000004</v>
      </c>
      <c r="R15" s="67">
        <v>6.0098000000000003</v>
      </c>
      <c r="S15" s="67">
        <v>6.2869000000000002</v>
      </c>
      <c r="T15" s="67">
        <v>6.2930000000000001</v>
      </c>
      <c r="U15" s="67">
        <v>6.2869000000000002</v>
      </c>
      <c r="V15" s="67">
        <v>6.1775000000000002</v>
      </c>
      <c r="W15" s="67">
        <v>5.9787999999999997</v>
      </c>
      <c r="X15" s="67">
        <v>5.7931999999999997</v>
      </c>
      <c r="Y15" s="67">
        <v>6.2897999999999996</v>
      </c>
      <c r="Z15" s="67">
        <v>6.4147999999999996</v>
      </c>
      <c r="AA15" s="67">
        <v>6.4741999999999997</v>
      </c>
      <c r="AB15" s="67">
        <v>6.2267999999999999</v>
      </c>
      <c r="AC15" s="67">
        <v>6.5873999999999997</v>
      </c>
      <c r="AD15" s="67">
        <v>6.8936000000000002</v>
      </c>
      <c r="AE15" s="67">
        <v>5.9615</v>
      </c>
      <c r="AF15" s="67">
        <v>6.5875000000000004</v>
      </c>
      <c r="AG15" s="67">
        <v>6.8529</v>
      </c>
      <c r="AH15" s="67">
        <v>6.0187999999999997</v>
      </c>
      <c r="AI15" s="67">
        <v>5.0449999999999999</v>
      </c>
      <c r="AJ15" s="67">
        <v>5.7042000000000002</v>
      </c>
      <c r="AK15" s="67">
        <v>6.2412000000000001</v>
      </c>
      <c r="AL15" s="67">
        <v>6.9260999999999999</v>
      </c>
      <c r="AM15" s="67">
        <v>7.3208000000000002</v>
      </c>
      <c r="AN15" s="67">
        <v>7.3913000000000002</v>
      </c>
      <c r="AO15" s="67">
        <v>6.1496000000000004</v>
      </c>
      <c r="AP15" s="67">
        <v>6.6393000000000004</v>
      </c>
      <c r="AQ15" s="67">
        <v>7.8186</v>
      </c>
      <c r="AR15" s="67">
        <v>7.1891999999999996</v>
      </c>
      <c r="AS15" s="67">
        <v>7.7112999999999996</v>
      </c>
      <c r="AT15" s="67">
        <v>6.8986000000000001</v>
      </c>
      <c r="AU15" s="67">
        <v>6.3874000000000004</v>
      </c>
      <c r="AV15" s="67">
        <v>6.5312000000000001</v>
      </c>
      <c r="AW15" s="67">
        <v>7.2199</v>
      </c>
      <c r="AX15" s="67">
        <v>8.0858000000000008</v>
      </c>
      <c r="AY15" s="67">
        <v>8.1106999999999996</v>
      </c>
      <c r="AZ15" s="67">
        <v>7.8102999999999998</v>
      </c>
      <c r="BA15" s="67">
        <v>6.944</v>
      </c>
      <c r="BB15" s="67">
        <v>6.8585000000000003</v>
      </c>
      <c r="BC15" s="67">
        <v>6.1882000000000001</v>
      </c>
      <c r="BD15" s="67">
        <v>6.0251999999999999</v>
      </c>
      <c r="BE15" s="67">
        <v>6.3087999999999997</v>
      </c>
      <c r="BF15" s="67">
        <v>5.3409000000000004</v>
      </c>
      <c r="BG15" s="67">
        <v>4.3673000000000002</v>
      </c>
      <c r="BH15" s="67">
        <v>3.9876999999999998</v>
      </c>
      <c r="BI15" s="67">
        <v>3.5575000000000001</v>
      </c>
      <c r="BJ15" s="67">
        <v>3.9350000000000001</v>
      </c>
      <c r="BK15" s="67">
        <v>4.2470999999999997</v>
      </c>
      <c r="BL15" s="67">
        <v>3.7909999999999999</v>
      </c>
      <c r="BM15" s="67">
        <v>3.339</v>
      </c>
      <c r="BN15" s="67">
        <v>3.6882000000000001</v>
      </c>
      <c r="BO15" s="67">
        <v>3.431</v>
      </c>
      <c r="BP15" s="67">
        <v>3.8119999999999998</v>
      </c>
      <c r="BQ15" s="67">
        <v>4.8064</v>
      </c>
      <c r="BR15" s="67">
        <v>4.2807000000000004</v>
      </c>
      <c r="BS15" s="67">
        <v>3.7690000000000001</v>
      </c>
      <c r="BT15" s="67">
        <v>3.7557</v>
      </c>
      <c r="BU15" s="67">
        <v>4.226</v>
      </c>
      <c r="BV15" s="67">
        <v>4.2385999999999999</v>
      </c>
      <c r="BW15" s="67">
        <v>5.5895000000000001</v>
      </c>
      <c r="BX15" s="67">
        <v>5.5932000000000004</v>
      </c>
      <c r="BY15" s="67">
        <v>5.3011999999999997</v>
      </c>
      <c r="BZ15" s="67">
        <v>6.8662999999999998</v>
      </c>
      <c r="CA15" s="67">
        <v>6.1092000000000004</v>
      </c>
      <c r="CB15" s="67">
        <v>5.1685999999999996</v>
      </c>
      <c r="CC15" s="67">
        <v>4.8784000000000001</v>
      </c>
      <c r="CD15" s="67">
        <v>5.9934000000000003</v>
      </c>
      <c r="CE15" s="67">
        <v>5.9630000000000001</v>
      </c>
      <c r="CF15" s="67">
        <v>5.1368</v>
      </c>
      <c r="CG15" s="67">
        <v>4.6685999999999996</v>
      </c>
      <c r="CH15" s="67">
        <v>5.4076000000000004</v>
      </c>
      <c r="CI15" s="67">
        <v>5.8738999999999999</v>
      </c>
      <c r="CJ15" s="67">
        <v>5.2380000000000004</v>
      </c>
      <c r="CK15" s="67">
        <v>4.5678999999999998</v>
      </c>
      <c r="CL15" s="67">
        <v>5.3960999999999997</v>
      </c>
      <c r="CM15" s="67">
        <v>4.3677999999999999</v>
      </c>
      <c r="CN15" s="67">
        <v>3.6067999999999998</v>
      </c>
      <c r="CO15" s="67">
        <v>4.8116000000000003</v>
      </c>
      <c r="CP15" s="67">
        <v>4.9861000000000004</v>
      </c>
      <c r="CQ15" s="67">
        <v>5.2135999999999996</v>
      </c>
      <c r="CR15" s="67">
        <v>4.9260000000000002</v>
      </c>
      <c r="CS15" s="68">
        <v>4.6669999999999998</v>
      </c>
      <c r="CT15" s="68">
        <v>4.8334999999999999</v>
      </c>
      <c r="CU15" s="68">
        <v>4.3975</v>
      </c>
      <c r="CV15" s="68">
        <v>5.1410999999999998</v>
      </c>
      <c r="CW15" s="68">
        <v>5.6048</v>
      </c>
      <c r="CX15" s="68">
        <v>5.0021000000000004</v>
      </c>
      <c r="CY15" s="68">
        <v>4.1851000000000003</v>
      </c>
      <c r="CZ15" s="68">
        <v>4.0365000000000002</v>
      </c>
      <c r="DA15" s="68">
        <v>3.7928000000000002</v>
      </c>
      <c r="DB15" s="68">
        <v>3.8454000000000002</v>
      </c>
      <c r="DC15" s="68">
        <v>3.9681999999999999</v>
      </c>
      <c r="DD15" s="68">
        <v>2.4918</v>
      </c>
      <c r="DE15" s="68">
        <v>2.5851999999999999</v>
      </c>
      <c r="DF15" s="68">
        <v>4.3628999999999998</v>
      </c>
      <c r="DG15" s="68">
        <v>4.9794</v>
      </c>
      <c r="DH15" s="68">
        <v>2.7109000000000001</v>
      </c>
      <c r="DI15" s="68">
        <v>2.9173</v>
      </c>
      <c r="DJ15" s="68">
        <v>3.8963999999999999</v>
      </c>
      <c r="DK15" s="68">
        <v>4.1192000000000002</v>
      </c>
      <c r="DM15" s="69"/>
      <c r="DN15" s="69"/>
      <c r="DO15" s="69"/>
      <c r="DP15" s="69"/>
      <c r="DQ15" s="69"/>
      <c r="DR15" s="69"/>
      <c r="DS15" s="69"/>
      <c r="DT15" s="69"/>
      <c r="DU15" s="69"/>
      <c r="DV15" s="69"/>
      <c r="DW15" s="69"/>
    </row>
    <row r="16" spans="1:127" ht="15.5" x14ac:dyDescent="0.35">
      <c r="A16" s="37" t="s">
        <v>46</v>
      </c>
      <c r="B16" s="71" t="s">
        <v>50</v>
      </c>
      <c r="C16" s="67">
        <v>6.0317999999999996</v>
      </c>
      <c r="D16" s="67">
        <v>5.4911000000000003</v>
      </c>
      <c r="E16" s="67">
        <v>5.3288000000000002</v>
      </c>
      <c r="F16" s="67">
        <v>6.2668999999999997</v>
      </c>
      <c r="G16" s="67">
        <v>6.1279000000000003</v>
      </c>
      <c r="H16" s="67">
        <v>5.7565</v>
      </c>
      <c r="I16" s="67">
        <v>5.0213999999999999</v>
      </c>
      <c r="J16" s="67">
        <v>5.3103999999999996</v>
      </c>
      <c r="K16" s="67">
        <v>5.3028000000000004</v>
      </c>
      <c r="L16" s="67">
        <v>4.8643000000000001</v>
      </c>
      <c r="M16" s="67">
        <v>4.5487000000000002</v>
      </c>
      <c r="N16" s="67">
        <v>4.9194000000000004</v>
      </c>
      <c r="O16" s="67">
        <v>5.2512999999999996</v>
      </c>
      <c r="P16" s="67">
        <v>4.6527000000000003</v>
      </c>
      <c r="Q16" s="67">
        <v>5.1599000000000004</v>
      </c>
      <c r="R16" s="67">
        <v>5.7043999999999997</v>
      </c>
      <c r="S16" s="67">
        <v>5.6170999999999998</v>
      </c>
      <c r="T16" s="67">
        <v>4.9306999999999999</v>
      </c>
      <c r="U16" s="67">
        <v>4.7187999999999999</v>
      </c>
      <c r="V16" s="67">
        <v>4.8335999999999997</v>
      </c>
      <c r="W16" s="67">
        <v>5.5404999999999998</v>
      </c>
      <c r="X16" s="67">
        <v>5.0719000000000003</v>
      </c>
      <c r="Y16" s="67">
        <v>4.7076000000000002</v>
      </c>
      <c r="Z16" s="67">
        <v>4.7211999999999996</v>
      </c>
      <c r="AA16" s="67">
        <v>5.3438999999999997</v>
      </c>
      <c r="AB16" s="67">
        <v>4.2237999999999998</v>
      </c>
      <c r="AC16" s="67">
        <v>4.2393000000000001</v>
      </c>
      <c r="AD16" s="67">
        <v>4.3570000000000002</v>
      </c>
      <c r="AE16" s="67">
        <v>5.0559000000000003</v>
      </c>
      <c r="AF16" s="67">
        <v>4.4568000000000003</v>
      </c>
      <c r="AG16" s="67">
        <v>4.5858999999999996</v>
      </c>
      <c r="AH16" s="67">
        <v>4.2729999999999997</v>
      </c>
      <c r="AI16" s="67">
        <v>5.0782999999999996</v>
      </c>
      <c r="AJ16" s="67">
        <v>4.5044000000000004</v>
      </c>
      <c r="AK16" s="67">
        <v>4.2666000000000004</v>
      </c>
      <c r="AL16" s="67">
        <v>3.2816999999999998</v>
      </c>
      <c r="AM16" s="67">
        <v>3.4624999999999999</v>
      </c>
      <c r="AN16" s="67">
        <v>3.3664000000000001</v>
      </c>
      <c r="AO16" s="67">
        <v>3.8578999999999999</v>
      </c>
      <c r="AP16" s="67">
        <v>3.3498999999999999</v>
      </c>
      <c r="AQ16" s="67">
        <v>3.2824</v>
      </c>
      <c r="AR16" s="67">
        <v>2.7679</v>
      </c>
      <c r="AS16" s="67">
        <v>2.7389999999999999</v>
      </c>
      <c r="AT16" s="67">
        <v>3.1204000000000001</v>
      </c>
      <c r="AU16" s="67">
        <v>3.7366999999999999</v>
      </c>
      <c r="AV16" s="67">
        <v>3.992</v>
      </c>
      <c r="AW16" s="67">
        <v>3.9076</v>
      </c>
      <c r="AX16" s="67">
        <v>3.5935999999999999</v>
      </c>
      <c r="AY16" s="67">
        <v>4.0766</v>
      </c>
      <c r="AZ16" s="67">
        <v>3.1105999999999998</v>
      </c>
      <c r="BA16" s="67">
        <v>2.9171999999999998</v>
      </c>
      <c r="BB16" s="67">
        <v>3.8216000000000001</v>
      </c>
      <c r="BC16" s="67">
        <v>4.4063999999999997</v>
      </c>
      <c r="BD16" s="67">
        <v>4.3391000000000002</v>
      </c>
      <c r="BE16" s="67">
        <v>3.5697000000000001</v>
      </c>
      <c r="BF16" s="67">
        <v>3.3109999999999999</v>
      </c>
      <c r="BG16" s="67">
        <v>3.7145999999999999</v>
      </c>
      <c r="BH16" s="67">
        <v>4.0011999999999999</v>
      </c>
      <c r="BI16" s="67">
        <v>3.8942999999999999</v>
      </c>
      <c r="BJ16" s="67">
        <v>3.5960000000000001</v>
      </c>
      <c r="BK16" s="67">
        <v>3.9992000000000001</v>
      </c>
      <c r="BL16" s="67">
        <v>3.3835999999999999</v>
      </c>
      <c r="BM16" s="67">
        <v>4.0872999999999999</v>
      </c>
      <c r="BN16" s="67">
        <v>3.9727999999999999</v>
      </c>
      <c r="BO16" s="67">
        <v>3.5905999999999998</v>
      </c>
      <c r="BP16" s="67">
        <v>3.8029000000000002</v>
      </c>
      <c r="BQ16" s="67">
        <v>3.4024000000000001</v>
      </c>
      <c r="BR16" s="67">
        <v>3.0545</v>
      </c>
      <c r="BS16" s="67">
        <v>3.9990000000000001</v>
      </c>
      <c r="BT16" s="67">
        <v>3.7231000000000001</v>
      </c>
      <c r="BU16" s="67">
        <v>3.6444999999999999</v>
      </c>
      <c r="BV16" s="67">
        <v>4.1128</v>
      </c>
      <c r="BW16" s="67">
        <v>3.7259000000000002</v>
      </c>
      <c r="BX16" s="67">
        <v>3.5796999999999999</v>
      </c>
      <c r="BY16" s="67">
        <v>4.0526</v>
      </c>
      <c r="BZ16" s="67">
        <v>4.0556000000000001</v>
      </c>
      <c r="CA16" s="67">
        <v>3.7938999999999998</v>
      </c>
      <c r="CB16" s="67">
        <v>3.8342999999999998</v>
      </c>
      <c r="CC16" s="67">
        <v>3.9074</v>
      </c>
      <c r="CD16" s="67">
        <v>3.5882000000000001</v>
      </c>
      <c r="CE16" s="67">
        <v>3.597</v>
      </c>
      <c r="CF16" s="67">
        <v>3.5937000000000001</v>
      </c>
      <c r="CG16" s="67">
        <v>3.7273000000000001</v>
      </c>
      <c r="CH16" s="67">
        <v>3.1427</v>
      </c>
      <c r="CI16" s="67">
        <v>2.9916</v>
      </c>
      <c r="CJ16" s="67">
        <v>2.8111000000000002</v>
      </c>
      <c r="CK16" s="67">
        <v>2.9241999999999999</v>
      </c>
      <c r="CL16" s="67">
        <v>3.3601000000000001</v>
      </c>
      <c r="CM16" s="67">
        <v>2.7765</v>
      </c>
      <c r="CN16" s="67">
        <v>2.5373000000000001</v>
      </c>
      <c r="CO16" s="67">
        <v>2.3544</v>
      </c>
      <c r="CP16" s="67">
        <v>3.0434000000000001</v>
      </c>
      <c r="CQ16" s="67">
        <v>2.4925000000000002</v>
      </c>
      <c r="CR16" s="67">
        <v>2.4790000000000001</v>
      </c>
      <c r="CS16" s="68">
        <v>2.3153999999999999</v>
      </c>
      <c r="CT16" s="68">
        <v>2.6589999999999998</v>
      </c>
      <c r="CU16" s="68">
        <v>2.6991999999999998</v>
      </c>
      <c r="CV16" s="68">
        <v>2.7921</v>
      </c>
      <c r="CW16" s="68">
        <v>2.3439000000000001</v>
      </c>
      <c r="CX16" s="68">
        <v>2.4525999999999999</v>
      </c>
      <c r="CY16" s="68">
        <v>2.1135000000000002</v>
      </c>
      <c r="CZ16" s="68">
        <v>2.1926999999999999</v>
      </c>
      <c r="DA16" s="68">
        <v>2.2706</v>
      </c>
      <c r="DB16" s="68">
        <v>2.2136</v>
      </c>
      <c r="DC16" s="68">
        <v>1.7969999999999999</v>
      </c>
      <c r="DD16" s="68">
        <v>2.4679000000000002</v>
      </c>
      <c r="DE16" s="68">
        <v>2.4599000000000002</v>
      </c>
      <c r="DF16" s="68">
        <v>2.0922999999999998</v>
      </c>
      <c r="DG16" s="68">
        <v>2.0863</v>
      </c>
      <c r="DH16" s="68">
        <v>2.1629999999999998</v>
      </c>
      <c r="DI16" s="68">
        <v>1.7871999999999999</v>
      </c>
      <c r="DJ16" s="68">
        <v>1.8286</v>
      </c>
      <c r="DK16" s="68">
        <v>1.9379999999999999</v>
      </c>
      <c r="DM16" s="69"/>
      <c r="DN16" s="69"/>
      <c r="DO16" s="69"/>
      <c r="DP16" s="69"/>
      <c r="DQ16" s="69"/>
      <c r="DR16" s="69"/>
      <c r="DS16" s="69"/>
      <c r="DT16" s="69"/>
      <c r="DU16" s="69"/>
      <c r="DV16" s="69"/>
      <c r="DW16" s="69"/>
    </row>
    <row r="17" spans="1:140" ht="15.5" x14ac:dyDescent="0.35">
      <c r="A17" s="37" t="s">
        <v>46</v>
      </c>
      <c r="B17" s="71" t="s">
        <v>70</v>
      </c>
      <c r="C17" s="67">
        <v>0.1386</v>
      </c>
      <c r="D17" s="67">
        <v>5.3100000000000001E-2</v>
      </c>
      <c r="E17" s="67">
        <v>5.9200000000000003E-2</v>
      </c>
      <c r="F17" s="67">
        <v>0.1134</v>
      </c>
      <c r="G17" s="67">
        <v>0.13830000000000001</v>
      </c>
      <c r="H17" s="67">
        <v>7.4099999999999999E-2</v>
      </c>
      <c r="I17" s="67">
        <v>4.8300000000000003E-2</v>
      </c>
      <c r="J17" s="67">
        <v>0.1203</v>
      </c>
      <c r="K17" s="67">
        <v>0.15909999999999999</v>
      </c>
      <c r="L17" s="67">
        <v>4.6600000000000003E-2</v>
      </c>
      <c r="M17" s="67">
        <v>0.04</v>
      </c>
      <c r="N17" s="67">
        <v>0.12670000000000001</v>
      </c>
      <c r="O17" s="67">
        <v>7.1099999999999997E-2</v>
      </c>
      <c r="P17" s="67">
        <v>3.56E-2</v>
      </c>
      <c r="Q17" s="67">
        <v>3.9699999999999999E-2</v>
      </c>
      <c r="R17" s="67">
        <v>0.13</v>
      </c>
      <c r="S17" s="67">
        <v>0.14499999999999999</v>
      </c>
      <c r="T17" s="67">
        <v>0.08</v>
      </c>
      <c r="U17" s="67">
        <v>4.1099999999999998E-2</v>
      </c>
      <c r="V17" s="67">
        <v>7.1599999999999997E-2</v>
      </c>
      <c r="W17" s="67">
        <v>6.7799999999999999E-2</v>
      </c>
      <c r="X17" s="67">
        <v>4.5100000000000001E-2</v>
      </c>
      <c r="Y17" s="67">
        <v>3.2899999999999999E-2</v>
      </c>
      <c r="Z17" s="67">
        <v>7.51E-2</v>
      </c>
      <c r="AA17" s="67">
        <v>0.10970000000000001</v>
      </c>
      <c r="AB17" s="67">
        <v>4.5199999999999997E-2</v>
      </c>
      <c r="AC17" s="67">
        <v>6.4899999999999999E-2</v>
      </c>
      <c r="AD17" s="67">
        <v>0.1178</v>
      </c>
      <c r="AE17" s="67">
        <v>0.11609999999999999</v>
      </c>
      <c r="AF17" s="67">
        <v>6.6400000000000001E-2</v>
      </c>
      <c r="AG17" s="67">
        <v>4.1799999999999997E-2</v>
      </c>
      <c r="AH17" s="67">
        <v>0.1048</v>
      </c>
      <c r="AI17" s="67">
        <v>7.6100000000000001E-2</v>
      </c>
      <c r="AJ17" s="67">
        <v>6.5299999999999997E-2</v>
      </c>
      <c r="AK17" s="67">
        <v>4.4299999999999999E-2</v>
      </c>
      <c r="AL17" s="67">
        <v>0.13189999999999999</v>
      </c>
      <c r="AM17" s="67">
        <v>0.14299999999999999</v>
      </c>
      <c r="AN17" s="67">
        <v>5.7099999999999998E-2</v>
      </c>
      <c r="AO17" s="67">
        <v>6.3100000000000003E-2</v>
      </c>
      <c r="AP17" s="67">
        <v>9.3100000000000002E-2</v>
      </c>
      <c r="AQ17" s="67">
        <v>0.14560000000000001</v>
      </c>
      <c r="AR17" s="67">
        <v>5.6500000000000002E-2</v>
      </c>
      <c r="AS17" s="67">
        <v>4.7800000000000002E-2</v>
      </c>
      <c r="AT17" s="67">
        <v>0.1132</v>
      </c>
      <c r="AU17" s="67">
        <v>0.11210000000000001</v>
      </c>
      <c r="AV17" s="67">
        <v>6.1699999999999998E-2</v>
      </c>
      <c r="AW17" s="67">
        <v>7.9100000000000004E-2</v>
      </c>
      <c r="AX17" s="67">
        <v>0.1163</v>
      </c>
      <c r="AY17" s="67">
        <v>5.28E-2</v>
      </c>
      <c r="AZ17" s="67">
        <v>3.9300000000000002E-2</v>
      </c>
      <c r="BA17" s="67">
        <v>5.5899999999999998E-2</v>
      </c>
      <c r="BB17" s="67">
        <v>8.4400000000000003E-2</v>
      </c>
      <c r="BC17" s="67">
        <v>8.7400000000000005E-2</v>
      </c>
      <c r="BD17" s="67">
        <v>7.7700000000000005E-2</v>
      </c>
      <c r="BE17" s="67">
        <v>8.4699999999999998E-2</v>
      </c>
      <c r="BF17" s="67">
        <v>0.14510000000000001</v>
      </c>
      <c r="BG17" s="67">
        <v>0.1298</v>
      </c>
      <c r="BH17" s="67">
        <v>4.8800000000000003E-2</v>
      </c>
      <c r="BI17" s="67">
        <v>6.8599999999999994E-2</v>
      </c>
      <c r="BJ17" s="67">
        <v>0.1124</v>
      </c>
      <c r="BK17" s="67">
        <v>8.1100000000000005E-2</v>
      </c>
      <c r="BL17" s="67">
        <v>6.2100000000000002E-2</v>
      </c>
      <c r="BM17" s="67">
        <v>4.5100000000000001E-2</v>
      </c>
      <c r="BN17" s="67">
        <v>0.122</v>
      </c>
      <c r="BO17" s="67">
        <v>0.1598</v>
      </c>
      <c r="BP17" s="67">
        <v>7.0199999999999999E-2</v>
      </c>
      <c r="BQ17" s="67">
        <v>4.6399999999999997E-2</v>
      </c>
      <c r="BR17" s="67">
        <v>0.122</v>
      </c>
      <c r="BS17" s="67">
        <v>0.1406</v>
      </c>
      <c r="BT17" s="67">
        <v>9.4100000000000003E-2</v>
      </c>
      <c r="BU17" s="67">
        <v>6.2899999999999998E-2</v>
      </c>
      <c r="BV17" s="67">
        <v>0.12429999999999999</v>
      </c>
      <c r="BW17" s="67">
        <v>0.14019999999999999</v>
      </c>
      <c r="BX17" s="67">
        <v>5.4100000000000002E-2</v>
      </c>
      <c r="BY17" s="67">
        <v>7.0800000000000002E-2</v>
      </c>
      <c r="BZ17" s="67">
        <v>7.4700000000000003E-2</v>
      </c>
      <c r="CA17" s="67">
        <v>0.1135</v>
      </c>
      <c r="CB17" s="67">
        <v>4.53E-2</v>
      </c>
      <c r="CC17" s="67">
        <v>7.4200000000000002E-2</v>
      </c>
      <c r="CD17" s="67">
        <v>0.12620000000000001</v>
      </c>
      <c r="CE17" s="67">
        <v>9.2399999999999996E-2</v>
      </c>
      <c r="CF17" s="67">
        <v>5.4800000000000001E-2</v>
      </c>
      <c r="CG17" s="67">
        <v>5.16E-2</v>
      </c>
      <c r="CH17" s="67">
        <v>0.128</v>
      </c>
      <c r="CI17" s="67">
        <v>0.1135</v>
      </c>
      <c r="CJ17" s="67">
        <v>4.9399999999999999E-2</v>
      </c>
      <c r="CK17" s="67">
        <v>8.7099999999999997E-2</v>
      </c>
      <c r="CL17" s="67">
        <v>0.1103</v>
      </c>
      <c r="CM17" s="67">
        <v>0.15540000000000001</v>
      </c>
      <c r="CN17" s="67">
        <v>6.5199999999999994E-2</v>
      </c>
      <c r="CO17" s="67">
        <v>7.3200000000000001E-2</v>
      </c>
      <c r="CP17" s="67">
        <v>0.13669999999999999</v>
      </c>
      <c r="CQ17" s="67">
        <v>0.1038</v>
      </c>
      <c r="CR17" s="67">
        <v>6.0699999999999997E-2</v>
      </c>
      <c r="CS17" s="68">
        <v>3.1300000000000001E-2</v>
      </c>
      <c r="CT17" s="68">
        <v>0.1255</v>
      </c>
      <c r="CU17" s="68">
        <v>0.1173</v>
      </c>
      <c r="CV17" s="68">
        <v>5.8599999999999999E-2</v>
      </c>
      <c r="CW17" s="68">
        <v>4.2799999999999998E-2</v>
      </c>
      <c r="CX17" s="68">
        <v>0.1181</v>
      </c>
      <c r="CY17" s="68">
        <v>0.1089</v>
      </c>
      <c r="CZ17" s="68">
        <v>3.6700000000000003E-2</v>
      </c>
      <c r="DA17" s="68">
        <v>6.2100000000000002E-2</v>
      </c>
      <c r="DB17" s="68">
        <v>0.12039999999999999</v>
      </c>
      <c r="DC17" s="68">
        <v>0.1265</v>
      </c>
      <c r="DD17" s="68">
        <v>6.08E-2</v>
      </c>
      <c r="DE17" s="68">
        <v>6.5799999999999997E-2</v>
      </c>
      <c r="DF17" s="68">
        <v>9.3600000000000003E-2</v>
      </c>
      <c r="DG17" s="68">
        <v>9.8599999999999993E-2</v>
      </c>
      <c r="DH17" s="68">
        <v>3.4599999999999999E-2</v>
      </c>
      <c r="DI17" s="68">
        <v>5.91E-2</v>
      </c>
      <c r="DJ17" s="68">
        <v>0.1227</v>
      </c>
      <c r="DK17" s="68">
        <v>9.5600000000000004E-2</v>
      </c>
      <c r="DM17" s="69"/>
      <c r="DN17" s="69"/>
      <c r="DO17" s="69"/>
      <c r="DP17" s="69"/>
      <c r="DQ17" s="69"/>
      <c r="DR17" s="69"/>
      <c r="DS17" s="69"/>
      <c r="DT17" s="69"/>
      <c r="DU17" s="69"/>
      <c r="DV17" s="69"/>
      <c r="DW17" s="69"/>
    </row>
    <row r="18" spans="1:140" ht="15.5" x14ac:dyDescent="0.35">
      <c r="A18" s="37" t="s">
        <v>46</v>
      </c>
      <c r="B18" s="71" t="s">
        <v>51</v>
      </c>
      <c r="C18" s="72" t="s">
        <v>119</v>
      </c>
      <c r="D18" s="72" t="s">
        <v>119</v>
      </c>
      <c r="E18" s="72" t="s">
        <v>119</v>
      </c>
      <c r="F18" s="72" t="s">
        <v>119</v>
      </c>
      <c r="G18" s="72" t="s">
        <v>119</v>
      </c>
      <c r="H18" s="72" t="s">
        <v>119</v>
      </c>
      <c r="I18" s="72" t="s">
        <v>119</v>
      </c>
      <c r="J18" s="72" t="s">
        <v>119</v>
      </c>
      <c r="K18" s="72" t="s">
        <v>119</v>
      </c>
      <c r="L18" s="72" t="s">
        <v>119</v>
      </c>
      <c r="M18" s="72" t="s">
        <v>119</v>
      </c>
      <c r="N18" s="72" t="s">
        <v>119</v>
      </c>
      <c r="O18" s="72" t="s">
        <v>119</v>
      </c>
      <c r="P18" s="72" t="s">
        <v>119</v>
      </c>
      <c r="Q18" s="72" t="s">
        <v>119</v>
      </c>
      <c r="R18" s="72" t="s">
        <v>119</v>
      </c>
      <c r="S18" s="72" t="s">
        <v>119</v>
      </c>
      <c r="T18" s="72" t="s">
        <v>119</v>
      </c>
      <c r="U18" s="72" t="s">
        <v>119</v>
      </c>
      <c r="V18" s="72" t="s">
        <v>119</v>
      </c>
      <c r="W18" s="72" t="s">
        <v>119</v>
      </c>
      <c r="X18" s="72" t="s">
        <v>119</v>
      </c>
      <c r="Y18" s="72" t="s">
        <v>119</v>
      </c>
      <c r="Z18" s="72" t="s">
        <v>119</v>
      </c>
      <c r="AA18" s="72" t="s">
        <v>119</v>
      </c>
      <c r="AB18" s="72" t="s">
        <v>119</v>
      </c>
      <c r="AC18" s="72" t="s">
        <v>119</v>
      </c>
      <c r="AD18" s="72" t="s">
        <v>119</v>
      </c>
      <c r="AE18" s="72" t="s">
        <v>119</v>
      </c>
      <c r="AF18" s="72" t="s">
        <v>119</v>
      </c>
      <c r="AG18" s="72" t="s">
        <v>119</v>
      </c>
      <c r="AH18" s="72" t="s">
        <v>119</v>
      </c>
      <c r="AI18" s="72" t="s">
        <v>119</v>
      </c>
      <c r="AJ18" s="72" t="s">
        <v>119</v>
      </c>
      <c r="AK18" s="72" t="s">
        <v>119</v>
      </c>
      <c r="AL18" s="72" t="s">
        <v>119</v>
      </c>
      <c r="AM18" s="72">
        <v>9.74E-2</v>
      </c>
      <c r="AN18" s="72">
        <v>5.3600000000000002E-2</v>
      </c>
      <c r="AO18" s="72">
        <v>6.88E-2</v>
      </c>
      <c r="AP18" s="72">
        <v>8.72E-2</v>
      </c>
      <c r="AQ18" s="72">
        <v>0.14380000000000001</v>
      </c>
      <c r="AR18" s="72">
        <v>8.1900000000000001E-2</v>
      </c>
      <c r="AS18" s="72">
        <v>8.5500000000000007E-2</v>
      </c>
      <c r="AT18" s="72">
        <v>0.152</v>
      </c>
      <c r="AU18" s="72">
        <v>0.16850000000000001</v>
      </c>
      <c r="AV18" s="72">
        <v>0.1275</v>
      </c>
      <c r="AW18" s="72">
        <v>0.13469999999999999</v>
      </c>
      <c r="AX18" s="72">
        <v>0.16289999999999999</v>
      </c>
      <c r="AY18" s="72">
        <v>0.1605</v>
      </c>
      <c r="AZ18" s="72">
        <v>0.10879999999999999</v>
      </c>
      <c r="BA18" s="72">
        <v>0.1842</v>
      </c>
      <c r="BB18" s="72">
        <v>0.23180000000000001</v>
      </c>
      <c r="BC18" s="72">
        <v>0.23599999999999999</v>
      </c>
      <c r="BD18" s="72">
        <v>0.25519999999999998</v>
      </c>
      <c r="BE18" s="72">
        <v>0.20930000000000001</v>
      </c>
      <c r="BF18" s="72">
        <v>0.41020000000000001</v>
      </c>
      <c r="BG18" s="72">
        <v>0.37290000000000001</v>
      </c>
      <c r="BH18" s="72">
        <v>0.2903</v>
      </c>
      <c r="BI18" s="72">
        <v>0.32350000000000001</v>
      </c>
      <c r="BJ18" s="72">
        <v>0.48859999999999998</v>
      </c>
      <c r="BK18" s="72">
        <v>0.5</v>
      </c>
      <c r="BL18" s="72">
        <v>0.46920000000000001</v>
      </c>
      <c r="BM18" s="72">
        <v>0.34300000000000003</v>
      </c>
      <c r="BN18" s="72">
        <v>0.75419999999999998</v>
      </c>
      <c r="BO18" s="72">
        <v>0.79790000000000005</v>
      </c>
      <c r="BP18" s="72">
        <v>0.37130000000000002</v>
      </c>
      <c r="BQ18" s="72">
        <v>0.36820000000000003</v>
      </c>
      <c r="BR18" s="72">
        <v>0.76370000000000005</v>
      </c>
      <c r="BS18" s="72">
        <v>0.84189999999999998</v>
      </c>
      <c r="BT18" s="72">
        <v>0.59440000000000004</v>
      </c>
      <c r="BU18" s="72">
        <v>0.51819999999999999</v>
      </c>
      <c r="BV18" s="72">
        <v>0.90500000000000003</v>
      </c>
      <c r="BW18" s="72">
        <v>0.81699999999999995</v>
      </c>
      <c r="BX18" s="67">
        <v>0.51439999999999997</v>
      </c>
      <c r="BY18" s="67">
        <v>0.57750000000000001</v>
      </c>
      <c r="BZ18" s="67">
        <v>0.7319</v>
      </c>
      <c r="CA18" s="67">
        <v>0.90759999999999996</v>
      </c>
      <c r="CB18" s="67">
        <v>0.71460000000000001</v>
      </c>
      <c r="CC18" s="67">
        <v>0.67659999999999998</v>
      </c>
      <c r="CD18" s="67">
        <v>1.2226999999999999</v>
      </c>
      <c r="CE18" s="67">
        <v>1.2587999999999999</v>
      </c>
      <c r="CF18" s="67">
        <v>0.73670000000000002</v>
      </c>
      <c r="CG18" s="67">
        <v>0.7641</v>
      </c>
      <c r="CH18" s="67">
        <v>1.361</v>
      </c>
      <c r="CI18" s="67">
        <v>1.3548</v>
      </c>
      <c r="CJ18" s="67">
        <v>0.88970000000000005</v>
      </c>
      <c r="CK18" s="67">
        <v>1.0449999999999999</v>
      </c>
      <c r="CL18" s="67">
        <v>1.446</v>
      </c>
      <c r="CM18" s="67">
        <v>1.9704999999999999</v>
      </c>
      <c r="CN18" s="67">
        <v>1.0154000000000001</v>
      </c>
      <c r="CO18" s="67">
        <v>1.1177999999999999</v>
      </c>
      <c r="CP18" s="67">
        <v>1.5967</v>
      </c>
      <c r="CQ18" s="67">
        <v>1.6102000000000001</v>
      </c>
      <c r="CR18" s="67">
        <v>0.87949999999999995</v>
      </c>
      <c r="CS18" s="68">
        <v>0.7873</v>
      </c>
      <c r="CT18" s="68">
        <v>1.6654</v>
      </c>
      <c r="CU18" s="68">
        <v>1.8560000000000001</v>
      </c>
      <c r="CV18" s="68">
        <v>1.2479</v>
      </c>
      <c r="CW18" s="68">
        <v>1.0392999999999999</v>
      </c>
      <c r="CX18" s="68">
        <v>2.0152999999999999</v>
      </c>
      <c r="CY18" s="68">
        <v>1.9595</v>
      </c>
      <c r="CZ18" s="68">
        <v>1.0634999999999999</v>
      </c>
      <c r="DA18" s="68">
        <v>1.2748999999999999</v>
      </c>
      <c r="DB18" s="68">
        <v>2.0506000000000002</v>
      </c>
      <c r="DC18" s="68">
        <v>2.0375000000000001</v>
      </c>
      <c r="DD18" s="68">
        <v>1.3496999999999999</v>
      </c>
      <c r="DE18" s="68">
        <v>1.3095000000000001</v>
      </c>
      <c r="DF18" s="68">
        <v>1.8422000000000001</v>
      </c>
      <c r="DG18" s="68">
        <v>1.7496</v>
      </c>
      <c r="DH18" s="68">
        <v>1.3640000000000001</v>
      </c>
      <c r="DI18" s="68">
        <v>1.3875</v>
      </c>
      <c r="DJ18" s="68">
        <v>2.2427999999999999</v>
      </c>
      <c r="DK18" s="68">
        <v>2.2863000000000002</v>
      </c>
      <c r="DM18" s="69"/>
      <c r="DN18" s="69"/>
      <c r="DO18" s="69"/>
      <c r="DP18" s="69"/>
      <c r="DQ18" s="69"/>
      <c r="DR18" s="69"/>
      <c r="DS18" s="69"/>
      <c r="DT18" s="69"/>
      <c r="DU18" s="69"/>
      <c r="DV18" s="69"/>
      <c r="DW18" s="69"/>
    </row>
    <row r="19" spans="1:140" ht="15.5" x14ac:dyDescent="0.35">
      <c r="A19" s="37" t="s">
        <v>46</v>
      </c>
      <c r="B19" s="71" t="s">
        <v>52</v>
      </c>
      <c r="C19" s="72" t="s">
        <v>119</v>
      </c>
      <c r="D19" s="72" t="s">
        <v>119</v>
      </c>
      <c r="E19" s="72" t="s">
        <v>119</v>
      </c>
      <c r="F19" s="72" t="s">
        <v>119</v>
      </c>
      <c r="G19" s="72" t="s">
        <v>119</v>
      </c>
      <c r="H19" s="72" t="s">
        <v>119</v>
      </c>
      <c r="I19" s="72" t="s">
        <v>119</v>
      </c>
      <c r="J19" s="72" t="s">
        <v>119</v>
      </c>
      <c r="K19" s="72" t="s">
        <v>119</v>
      </c>
      <c r="L19" s="72" t="s">
        <v>119</v>
      </c>
      <c r="M19" s="72" t="s">
        <v>119</v>
      </c>
      <c r="N19" s="72" t="s">
        <v>119</v>
      </c>
      <c r="O19" s="72" t="s">
        <v>119</v>
      </c>
      <c r="P19" s="72" t="s">
        <v>119</v>
      </c>
      <c r="Q19" s="72" t="s">
        <v>119</v>
      </c>
      <c r="R19" s="72" t="s">
        <v>119</v>
      </c>
      <c r="S19" s="72" t="s">
        <v>119</v>
      </c>
      <c r="T19" s="72" t="s">
        <v>119</v>
      </c>
      <c r="U19" s="72" t="s">
        <v>119</v>
      </c>
      <c r="V19" s="72" t="s">
        <v>119</v>
      </c>
      <c r="W19" s="72" t="s">
        <v>119</v>
      </c>
      <c r="X19" s="72" t="s">
        <v>119</v>
      </c>
      <c r="Y19" s="72" t="s">
        <v>119</v>
      </c>
      <c r="Z19" s="72" t="s">
        <v>119</v>
      </c>
      <c r="AA19" s="72" t="s">
        <v>119</v>
      </c>
      <c r="AB19" s="72" t="s">
        <v>119</v>
      </c>
      <c r="AC19" s="72" t="s">
        <v>119</v>
      </c>
      <c r="AD19" s="72" t="s">
        <v>119</v>
      </c>
      <c r="AE19" s="72" t="s">
        <v>119</v>
      </c>
      <c r="AF19" s="72" t="s">
        <v>119</v>
      </c>
      <c r="AG19" s="72" t="s">
        <v>119</v>
      </c>
      <c r="AH19" s="72" t="s">
        <v>119</v>
      </c>
      <c r="AI19" s="72" t="s">
        <v>119</v>
      </c>
      <c r="AJ19" s="72" t="s">
        <v>119</v>
      </c>
      <c r="AK19" s="72" t="s">
        <v>119</v>
      </c>
      <c r="AL19" s="72" t="s">
        <v>119</v>
      </c>
      <c r="AM19" s="72" t="s">
        <v>119</v>
      </c>
      <c r="AN19" s="72" t="s">
        <v>119</v>
      </c>
      <c r="AO19" s="72" t="s">
        <v>119</v>
      </c>
      <c r="AP19" s="72" t="s">
        <v>119</v>
      </c>
      <c r="AQ19" s="72" t="s">
        <v>119</v>
      </c>
      <c r="AR19" s="72" t="s">
        <v>119</v>
      </c>
      <c r="AS19" s="72" t="s">
        <v>119</v>
      </c>
      <c r="AT19" s="72" t="s">
        <v>119</v>
      </c>
      <c r="AU19" s="72" t="s">
        <v>119</v>
      </c>
      <c r="AV19" s="72" t="s">
        <v>119</v>
      </c>
      <c r="AW19" s="72" t="s">
        <v>119</v>
      </c>
      <c r="AX19" s="72" t="s">
        <v>119</v>
      </c>
      <c r="AY19" s="72" t="s">
        <v>119</v>
      </c>
      <c r="AZ19" s="72" t="s">
        <v>119</v>
      </c>
      <c r="BA19" s="72" t="s">
        <v>119</v>
      </c>
      <c r="BB19" s="72" t="s">
        <v>119</v>
      </c>
      <c r="BC19" s="72" t="s">
        <v>119</v>
      </c>
      <c r="BD19" s="72" t="s">
        <v>119</v>
      </c>
      <c r="BE19" s="72" t="s">
        <v>119</v>
      </c>
      <c r="BF19" s="72" t="s">
        <v>119</v>
      </c>
      <c r="BG19" s="72" t="s">
        <v>119</v>
      </c>
      <c r="BH19" s="72" t="s">
        <v>119</v>
      </c>
      <c r="BI19" s="72" t="s">
        <v>119</v>
      </c>
      <c r="BJ19" s="72" t="s">
        <v>119</v>
      </c>
      <c r="BK19" s="72" t="s">
        <v>119</v>
      </c>
      <c r="BL19" s="72" t="s">
        <v>119</v>
      </c>
      <c r="BM19" s="72" t="s">
        <v>119</v>
      </c>
      <c r="BN19" s="72" t="s">
        <v>119</v>
      </c>
      <c r="BO19" s="72" t="s">
        <v>119</v>
      </c>
      <c r="BP19" s="72" t="s">
        <v>119</v>
      </c>
      <c r="BQ19" s="72" t="s">
        <v>119</v>
      </c>
      <c r="BR19" s="72" t="s">
        <v>119</v>
      </c>
      <c r="BS19" s="72">
        <v>1.47E-2</v>
      </c>
      <c r="BT19" s="72">
        <v>5.0200000000000002E-2</v>
      </c>
      <c r="BU19" s="72">
        <v>4.2999999999999997E-2</v>
      </c>
      <c r="BV19" s="72">
        <v>1.2800000000000001E-2</v>
      </c>
      <c r="BW19" s="72">
        <v>2.52E-2</v>
      </c>
      <c r="BX19" s="67">
        <v>6.2300000000000001E-2</v>
      </c>
      <c r="BY19" s="67">
        <v>6.3799999999999996E-2</v>
      </c>
      <c r="BZ19" s="67">
        <v>2.3800000000000002E-2</v>
      </c>
      <c r="CA19" s="67">
        <v>3.5900000000000001E-2</v>
      </c>
      <c r="CB19" s="67">
        <v>0.10150000000000001</v>
      </c>
      <c r="CC19" s="67">
        <v>8.8599999999999998E-2</v>
      </c>
      <c r="CD19" s="67">
        <v>3.0099999999999998E-2</v>
      </c>
      <c r="CE19" s="67">
        <v>4.3099999999999999E-2</v>
      </c>
      <c r="CF19" s="67">
        <v>0.11840000000000001</v>
      </c>
      <c r="CG19" s="67">
        <v>0.10680000000000001</v>
      </c>
      <c r="CH19" s="67">
        <v>3.5299999999999998E-2</v>
      </c>
      <c r="CI19" s="67">
        <v>5.57E-2</v>
      </c>
      <c r="CJ19" s="67">
        <v>0.12520000000000001</v>
      </c>
      <c r="CK19" s="67">
        <v>0.1173</v>
      </c>
      <c r="CL19" s="67">
        <v>3.3700000000000001E-2</v>
      </c>
      <c r="CM19" s="67">
        <v>5.9900000000000002E-2</v>
      </c>
      <c r="CN19" s="67">
        <v>0.15759999999999999</v>
      </c>
      <c r="CO19" s="67">
        <v>0.12</v>
      </c>
      <c r="CP19" s="67">
        <v>3.5999999999999997E-2</v>
      </c>
      <c r="CQ19" s="67">
        <v>5.5500000000000001E-2</v>
      </c>
      <c r="CR19" s="67">
        <v>0.1497</v>
      </c>
      <c r="CS19" s="68">
        <v>0.1246</v>
      </c>
      <c r="CT19" s="68">
        <v>4.0599999999999997E-2</v>
      </c>
      <c r="CU19" s="68">
        <v>6.7500000000000004E-2</v>
      </c>
      <c r="CV19" s="68">
        <v>0.1532</v>
      </c>
      <c r="CW19" s="68">
        <v>0.14050000000000001</v>
      </c>
      <c r="CX19" s="68">
        <v>4.65E-2</v>
      </c>
      <c r="CY19" s="68">
        <v>5.6899999999999999E-2</v>
      </c>
      <c r="CZ19" s="68">
        <v>0.1623</v>
      </c>
      <c r="DA19" s="68">
        <v>0.1295</v>
      </c>
      <c r="DB19" s="68">
        <v>4.6199999999999998E-2</v>
      </c>
      <c r="DC19" s="68">
        <v>5.7000000000000002E-2</v>
      </c>
      <c r="DD19" s="68">
        <v>0.15</v>
      </c>
      <c r="DE19" s="68">
        <v>0.1376</v>
      </c>
      <c r="DF19" s="68">
        <v>4.07E-2</v>
      </c>
      <c r="DG19" s="68">
        <v>7.6200000000000004E-2</v>
      </c>
      <c r="DH19" s="68">
        <v>0.20610000000000001</v>
      </c>
      <c r="DI19" s="68">
        <v>0.1658</v>
      </c>
      <c r="DJ19" s="68">
        <v>4.7500000000000001E-2</v>
      </c>
      <c r="DK19" s="68">
        <v>6.8500000000000005E-2</v>
      </c>
      <c r="DM19" s="69"/>
      <c r="DN19" s="69"/>
      <c r="DO19" s="69"/>
      <c r="DP19" s="69"/>
      <c r="DQ19" s="69"/>
      <c r="DR19" s="69"/>
      <c r="DS19" s="69"/>
      <c r="DT19" s="69"/>
      <c r="DU19" s="69"/>
      <c r="DV19" s="69"/>
      <c r="DW19" s="69"/>
    </row>
    <row r="20" spans="1:140" ht="15.5" x14ac:dyDescent="0.35">
      <c r="A20" s="37" t="s">
        <v>46</v>
      </c>
      <c r="B20" s="71" t="s">
        <v>53</v>
      </c>
      <c r="C20" s="72">
        <v>4.1599999999999998E-2</v>
      </c>
      <c r="D20" s="72">
        <v>4.2799999999999998E-2</v>
      </c>
      <c r="E20" s="72">
        <v>4.5400000000000003E-2</v>
      </c>
      <c r="F20" s="72">
        <v>4.7600000000000003E-2</v>
      </c>
      <c r="G20" s="72">
        <v>5.6800000000000003E-2</v>
      </c>
      <c r="H20" s="72">
        <v>5.3499999999999999E-2</v>
      </c>
      <c r="I20" s="72">
        <v>5.8000000000000003E-2</v>
      </c>
      <c r="J20" s="72">
        <v>5.4699999999999999E-2</v>
      </c>
      <c r="K20" s="72">
        <v>5.3600000000000002E-2</v>
      </c>
      <c r="L20" s="72">
        <v>5.5500000000000001E-2</v>
      </c>
      <c r="M20" s="72">
        <v>6.2100000000000002E-2</v>
      </c>
      <c r="N20" s="72">
        <v>6.2300000000000001E-2</v>
      </c>
      <c r="O20" s="72">
        <v>6.0100000000000001E-2</v>
      </c>
      <c r="P20" s="72">
        <v>5.8200000000000002E-2</v>
      </c>
      <c r="Q20" s="72">
        <v>6.6199999999999995E-2</v>
      </c>
      <c r="R20" s="72">
        <v>6.8900000000000003E-2</v>
      </c>
      <c r="S20" s="72">
        <v>6.4199999999999993E-2</v>
      </c>
      <c r="T20" s="72">
        <v>6.0199999999999997E-2</v>
      </c>
      <c r="U20" s="72">
        <v>6.1699999999999998E-2</v>
      </c>
      <c r="V20" s="72">
        <v>8.7800000000000003E-2</v>
      </c>
      <c r="W20" s="72">
        <v>8.6099999999999996E-2</v>
      </c>
      <c r="X20" s="72">
        <v>8.7999999999999995E-2</v>
      </c>
      <c r="Y20" s="72">
        <v>9.1899999999999996E-2</v>
      </c>
      <c r="Z20" s="72">
        <v>0.1153</v>
      </c>
      <c r="AA20" s="72">
        <v>9.8299999999999998E-2</v>
      </c>
      <c r="AB20" s="72">
        <v>0.1114</v>
      </c>
      <c r="AC20" s="72">
        <v>0.14330000000000001</v>
      </c>
      <c r="AD20" s="72">
        <v>0.18720000000000001</v>
      </c>
      <c r="AE20" s="72">
        <v>0.2238</v>
      </c>
      <c r="AF20" s="72">
        <v>0.17469999999999999</v>
      </c>
      <c r="AG20" s="72">
        <v>0.1946</v>
      </c>
      <c r="AH20" s="72">
        <v>0.22509999999999999</v>
      </c>
      <c r="AI20" s="72">
        <v>0.29620000000000002</v>
      </c>
      <c r="AJ20" s="72">
        <v>0.13</v>
      </c>
      <c r="AK20" s="72">
        <v>0.12640000000000001</v>
      </c>
      <c r="AL20" s="72">
        <v>0.1784</v>
      </c>
      <c r="AM20" s="72">
        <v>0.19059999999999999</v>
      </c>
      <c r="AN20" s="72">
        <v>0.1394</v>
      </c>
      <c r="AO20" s="72">
        <v>0.1172</v>
      </c>
      <c r="AP20" s="72">
        <v>0.17810000000000001</v>
      </c>
      <c r="AQ20" s="72">
        <v>0.1867</v>
      </c>
      <c r="AR20" s="72">
        <v>0.18410000000000001</v>
      </c>
      <c r="AS20" s="72">
        <v>0.18579999999999999</v>
      </c>
      <c r="AT20" s="72">
        <v>0.24679999999999999</v>
      </c>
      <c r="AU20" s="72">
        <v>0.25</v>
      </c>
      <c r="AV20" s="72">
        <v>0.15820000000000001</v>
      </c>
      <c r="AW20" s="72">
        <v>0.14410000000000001</v>
      </c>
      <c r="AX20" s="72">
        <v>0.1913</v>
      </c>
      <c r="AY20" s="72">
        <v>0.23980000000000001</v>
      </c>
      <c r="AZ20" s="72">
        <v>0.22420000000000001</v>
      </c>
      <c r="BA20" s="72">
        <v>0.27050000000000002</v>
      </c>
      <c r="BB20" s="72">
        <v>0.27829999999999999</v>
      </c>
      <c r="BC20" s="72">
        <v>0.32569999999999999</v>
      </c>
      <c r="BD20" s="72">
        <v>0.28289999999999998</v>
      </c>
      <c r="BE20" s="72">
        <v>0.31730000000000003</v>
      </c>
      <c r="BF20" s="72">
        <v>0.33679999999999999</v>
      </c>
      <c r="BG20" s="72">
        <v>0.49580000000000002</v>
      </c>
      <c r="BH20" s="72">
        <v>0.33279999999999998</v>
      </c>
      <c r="BI20" s="72">
        <v>0.42249999999999999</v>
      </c>
      <c r="BJ20" s="72">
        <v>0.51449999999999996</v>
      </c>
      <c r="BK20" s="72">
        <v>0.50890000000000002</v>
      </c>
      <c r="BL20" s="72">
        <v>0.67830000000000001</v>
      </c>
      <c r="BM20" s="72">
        <v>0.5242</v>
      </c>
      <c r="BN20" s="72">
        <v>0.50609999999999999</v>
      </c>
      <c r="BO20" s="72">
        <v>0.52110000000000001</v>
      </c>
      <c r="BP20" s="72">
        <v>0.71399999999999997</v>
      </c>
      <c r="BQ20" s="72">
        <v>0.80469999999999997</v>
      </c>
      <c r="BR20" s="72">
        <v>0.92700000000000005</v>
      </c>
      <c r="BS20" s="72">
        <v>0.90229999999999999</v>
      </c>
      <c r="BT20" s="72">
        <v>0.9022</v>
      </c>
      <c r="BU20" s="72">
        <v>0.90569999999999995</v>
      </c>
      <c r="BV20" s="72">
        <v>1.1146</v>
      </c>
      <c r="BW20" s="72">
        <v>1.1355999999999999</v>
      </c>
      <c r="BX20" s="67">
        <v>1.0219</v>
      </c>
      <c r="BY20" s="67">
        <v>0.71599999999999997</v>
      </c>
      <c r="BZ20" s="67">
        <v>0.96519999999999995</v>
      </c>
      <c r="CA20" s="67">
        <v>1.1936</v>
      </c>
      <c r="CB20" s="67">
        <v>0.97540000000000004</v>
      </c>
      <c r="CC20" s="67">
        <v>0.95579999999999998</v>
      </c>
      <c r="CD20" s="67">
        <v>0.86529999999999996</v>
      </c>
      <c r="CE20" s="67">
        <v>0.87919999999999998</v>
      </c>
      <c r="CF20" s="67">
        <v>1.0857000000000001</v>
      </c>
      <c r="CG20" s="67">
        <v>1.1491</v>
      </c>
      <c r="CH20" s="67">
        <v>1.3199000000000001</v>
      </c>
      <c r="CI20" s="67">
        <v>1.1335999999999999</v>
      </c>
      <c r="CJ20" s="67">
        <v>1.1306</v>
      </c>
      <c r="CK20" s="67">
        <v>1.1013999999999999</v>
      </c>
      <c r="CL20" s="67">
        <v>1.3587</v>
      </c>
      <c r="CM20" s="67">
        <v>1.3161</v>
      </c>
      <c r="CN20" s="67">
        <v>1.2528999999999999</v>
      </c>
      <c r="CO20" s="67">
        <v>1.0810999999999999</v>
      </c>
      <c r="CP20" s="67">
        <v>1.2177</v>
      </c>
      <c r="CQ20" s="67">
        <v>1.3996</v>
      </c>
      <c r="CR20" s="67">
        <v>1.2497</v>
      </c>
      <c r="CS20" s="68">
        <v>1.1247</v>
      </c>
      <c r="CT20" s="68">
        <v>1.4071</v>
      </c>
      <c r="CU20" s="68">
        <v>1.2586999999999999</v>
      </c>
      <c r="CV20" s="68">
        <v>0.91039999999999999</v>
      </c>
      <c r="CW20" s="68">
        <v>1.1645000000000001</v>
      </c>
      <c r="CX20" s="68">
        <v>0.95320000000000005</v>
      </c>
      <c r="CY20" s="68">
        <v>1.0515000000000001</v>
      </c>
      <c r="CZ20" s="68">
        <v>0.75700000000000001</v>
      </c>
      <c r="DA20" s="68">
        <v>0.84230000000000005</v>
      </c>
      <c r="DB20" s="68">
        <v>1.2663</v>
      </c>
      <c r="DC20" s="68">
        <v>1.2501</v>
      </c>
      <c r="DD20" s="68">
        <v>1.1836</v>
      </c>
      <c r="DE20" s="68">
        <v>1.2226999999999999</v>
      </c>
      <c r="DF20" s="68">
        <v>1.3463000000000001</v>
      </c>
      <c r="DG20" s="68">
        <v>1.3062</v>
      </c>
      <c r="DH20" s="68">
        <v>1.1779999999999999</v>
      </c>
      <c r="DI20" s="68">
        <v>1.2839</v>
      </c>
      <c r="DJ20" s="68">
        <v>1.4160999999999999</v>
      </c>
      <c r="DK20" s="68">
        <v>1.4061999999999999</v>
      </c>
      <c r="DM20" s="69"/>
      <c r="DN20" s="69"/>
      <c r="DO20" s="69"/>
      <c r="DP20" s="69"/>
      <c r="DQ20" s="69"/>
      <c r="DR20" s="69"/>
      <c r="DS20" s="69"/>
      <c r="DT20" s="69"/>
      <c r="DU20" s="69"/>
      <c r="DV20" s="69"/>
      <c r="DW20" s="69"/>
    </row>
    <row r="21" spans="1:140" ht="15.5" x14ac:dyDescent="0.35">
      <c r="A21" s="37" t="s">
        <v>46</v>
      </c>
      <c r="B21" s="71" t="s">
        <v>54</v>
      </c>
      <c r="C21" s="72" t="s">
        <v>119</v>
      </c>
      <c r="D21" s="72" t="s">
        <v>119</v>
      </c>
      <c r="E21" s="72" t="s">
        <v>119</v>
      </c>
      <c r="F21" s="72" t="s">
        <v>119</v>
      </c>
      <c r="G21" s="72" t="s">
        <v>119</v>
      </c>
      <c r="H21" s="72" t="s">
        <v>119</v>
      </c>
      <c r="I21" s="72" t="s">
        <v>119</v>
      </c>
      <c r="J21" s="72" t="s">
        <v>119</v>
      </c>
      <c r="K21" s="72" t="s">
        <v>119</v>
      </c>
      <c r="L21" s="72" t="s">
        <v>119</v>
      </c>
      <c r="M21" s="72" t="s">
        <v>119</v>
      </c>
      <c r="N21" s="72" t="s">
        <v>119</v>
      </c>
      <c r="O21" s="72" t="s">
        <v>119</v>
      </c>
      <c r="P21" s="72" t="s">
        <v>119</v>
      </c>
      <c r="Q21" s="72" t="s">
        <v>119</v>
      </c>
      <c r="R21" s="72" t="s">
        <v>119</v>
      </c>
      <c r="S21" s="72" t="s">
        <v>119</v>
      </c>
      <c r="T21" s="72" t="s">
        <v>119</v>
      </c>
      <c r="U21" s="72" t="s">
        <v>119</v>
      </c>
      <c r="V21" s="72" t="s">
        <v>119</v>
      </c>
      <c r="W21" s="72" t="s">
        <v>119</v>
      </c>
      <c r="X21" s="72" t="s">
        <v>119</v>
      </c>
      <c r="Y21" s="72" t="s">
        <v>119</v>
      </c>
      <c r="Z21" s="72" t="s">
        <v>119</v>
      </c>
      <c r="AA21" s="72" t="s">
        <v>119</v>
      </c>
      <c r="AB21" s="72" t="s">
        <v>119</v>
      </c>
      <c r="AC21" s="72" t="s">
        <v>119</v>
      </c>
      <c r="AD21" s="72" t="s">
        <v>119</v>
      </c>
      <c r="AE21" s="72" t="s">
        <v>119</v>
      </c>
      <c r="AF21" s="72" t="s">
        <v>119</v>
      </c>
      <c r="AG21" s="72" t="s">
        <v>119</v>
      </c>
      <c r="AH21" s="72" t="s">
        <v>119</v>
      </c>
      <c r="AI21" s="72" t="s">
        <v>119</v>
      </c>
      <c r="AJ21" s="72" t="s">
        <v>119</v>
      </c>
      <c r="AK21" s="72" t="s">
        <v>119</v>
      </c>
      <c r="AL21" s="72" t="s">
        <v>119</v>
      </c>
      <c r="AM21" s="72" t="s">
        <v>119</v>
      </c>
      <c r="AN21" s="72" t="s">
        <v>119</v>
      </c>
      <c r="AO21" s="72" t="s">
        <v>119</v>
      </c>
      <c r="AP21" s="72" t="s">
        <v>119</v>
      </c>
      <c r="AQ21" s="72" t="s">
        <v>119</v>
      </c>
      <c r="AR21" s="72" t="s">
        <v>119</v>
      </c>
      <c r="AS21" s="72" t="s">
        <v>119</v>
      </c>
      <c r="AT21" s="72" t="s">
        <v>119</v>
      </c>
      <c r="AU21" s="72" t="s">
        <v>119</v>
      </c>
      <c r="AV21" s="72" t="s">
        <v>119</v>
      </c>
      <c r="AW21" s="72" t="s">
        <v>119</v>
      </c>
      <c r="AX21" s="72" t="s">
        <v>119</v>
      </c>
      <c r="AY21" s="72" t="s">
        <v>119</v>
      </c>
      <c r="AZ21" s="72" t="s">
        <v>119</v>
      </c>
      <c r="BA21" s="72" t="s">
        <v>119</v>
      </c>
      <c r="BB21" s="72" t="s">
        <v>119</v>
      </c>
      <c r="BC21" s="72" t="s">
        <v>119</v>
      </c>
      <c r="BD21" s="72" t="s">
        <v>119</v>
      </c>
      <c r="BE21" s="72" t="s">
        <v>119</v>
      </c>
      <c r="BF21" s="72" t="s">
        <v>119</v>
      </c>
      <c r="BG21" s="72" t="s">
        <v>119</v>
      </c>
      <c r="BH21" s="72" t="s">
        <v>119</v>
      </c>
      <c r="BI21" s="72" t="s">
        <v>119</v>
      </c>
      <c r="BJ21" s="72" t="s">
        <v>119</v>
      </c>
      <c r="BK21" s="72">
        <v>4.6199999999999998E-2</v>
      </c>
      <c r="BL21" s="72">
        <v>4.2000000000000003E-2</v>
      </c>
      <c r="BM21" s="72">
        <v>4.8099999999999997E-2</v>
      </c>
      <c r="BN21" s="72">
        <v>4.6899999999999997E-2</v>
      </c>
      <c r="BO21" s="72">
        <v>4.4900000000000002E-2</v>
      </c>
      <c r="BP21" s="72">
        <v>4.4200000000000003E-2</v>
      </c>
      <c r="BQ21" s="72">
        <v>5.0599999999999999E-2</v>
      </c>
      <c r="BR21" s="72">
        <v>4.9799999999999997E-2</v>
      </c>
      <c r="BS21" s="72">
        <v>4.58E-2</v>
      </c>
      <c r="BT21" s="72">
        <v>4.4699999999999997E-2</v>
      </c>
      <c r="BU21" s="72">
        <v>7.2400000000000006E-2</v>
      </c>
      <c r="BV21" s="72">
        <v>7.2499999999999995E-2</v>
      </c>
      <c r="BW21" s="72">
        <v>0.10050000000000001</v>
      </c>
      <c r="BX21" s="67">
        <v>9.5799999999999996E-2</v>
      </c>
      <c r="BY21" s="67">
        <v>0.1018</v>
      </c>
      <c r="BZ21" s="67">
        <v>9.7100000000000006E-2</v>
      </c>
      <c r="CA21" s="67">
        <v>0.1125</v>
      </c>
      <c r="CB21" s="67">
        <v>0.1069</v>
      </c>
      <c r="CC21" s="67">
        <v>0.1177</v>
      </c>
      <c r="CD21" s="67">
        <v>0.11210000000000001</v>
      </c>
      <c r="CE21" s="67">
        <v>0.11940000000000001</v>
      </c>
      <c r="CF21" s="67">
        <v>0.11360000000000001</v>
      </c>
      <c r="CG21" s="67">
        <v>0.11020000000000001</v>
      </c>
      <c r="CH21" s="67">
        <v>0.1148</v>
      </c>
      <c r="CI21" s="67">
        <v>0.1198</v>
      </c>
      <c r="CJ21" s="67">
        <v>0.112</v>
      </c>
      <c r="CK21" s="67">
        <v>0.1124</v>
      </c>
      <c r="CL21" s="67">
        <v>0.1242</v>
      </c>
      <c r="CM21" s="67">
        <v>0.1328</v>
      </c>
      <c r="CN21" s="67">
        <v>0.12989999999999999</v>
      </c>
      <c r="CO21" s="67">
        <v>0.1229</v>
      </c>
      <c r="CP21" s="67">
        <v>0.1326</v>
      </c>
      <c r="CQ21" s="67">
        <v>0.14349999999999999</v>
      </c>
      <c r="CR21" s="67">
        <v>0.13189999999999999</v>
      </c>
      <c r="CS21" s="68">
        <v>0.13689999999999999</v>
      </c>
      <c r="CT21" s="68">
        <v>0.14649999999999999</v>
      </c>
      <c r="CU21" s="68">
        <v>0.14399999999999999</v>
      </c>
      <c r="CV21" s="68">
        <v>0.12770000000000001</v>
      </c>
      <c r="CW21" s="68">
        <v>0.13569999999999999</v>
      </c>
      <c r="CX21" s="68">
        <v>0.14410000000000001</v>
      </c>
      <c r="CY21" s="68">
        <v>0.1431</v>
      </c>
      <c r="CZ21" s="68">
        <v>0.12620000000000001</v>
      </c>
      <c r="DA21" s="68">
        <v>0.13070000000000001</v>
      </c>
      <c r="DB21" s="68">
        <v>0.14099999999999999</v>
      </c>
      <c r="DC21" s="68">
        <v>0.1545</v>
      </c>
      <c r="DD21" s="68">
        <v>0.1414</v>
      </c>
      <c r="DE21" s="68">
        <v>0.153</v>
      </c>
      <c r="DF21" s="68">
        <v>0.1542</v>
      </c>
      <c r="DG21" s="68">
        <v>0.1555</v>
      </c>
      <c r="DH21" s="68">
        <v>0.1361</v>
      </c>
      <c r="DI21" s="68">
        <v>0.14169999999999999</v>
      </c>
      <c r="DJ21" s="68">
        <v>0.15570000000000001</v>
      </c>
      <c r="DK21" s="68">
        <v>0.15459999999999999</v>
      </c>
      <c r="DM21" s="69"/>
      <c r="DN21" s="69"/>
      <c r="DO21" s="69"/>
      <c r="DP21" s="69"/>
      <c r="DQ21" s="69"/>
      <c r="DR21" s="69"/>
      <c r="DS21" s="69"/>
      <c r="DT21" s="69"/>
      <c r="DU21" s="69"/>
      <c r="DV21" s="69"/>
      <c r="DW21" s="69"/>
    </row>
    <row r="22" spans="1:140" ht="15.5" x14ac:dyDescent="0.35">
      <c r="A22" s="37" t="s">
        <v>46</v>
      </c>
      <c r="B22" s="71" t="s">
        <v>55</v>
      </c>
      <c r="C22" s="67">
        <v>0.36230000000000001</v>
      </c>
      <c r="D22" s="67">
        <v>0.34210000000000002</v>
      </c>
      <c r="E22" s="67">
        <v>7.2800000000000004E-2</v>
      </c>
      <c r="F22" s="67">
        <v>0.29480000000000001</v>
      </c>
      <c r="G22" s="67">
        <v>0.31140000000000001</v>
      </c>
      <c r="H22" s="67">
        <v>0.31890000000000002</v>
      </c>
      <c r="I22" s="67">
        <v>0.2833</v>
      </c>
      <c r="J22" s="67">
        <v>0.31130000000000002</v>
      </c>
      <c r="K22" s="67">
        <v>0.27839999999999998</v>
      </c>
      <c r="L22" s="67">
        <v>0.32500000000000001</v>
      </c>
      <c r="M22" s="67">
        <v>0.31990000000000002</v>
      </c>
      <c r="N22" s="67">
        <v>0.29549999999999998</v>
      </c>
      <c r="O22" s="67">
        <v>0.27850000000000003</v>
      </c>
      <c r="P22" s="67">
        <v>0.2261</v>
      </c>
      <c r="Q22" s="67">
        <v>0.2271</v>
      </c>
      <c r="R22" s="67">
        <v>0.16250000000000001</v>
      </c>
      <c r="S22" s="67">
        <v>0.15679999999999999</v>
      </c>
      <c r="T22" s="67">
        <v>0.2387</v>
      </c>
      <c r="U22" s="67">
        <v>5.5500000000000001E-2</v>
      </c>
      <c r="V22" s="67">
        <v>0.27250000000000002</v>
      </c>
      <c r="W22" s="67">
        <v>6.8699999999999997E-2</v>
      </c>
      <c r="X22" s="67">
        <v>2.64E-2</v>
      </c>
      <c r="Y22" s="67">
        <v>-1.9300000000000001E-2</v>
      </c>
      <c r="Z22" s="67">
        <v>0.11</v>
      </c>
      <c r="AA22" s="67">
        <v>0.1106</v>
      </c>
      <c r="AB22" s="67">
        <v>0.1449</v>
      </c>
      <c r="AC22" s="67">
        <v>0.1767</v>
      </c>
      <c r="AD22" s="67">
        <v>0.2117</v>
      </c>
      <c r="AE22" s="67">
        <v>0.1203</v>
      </c>
      <c r="AF22" s="67">
        <v>0.18279999999999999</v>
      </c>
      <c r="AG22" s="67">
        <v>0.16689999999999999</v>
      </c>
      <c r="AH22" s="67">
        <v>0.24540000000000001</v>
      </c>
      <c r="AI22" s="67">
        <v>0.1205</v>
      </c>
      <c r="AJ22" s="67">
        <v>0.24629999999999999</v>
      </c>
      <c r="AK22" s="67">
        <v>0.13950000000000001</v>
      </c>
      <c r="AL22" s="67">
        <v>0.14000000000000001</v>
      </c>
      <c r="AM22" s="67">
        <v>9.6199999999999994E-2</v>
      </c>
      <c r="AN22" s="67">
        <v>7.6499999999999999E-2</v>
      </c>
      <c r="AO22" s="67">
        <v>0.2291</v>
      </c>
      <c r="AP22" s="67">
        <v>4.6600000000000003E-2</v>
      </c>
      <c r="AQ22" s="67">
        <v>0.2077</v>
      </c>
      <c r="AR22" s="67">
        <v>0.30599999999999999</v>
      </c>
      <c r="AS22" s="67">
        <v>0.31950000000000001</v>
      </c>
      <c r="AT22" s="67">
        <v>0.1145</v>
      </c>
      <c r="AU22" s="67">
        <v>4.8599999999999997E-2</v>
      </c>
      <c r="AV22" s="67">
        <v>0.23910000000000001</v>
      </c>
      <c r="AW22" s="67">
        <v>6.9800000000000001E-2</v>
      </c>
      <c r="AX22" s="67">
        <v>-0.1115</v>
      </c>
      <c r="AY22" s="67">
        <v>-0.1454</v>
      </c>
      <c r="AZ22" s="67">
        <v>0.12189999999999999</v>
      </c>
      <c r="BA22" s="67">
        <v>0.23719999999999999</v>
      </c>
      <c r="BB22" s="67">
        <v>1.5100000000000001E-2</v>
      </c>
      <c r="BC22" s="67">
        <v>9.1499999999999998E-2</v>
      </c>
      <c r="BD22" s="67">
        <v>0.13150000000000001</v>
      </c>
      <c r="BE22" s="67">
        <v>0.20280000000000001</v>
      </c>
      <c r="BF22" s="67">
        <v>0.10929999999999999</v>
      </c>
      <c r="BG22" s="67">
        <v>0.1709</v>
      </c>
      <c r="BH22" s="67">
        <v>0.26850000000000002</v>
      </c>
      <c r="BI22" s="67">
        <v>0.3488</v>
      </c>
      <c r="BJ22" s="67">
        <v>0.2319</v>
      </c>
      <c r="BK22" s="67">
        <v>0.2419</v>
      </c>
      <c r="BL22" s="67">
        <v>0.30640000000000001</v>
      </c>
      <c r="BM22" s="67">
        <v>0.40010000000000001</v>
      </c>
      <c r="BN22" s="67">
        <v>0.2923</v>
      </c>
      <c r="BO22" s="67">
        <v>0.42070000000000002</v>
      </c>
      <c r="BP22" s="67">
        <v>0.4365</v>
      </c>
      <c r="BQ22" s="67">
        <v>0.46710000000000002</v>
      </c>
      <c r="BR22" s="67">
        <v>0.44009999999999999</v>
      </c>
      <c r="BS22" s="67">
        <v>0.42649999999999999</v>
      </c>
      <c r="BT22" s="67">
        <v>0.48159999999999997</v>
      </c>
      <c r="BU22" s="67">
        <v>0.50929999999999997</v>
      </c>
      <c r="BV22" s="67">
        <v>0.39739999999999998</v>
      </c>
      <c r="BW22" s="67">
        <v>0.51890000000000003</v>
      </c>
      <c r="BX22" s="67">
        <v>0.46060000000000001</v>
      </c>
      <c r="BY22" s="67">
        <v>0.40799999999999997</v>
      </c>
      <c r="BZ22" s="67">
        <v>0.13819999999999999</v>
      </c>
      <c r="CA22" s="67">
        <v>0.22409999999999999</v>
      </c>
      <c r="CB22" s="67">
        <v>0.45140000000000002</v>
      </c>
      <c r="CC22" s="67">
        <v>0.45579999999999998</v>
      </c>
      <c r="CD22" s="67">
        <v>0.13769999999999999</v>
      </c>
      <c r="CE22" s="67">
        <v>0.46229999999999999</v>
      </c>
      <c r="CF22" s="67">
        <v>0.44290000000000002</v>
      </c>
      <c r="CG22" s="67">
        <v>0.42380000000000001</v>
      </c>
      <c r="CH22" s="67">
        <v>0.314</v>
      </c>
      <c r="CI22" s="67">
        <v>0.5202</v>
      </c>
      <c r="CJ22" s="67">
        <v>0.48349999999999999</v>
      </c>
      <c r="CK22" s="67">
        <v>0.3826</v>
      </c>
      <c r="CL22" s="67">
        <v>0.434</v>
      </c>
      <c r="CM22" s="67">
        <v>0.49890000000000001</v>
      </c>
      <c r="CN22" s="67">
        <v>0.3836</v>
      </c>
      <c r="CO22" s="67">
        <v>0.20119999999999999</v>
      </c>
      <c r="CP22" s="67">
        <v>0.45639999999999997</v>
      </c>
      <c r="CQ22" s="67">
        <v>0.54269999999999996</v>
      </c>
      <c r="CR22" s="67">
        <v>0.52339999999999998</v>
      </c>
      <c r="CS22" s="68">
        <v>0.66210000000000002</v>
      </c>
      <c r="CT22" s="68">
        <v>0.38919999999999999</v>
      </c>
      <c r="CU22" s="68">
        <v>0.42759999999999998</v>
      </c>
      <c r="CV22" s="68">
        <v>-0.34039999999999998</v>
      </c>
      <c r="CW22" s="68">
        <v>-0.4173</v>
      </c>
      <c r="CX22" s="68">
        <v>-0.12640000000000001</v>
      </c>
      <c r="CY22" s="68">
        <v>0.62109999999999999</v>
      </c>
      <c r="CZ22" s="68">
        <v>0.65269999999999995</v>
      </c>
      <c r="DA22" s="68">
        <v>0.33279999999999998</v>
      </c>
      <c r="DB22" s="68">
        <v>0.44269999999999998</v>
      </c>
      <c r="DC22" s="68">
        <v>0.7762</v>
      </c>
      <c r="DD22" s="68">
        <v>0.79259999999999997</v>
      </c>
      <c r="DE22" s="68">
        <v>0.69969999999999999</v>
      </c>
      <c r="DF22" s="68">
        <v>0.60409999999999997</v>
      </c>
      <c r="DG22" s="68">
        <v>0.67349999999999999</v>
      </c>
      <c r="DH22" s="68">
        <v>0.63470000000000004</v>
      </c>
      <c r="DI22" s="68">
        <v>0.69640000000000002</v>
      </c>
      <c r="DJ22" s="68">
        <v>0.55169999999999997</v>
      </c>
      <c r="DK22" s="68">
        <v>0.53159999999999996</v>
      </c>
      <c r="DM22" s="69"/>
      <c r="DN22" s="69"/>
      <c r="DO22" s="69"/>
      <c r="DP22" s="69"/>
      <c r="DQ22" s="69"/>
      <c r="DR22" s="69"/>
      <c r="DS22" s="69"/>
      <c r="DT22" s="69"/>
      <c r="DU22" s="69"/>
      <c r="DV22" s="69"/>
      <c r="DW22" s="69"/>
    </row>
    <row r="23" spans="1:140" ht="15.5" x14ac:dyDescent="0.35">
      <c r="A23" s="37" t="s">
        <v>46</v>
      </c>
      <c r="B23" s="71" t="s">
        <v>56</v>
      </c>
      <c r="C23" s="67">
        <v>20.5336</v>
      </c>
      <c r="D23" s="67">
        <v>17.494599999999998</v>
      </c>
      <c r="E23" s="67">
        <v>16.829899999999999</v>
      </c>
      <c r="F23" s="67">
        <v>19.932700000000001</v>
      </c>
      <c r="G23" s="67">
        <v>20.313500000000001</v>
      </c>
      <c r="H23" s="67">
        <v>17.1919</v>
      </c>
      <c r="I23" s="67">
        <v>16.478300000000001</v>
      </c>
      <c r="J23" s="67">
        <v>19.630800000000001</v>
      </c>
      <c r="K23" s="67">
        <v>20.160900000000002</v>
      </c>
      <c r="L23" s="67">
        <v>17.447199999999999</v>
      </c>
      <c r="M23" s="67">
        <v>16.760999999999999</v>
      </c>
      <c r="N23" s="67">
        <v>20.029299999999999</v>
      </c>
      <c r="O23" s="67">
        <v>21.704899999999999</v>
      </c>
      <c r="P23" s="67">
        <v>17.987100000000002</v>
      </c>
      <c r="Q23" s="67">
        <v>17.267700000000001</v>
      </c>
      <c r="R23" s="67">
        <v>20.4223</v>
      </c>
      <c r="S23" s="67">
        <v>21.1555</v>
      </c>
      <c r="T23" s="67">
        <v>17.257999999999999</v>
      </c>
      <c r="U23" s="67">
        <v>17.080300000000001</v>
      </c>
      <c r="V23" s="67">
        <v>20.297899999999998</v>
      </c>
      <c r="W23" s="67">
        <v>21.302900000000001</v>
      </c>
      <c r="X23" s="67">
        <v>17.996600000000001</v>
      </c>
      <c r="Y23" s="67">
        <v>17.498200000000001</v>
      </c>
      <c r="Z23" s="67">
        <v>20.7318</v>
      </c>
      <c r="AA23" s="67">
        <v>21.875599999999999</v>
      </c>
      <c r="AB23" s="67">
        <v>16.760200000000001</v>
      </c>
      <c r="AC23" s="67">
        <v>17.3508</v>
      </c>
      <c r="AD23" s="67">
        <v>20.832799999999999</v>
      </c>
      <c r="AE23" s="67">
        <v>21.6921</v>
      </c>
      <c r="AF23" s="67">
        <v>17.982700000000001</v>
      </c>
      <c r="AG23" s="67">
        <v>17.314800000000002</v>
      </c>
      <c r="AH23" s="67">
        <v>21.202200000000001</v>
      </c>
      <c r="AI23" s="67">
        <v>22.822299999999998</v>
      </c>
      <c r="AJ23" s="67">
        <v>17.8581</v>
      </c>
      <c r="AK23" s="67">
        <v>17.519400000000001</v>
      </c>
      <c r="AL23" s="67">
        <v>20.498899999999999</v>
      </c>
      <c r="AM23" s="67">
        <v>20.602</v>
      </c>
      <c r="AN23" s="67">
        <v>17.1752</v>
      </c>
      <c r="AO23" s="67">
        <v>17.075299999999999</v>
      </c>
      <c r="AP23" s="67">
        <v>21.111799999999999</v>
      </c>
      <c r="AQ23" s="67">
        <v>20.3459</v>
      </c>
      <c r="AR23" s="67">
        <v>17.203199999999999</v>
      </c>
      <c r="AS23" s="67">
        <v>16.699100000000001</v>
      </c>
      <c r="AT23" s="67">
        <v>19.951599999999999</v>
      </c>
      <c r="AU23" s="67">
        <v>20.2545</v>
      </c>
      <c r="AV23" s="67">
        <v>15.9559</v>
      </c>
      <c r="AW23" s="67">
        <v>15.5604</v>
      </c>
      <c r="AX23" s="67">
        <v>18.452300000000001</v>
      </c>
      <c r="AY23" s="67">
        <v>20.146799999999999</v>
      </c>
      <c r="AZ23" s="67">
        <v>15.9978</v>
      </c>
      <c r="BA23" s="67">
        <v>15.383900000000001</v>
      </c>
      <c r="BB23" s="67">
        <v>19.694900000000001</v>
      </c>
      <c r="BC23" s="67">
        <v>19.578299999999999</v>
      </c>
      <c r="BD23" s="67">
        <v>15.5901</v>
      </c>
      <c r="BE23" s="67">
        <v>15.252599999999999</v>
      </c>
      <c r="BF23" s="67">
        <v>17.949200000000001</v>
      </c>
      <c r="BG23" s="67">
        <v>19.2255</v>
      </c>
      <c r="BH23" s="67">
        <v>16.271000000000001</v>
      </c>
      <c r="BI23" s="67">
        <v>15.5738</v>
      </c>
      <c r="BJ23" s="67">
        <v>18.6768</v>
      </c>
      <c r="BK23" s="67">
        <v>19.5932</v>
      </c>
      <c r="BL23" s="67">
        <v>15.6395</v>
      </c>
      <c r="BM23" s="67">
        <v>15.3262</v>
      </c>
      <c r="BN23" s="67">
        <v>17.534500000000001</v>
      </c>
      <c r="BO23" s="67">
        <v>17.2926</v>
      </c>
      <c r="BP23" s="67">
        <v>14.5547</v>
      </c>
      <c r="BQ23" s="67">
        <v>13.8561</v>
      </c>
      <c r="BR23" s="67">
        <v>16.234300000000001</v>
      </c>
      <c r="BS23" s="67">
        <v>17.243300000000001</v>
      </c>
      <c r="BT23" s="67">
        <v>13.5358</v>
      </c>
      <c r="BU23" s="67">
        <v>13.1898</v>
      </c>
      <c r="BV23" s="67">
        <v>15.331099999999999</v>
      </c>
      <c r="BW23" s="67">
        <v>15.7018</v>
      </c>
      <c r="BX23" s="67">
        <v>12.5482</v>
      </c>
      <c r="BY23" s="67">
        <v>12.075200000000001</v>
      </c>
      <c r="BZ23" s="67">
        <v>15.097300000000001</v>
      </c>
      <c r="CA23" s="67">
        <v>15.021599999999999</v>
      </c>
      <c r="CB23" s="67">
        <v>11.8276</v>
      </c>
      <c r="CC23" s="67">
        <v>11.7318</v>
      </c>
      <c r="CD23" s="67">
        <v>14.239000000000001</v>
      </c>
      <c r="CE23" s="67">
        <v>14.6206</v>
      </c>
      <c r="CF23" s="67">
        <v>11.6633</v>
      </c>
      <c r="CG23" s="67">
        <v>11.5258</v>
      </c>
      <c r="CH23" s="67">
        <v>13.138500000000001</v>
      </c>
      <c r="CI23" s="67">
        <v>13.0014</v>
      </c>
      <c r="CJ23" s="67">
        <v>10.995799999999999</v>
      </c>
      <c r="CK23" s="67">
        <v>10.573</v>
      </c>
      <c r="CL23" s="67">
        <v>13.029</v>
      </c>
      <c r="CM23" s="67">
        <v>12.1791</v>
      </c>
      <c r="CN23" s="67">
        <v>9.2692999999999994</v>
      </c>
      <c r="CO23" s="67">
        <v>10.055099999999999</v>
      </c>
      <c r="CP23" s="67">
        <v>11.9971</v>
      </c>
      <c r="CQ23" s="67">
        <v>12.207599999999999</v>
      </c>
      <c r="CR23" s="67">
        <v>10.644399999999999</v>
      </c>
      <c r="CS23" s="68">
        <v>10.2765</v>
      </c>
      <c r="CT23" s="68">
        <v>11.7875</v>
      </c>
      <c r="CU23" s="68">
        <v>11.633599999999999</v>
      </c>
      <c r="CV23" s="68">
        <v>10.2424</v>
      </c>
      <c r="CW23" s="68">
        <v>10.4575</v>
      </c>
      <c r="CX23" s="68">
        <v>10.9682</v>
      </c>
      <c r="CY23" s="68">
        <v>10.579000000000001</v>
      </c>
      <c r="CZ23" s="68">
        <v>9.1364000000000001</v>
      </c>
      <c r="DA23" s="68">
        <v>9.0563000000000002</v>
      </c>
      <c r="DB23" s="68">
        <v>10.491</v>
      </c>
      <c r="DC23" s="68">
        <v>10.465400000000001</v>
      </c>
      <c r="DD23" s="68">
        <v>8.7530000000000001</v>
      </c>
      <c r="DE23" s="68">
        <v>8.7182999999999993</v>
      </c>
      <c r="DF23" s="68">
        <v>10.5603</v>
      </c>
      <c r="DG23" s="68">
        <v>11.144600000000001</v>
      </c>
      <c r="DH23" s="68">
        <v>8.4490999999999996</v>
      </c>
      <c r="DI23" s="68">
        <v>8.4672000000000001</v>
      </c>
      <c r="DJ23" s="68">
        <v>10.293900000000001</v>
      </c>
      <c r="DK23" s="68">
        <v>10.6313</v>
      </c>
      <c r="DM23" s="69"/>
      <c r="DN23" s="69"/>
      <c r="DO23" s="69"/>
      <c r="DP23" s="69"/>
      <c r="DQ23" s="69"/>
      <c r="DR23" s="69"/>
      <c r="DS23" s="69"/>
      <c r="DT23" s="69"/>
      <c r="DU23" s="69"/>
      <c r="DV23" s="69"/>
      <c r="DW23" s="69"/>
    </row>
    <row r="24" spans="1:140" ht="15.5" x14ac:dyDescent="0.35">
      <c r="A24" s="37" t="s">
        <v>47</v>
      </c>
      <c r="B24" s="71" t="s">
        <v>57</v>
      </c>
      <c r="C24" s="67">
        <v>0.32479999999999998</v>
      </c>
      <c r="D24" s="67">
        <v>0.29520000000000002</v>
      </c>
      <c r="E24" s="67">
        <v>0.25380000000000003</v>
      </c>
      <c r="F24" s="67">
        <v>0.34379999999999999</v>
      </c>
      <c r="G24" s="67">
        <v>0.26840000000000003</v>
      </c>
      <c r="H24" s="67">
        <v>0.24390000000000001</v>
      </c>
      <c r="I24" s="67">
        <v>0.2097</v>
      </c>
      <c r="J24" s="67">
        <v>0.28410000000000002</v>
      </c>
      <c r="K24" s="67">
        <v>0.26600000000000001</v>
      </c>
      <c r="L24" s="67">
        <v>0.21990000000000001</v>
      </c>
      <c r="M24" s="67">
        <v>0.17019999999999999</v>
      </c>
      <c r="N24" s="67">
        <v>0.24890000000000001</v>
      </c>
      <c r="O24" s="67">
        <v>0.24360000000000001</v>
      </c>
      <c r="P24" s="67">
        <v>0.21510000000000001</v>
      </c>
      <c r="Q24" s="67">
        <v>0.26590000000000003</v>
      </c>
      <c r="R24" s="67">
        <v>0.30630000000000002</v>
      </c>
      <c r="S24" s="67">
        <v>0.2732</v>
      </c>
      <c r="T24" s="67">
        <v>0.21870000000000001</v>
      </c>
      <c r="U24" s="67">
        <v>0.22750000000000001</v>
      </c>
      <c r="V24" s="67">
        <v>0.28360000000000002</v>
      </c>
      <c r="W24" s="67">
        <v>0.25979999999999998</v>
      </c>
      <c r="X24" s="67">
        <v>0.2407</v>
      </c>
      <c r="Y24" s="67">
        <v>0.20669999999999999</v>
      </c>
      <c r="Z24" s="67">
        <v>0.26479999999999998</v>
      </c>
      <c r="AA24" s="67">
        <v>0.25559999999999999</v>
      </c>
      <c r="AB24" s="67">
        <v>0.2397</v>
      </c>
      <c r="AC24" s="67">
        <v>0.20219999999999999</v>
      </c>
      <c r="AD24" s="67">
        <v>0.23949999999999999</v>
      </c>
      <c r="AE24" s="67">
        <v>0.23880000000000001</v>
      </c>
      <c r="AF24" s="67">
        <v>0.22939999999999999</v>
      </c>
      <c r="AG24" s="67">
        <v>0.20499999999999999</v>
      </c>
      <c r="AH24" s="67">
        <v>0.24779999999999999</v>
      </c>
      <c r="AI24" s="67">
        <v>0.2291</v>
      </c>
      <c r="AJ24" s="67">
        <v>0.23430000000000001</v>
      </c>
      <c r="AK24" s="67">
        <v>0.22650000000000001</v>
      </c>
      <c r="AL24" s="67">
        <v>0.25509999999999999</v>
      </c>
      <c r="AM24" s="67">
        <v>0.25209999999999999</v>
      </c>
      <c r="AN24" s="67">
        <v>0.24940000000000001</v>
      </c>
      <c r="AO24" s="67">
        <v>0.18559999999999999</v>
      </c>
      <c r="AP24" s="67">
        <v>0.24179999999999999</v>
      </c>
      <c r="AQ24" s="67">
        <v>0.24610000000000001</v>
      </c>
      <c r="AR24" s="67">
        <v>0.24299999999999999</v>
      </c>
      <c r="AS24" s="67">
        <v>0.24249999999999999</v>
      </c>
      <c r="AT24" s="67">
        <v>0.2397</v>
      </c>
      <c r="AU24" s="67">
        <v>0.23350000000000001</v>
      </c>
      <c r="AV24" s="67">
        <v>0.2051</v>
      </c>
      <c r="AW24" s="67">
        <v>0.15920000000000001</v>
      </c>
      <c r="AX24" s="67">
        <v>0.27339999999999998</v>
      </c>
      <c r="AY24" s="67">
        <v>0.20749999999999999</v>
      </c>
      <c r="AZ24" s="67">
        <v>0.1762</v>
      </c>
      <c r="BA24" s="67">
        <v>0.186</v>
      </c>
      <c r="BB24" s="67">
        <v>0.21229999999999999</v>
      </c>
      <c r="BC24" s="67">
        <v>0.23719999999999999</v>
      </c>
      <c r="BD24" s="67">
        <v>0.18779999999999999</v>
      </c>
      <c r="BE24" s="67">
        <v>0.16309999999999999</v>
      </c>
      <c r="BF24" s="67">
        <v>0.20580000000000001</v>
      </c>
      <c r="BG24" s="67">
        <v>0.1903</v>
      </c>
      <c r="BH24" s="67">
        <v>0.1991</v>
      </c>
      <c r="BI24" s="67">
        <v>0.12330000000000001</v>
      </c>
      <c r="BJ24" s="67">
        <v>0.14829999999999999</v>
      </c>
      <c r="BK24" s="67">
        <v>5.5999999999999999E-3</v>
      </c>
      <c r="BL24" s="67">
        <v>5.7999999999999996E-3</v>
      </c>
      <c r="BM24" s="67">
        <v>4.8999999999999998E-3</v>
      </c>
      <c r="BN24" s="67">
        <v>4.1999999999999997E-3</v>
      </c>
      <c r="BO24" s="67">
        <v>3.3999999999999998E-3</v>
      </c>
      <c r="BP24" s="67">
        <v>2.7000000000000001E-3</v>
      </c>
      <c r="BQ24" s="67">
        <v>2.8E-3</v>
      </c>
      <c r="BR24" s="67">
        <v>2.8E-3</v>
      </c>
      <c r="BS24" s="67">
        <v>3.5000000000000001E-3</v>
      </c>
      <c r="BT24" s="67">
        <v>2.8999999999999998E-3</v>
      </c>
      <c r="BU24" s="67">
        <v>2.8E-3</v>
      </c>
      <c r="BV24" s="67">
        <v>2.8E-3</v>
      </c>
      <c r="BW24" s="67">
        <v>2.3E-3</v>
      </c>
      <c r="BX24" s="67">
        <v>2.3E-3</v>
      </c>
      <c r="BY24" s="67">
        <v>2.3E-3</v>
      </c>
      <c r="BZ24" s="67">
        <v>2.7000000000000001E-3</v>
      </c>
      <c r="CA24" s="67">
        <v>2.2000000000000001E-3</v>
      </c>
      <c r="CB24" s="67">
        <v>2.2000000000000001E-3</v>
      </c>
      <c r="CC24" s="67">
        <v>2.2000000000000001E-3</v>
      </c>
      <c r="CD24" s="67">
        <v>2.0999999999999999E-3</v>
      </c>
      <c r="CE24" s="67">
        <v>2.3999999999999998E-3</v>
      </c>
      <c r="CF24" s="67">
        <v>2.3999999999999998E-3</v>
      </c>
      <c r="CG24" s="67">
        <v>2.3999999999999998E-3</v>
      </c>
      <c r="CH24" s="67">
        <v>2.3999999999999998E-3</v>
      </c>
      <c r="CI24" s="67">
        <v>2E-3</v>
      </c>
      <c r="CJ24" s="67">
        <v>2E-3</v>
      </c>
      <c r="CK24" s="67">
        <v>2E-3</v>
      </c>
      <c r="CL24" s="67">
        <v>2E-3</v>
      </c>
      <c r="CM24" s="67">
        <v>5.9999999999999995E-4</v>
      </c>
      <c r="CN24" s="67">
        <v>3.3999999999999998E-3</v>
      </c>
      <c r="CO24" s="67">
        <v>4.0000000000000002E-4</v>
      </c>
      <c r="CP24" s="67">
        <v>3.3999999999999998E-3</v>
      </c>
      <c r="CQ24" s="67">
        <v>2.0999999999999999E-3</v>
      </c>
      <c r="CR24" s="67">
        <v>8.0000000000000004E-4</v>
      </c>
      <c r="CS24" s="68">
        <v>4.0000000000000002E-4</v>
      </c>
      <c r="CT24" s="68">
        <v>3.0999999999999999E-3</v>
      </c>
      <c r="CU24" s="68">
        <v>3.0000000000000001E-3</v>
      </c>
      <c r="CV24" s="68">
        <v>4.0000000000000002E-4</v>
      </c>
      <c r="CW24" s="68">
        <v>4.0000000000000002E-4</v>
      </c>
      <c r="CX24" s="68">
        <v>3.2000000000000002E-3</v>
      </c>
      <c r="CY24" s="68">
        <v>6.9999999999999999E-4</v>
      </c>
      <c r="CZ24" s="68">
        <v>5.0000000000000001E-4</v>
      </c>
      <c r="DA24" s="68">
        <v>5.0000000000000001E-4</v>
      </c>
      <c r="DB24" s="68">
        <v>4.8999999999999998E-3</v>
      </c>
      <c r="DC24" s="68">
        <v>3.8999999999999998E-3</v>
      </c>
      <c r="DD24" s="68">
        <v>1.1999999999999999E-3</v>
      </c>
      <c r="DE24" s="68">
        <v>4.0000000000000002E-4</v>
      </c>
      <c r="DF24" s="68">
        <v>4.0000000000000002E-4</v>
      </c>
      <c r="DG24" s="68">
        <v>0</v>
      </c>
      <c r="DH24" s="68">
        <v>0</v>
      </c>
      <c r="DI24" s="68">
        <v>0</v>
      </c>
      <c r="DJ24" s="68">
        <v>0</v>
      </c>
      <c r="DK24" s="68">
        <v>0</v>
      </c>
      <c r="DM24" s="69"/>
      <c r="DN24" s="69"/>
      <c r="DO24" s="69"/>
      <c r="DP24" s="69"/>
      <c r="DQ24" s="69"/>
      <c r="DR24" s="69"/>
      <c r="DS24" s="69"/>
      <c r="DT24" s="69"/>
      <c r="DU24" s="69"/>
      <c r="DV24" s="69"/>
      <c r="DW24" s="69"/>
    </row>
    <row r="25" spans="1:140" ht="15.5" x14ac:dyDescent="0.35">
      <c r="A25" s="37" t="s">
        <v>47</v>
      </c>
      <c r="B25" s="71" t="s">
        <v>58</v>
      </c>
      <c r="C25" s="67">
        <v>0.33150000000000002</v>
      </c>
      <c r="D25" s="67">
        <v>0.17480000000000001</v>
      </c>
      <c r="E25" s="67">
        <v>0.1976</v>
      </c>
      <c r="F25" s="67">
        <v>0.14549999999999999</v>
      </c>
      <c r="G25" s="67">
        <v>0.28249999999999997</v>
      </c>
      <c r="H25" s="67">
        <v>0.14899999999999999</v>
      </c>
      <c r="I25" s="67">
        <v>0.16850000000000001</v>
      </c>
      <c r="J25" s="67">
        <v>0.124</v>
      </c>
      <c r="K25" s="67">
        <v>0.19439999999999999</v>
      </c>
      <c r="L25" s="67">
        <v>0.1656</v>
      </c>
      <c r="M25" s="67">
        <v>0.22750000000000001</v>
      </c>
      <c r="N25" s="67">
        <v>0.1895</v>
      </c>
      <c r="O25" s="67">
        <v>0.1714</v>
      </c>
      <c r="P25" s="67">
        <v>0.1099</v>
      </c>
      <c r="Q25" s="67">
        <v>0.1288</v>
      </c>
      <c r="R25" s="67">
        <v>0.19489999999999999</v>
      </c>
      <c r="S25" s="67">
        <v>0.15670000000000001</v>
      </c>
      <c r="T25" s="67">
        <v>9.7799999999999998E-2</v>
      </c>
      <c r="U25" s="67">
        <v>0.13880000000000001</v>
      </c>
      <c r="V25" s="67">
        <v>0.20569999999999999</v>
      </c>
      <c r="W25" s="67">
        <v>0.19489999999999999</v>
      </c>
      <c r="X25" s="67">
        <v>0.1288</v>
      </c>
      <c r="Y25" s="67">
        <v>0.1206</v>
      </c>
      <c r="Z25" s="67">
        <v>9.4600000000000004E-2</v>
      </c>
      <c r="AA25" s="67">
        <v>0.1537</v>
      </c>
      <c r="AB25" s="67">
        <v>0.14680000000000001</v>
      </c>
      <c r="AC25" s="67">
        <v>0.10249999999999999</v>
      </c>
      <c r="AD25" s="67">
        <v>0.1201</v>
      </c>
      <c r="AE25" s="67">
        <v>0.13239999999999999</v>
      </c>
      <c r="AF25" s="67">
        <v>8.9099999999999999E-2</v>
      </c>
      <c r="AG25" s="67">
        <v>9.4500000000000001E-2</v>
      </c>
      <c r="AH25" s="67">
        <v>0.1053</v>
      </c>
      <c r="AI25" s="67">
        <v>0.14219999999999999</v>
      </c>
      <c r="AJ25" s="67">
        <v>9.7799999999999998E-2</v>
      </c>
      <c r="AK25" s="67">
        <v>0.1047</v>
      </c>
      <c r="AL25" s="67">
        <v>0.13</v>
      </c>
      <c r="AM25" s="67">
        <v>0.13789999999999999</v>
      </c>
      <c r="AN25" s="67">
        <v>0.1424</v>
      </c>
      <c r="AO25" s="67">
        <v>8.5000000000000006E-2</v>
      </c>
      <c r="AP25" s="67">
        <v>9.5799999999999996E-2</v>
      </c>
      <c r="AQ25" s="67">
        <v>6.7799999999999999E-2</v>
      </c>
      <c r="AR25" s="67">
        <v>0.112</v>
      </c>
      <c r="AS25" s="67">
        <v>0.1331</v>
      </c>
      <c r="AT25" s="67">
        <v>0.1638</v>
      </c>
      <c r="AU25" s="67">
        <v>0.16500000000000001</v>
      </c>
      <c r="AV25" s="67">
        <v>9.6000000000000002E-2</v>
      </c>
      <c r="AW25" s="67">
        <v>9.3700000000000006E-2</v>
      </c>
      <c r="AX25" s="67">
        <v>0.13289999999999999</v>
      </c>
      <c r="AY25" s="67">
        <v>0.14000000000000001</v>
      </c>
      <c r="AZ25" s="67">
        <v>0.13020000000000001</v>
      </c>
      <c r="BA25" s="67">
        <v>0.13039999999999999</v>
      </c>
      <c r="BB25" s="67">
        <v>0.14349999999999999</v>
      </c>
      <c r="BC25" s="67">
        <v>9.1999999999999998E-2</v>
      </c>
      <c r="BD25" s="67">
        <v>0.1066</v>
      </c>
      <c r="BE25" s="67">
        <v>0.13159999999999999</v>
      </c>
      <c r="BF25" s="67">
        <v>0.1067</v>
      </c>
      <c r="BG25" s="67">
        <v>5.6800000000000003E-2</v>
      </c>
      <c r="BH25" s="67">
        <v>9.7199999999999995E-2</v>
      </c>
      <c r="BI25" s="67">
        <v>9.1899999999999996E-2</v>
      </c>
      <c r="BJ25" s="67">
        <v>7.3999999999999996E-2</v>
      </c>
      <c r="BK25" s="67">
        <v>6.0199999999999997E-2</v>
      </c>
      <c r="BL25" s="67">
        <v>8.6199999999999999E-2</v>
      </c>
      <c r="BM25" s="67">
        <v>0.1032</v>
      </c>
      <c r="BN25" s="67">
        <v>0.1</v>
      </c>
      <c r="BO25" s="67">
        <v>8.5999999999999993E-2</v>
      </c>
      <c r="BP25" s="67">
        <v>0.1183</v>
      </c>
      <c r="BQ25" s="67">
        <v>9.3100000000000002E-2</v>
      </c>
      <c r="BR25" s="67">
        <v>7.3200000000000001E-2</v>
      </c>
      <c r="BS25" s="67">
        <v>8.5900000000000004E-2</v>
      </c>
      <c r="BT25" s="67">
        <v>8.1100000000000005E-2</v>
      </c>
      <c r="BU25" s="67">
        <v>0.1154</v>
      </c>
      <c r="BV25" s="67">
        <v>9.7600000000000006E-2</v>
      </c>
      <c r="BW25" s="67">
        <v>2.5899999999999999E-2</v>
      </c>
      <c r="BX25" s="67">
        <v>9.7799999999999998E-2</v>
      </c>
      <c r="BY25" s="67">
        <v>0.1021</v>
      </c>
      <c r="BZ25" s="67">
        <v>8.9800000000000005E-2</v>
      </c>
      <c r="CA25" s="67">
        <v>5.1200000000000002E-2</v>
      </c>
      <c r="CB25" s="67">
        <v>7.5499999999999998E-2</v>
      </c>
      <c r="CC25" s="67">
        <v>0.1116</v>
      </c>
      <c r="CD25" s="67">
        <v>9.7100000000000006E-2</v>
      </c>
      <c r="CE25" s="67">
        <v>6.0600000000000001E-2</v>
      </c>
      <c r="CF25" s="67">
        <v>4.65E-2</v>
      </c>
      <c r="CG25" s="67">
        <v>5.21E-2</v>
      </c>
      <c r="CH25" s="67">
        <v>9.7500000000000003E-2</v>
      </c>
      <c r="CI25" s="67">
        <v>4.1500000000000002E-2</v>
      </c>
      <c r="CJ25" s="67">
        <v>5.16E-2</v>
      </c>
      <c r="CK25" s="67">
        <v>0.05</v>
      </c>
      <c r="CL25" s="67">
        <v>3.7900000000000003E-2</v>
      </c>
      <c r="CM25" s="67">
        <v>4.6100000000000002E-2</v>
      </c>
      <c r="CN25" s="67">
        <v>3.56E-2</v>
      </c>
      <c r="CO25" s="67">
        <v>5.8099999999999999E-2</v>
      </c>
      <c r="CP25" s="67">
        <v>7.3099999999999998E-2</v>
      </c>
      <c r="CQ25" s="67">
        <v>7.4800000000000005E-2</v>
      </c>
      <c r="CR25" s="67">
        <v>7.8299999999999995E-2</v>
      </c>
      <c r="CS25" s="68">
        <v>9.74E-2</v>
      </c>
      <c r="CT25" s="68">
        <v>9.2600000000000002E-2</v>
      </c>
      <c r="CU25" s="68">
        <v>0.10100000000000001</v>
      </c>
      <c r="CV25" s="68">
        <v>0.1061</v>
      </c>
      <c r="CW25" s="68">
        <v>0.1145</v>
      </c>
      <c r="CX25" s="68">
        <v>0.1075</v>
      </c>
      <c r="CY25" s="68">
        <v>8.3699999999999997E-2</v>
      </c>
      <c r="CZ25" s="68">
        <v>8.7300000000000003E-2</v>
      </c>
      <c r="DA25" s="68">
        <v>7.6200000000000004E-2</v>
      </c>
      <c r="DB25" s="68">
        <v>7.0499999999999993E-2</v>
      </c>
      <c r="DC25" s="68">
        <v>5.8799999999999998E-2</v>
      </c>
      <c r="DD25" s="68">
        <v>5.96E-2</v>
      </c>
      <c r="DE25" s="68">
        <v>8.2900000000000001E-2</v>
      </c>
      <c r="DF25" s="68">
        <v>9.7100000000000006E-2</v>
      </c>
      <c r="DG25" s="68">
        <v>8.5099999999999995E-2</v>
      </c>
      <c r="DH25" s="68">
        <v>8.3799999999999999E-2</v>
      </c>
      <c r="DI25" s="68">
        <v>7.85E-2</v>
      </c>
      <c r="DJ25" s="68">
        <v>5.0999999999999997E-2</v>
      </c>
      <c r="DK25" s="68">
        <v>7.8100000000000003E-2</v>
      </c>
      <c r="DM25" s="69"/>
      <c r="DN25" s="69"/>
      <c r="DO25" s="69"/>
      <c r="DP25" s="69"/>
      <c r="DQ25" s="69"/>
      <c r="DR25" s="69"/>
      <c r="DS25" s="69"/>
      <c r="DT25" s="69"/>
      <c r="DU25" s="69"/>
      <c r="DV25" s="69"/>
      <c r="DW25" s="69"/>
    </row>
    <row r="26" spans="1:140" ht="15.5" x14ac:dyDescent="0.35">
      <c r="A26" s="37" t="s">
        <v>47</v>
      </c>
      <c r="B26" s="71" t="s">
        <v>49</v>
      </c>
      <c r="C26" s="67">
        <v>0.59140000000000004</v>
      </c>
      <c r="D26" s="67">
        <v>0.62970000000000004</v>
      </c>
      <c r="E26" s="67">
        <v>0.70489999999999997</v>
      </c>
      <c r="F26" s="67">
        <v>0.77669999999999995</v>
      </c>
      <c r="G26" s="67">
        <v>0.63049999999999995</v>
      </c>
      <c r="H26" s="67">
        <v>0.6714</v>
      </c>
      <c r="I26" s="67">
        <v>0.75149999999999995</v>
      </c>
      <c r="J26" s="67">
        <v>0.82799999999999996</v>
      </c>
      <c r="K26" s="67">
        <v>0.87509999999999999</v>
      </c>
      <c r="L26" s="67">
        <v>0.83940000000000003</v>
      </c>
      <c r="M26" s="67">
        <v>0.94589999999999996</v>
      </c>
      <c r="N26" s="67">
        <v>0.84619999999999995</v>
      </c>
      <c r="O26" s="67">
        <v>0.77029999999999998</v>
      </c>
      <c r="P26" s="67">
        <v>0.76400000000000001</v>
      </c>
      <c r="Q26" s="67">
        <v>0.72899999999999998</v>
      </c>
      <c r="R26" s="67">
        <v>0.81069999999999998</v>
      </c>
      <c r="S26" s="67">
        <v>0.81079999999999997</v>
      </c>
      <c r="T26" s="67">
        <v>0.84370000000000001</v>
      </c>
      <c r="U26" s="67">
        <v>0.87890000000000001</v>
      </c>
      <c r="V26" s="67">
        <v>0.78359999999999996</v>
      </c>
      <c r="W26" s="67">
        <v>0.86160000000000003</v>
      </c>
      <c r="X26" s="67">
        <v>0.7843</v>
      </c>
      <c r="Y26" s="67">
        <v>0.78080000000000005</v>
      </c>
      <c r="Z26" s="67">
        <v>1.0053000000000001</v>
      </c>
      <c r="AA26" s="67">
        <v>0.72160000000000002</v>
      </c>
      <c r="AB26" s="67">
        <v>0.8105</v>
      </c>
      <c r="AC26" s="67">
        <v>0.77380000000000004</v>
      </c>
      <c r="AD26" s="67">
        <v>0.76639999999999997</v>
      </c>
      <c r="AE26" s="67">
        <v>0.82479999999999998</v>
      </c>
      <c r="AF26" s="67">
        <v>0.78129999999999999</v>
      </c>
      <c r="AG26" s="67">
        <v>0.79700000000000004</v>
      </c>
      <c r="AH26" s="67">
        <v>0.69379999999999997</v>
      </c>
      <c r="AI26" s="67">
        <v>0.75339999999999996</v>
      </c>
      <c r="AJ26" s="67">
        <v>0.71430000000000005</v>
      </c>
      <c r="AK26" s="67">
        <v>0.6653</v>
      </c>
      <c r="AL26" s="67">
        <v>0.72670000000000001</v>
      </c>
      <c r="AM26" s="67">
        <v>0.80330000000000001</v>
      </c>
      <c r="AN26" s="67">
        <v>0.71550000000000002</v>
      </c>
      <c r="AO26" s="67">
        <v>0.73570000000000002</v>
      </c>
      <c r="AP26" s="67">
        <v>0.84450000000000003</v>
      </c>
      <c r="AQ26" s="67">
        <v>0.75290000000000001</v>
      </c>
      <c r="AR26" s="67">
        <v>0.69030000000000002</v>
      </c>
      <c r="AS26" s="67">
        <v>0.68140000000000001</v>
      </c>
      <c r="AT26" s="67">
        <v>0.65769999999999995</v>
      </c>
      <c r="AU26" s="67">
        <v>0.71899999999999997</v>
      </c>
      <c r="AV26" s="67">
        <v>0.65910000000000002</v>
      </c>
      <c r="AW26" s="67">
        <v>0.68389999999999995</v>
      </c>
      <c r="AX26" s="67">
        <v>0.60819999999999996</v>
      </c>
      <c r="AY26" s="67">
        <v>0.76949999999999996</v>
      </c>
      <c r="AZ26" s="67">
        <v>0.6341</v>
      </c>
      <c r="BA26" s="67">
        <v>0.58340000000000003</v>
      </c>
      <c r="BB26" s="67">
        <v>0.71589999999999998</v>
      </c>
      <c r="BC26" s="67">
        <v>0.80720000000000003</v>
      </c>
      <c r="BD26" s="67">
        <v>0.67600000000000005</v>
      </c>
      <c r="BE26" s="67">
        <v>0.61260000000000003</v>
      </c>
      <c r="BF26" s="67">
        <v>0.6169</v>
      </c>
      <c r="BG26" s="67">
        <v>0.74139999999999995</v>
      </c>
      <c r="BH26" s="67">
        <v>0.65039999999999998</v>
      </c>
      <c r="BI26" s="67">
        <v>0.68089999999999995</v>
      </c>
      <c r="BJ26" s="67">
        <v>0.6986</v>
      </c>
      <c r="BK26" s="67">
        <v>0.82979999999999998</v>
      </c>
      <c r="BL26" s="67">
        <v>0.58150000000000002</v>
      </c>
      <c r="BM26" s="67">
        <v>0.55179999999999996</v>
      </c>
      <c r="BN26" s="67">
        <v>0.67310000000000003</v>
      </c>
      <c r="BO26" s="67">
        <v>0.68089999999999995</v>
      </c>
      <c r="BP26" s="67">
        <v>0.54990000000000006</v>
      </c>
      <c r="BQ26" s="67">
        <v>0.54349999999999998</v>
      </c>
      <c r="BR26" s="67">
        <v>0.62680000000000002</v>
      </c>
      <c r="BS26" s="67">
        <v>0.62949999999999995</v>
      </c>
      <c r="BT26" s="67">
        <v>0.52129999999999999</v>
      </c>
      <c r="BU26" s="67">
        <v>0.53439999999999999</v>
      </c>
      <c r="BV26" s="67">
        <v>0.60870000000000002</v>
      </c>
      <c r="BW26" s="67">
        <v>0.59830000000000005</v>
      </c>
      <c r="BX26" s="67">
        <v>0.53649999999999998</v>
      </c>
      <c r="BY26" s="67">
        <v>0.58040000000000003</v>
      </c>
      <c r="BZ26" s="67">
        <v>0.56459999999999999</v>
      </c>
      <c r="CA26" s="67">
        <v>0.66320000000000001</v>
      </c>
      <c r="CB26" s="67">
        <v>0.57340000000000002</v>
      </c>
      <c r="CC26" s="67">
        <v>0.59089999999999998</v>
      </c>
      <c r="CD26" s="67">
        <v>0.61719999999999997</v>
      </c>
      <c r="CE26" s="67">
        <v>0.70289999999999997</v>
      </c>
      <c r="CF26" s="67">
        <v>0.59699999999999998</v>
      </c>
      <c r="CG26" s="67">
        <v>0.48799999999999999</v>
      </c>
      <c r="CH26" s="67">
        <v>0.54400000000000004</v>
      </c>
      <c r="CI26" s="67">
        <v>0.65849999999999997</v>
      </c>
      <c r="CJ26" s="67">
        <v>0.55800000000000005</v>
      </c>
      <c r="CK26" s="67">
        <v>0.54320000000000002</v>
      </c>
      <c r="CL26" s="67">
        <v>0.61460000000000004</v>
      </c>
      <c r="CM26" s="67">
        <v>0.53620000000000001</v>
      </c>
      <c r="CN26" s="67">
        <v>0.56669999999999998</v>
      </c>
      <c r="CO26" s="67">
        <v>0.53979999999999995</v>
      </c>
      <c r="CP26" s="67">
        <v>0.57830000000000004</v>
      </c>
      <c r="CQ26" s="67">
        <v>0.63260000000000005</v>
      </c>
      <c r="CR26" s="67">
        <v>0.52949999999999997</v>
      </c>
      <c r="CS26" s="68">
        <v>0.46579999999999999</v>
      </c>
      <c r="CT26" s="68">
        <v>0.50729999999999997</v>
      </c>
      <c r="CU26" s="68">
        <v>0.55030000000000001</v>
      </c>
      <c r="CV26" s="68">
        <v>0.43980000000000002</v>
      </c>
      <c r="CW26" s="68">
        <v>0.40500000000000003</v>
      </c>
      <c r="CX26" s="68">
        <v>0.48270000000000002</v>
      </c>
      <c r="CY26" s="68">
        <v>0.54700000000000004</v>
      </c>
      <c r="CZ26" s="68">
        <v>0.47739999999999999</v>
      </c>
      <c r="DA26" s="68">
        <v>0.51670000000000005</v>
      </c>
      <c r="DB26" s="68">
        <v>0.54800000000000004</v>
      </c>
      <c r="DC26" s="68">
        <v>0.52959999999999996</v>
      </c>
      <c r="DD26" s="68">
        <v>0.46210000000000001</v>
      </c>
      <c r="DE26" s="68">
        <v>0.4879</v>
      </c>
      <c r="DF26" s="68">
        <v>0.55449999999999999</v>
      </c>
      <c r="DG26" s="68">
        <v>0.58879999999999999</v>
      </c>
      <c r="DH26" s="68">
        <v>0.45739999999999997</v>
      </c>
      <c r="DI26" s="68">
        <v>0.45590000000000003</v>
      </c>
      <c r="DJ26" s="68">
        <v>0.51970000000000005</v>
      </c>
      <c r="DK26" s="68">
        <v>0.49230000000000002</v>
      </c>
      <c r="DM26" s="69"/>
      <c r="DN26" s="69"/>
      <c r="DO26" s="69"/>
      <c r="DP26" s="69"/>
      <c r="DQ26" s="69"/>
      <c r="DR26" s="69"/>
      <c r="DS26" s="69"/>
      <c r="DT26" s="69"/>
      <c r="DU26" s="69"/>
      <c r="DV26" s="69"/>
      <c r="DW26" s="69"/>
    </row>
    <row r="27" spans="1:140" ht="15.5" x14ac:dyDescent="0.35">
      <c r="A27" s="37" t="s">
        <v>47</v>
      </c>
      <c r="B27" s="71" t="s">
        <v>63</v>
      </c>
      <c r="C27" s="67">
        <v>2.24E-2</v>
      </c>
      <c r="D27" s="67">
        <v>1.78E-2</v>
      </c>
      <c r="E27" s="67">
        <v>1.46E-2</v>
      </c>
      <c r="F27" s="67">
        <v>2.0899999999999998E-2</v>
      </c>
      <c r="G27" s="67">
        <v>2.1899999999999999E-2</v>
      </c>
      <c r="H27" s="67">
        <v>1.7299999999999999E-2</v>
      </c>
      <c r="I27" s="67">
        <v>1.41E-2</v>
      </c>
      <c r="J27" s="67">
        <v>2.0400000000000001E-2</v>
      </c>
      <c r="K27" s="67">
        <v>2.2800000000000001E-2</v>
      </c>
      <c r="L27" s="67">
        <v>1.0999999999999999E-2</v>
      </c>
      <c r="M27" s="67">
        <v>8.3999999999999995E-3</v>
      </c>
      <c r="N27" s="67">
        <v>1.8700000000000001E-2</v>
      </c>
      <c r="O27" s="67">
        <v>1.8200000000000001E-2</v>
      </c>
      <c r="P27" s="67">
        <v>1.4200000000000001E-2</v>
      </c>
      <c r="Q27" s="67">
        <v>1.4800000000000001E-2</v>
      </c>
      <c r="R27" s="67">
        <v>2.5100000000000001E-2</v>
      </c>
      <c r="S27" s="67">
        <v>2.4500000000000001E-2</v>
      </c>
      <c r="T27" s="67">
        <v>1.77E-2</v>
      </c>
      <c r="U27" s="67">
        <v>1.4999999999999999E-2</v>
      </c>
      <c r="V27" s="67">
        <v>1.67E-2</v>
      </c>
      <c r="W27" s="67">
        <v>1.6899999999999998E-2</v>
      </c>
      <c r="X27" s="67">
        <v>1.38E-2</v>
      </c>
      <c r="Y27" s="67">
        <v>1.09E-2</v>
      </c>
      <c r="Z27" s="67">
        <v>1.52E-2</v>
      </c>
      <c r="AA27" s="67">
        <v>2.18E-2</v>
      </c>
      <c r="AB27" s="67">
        <v>1.72E-2</v>
      </c>
      <c r="AC27" s="67">
        <v>1.84E-2</v>
      </c>
      <c r="AD27" s="67">
        <v>2.3E-2</v>
      </c>
      <c r="AE27" s="67">
        <v>2.7199999999999998E-2</v>
      </c>
      <c r="AF27" s="67">
        <v>2.1299999999999999E-2</v>
      </c>
      <c r="AG27" s="67">
        <v>1.84E-2</v>
      </c>
      <c r="AH27" s="67">
        <v>2.7E-2</v>
      </c>
      <c r="AI27" s="67">
        <v>2.01E-2</v>
      </c>
      <c r="AJ27" s="67">
        <v>1.7899999999999999E-2</v>
      </c>
      <c r="AK27" s="67">
        <v>1.3899999999999999E-2</v>
      </c>
      <c r="AL27" s="67">
        <v>2.5499999999999998E-2</v>
      </c>
      <c r="AM27" s="67">
        <v>2.4400000000000002E-2</v>
      </c>
      <c r="AN27" s="67">
        <v>1.6199999999999999E-2</v>
      </c>
      <c r="AO27" s="67">
        <v>1.9E-2</v>
      </c>
      <c r="AP27" s="67">
        <v>2.07E-2</v>
      </c>
      <c r="AQ27" s="67">
        <v>2.4500000000000001E-2</v>
      </c>
      <c r="AR27" s="67">
        <v>1.7000000000000001E-2</v>
      </c>
      <c r="AS27" s="67">
        <v>1.5599999999999999E-2</v>
      </c>
      <c r="AT27" s="67">
        <v>2.3099999999999999E-2</v>
      </c>
      <c r="AU27" s="67">
        <v>2.29E-2</v>
      </c>
      <c r="AV27" s="67">
        <v>1.7399999999999999E-2</v>
      </c>
      <c r="AW27" s="67">
        <v>1.8700000000000001E-2</v>
      </c>
      <c r="AX27" s="67">
        <v>2.24E-2</v>
      </c>
      <c r="AY27" s="67">
        <v>1.9800000000000002E-2</v>
      </c>
      <c r="AZ27" s="67">
        <v>1.6799999999999999E-2</v>
      </c>
      <c r="BA27" s="67">
        <v>1.77E-2</v>
      </c>
      <c r="BB27" s="67">
        <v>2.2100000000000002E-2</v>
      </c>
      <c r="BC27" s="67">
        <v>2.47E-2</v>
      </c>
      <c r="BD27" s="67">
        <v>2.0400000000000001E-2</v>
      </c>
      <c r="BE27" s="67">
        <v>2.12E-2</v>
      </c>
      <c r="BF27" s="67">
        <v>2.81E-2</v>
      </c>
      <c r="BG27" s="67">
        <v>2.7400000000000001E-2</v>
      </c>
      <c r="BH27" s="67">
        <v>1.9900000000000001E-2</v>
      </c>
      <c r="BI27" s="67">
        <v>2.2200000000000001E-2</v>
      </c>
      <c r="BJ27" s="67">
        <v>2.8500000000000001E-2</v>
      </c>
      <c r="BK27" s="67">
        <v>2.6599999999999999E-2</v>
      </c>
      <c r="BL27" s="67">
        <v>2.1299999999999999E-2</v>
      </c>
      <c r="BM27" s="67">
        <v>1.8700000000000001E-2</v>
      </c>
      <c r="BN27" s="67">
        <v>2.7300000000000001E-2</v>
      </c>
      <c r="BO27" s="67">
        <v>3.2199999999999999E-2</v>
      </c>
      <c r="BP27" s="67">
        <v>2.58E-2</v>
      </c>
      <c r="BQ27" s="67">
        <v>2.0799999999999999E-2</v>
      </c>
      <c r="BR27" s="67">
        <v>2.9000000000000001E-2</v>
      </c>
      <c r="BS27" s="67">
        <v>3.2300000000000002E-2</v>
      </c>
      <c r="BT27" s="67">
        <v>2.8500000000000001E-2</v>
      </c>
      <c r="BU27" s="67">
        <v>2.5499999999999998E-2</v>
      </c>
      <c r="BV27" s="67">
        <v>3.3300000000000003E-2</v>
      </c>
      <c r="BW27" s="67">
        <v>3.8800000000000001E-2</v>
      </c>
      <c r="BX27" s="67">
        <v>2.6100000000000002E-2</v>
      </c>
      <c r="BY27" s="67">
        <v>2.7900000000000001E-2</v>
      </c>
      <c r="BZ27" s="67">
        <v>2.92E-2</v>
      </c>
      <c r="CA27" s="67">
        <v>4.0099999999999997E-2</v>
      </c>
      <c r="CB27" s="67">
        <v>2.8199999999999999E-2</v>
      </c>
      <c r="CC27" s="67">
        <v>3.3599999999999998E-2</v>
      </c>
      <c r="CD27" s="67">
        <v>4.0800000000000003E-2</v>
      </c>
      <c r="CE27" s="67">
        <v>4.0899999999999999E-2</v>
      </c>
      <c r="CF27" s="67">
        <v>2.64E-2</v>
      </c>
      <c r="CG27" s="67">
        <v>2.4299999999999999E-2</v>
      </c>
      <c r="CH27" s="67">
        <v>4.5600000000000002E-2</v>
      </c>
      <c r="CI27" s="67">
        <v>4.7699999999999999E-2</v>
      </c>
      <c r="CJ27" s="67">
        <v>2.1499999999999998E-2</v>
      </c>
      <c r="CK27" s="67">
        <v>3.2800000000000003E-2</v>
      </c>
      <c r="CL27" s="67">
        <v>4.3499999999999997E-2</v>
      </c>
      <c r="CM27" s="67">
        <v>5.7599999999999998E-2</v>
      </c>
      <c r="CN27" s="67">
        <v>2.18E-2</v>
      </c>
      <c r="CO27" s="67">
        <v>2.87E-2</v>
      </c>
      <c r="CP27" s="67">
        <v>5.28E-2</v>
      </c>
      <c r="CQ27" s="67">
        <v>4.8599999999999997E-2</v>
      </c>
      <c r="CR27" s="67">
        <v>2.5399999999999999E-2</v>
      </c>
      <c r="CS27" s="68">
        <v>1.72E-2</v>
      </c>
      <c r="CT27" s="68">
        <v>5.3400000000000003E-2</v>
      </c>
      <c r="CU27" s="68">
        <v>4.2299999999999997E-2</v>
      </c>
      <c r="CV27" s="68">
        <v>1.7100000000000001E-2</v>
      </c>
      <c r="CW27" s="68">
        <v>1.26E-2</v>
      </c>
      <c r="CX27" s="68">
        <v>2.7E-2</v>
      </c>
      <c r="CY27" s="68">
        <v>4.9299999999999997E-2</v>
      </c>
      <c r="CZ27" s="68">
        <v>3.5900000000000001E-2</v>
      </c>
      <c r="DA27" s="68">
        <v>2.9100000000000001E-2</v>
      </c>
      <c r="DB27" s="68">
        <v>3.9899999999999998E-2</v>
      </c>
      <c r="DC27" s="68">
        <v>4.9200000000000001E-2</v>
      </c>
      <c r="DD27" s="68">
        <v>3.1899999999999998E-2</v>
      </c>
      <c r="DE27" s="68">
        <v>3.0200000000000001E-2</v>
      </c>
      <c r="DF27" s="68">
        <v>3.4799999999999998E-2</v>
      </c>
      <c r="DG27" s="68">
        <v>4.2999999999999997E-2</v>
      </c>
      <c r="DH27" s="68">
        <v>2.6800000000000001E-2</v>
      </c>
      <c r="DI27" s="68">
        <v>3.1800000000000002E-2</v>
      </c>
      <c r="DJ27" s="68">
        <v>4.65E-2</v>
      </c>
      <c r="DK27" s="68">
        <v>3.9699999999999999E-2</v>
      </c>
      <c r="DM27" s="69"/>
      <c r="DN27" s="69"/>
      <c r="DO27" s="69"/>
      <c r="DP27" s="69"/>
      <c r="DQ27" s="69"/>
      <c r="DR27" s="69"/>
      <c r="DS27" s="69"/>
      <c r="DT27" s="69"/>
      <c r="DU27" s="69"/>
      <c r="DV27" s="69"/>
      <c r="DW27" s="69"/>
    </row>
    <row r="28" spans="1:140" ht="15.5" x14ac:dyDescent="0.35">
      <c r="A28" s="37" t="s">
        <v>47</v>
      </c>
      <c r="B28" s="71" t="s">
        <v>51</v>
      </c>
      <c r="C28" s="67">
        <v>1.77E-2</v>
      </c>
      <c r="D28" s="67">
        <v>1.8499999999999999E-2</v>
      </c>
      <c r="E28" s="67">
        <v>1.9300000000000001E-2</v>
      </c>
      <c r="F28" s="67">
        <v>0.02</v>
      </c>
      <c r="G28" s="67">
        <v>1.7100000000000001E-2</v>
      </c>
      <c r="H28" s="67">
        <v>1.7899999999999999E-2</v>
      </c>
      <c r="I28" s="67">
        <v>1.8700000000000001E-2</v>
      </c>
      <c r="J28" s="67">
        <v>1.9300000000000001E-2</v>
      </c>
      <c r="K28" s="67">
        <v>1.9300000000000001E-2</v>
      </c>
      <c r="L28" s="67">
        <v>1.9900000000000001E-2</v>
      </c>
      <c r="M28" s="67">
        <v>2.0899999999999998E-2</v>
      </c>
      <c r="N28" s="67">
        <v>2.12E-2</v>
      </c>
      <c r="O28" s="67">
        <v>2.12E-2</v>
      </c>
      <c r="P28" s="67">
        <v>2.0199999999999999E-2</v>
      </c>
      <c r="Q28" s="67">
        <v>0.02</v>
      </c>
      <c r="R28" s="67">
        <v>2.1499999999999998E-2</v>
      </c>
      <c r="S28" s="67">
        <v>2.1499999999999998E-2</v>
      </c>
      <c r="T28" s="67">
        <v>2.3599999999999999E-2</v>
      </c>
      <c r="U28" s="67">
        <v>2.8500000000000001E-2</v>
      </c>
      <c r="V28" s="67">
        <v>3.44E-2</v>
      </c>
      <c r="W28" s="67">
        <v>3.44E-2</v>
      </c>
      <c r="X28" s="67">
        <v>2.1499999999999998E-2</v>
      </c>
      <c r="Y28" s="67">
        <v>1.72E-2</v>
      </c>
      <c r="Z28" s="67">
        <v>3.7499999999999999E-2</v>
      </c>
      <c r="AA28" s="67">
        <v>4.2999999999999997E-2</v>
      </c>
      <c r="AB28" s="67">
        <v>3.1E-2</v>
      </c>
      <c r="AC28" s="67">
        <v>3.9600000000000003E-2</v>
      </c>
      <c r="AD28" s="67">
        <v>5.2900000000000003E-2</v>
      </c>
      <c r="AE28" s="67">
        <v>6.4500000000000002E-2</v>
      </c>
      <c r="AF28" s="67">
        <v>4.6399999999999997E-2</v>
      </c>
      <c r="AG28" s="67">
        <v>5.9299999999999999E-2</v>
      </c>
      <c r="AH28" s="67">
        <v>7.9500000000000001E-2</v>
      </c>
      <c r="AI28" s="67">
        <v>9.4700000000000006E-2</v>
      </c>
      <c r="AJ28" s="67">
        <v>6.7599999999999993E-2</v>
      </c>
      <c r="AK28" s="67">
        <v>8.6300000000000002E-2</v>
      </c>
      <c r="AL28" s="67">
        <v>0.11559999999999999</v>
      </c>
      <c r="AM28" s="67">
        <v>4.4299999999999999E-2</v>
      </c>
      <c r="AN28" s="67">
        <v>2.6599999999999999E-2</v>
      </c>
      <c r="AO28" s="67">
        <v>3.4000000000000002E-2</v>
      </c>
      <c r="AP28" s="67">
        <v>4.2900000000000001E-2</v>
      </c>
      <c r="AQ28" s="67">
        <v>4.65E-2</v>
      </c>
      <c r="AR28" s="67">
        <v>2.7199999999999998E-2</v>
      </c>
      <c r="AS28" s="67">
        <v>2.7199999999999998E-2</v>
      </c>
      <c r="AT28" s="67">
        <v>4.99E-2</v>
      </c>
      <c r="AU28" s="67">
        <v>8.5699999999999998E-2</v>
      </c>
      <c r="AV28" s="67">
        <v>4.3799999999999999E-2</v>
      </c>
      <c r="AW28" s="67">
        <v>4.7899999999999998E-2</v>
      </c>
      <c r="AX28" s="67">
        <v>6.0400000000000002E-2</v>
      </c>
      <c r="AY28" s="67">
        <v>4.8899999999999999E-2</v>
      </c>
      <c r="AZ28" s="67">
        <v>3.49E-2</v>
      </c>
      <c r="BA28" s="67">
        <v>5.4300000000000001E-2</v>
      </c>
      <c r="BB28" s="67">
        <v>6.4699999999999994E-2</v>
      </c>
      <c r="BC28" s="67">
        <v>5.7200000000000001E-2</v>
      </c>
      <c r="BD28" s="67">
        <v>6.1899999999999997E-2</v>
      </c>
      <c r="BE28" s="67">
        <v>5.8799999999999998E-2</v>
      </c>
      <c r="BF28" s="67">
        <v>0.10489999999999999</v>
      </c>
      <c r="BG28" s="67">
        <v>6.3299999999999995E-2</v>
      </c>
      <c r="BH28" s="67">
        <v>4.4400000000000002E-2</v>
      </c>
      <c r="BI28" s="67">
        <v>5.11E-2</v>
      </c>
      <c r="BJ28" s="67">
        <v>7.2800000000000004E-2</v>
      </c>
      <c r="BK28" s="67">
        <v>8.3000000000000004E-2</v>
      </c>
      <c r="BL28" s="67">
        <v>8.8800000000000004E-2</v>
      </c>
      <c r="BM28" s="67">
        <v>6.4199999999999993E-2</v>
      </c>
      <c r="BN28" s="67">
        <v>0.14610000000000001</v>
      </c>
      <c r="BO28" s="67">
        <v>0.1522</v>
      </c>
      <c r="BP28" s="67">
        <v>6.9699999999999998E-2</v>
      </c>
      <c r="BQ28" s="67">
        <v>7.2599999999999998E-2</v>
      </c>
      <c r="BR28" s="67">
        <v>0.1525</v>
      </c>
      <c r="BS28" s="67">
        <v>0.1762</v>
      </c>
      <c r="BT28" s="67">
        <v>0.12230000000000001</v>
      </c>
      <c r="BU28" s="67">
        <v>0.10249999999999999</v>
      </c>
      <c r="BV28" s="67">
        <v>0.20250000000000001</v>
      </c>
      <c r="BW28" s="67">
        <v>0.16950000000000001</v>
      </c>
      <c r="BX28" s="67">
        <v>0.1055</v>
      </c>
      <c r="BY28" s="67">
        <v>0.126</v>
      </c>
      <c r="BZ28" s="67">
        <v>0.15340000000000001</v>
      </c>
      <c r="CA28" s="67">
        <v>0.20230000000000001</v>
      </c>
      <c r="CB28" s="67">
        <v>0.1605</v>
      </c>
      <c r="CC28" s="67">
        <v>0.14810000000000001</v>
      </c>
      <c r="CD28" s="67">
        <v>0.23630000000000001</v>
      </c>
      <c r="CE28" s="67">
        <v>0.22939999999999999</v>
      </c>
      <c r="CF28" s="67">
        <v>0.12720000000000001</v>
      </c>
      <c r="CG28" s="67">
        <v>0.13789999999999999</v>
      </c>
      <c r="CH28" s="67">
        <v>0.2515</v>
      </c>
      <c r="CI28" s="67">
        <v>0.26279999999999998</v>
      </c>
      <c r="CJ28" s="67">
        <v>0.1714</v>
      </c>
      <c r="CK28" s="67">
        <v>0.17660000000000001</v>
      </c>
      <c r="CL28" s="67">
        <v>0.2296</v>
      </c>
      <c r="CM28" s="67">
        <v>0.29649999999999999</v>
      </c>
      <c r="CN28" s="67">
        <v>0.13980000000000001</v>
      </c>
      <c r="CO28" s="67">
        <v>0.14979999999999999</v>
      </c>
      <c r="CP28" s="67">
        <v>0.217</v>
      </c>
      <c r="CQ28" s="67">
        <v>0.21579999999999999</v>
      </c>
      <c r="CR28" s="67">
        <v>0.1134</v>
      </c>
      <c r="CS28" s="68">
        <v>8.77E-2</v>
      </c>
      <c r="CT28" s="68">
        <v>0.22370000000000001</v>
      </c>
      <c r="CU28" s="68">
        <v>0.24479999999999999</v>
      </c>
      <c r="CV28" s="68">
        <v>0.15959999999999999</v>
      </c>
      <c r="CW28" s="68">
        <v>0.1171</v>
      </c>
      <c r="CX28" s="68">
        <v>0.218</v>
      </c>
      <c r="CY28" s="68">
        <v>0.23430000000000001</v>
      </c>
      <c r="CZ28" s="68">
        <v>0.13730000000000001</v>
      </c>
      <c r="DA28" s="68">
        <v>0.1588</v>
      </c>
      <c r="DB28" s="68">
        <v>0.2389</v>
      </c>
      <c r="DC28" s="68">
        <v>0.20050000000000001</v>
      </c>
      <c r="DD28" s="68">
        <v>0.13750000000000001</v>
      </c>
      <c r="DE28" s="68">
        <v>0.13350000000000001</v>
      </c>
      <c r="DF28" s="68">
        <v>0.1807</v>
      </c>
      <c r="DG28" s="68">
        <v>0.18690000000000001</v>
      </c>
      <c r="DH28" s="68">
        <v>0.14230000000000001</v>
      </c>
      <c r="DI28" s="68">
        <v>0.14280000000000001</v>
      </c>
      <c r="DJ28" s="68">
        <v>0.218</v>
      </c>
      <c r="DK28" s="68">
        <v>0.23430000000000001</v>
      </c>
      <c r="DM28" s="69"/>
      <c r="DN28" s="69"/>
      <c r="DO28" s="69"/>
      <c r="DP28" s="69"/>
      <c r="DQ28" s="69"/>
      <c r="DR28" s="69"/>
      <c r="DS28" s="69"/>
      <c r="DT28" s="69"/>
      <c r="DU28" s="69"/>
      <c r="DV28" s="69"/>
      <c r="DW28" s="69"/>
    </row>
    <row r="29" spans="1:140" ht="15.5" x14ac:dyDescent="0.35">
      <c r="A29" s="37" t="s">
        <v>47</v>
      </c>
      <c r="B29" s="71" t="s">
        <v>52</v>
      </c>
      <c r="C29" s="72" t="s">
        <v>119</v>
      </c>
      <c r="D29" s="72" t="s">
        <v>119</v>
      </c>
      <c r="E29" s="72" t="s">
        <v>119</v>
      </c>
      <c r="F29" s="72" t="s">
        <v>119</v>
      </c>
      <c r="G29" s="72" t="s">
        <v>119</v>
      </c>
      <c r="H29" s="72" t="s">
        <v>119</v>
      </c>
      <c r="I29" s="72" t="s">
        <v>119</v>
      </c>
      <c r="J29" s="72" t="s">
        <v>119</v>
      </c>
      <c r="K29" s="72" t="s">
        <v>119</v>
      </c>
      <c r="L29" s="72" t="s">
        <v>119</v>
      </c>
      <c r="M29" s="72" t="s">
        <v>119</v>
      </c>
      <c r="N29" s="72" t="s">
        <v>119</v>
      </c>
      <c r="O29" s="72" t="s">
        <v>119</v>
      </c>
      <c r="P29" s="72" t="s">
        <v>119</v>
      </c>
      <c r="Q29" s="72" t="s">
        <v>119</v>
      </c>
      <c r="R29" s="72" t="s">
        <v>119</v>
      </c>
      <c r="S29" s="72" t="s">
        <v>119</v>
      </c>
      <c r="T29" s="72" t="s">
        <v>119</v>
      </c>
      <c r="U29" s="72" t="s">
        <v>119</v>
      </c>
      <c r="V29" s="72" t="s">
        <v>119</v>
      </c>
      <c r="W29" s="72" t="s">
        <v>119</v>
      </c>
      <c r="X29" s="72" t="s">
        <v>119</v>
      </c>
      <c r="Y29" s="72" t="s">
        <v>119</v>
      </c>
      <c r="Z29" s="72" t="s">
        <v>119</v>
      </c>
      <c r="AA29" s="72" t="s">
        <v>119</v>
      </c>
      <c r="AB29" s="72" t="s">
        <v>119</v>
      </c>
      <c r="AC29" s="72" t="s">
        <v>119</v>
      </c>
      <c r="AD29" s="72" t="s">
        <v>119</v>
      </c>
      <c r="AE29" s="72" t="s">
        <v>119</v>
      </c>
      <c r="AF29" s="72" t="s">
        <v>119</v>
      </c>
      <c r="AG29" s="72" t="s">
        <v>119</v>
      </c>
      <c r="AH29" s="72" t="s">
        <v>119</v>
      </c>
      <c r="AI29" s="72" t="s">
        <v>119</v>
      </c>
      <c r="AJ29" s="72" t="s">
        <v>119</v>
      </c>
      <c r="AK29" s="72" t="s">
        <v>119</v>
      </c>
      <c r="AL29" s="72" t="s">
        <v>119</v>
      </c>
      <c r="AM29" s="72" t="s">
        <v>119</v>
      </c>
      <c r="AN29" s="72" t="s">
        <v>119</v>
      </c>
      <c r="AO29" s="72" t="s">
        <v>119</v>
      </c>
      <c r="AP29" s="72" t="s">
        <v>119</v>
      </c>
      <c r="AQ29" s="72" t="s">
        <v>119</v>
      </c>
      <c r="AR29" s="72" t="s">
        <v>119</v>
      </c>
      <c r="AS29" s="72" t="s">
        <v>119</v>
      </c>
      <c r="AT29" s="72" t="s">
        <v>119</v>
      </c>
      <c r="AU29" s="72" t="s">
        <v>119</v>
      </c>
      <c r="AV29" s="72" t="s">
        <v>119</v>
      </c>
      <c r="AW29" s="72" t="s">
        <v>119</v>
      </c>
      <c r="AX29" s="72" t="s">
        <v>119</v>
      </c>
      <c r="AY29" s="72" t="s">
        <v>119</v>
      </c>
      <c r="AZ29" s="72" t="s">
        <v>119</v>
      </c>
      <c r="BA29" s="72" t="s">
        <v>119</v>
      </c>
      <c r="BB29" s="72" t="s">
        <v>119</v>
      </c>
      <c r="BC29" s="72" t="s">
        <v>119</v>
      </c>
      <c r="BD29" s="72" t="s">
        <v>119</v>
      </c>
      <c r="BE29" s="72" t="s">
        <v>119</v>
      </c>
      <c r="BF29" s="72" t="s">
        <v>119</v>
      </c>
      <c r="BG29" s="67">
        <v>1.5299999999999999E-2</v>
      </c>
      <c r="BH29" s="67">
        <v>3.7600000000000001E-2</v>
      </c>
      <c r="BI29" s="67">
        <v>4.7600000000000003E-2</v>
      </c>
      <c r="BJ29" s="67">
        <v>1.5800000000000002E-2</v>
      </c>
      <c r="BK29" s="67">
        <v>1.21E-2</v>
      </c>
      <c r="BL29" s="67">
        <v>6.0299999999999999E-2</v>
      </c>
      <c r="BM29" s="67">
        <v>7.3899999999999993E-2</v>
      </c>
      <c r="BN29" s="67">
        <v>2.6599999999999999E-2</v>
      </c>
      <c r="BO29" s="67">
        <v>4.0500000000000001E-2</v>
      </c>
      <c r="BP29" s="67">
        <v>0.12659999999999999</v>
      </c>
      <c r="BQ29" s="67">
        <v>0.1343</v>
      </c>
      <c r="BR29" s="67">
        <v>4.7199999999999999E-2</v>
      </c>
      <c r="BS29" s="67">
        <v>6.59E-2</v>
      </c>
      <c r="BT29" s="67">
        <v>0.2167</v>
      </c>
      <c r="BU29" s="67">
        <v>0.1888</v>
      </c>
      <c r="BV29" s="67">
        <v>5.5599999999999997E-2</v>
      </c>
      <c r="BW29" s="67">
        <v>0.10009999999999999</v>
      </c>
      <c r="BX29" s="67">
        <v>0.27029999999999998</v>
      </c>
      <c r="BY29" s="67">
        <v>0.25779999999999997</v>
      </c>
      <c r="BZ29" s="67">
        <v>9.06E-2</v>
      </c>
      <c r="CA29" s="67">
        <v>0.1022</v>
      </c>
      <c r="CB29" s="67">
        <v>0.29220000000000002</v>
      </c>
      <c r="CC29" s="67">
        <v>0.25169999999999998</v>
      </c>
      <c r="CD29" s="67">
        <v>8.3099999999999993E-2</v>
      </c>
      <c r="CE29" s="67">
        <v>0.1111</v>
      </c>
      <c r="CF29" s="67">
        <v>0.30380000000000001</v>
      </c>
      <c r="CG29" s="67">
        <v>0.27850000000000003</v>
      </c>
      <c r="CH29" s="67">
        <v>9.2399999999999996E-2</v>
      </c>
      <c r="CI29" s="67">
        <v>0.10920000000000001</v>
      </c>
      <c r="CJ29" s="67">
        <v>0.27210000000000001</v>
      </c>
      <c r="CK29" s="67">
        <v>0.26860000000000001</v>
      </c>
      <c r="CL29" s="67">
        <v>8.5900000000000004E-2</v>
      </c>
      <c r="CM29" s="67">
        <v>0.1032</v>
      </c>
      <c r="CN29" s="67">
        <v>0.28849999999999998</v>
      </c>
      <c r="CO29" s="67">
        <v>0.2324</v>
      </c>
      <c r="CP29" s="67">
        <v>8.1100000000000005E-2</v>
      </c>
      <c r="CQ29" s="67">
        <v>9.3600000000000003E-2</v>
      </c>
      <c r="CR29" s="67">
        <v>0.2671</v>
      </c>
      <c r="CS29" s="68">
        <v>0.2268</v>
      </c>
      <c r="CT29" s="68">
        <v>8.5000000000000006E-2</v>
      </c>
      <c r="CU29" s="68">
        <v>0.11849999999999999</v>
      </c>
      <c r="CV29" s="68">
        <v>0.29380000000000001</v>
      </c>
      <c r="CW29" s="68">
        <v>0.28129999999999999</v>
      </c>
      <c r="CX29" s="68">
        <v>0.1011</v>
      </c>
      <c r="CY29" s="68">
        <v>0.13769999999999999</v>
      </c>
      <c r="CZ29" s="68">
        <v>0.33169999999999999</v>
      </c>
      <c r="DA29" s="68">
        <v>0.29759999999999998</v>
      </c>
      <c r="DB29" s="68">
        <v>0.11849999999999999</v>
      </c>
      <c r="DC29" s="68">
        <v>0.1016</v>
      </c>
      <c r="DD29" s="68">
        <v>0.34599999999999997</v>
      </c>
      <c r="DE29" s="68">
        <v>0.33929999999999999</v>
      </c>
      <c r="DF29" s="68">
        <v>0.1169</v>
      </c>
      <c r="DG29" s="68">
        <v>0.15190000000000001</v>
      </c>
      <c r="DH29" s="68">
        <v>0.51729999999999998</v>
      </c>
      <c r="DI29" s="68">
        <v>0.43070000000000003</v>
      </c>
      <c r="DJ29" s="68">
        <v>0.13500000000000001</v>
      </c>
      <c r="DK29" s="68">
        <v>0.16370000000000001</v>
      </c>
      <c r="DM29" s="69"/>
      <c r="DN29" s="69"/>
      <c r="DO29" s="69"/>
      <c r="DP29" s="69"/>
      <c r="DQ29" s="69"/>
      <c r="DR29" s="69"/>
      <c r="DS29" s="69"/>
      <c r="DT29" s="69"/>
      <c r="DU29" s="69"/>
      <c r="DV29" s="69"/>
      <c r="DW29" s="69"/>
    </row>
    <row r="30" spans="1:140" ht="15.5" x14ac:dyDescent="0.35">
      <c r="A30" s="37" t="s">
        <v>47</v>
      </c>
      <c r="B30" s="71" t="s">
        <v>53</v>
      </c>
      <c r="C30" s="67">
        <v>0.22819999999999999</v>
      </c>
      <c r="D30" s="67">
        <v>0.2366</v>
      </c>
      <c r="E30" s="67">
        <v>0.2455</v>
      </c>
      <c r="F30" s="67">
        <v>0.25440000000000002</v>
      </c>
      <c r="G30" s="67">
        <v>0.27800000000000002</v>
      </c>
      <c r="H30" s="67">
        <v>0.28810000000000002</v>
      </c>
      <c r="I30" s="67">
        <v>0.29899999999999999</v>
      </c>
      <c r="J30" s="67">
        <v>0.30980000000000002</v>
      </c>
      <c r="K30" s="67">
        <v>0.32019999999999998</v>
      </c>
      <c r="L30" s="67">
        <v>0.3256</v>
      </c>
      <c r="M30" s="67">
        <v>0.33989999999999998</v>
      </c>
      <c r="N30" s="67">
        <v>0.3488</v>
      </c>
      <c r="O30" s="67">
        <v>0.38850000000000001</v>
      </c>
      <c r="P30" s="67">
        <v>0.39550000000000002</v>
      </c>
      <c r="Q30" s="67">
        <v>0.41510000000000002</v>
      </c>
      <c r="R30" s="67">
        <v>0.42209999999999998</v>
      </c>
      <c r="S30" s="67">
        <v>0.44719999999999999</v>
      </c>
      <c r="T30" s="67">
        <v>0.44309999999999999</v>
      </c>
      <c r="U30" s="67">
        <v>0.44740000000000002</v>
      </c>
      <c r="V30" s="67">
        <v>0.46139999999999998</v>
      </c>
      <c r="W30" s="67">
        <v>0.47899999999999998</v>
      </c>
      <c r="X30" s="67">
        <v>0.4904</v>
      </c>
      <c r="Y30" s="67">
        <v>0.50629999999999997</v>
      </c>
      <c r="Z30" s="67">
        <v>0.55179999999999996</v>
      </c>
      <c r="AA30" s="67">
        <v>0.52359999999999995</v>
      </c>
      <c r="AB30" s="67">
        <v>0.53979999999999995</v>
      </c>
      <c r="AC30" s="67">
        <v>0.55659999999999998</v>
      </c>
      <c r="AD30" s="67">
        <v>0.60740000000000005</v>
      </c>
      <c r="AE30" s="67">
        <v>0.61599999999999999</v>
      </c>
      <c r="AF30" s="67">
        <v>0.60170000000000001</v>
      </c>
      <c r="AG30" s="67">
        <v>0.61770000000000003</v>
      </c>
      <c r="AH30" s="67">
        <v>0.6996</v>
      </c>
      <c r="AI30" s="67">
        <v>0.64949999999999997</v>
      </c>
      <c r="AJ30" s="67">
        <v>0.66220000000000001</v>
      </c>
      <c r="AK30" s="67">
        <v>0.68</v>
      </c>
      <c r="AL30" s="67">
        <v>0.74719999999999998</v>
      </c>
      <c r="AM30" s="67">
        <v>0.69810000000000005</v>
      </c>
      <c r="AN30" s="67">
        <v>0.66949999999999998</v>
      </c>
      <c r="AO30" s="67">
        <v>0.66949999999999998</v>
      </c>
      <c r="AP30" s="67">
        <v>0.75519999999999998</v>
      </c>
      <c r="AQ30" s="67">
        <v>0.68489999999999995</v>
      </c>
      <c r="AR30" s="67">
        <v>0.65720000000000001</v>
      </c>
      <c r="AS30" s="67">
        <v>0.65720000000000001</v>
      </c>
      <c r="AT30" s="67">
        <v>0.74039999999999995</v>
      </c>
      <c r="AU30" s="67">
        <v>0.78339999999999999</v>
      </c>
      <c r="AV30" s="67">
        <v>0.75480000000000003</v>
      </c>
      <c r="AW30" s="67">
        <v>0.75480000000000003</v>
      </c>
      <c r="AX30" s="67">
        <v>0.84050000000000002</v>
      </c>
      <c r="AY30" s="67">
        <v>0.80740000000000001</v>
      </c>
      <c r="AZ30" s="67">
        <v>0.82530000000000003</v>
      </c>
      <c r="BA30" s="67">
        <v>0.82879999999999998</v>
      </c>
      <c r="BB30" s="67">
        <v>0.85029999999999994</v>
      </c>
      <c r="BC30" s="67">
        <v>0.82840000000000003</v>
      </c>
      <c r="BD30" s="67">
        <v>0.83240000000000003</v>
      </c>
      <c r="BE30" s="67">
        <v>0.83889999999999998</v>
      </c>
      <c r="BF30" s="67">
        <v>0.84430000000000005</v>
      </c>
      <c r="BG30" s="67">
        <v>0.78979999999999995</v>
      </c>
      <c r="BH30" s="67">
        <v>0.77110000000000001</v>
      </c>
      <c r="BI30" s="67">
        <v>0.7863</v>
      </c>
      <c r="BJ30" s="67">
        <v>0.82130000000000003</v>
      </c>
      <c r="BK30" s="67">
        <v>0.69640000000000002</v>
      </c>
      <c r="BL30" s="67">
        <v>2.1337000000000002</v>
      </c>
      <c r="BM30" s="67">
        <v>0.74690000000000001</v>
      </c>
      <c r="BN30" s="67">
        <v>0.78</v>
      </c>
      <c r="BO30" s="67">
        <v>0.82069999999999999</v>
      </c>
      <c r="BP30" s="67">
        <v>0.84219999999999995</v>
      </c>
      <c r="BQ30" s="67">
        <v>0.85309999999999997</v>
      </c>
      <c r="BR30" s="67">
        <v>0.91500000000000004</v>
      </c>
      <c r="BS30" s="67">
        <v>1.0243</v>
      </c>
      <c r="BT30" s="67">
        <v>1.0475000000000001</v>
      </c>
      <c r="BU30" s="67">
        <v>1.0708</v>
      </c>
      <c r="BV30" s="67">
        <v>1.1145</v>
      </c>
      <c r="BW30" s="67">
        <v>1.4240999999999999</v>
      </c>
      <c r="BX30" s="67">
        <v>1.4246000000000001</v>
      </c>
      <c r="BY30" s="67">
        <v>1.4309000000000001</v>
      </c>
      <c r="BZ30" s="67">
        <v>1.4853000000000001</v>
      </c>
      <c r="CA30" s="67">
        <v>1.6383000000000001</v>
      </c>
      <c r="CB30" s="67">
        <v>1.6165</v>
      </c>
      <c r="CC30" s="67">
        <v>1.6483000000000001</v>
      </c>
      <c r="CD30" s="67">
        <v>1.6306</v>
      </c>
      <c r="CE30" s="67">
        <v>1.8089</v>
      </c>
      <c r="CF30" s="67">
        <v>1.7468999999999999</v>
      </c>
      <c r="CG30" s="67">
        <v>1.7307999999999999</v>
      </c>
      <c r="CH30" s="67">
        <v>1.8136000000000001</v>
      </c>
      <c r="CI30" s="67">
        <v>1.9542999999999999</v>
      </c>
      <c r="CJ30" s="67">
        <v>1.9495</v>
      </c>
      <c r="CK30" s="67">
        <v>2.0070000000000001</v>
      </c>
      <c r="CL30" s="67">
        <v>2.0209999999999999</v>
      </c>
      <c r="CM30" s="67">
        <v>1.0749</v>
      </c>
      <c r="CN30" s="67">
        <v>1.0508999999999999</v>
      </c>
      <c r="CO30" s="67">
        <v>1.0624</v>
      </c>
      <c r="CP30" s="67">
        <v>1.0731999999999999</v>
      </c>
      <c r="CQ30" s="67">
        <v>1.0777000000000001</v>
      </c>
      <c r="CR30" s="67">
        <v>1.0978000000000001</v>
      </c>
      <c r="CS30" s="68">
        <v>1.1067</v>
      </c>
      <c r="CT30" s="68">
        <v>1.1299999999999999</v>
      </c>
      <c r="CU30" s="68">
        <v>1.1834</v>
      </c>
      <c r="CV30" s="68">
        <v>1.1377999999999999</v>
      </c>
      <c r="CW30" s="68">
        <v>1.1004</v>
      </c>
      <c r="CX30" s="68">
        <v>1.1020000000000001</v>
      </c>
      <c r="CY30" s="68">
        <v>1.1374</v>
      </c>
      <c r="CZ30" s="68">
        <v>1.0865</v>
      </c>
      <c r="DA30" s="68">
        <v>1.1286</v>
      </c>
      <c r="DB30" s="68">
        <v>1.1457999999999999</v>
      </c>
      <c r="DC30" s="68">
        <v>1.2118</v>
      </c>
      <c r="DD30" s="68">
        <v>1.1949000000000001</v>
      </c>
      <c r="DE30" s="68">
        <v>1.1880999999999999</v>
      </c>
      <c r="DF30" s="68">
        <v>1.2293000000000001</v>
      </c>
      <c r="DG30" s="68">
        <v>1.1931</v>
      </c>
      <c r="DH30" s="68">
        <v>1.208</v>
      </c>
      <c r="DI30" s="68">
        <v>1.2261</v>
      </c>
      <c r="DJ30" s="68">
        <v>1.1913</v>
      </c>
      <c r="DK30" s="68">
        <v>1.1065</v>
      </c>
      <c r="DM30" s="69"/>
      <c r="DN30" s="274"/>
      <c r="DO30" s="274"/>
      <c r="DP30" s="274"/>
      <c r="DQ30" s="274"/>
      <c r="DR30" s="275"/>
      <c r="DS30" s="275"/>
      <c r="DT30" s="275"/>
      <c r="DU30" s="275"/>
      <c r="DV30" s="275"/>
      <c r="DW30" s="275"/>
      <c r="DX30" s="275"/>
      <c r="DY30" s="275"/>
      <c r="DZ30" s="69"/>
      <c r="EA30" s="69"/>
      <c r="EB30" s="69"/>
      <c r="EC30" s="69"/>
      <c r="ED30" s="69"/>
      <c r="EE30" s="69"/>
      <c r="EF30" s="69"/>
      <c r="EG30" s="69"/>
      <c r="EH30" s="69"/>
      <c r="EI30" s="69"/>
      <c r="EJ30" s="69"/>
    </row>
    <row r="31" spans="1:140" ht="15.5" x14ac:dyDescent="0.35">
      <c r="A31" s="37" t="s">
        <v>47</v>
      </c>
      <c r="B31" s="71" t="s">
        <v>54</v>
      </c>
      <c r="C31" s="67">
        <v>0.36299999999999999</v>
      </c>
      <c r="D31" s="67">
        <v>0.34179999999999999</v>
      </c>
      <c r="E31" s="67">
        <v>0.3664</v>
      </c>
      <c r="F31" s="67">
        <v>0.30840000000000001</v>
      </c>
      <c r="G31" s="67">
        <v>0.36620000000000003</v>
      </c>
      <c r="H31" s="67">
        <v>0.34489999999999998</v>
      </c>
      <c r="I31" s="67">
        <v>0.36969999999999997</v>
      </c>
      <c r="J31" s="67">
        <v>0.31109999999999999</v>
      </c>
      <c r="K31" s="67">
        <v>0.32729999999999998</v>
      </c>
      <c r="L31" s="67">
        <v>0.30259999999999998</v>
      </c>
      <c r="M31" s="67">
        <v>0.33389999999999997</v>
      </c>
      <c r="N31" s="67">
        <v>0.39019999999999999</v>
      </c>
      <c r="O31" s="67">
        <v>0.31509999999999999</v>
      </c>
      <c r="P31" s="67">
        <v>0.29949999999999999</v>
      </c>
      <c r="Q31" s="67">
        <v>0.2087</v>
      </c>
      <c r="R31" s="67">
        <v>0.2127</v>
      </c>
      <c r="S31" s="67">
        <v>0.25619999999999998</v>
      </c>
      <c r="T31" s="67">
        <v>0.2311</v>
      </c>
      <c r="U31" s="67">
        <v>0.27560000000000001</v>
      </c>
      <c r="V31" s="67">
        <v>0.29809999999999998</v>
      </c>
      <c r="W31" s="67">
        <v>0.4002</v>
      </c>
      <c r="X31" s="67">
        <v>0.37069999999999997</v>
      </c>
      <c r="Y31" s="67">
        <v>0.3584</v>
      </c>
      <c r="Z31" s="67">
        <v>0.3926</v>
      </c>
      <c r="AA31" s="67">
        <v>0.32590000000000002</v>
      </c>
      <c r="AB31" s="67">
        <v>0.3014</v>
      </c>
      <c r="AC31" s="67">
        <v>0.3306</v>
      </c>
      <c r="AD31" s="67">
        <v>0.42920000000000003</v>
      </c>
      <c r="AE31" s="67">
        <v>0.4556</v>
      </c>
      <c r="AF31" s="67">
        <v>0.45879999999999999</v>
      </c>
      <c r="AG31" s="67">
        <v>0.48870000000000002</v>
      </c>
      <c r="AH31" s="67">
        <v>0.47810000000000002</v>
      </c>
      <c r="AI31" s="67">
        <v>0.43259999999999998</v>
      </c>
      <c r="AJ31" s="67">
        <v>0.42299999999999999</v>
      </c>
      <c r="AK31" s="67">
        <v>0.35420000000000001</v>
      </c>
      <c r="AL31" s="67">
        <v>0.34110000000000001</v>
      </c>
      <c r="AM31" s="67">
        <v>0.30930000000000002</v>
      </c>
      <c r="AN31" s="67">
        <v>0.3216</v>
      </c>
      <c r="AO31" s="67">
        <v>0.33939999999999998</v>
      </c>
      <c r="AP31" s="67">
        <v>0.28620000000000001</v>
      </c>
      <c r="AQ31" s="67">
        <v>0.28770000000000001</v>
      </c>
      <c r="AR31" s="67">
        <v>0.31409999999999999</v>
      </c>
      <c r="AS31" s="67">
        <v>0.25600000000000001</v>
      </c>
      <c r="AT31" s="67">
        <v>0.26629999999999998</v>
      </c>
      <c r="AU31" s="67">
        <v>0.2326</v>
      </c>
      <c r="AV31" s="67">
        <v>0.2283</v>
      </c>
      <c r="AW31" s="67">
        <v>0.24929999999999999</v>
      </c>
      <c r="AX31" s="67">
        <v>0.28310000000000002</v>
      </c>
      <c r="AY31" s="67">
        <v>0.23119999999999999</v>
      </c>
      <c r="AZ31" s="67">
        <v>0.19259999999999999</v>
      </c>
      <c r="BA31" s="67">
        <v>0.20269999999999999</v>
      </c>
      <c r="BB31" s="67">
        <v>0.16900000000000001</v>
      </c>
      <c r="BC31" s="67">
        <v>0.27839999999999998</v>
      </c>
      <c r="BD31" s="67">
        <v>0.26429999999999998</v>
      </c>
      <c r="BE31" s="67">
        <v>0.29360000000000003</v>
      </c>
      <c r="BF31" s="67">
        <v>0.16470000000000001</v>
      </c>
      <c r="BG31" s="67">
        <v>0.20469999999999999</v>
      </c>
      <c r="BH31" s="67">
        <v>0.20449999999999999</v>
      </c>
      <c r="BI31" s="67">
        <v>0.26950000000000002</v>
      </c>
      <c r="BJ31" s="67">
        <v>0.25540000000000002</v>
      </c>
      <c r="BK31" s="67">
        <v>0.33850000000000002</v>
      </c>
      <c r="BL31" s="67">
        <v>0.38229999999999997</v>
      </c>
      <c r="BM31" s="67">
        <v>0.34410000000000002</v>
      </c>
      <c r="BN31" s="67">
        <v>0.34860000000000002</v>
      </c>
      <c r="BO31" s="67">
        <v>0.40760000000000002</v>
      </c>
      <c r="BP31" s="67">
        <v>0.37309999999999999</v>
      </c>
      <c r="BQ31" s="67">
        <v>0.4163</v>
      </c>
      <c r="BR31" s="67">
        <v>0.4299</v>
      </c>
      <c r="BS31" s="67">
        <v>0.48680000000000001</v>
      </c>
      <c r="BT31" s="67">
        <v>0.42949999999999999</v>
      </c>
      <c r="BU31" s="67">
        <v>0.51429999999999998</v>
      </c>
      <c r="BV31" s="67">
        <v>0.28339999999999999</v>
      </c>
      <c r="BW31" s="67">
        <v>0.45679999999999998</v>
      </c>
      <c r="BX31" s="67">
        <v>0.45079999999999998</v>
      </c>
      <c r="BY31" s="67">
        <v>0.45329999999999998</v>
      </c>
      <c r="BZ31" s="67">
        <v>0.53600000000000003</v>
      </c>
      <c r="CA31" s="67">
        <v>0.43769999999999998</v>
      </c>
      <c r="CB31" s="67">
        <v>0.44130000000000003</v>
      </c>
      <c r="CC31" s="67">
        <v>0.38030000000000003</v>
      </c>
      <c r="CD31" s="67">
        <v>0.43099999999999999</v>
      </c>
      <c r="CE31" s="67">
        <v>0.46239999999999998</v>
      </c>
      <c r="CF31" s="67">
        <v>0.45729999999999998</v>
      </c>
      <c r="CG31" s="67">
        <v>0.44740000000000002</v>
      </c>
      <c r="CH31" s="67">
        <v>0.42620000000000002</v>
      </c>
      <c r="CI31" s="67">
        <v>0.53410000000000002</v>
      </c>
      <c r="CJ31" s="67">
        <v>0.52439999999999998</v>
      </c>
      <c r="CK31" s="67">
        <v>0.43480000000000002</v>
      </c>
      <c r="CL31" s="67">
        <v>0.4748</v>
      </c>
      <c r="CM31" s="67">
        <v>0.45619999999999999</v>
      </c>
      <c r="CN31" s="67">
        <v>0.45689999999999997</v>
      </c>
      <c r="CO31" s="67">
        <v>0.41010000000000002</v>
      </c>
      <c r="CP31" s="67">
        <v>0.318</v>
      </c>
      <c r="CQ31" s="67">
        <v>0.40460000000000002</v>
      </c>
      <c r="CR31" s="67">
        <v>0.39510000000000001</v>
      </c>
      <c r="CS31" s="68">
        <v>0.3715</v>
      </c>
      <c r="CT31" s="68">
        <v>0.41799999999999998</v>
      </c>
      <c r="CU31" s="68">
        <v>0.40870000000000001</v>
      </c>
      <c r="CV31" s="68">
        <v>0.42180000000000001</v>
      </c>
      <c r="CW31" s="68">
        <v>0.41070000000000001</v>
      </c>
      <c r="CX31" s="68">
        <v>0.41089999999999999</v>
      </c>
      <c r="CY31" s="68">
        <v>0.44419999999999998</v>
      </c>
      <c r="CZ31" s="68">
        <v>0.44219999999999998</v>
      </c>
      <c r="DA31" s="68">
        <v>0.42530000000000001</v>
      </c>
      <c r="DB31" s="68">
        <v>0.40920000000000001</v>
      </c>
      <c r="DC31" s="68">
        <v>0.43480000000000002</v>
      </c>
      <c r="DD31" s="68">
        <v>0.44409999999999999</v>
      </c>
      <c r="DE31" s="68">
        <v>0.42649999999999999</v>
      </c>
      <c r="DF31" s="68">
        <v>0.38479999999999998</v>
      </c>
      <c r="DG31" s="68">
        <v>0.4012</v>
      </c>
      <c r="DH31" s="68">
        <v>0.4168</v>
      </c>
      <c r="DI31" s="68">
        <v>0.40910000000000002</v>
      </c>
      <c r="DJ31" s="68">
        <v>0.4123</v>
      </c>
      <c r="DK31" s="68">
        <v>0.40620000000000001</v>
      </c>
      <c r="DM31" s="69"/>
      <c r="DN31" s="274"/>
      <c r="DO31" s="274"/>
      <c r="DP31" s="274"/>
      <c r="DQ31" s="274"/>
      <c r="DR31" s="274"/>
      <c r="DS31" s="274"/>
      <c r="DT31" s="274"/>
      <c r="DU31" s="274"/>
      <c r="DV31" s="274"/>
      <c r="DW31" s="274"/>
      <c r="DX31" s="274"/>
      <c r="DY31" s="274"/>
      <c r="DZ31" s="69"/>
      <c r="EA31" s="69"/>
      <c r="EB31" s="69"/>
      <c r="EC31" s="69"/>
      <c r="ED31" s="69"/>
      <c r="EE31" s="69"/>
      <c r="EF31" s="69"/>
      <c r="EG31" s="69"/>
      <c r="EH31" s="69"/>
      <c r="EI31" s="69"/>
      <c r="EJ31" s="69"/>
    </row>
    <row r="32" spans="1:140" ht="15.5" x14ac:dyDescent="0.35">
      <c r="A32" s="37" t="s">
        <v>47</v>
      </c>
      <c r="B32" s="71" t="s">
        <v>59</v>
      </c>
      <c r="C32" s="67">
        <v>1.879</v>
      </c>
      <c r="D32" s="67">
        <v>1.7143999999999999</v>
      </c>
      <c r="E32" s="67">
        <v>1.8022</v>
      </c>
      <c r="F32" s="67">
        <v>1.8695999999999999</v>
      </c>
      <c r="G32" s="67">
        <v>1.8646</v>
      </c>
      <c r="H32" s="67">
        <v>1.7324999999999999</v>
      </c>
      <c r="I32" s="67">
        <v>1.8311999999999999</v>
      </c>
      <c r="J32" s="67">
        <v>1.8968</v>
      </c>
      <c r="K32" s="67">
        <v>2.0251999999999999</v>
      </c>
      <c r="L32" s="67">
        <v>1.8839999999999999</v>
      </c>
      <c r="M32" s="67">
        <v>2.0467</v>
      </c>
      <c r="N32" s="67">
        <v>2.0634000000000001</v>
      </c>
      <c r="O32" s="67">
        <v>1.9282999999999999</v>
      </c>
      <c r="P32" s="67">
        <v>1.8183</v>
      </c>
      <c r="Q32" s="67">
        <v>1.7823</v>
      </c>
      <c r="R32" s="67">
        <v>1.9933000000000001</v>
      </c>
      <c r="S32" s="67">
        <v>1.99</v>
      </c>
      <c r="T32" s="67">
        <v>1.8756999999999999</v>
      </c>
      <c r="U32" s="67">
        <v>2.0116999999999998</v>
      </c>
      <c r="V32" s="67">
        <v>2.0834999999999999</v>
      </c>
      <c r="W32" s="67">
        <v>2.2467999999999999</v>
      </c>
      <c r="X32" s="67">
        <v>2.0501999999999998</v>
      </c>
      <c r="Y32" s="67">
        <v>2.0009999999999999</v>
      </c>
      <c r="Z32" s="67">
        <v>2.3616999999999999</v>
      </c>
      <c r="AA32" s="67">
        <v>2.0451000000000001</v>
      </c>
      <c r="AB32" s="67">
        <v>2.0863</v>
      </c>
      <c r="AC32" s="67">
        <v>2.0238</v>
      </c>
      <c r="AD32" s="67">
        <v>2.2383000000000002</v>
      </c>
      <c r="AE32" s="67">
        <v>2.3593999999999999</v>
      </c>
      <c r="AF32" s="67">
        <v>2.2280000000000002</v>
      </c>
      <c r="AG32" s="67">
        <v>2.2806999999999999</v>
      </c>
      <c r="AH32" s="67">
        <v>2.331</v>
      </c>
      <c r="AI32" s="67">
        <v>2.3216999999999999</v>
      </c>
      <c r="AJ32" s="67">
        <v>2.2170999999999998</v>
      </c>
      <c r="AK32" s="67">
        <v>2.1309</v>
      </c>
      <c r="AL32" s="67">
        <v>2.3412999999999999</v>
      </c>
      <c r="AM32" s="67">
        <v>2.2694000000000001</v>
      </c>
      <c r="AN32" s="67">
        <v>2.1413000000000002</v>
      </c>
      <c r="AO32" s="67">
        <v>2.0682999999999998</v>
      </c>
      <c r="AP32" s="67">
        <v>2.2869999999999999</v>
      </c>
      <c r="AQ32" s="67">
        <v>2.1103000000000001</v>
      </c>
      <c r="AR32" s="67">
        <v>2.0607000000000002</v>
      </c>
      <c r="AS32" s="67">
        <v>2.0129000000000001</v>
      </c>
      <c r="AT32" s="67">
        <v>2.1408999999999998</v>
      </c>
      <c r="AU32" s="67">
        <v>2.2421000000000002</v>
      </c>
      <c r="AV32" s="67">
        <v>2.0045999999999999</v>
      </c>
      <c r="AW32" s="67">
        <v>2.0076000000000001</v>
      </c>
      <c r="AX32" s="67">
        <v>2.2208000000000001</v>
      </c>
      <c r="AY32" s="67">
        <v>2.2244000000000002</v>
      </c>
      <c r="AZ32" s="67">
        <v>2.0102000000000002</v>
      </c>
      <c r="BA32" s="67">
        <v>2.0034000000000001</v>
      </c>
      <c r="BB32" s="67">
        <v>2.1778</v>
      </c>
      <c r="BC32" s="67">
        <v>2.3252000000000002</v>
      </c>
      <c r="BD32" s="67">
        <v>2.1494</v>
      </c>
      <c r="BE32" s="67">
        <v>2.1196999999999999</v>
      </c>
      <c r="BF32" s="67">
        <v>2.0714999999999999</v>
      </c>
      <c r="BG32" s="67">
        <v>2.089</v>
      </c>
      <c r="BH32" s="67">
        <v>2.0242</v>
      </c>
      <c r="BI32" s="67">
        <v>2.0727000000000002</v>
      </c>
      <c r="BJ32" s="67">
        <v>2.1145999999999998</v>
      </c>
      <c r="BK32" s="67">
        <v>2.0520999999999998</v>
      </c>
      <c r="BL32" s="67">
        <v>3.3599000000000001</v>
      </c>
      <c r="BM32" s="67">
        <v>1.9077999999999999</v>
      </c>
      <c r="BN32" s="67">
        <v>2.1059000000000001</v>
      </c>
      <c r="BO32" s="67">
        <v>2.2235</v>
      </c>
      <c r="BP32" s="67">
        <v>2.1082999999999998</v>
      </c>
      <c r="BQ32" s="67">
        <v>2.1364000000000001</v>
      </c>
      <c r="BR32" s="67">
        <v>2.2763</v>
      </c>
      <c r="BS32" s="67">
        <v>2.5044</v>
      </c>
      <c r="BT32" s="67">
        <v>2.4497</v>
      </c>
      <c r="BU32" s="67">
        <v>2.5546000000000002</v>
      </c>
      <c r="BV32" s="67">
        <v>2.3984999999999999</v>
      </c>
      <c r="BW32" s="67">
        <v>2.8159000000000001</v>
      </c>
      <c r="BX32" s="67">
        <v>2.9138999999999999</v>
      </c>
      <c r="BY32" s="67">
        <v>2.9805999999999999</v>
      </c>
      <c r="BZ32" s="67">
        <v>2.9517000000000002</v>
      </c>
      <c r="CA32" s="67">
        <v>3.1371000000000002</v>
      </c>
      <c r="CB32" s="67">
        <v>3.1898</v>
      </c>
      <c r="CC32" s="67">
        <v>3.1665999999999999</v>
      </c>
      <c r="CD32" s="67">
        <v>3.1383000000000001</v>
      </c>
      <c r="CE32" s="67">
        <v>3.4186999999999999</v>
      </c>
      <c r="CF32" s="67">
        <v>3.3073999999999999</v>
      </c>
      <c r="CG32" s="67">
        <v>3.1615000000000002</v>
      </c>
      <c r="CH32" s="67">
        <v>3.2732000000000001</v>
      </c>
      <c r="CI32" s="67">
        <v>3.61</v>
      </c>
      <c r="CJ32" s="67">
        <v>3.5505</v>
      </c>
      <c r="CK32" s="67">
        <v>3.5150999999999999</v>
      </c>
      <c r="CL32" s="67">
        <v>3.5093000000000001</v>
      </c>
      <c r="CM32" s="67">
        <v>2.5712000000000002</v>
      </c>
      <c r="CN32" s="67">
        <v>2.5634999999999999</v>
      </c>
      <c r="CO32" s="67">
        <v>2.4817</v>
      </c>
      <c r="CP32" s="67">
        <v>2.3969999999999998</v>
      </c>
      <c r="CQ32" s="67">
        <v>2.5499999999999998</v>
      </c>
      <c r="CR32" s="67">
        <v>2.5074000000000001</v>
      </c>
      <c r="CS32" s="68">
        <v>2.3734999999999999</v>
      </c>
      <c r="CT32" s="68">
        <v>2.5129999999999999</v>
      </c>
      <c r="CU32" s="68">
        <v>2.6518999999999999</v>
      </c>
      <c r="CV32" s="68">
        <v>2.5762999999999998</v>
      </c>
      <c r="CW32" s="68">
        <v>2.4419</v>
      </c>
      <c r="CX32" s="68">
        <v>2.4523999999999999</v>
      </c>
      <c r="CY32" s="68">
        <v>2.6343000000000001</v>
      </c>
      <c r="CZ32" s="68">
        <v>2.5989</v>
      </c>
      <c r="DA32" s="68">
        <v>2.6328</v>
      </c>
      <c r="DB32" s="68">
        <v>2.5756999999999999</v>
      </c>
      <c r="DC32" s="68">
        <v>2.5901000000000001</v>
      </c>
      <c r="DD32" s="68">
        <v>2.6772</v>
      </c>
      <c r="DE32" s="68">
        <v>2.6888000000000001</v>
      </c>
      <c r="DF32" s="68">
        <v>2.5985999999999998</v>
      </c>
      <c r="DG32" s="68">
        <v>2.6499000000000001</v>
      </c>
      <c r="DH32" s="68">
        <v>2.8523999999999998</v>
      </c>
      <c r="DI32" s="68">
        <v>2.7747999999999999</v>
      </c>
      <c r="DJ32" s="68">
        <v>2.5737999999999999</v>
      </c>
      <c r="DK32" s="68">
        <v>2.5209000000000001</v>
      </c>
      <c r="DM32" s="69"/>
      <c r="DN32" s="274"/>
      <c r="DO32" s="274"/>
      <c r="DP32" s="274"/>
      <c r="DQ32" s="274"/>
      <c r="DR32" s="274"/>
      <c r="DS32" s="274"/>
      <c r="DT32" s="274"/>
      <c r="DU32" s="274"/>
      <c r="DV32" s="274"/>
      <c r="DW32" s="274"/>
      <c r="DX32" s="274"/>
      <c r="DY32" s="274"/>
    </row>
    <row r="33" spans="1:132" ht="15.5" x14ac:dyDescent="0.35">
      <c r="A33" s="37" t="s">
        <v>60</v>
      </c>
      <c r="B33" s="71" t="s">
        <v>57</v>
      </c>
      <c r="C33" s="67">
        <v>8.7284000000000006</v>
      </c>
      <c r="D33" s="67">
        <v>6.9272</v>
      </c>
      <c r="E33" s="67">
        <v>6.7016999999999998</v>
      </c>
      <c r="F33" s="67">
        <v>7.7533000000000003</v>
      </c>
      <c r="G33" s="67">
        <v>7.3772000000000002</v>
      </c>
      <c r="H33" s="67">
        <v>5.4672999999999998</v>
      </c>
      <c r="I33" s="67">
        <v>5.4364999999999997</v>
      </c>
      <c r="J33" s="67">
        <v>7.2309000000000001</v>
      </c>
      <c r="K33" s="67">
        <v>7.7332000000000001</v>
      </c>
      <c r="L33" s="67">
        <v>6.3528000000000002</v>
      </c>
      <c r="M33" s="67">
        <v>6.2023999999999999</v>
      </c>
      <c r="N33" s="67">
        <v>8.3818999999999999</v>
      </c>
      <c r="O33" s="67">
        <v>9.7271999999999998</v>
      </c>
      <c r="P33" s="67">
        <v>7.0575999999999999</v>
      </c>
      <c r="Q33" s="67">
        <v>6.3749000000000002</v>
      </c>
      <c r="R33" s="67">
        <v>8.4458000000000002</v>
      </c>
      <c r="S33" s="67">
        <v>8.9435000000000002</v>
      </c>
      <c r="T33" s="67">
        <v>5.7328000000000001</v>
      </c>
      <c r="U33" s="67">
        <v>6.0103999999999997</v>
      </c>
      <c r="V33" s="67">
        <v>8.9396000000000004</v>
      </c>
      <c r="W33" s="67">
        <v>9.5990000000000002</v>
      </c>
      <c r="X33" s="67">
        <v>7.101</v>
      </c>
      <c r="Y33" s="67">
        <v>6.4701000000000004</v>
      </c>
      <c r="Z33" s="67">
        <v>9.3721999999999994</v>
      </c>
      <c r="AA33" s="67">
        <v>9.8203999999999994</v>
      </c>
      <c r="AB33" s="67">
        <v>6.1285999999999996</v>
      </c>
      <c r="AC33" s="67">
        <v>6.2211999999999996</v>
      </c>
      <c r="AD33" s="67">
        <v>9.1415000000000006</v>
      </c>
      <c r="AE33" s="67">
        <v>10.1937</v>
      </c>
      <c r="AF33" s="67">
        <v>6.6452</v>
      </c>
      <c r="AG33" s="67">
        <v>5.5544000000000002</v>
      </c>
      <c r="AH33" s="67">
        <v>10.1816</v>
      </c>
      <c r="AI33" s="67">
        <v>11.875500000000001</v>
      </c>
      <c r="AJ33" s="67">
        <v>7.3305999999999996</v>
      </c>
      <c r="AK33" s="67">
        <v>6.8098999999999998</v>
      </c>
      <c r="AL33" s="67">
        <v>9.9270999999999994</v>
      </c>
      <c r="AM33" s="67">
        <v>9.3773999999999997</v>
      </c>
      <c r="AN33" s="67">
        <v>6.2270000000000003</v>
      </c>
      <c r="AO33" s="67">
        <v>6.6390000000000002</v>
      </c>
      <c r="AP33" s="67">
        <v>10.676399999999999</v>
      </c>
      <c r="AQ33" s="67">
        <v>8.6029999999999998</v>
      </c>
      <c r="AR33" s="67">
        <v>6.6534000000000004</v>
      </c>
      <c r="AS33" s="67">
        <v>5.5895000000000001</v>
      </c>
      <c r="AT33" s="67">
        <v>9.1155000000000008</v>
      </c>
      <c r="AU33" s="67">
        <v>9.4018999999999995</v>
      </c>
      <c r="AV33" s="67">
        <v>4.8701999999999996</v>
      </c>
      <c r="AW33" s="67">
        <v>3.9601999999999999</v>
      </c>
      <c r="AX33" s="67">
        <v>6.4298999999999999</v>
      </c>
      <c r="AY33" s="67">
        <v>7.6383999999999999</v>
      </c>
      <c r="AZ33" s="67">
        <v>4.6620999999999997</v>
      </c>
      <c r="BA33" s="67">
        <v>4.8257000000000003</v>
      </c>
      <c r="BB33" s="67">
        <v>8.4359999999999999</v>
      </c>
      <c r="BC33" s="67">
        <v>8.3567</v>
      </c>
      <c r="BD33" s="67">
        <v>4.6077000000000004</v>
      </c>
      <c r="BE33" s="67">
        <v>4.6513</v>
      </c>
      <c r="BF33" s="67">
        <v>8.4099000000000004</v>
      </c>
      <c r="BG33" s="67">
        <v>10.038600000000001</v>
      </c>
      <c r="BH33" s="67">
        <v>7.4482999999999997</v>
      </c>
      <c r="BI33" s="67">
        <v>7.0134999999999996</v>
      </c>
      <c r="BJ33" s="67">
        <v>9.8261000000000003</v>
      </c>
      <c r="BK33" s="67">
        <v>9.8965999999999994</v>
      </c>
      <c r="BL33" s="67">
        <v>6.8731</v>
      </c>
      <c r="BM33" s="67">
        <v>6.4779999999999998</v>
      </c>
      <c r="BN33" s="67">
        <v>8.1010000000000009</v>
      </c>
      <c r="BO33" s="67">
        <v>8.2736000000000001</v>
      </c>
      <c r="BP33" s="67">
        <v>5.2663000000000002</v>
      </c>
      <c r="BQ33" s="67">
        <v>3.8761000000000001</v>
      </c>
      <c r="BR33" s="67">
        <v>6.5509000000000004</v>
      </c>
      <c r="BS33" s="67">
        <v>7.0553999999999997</v>
      </c>
      <c r="BT33" s="67">
        <v>3.8483999999999998</v>
      </c>
      <c r="BU33" s="67">
        <v>3.1524999999999999</v>
      </c>
      <c r="BV33" s="67">
        <v>4.2839999999999998</v>
      </c>
      <c r="BW33" s="67">
        <v>3.5754000000000001</v>
      </c>
      <c r="BX33" s="67">
        <v>1.1295999999999999</v>
      </c>
      <c r="BY33" s="67">
        <v>0.74129999999999996</v>
      </c>
      <c r="BZ33" s="67">
        <v>2.0876999999999999</v>
      </c>
      <c r="CA33" s="67">
        <v>2.4885999999999999</v>
      </c>
      <c r="CB33" s="67">
        <v>0.40529999999999999</v>
      </c>
      <c r="CC33" s="67">
        <v>0.54930000000000001</v>
      </c>
      <c r="CD33" s="67">
        <v>2.1111</v>
      </c>
      <c r="CE33" s="67">
        <v>2.149</v>
      </c>
      <c r="CF33" s="67">
        <v>0.33629999999999999</v>
      </c>
      <c r="CG33" s="67">
        <v>0.48399999999999999</v>
      </c>
      <c r="CH33" s="67">
        <v>1.2712000000000001</v>
      </c>
      <c r="CI33" s="67">
        <v>0.79400000000000004</v>
      </c>
      <c r="CJ33" s="67">
        <v>0.12939999999999999</v>
      </c>
      <c r="CK33" s="67">
        <v>0.2016</v>
      </c>
      <c r="CL33" s="67">
        <v>0.72499999999999998</v>
      </c>
      <c r="CM33" s="67">
        <v>0.86270000000000002</v>
      </c>
      <c r="CN33" s="67">
        <v>0.1057</v>
      </c>
      <c r="CO33" s="67">
        <v>0.1492</v>
      </c>
      <c r="CP33" s="67">
        <v>0.35110000000000002</v>
      </c>
      <c r="CQ33" s="67">
        <v>0.60340000000000005</v>
      </c>
      <c r="CR33" s="67">
        <v>0.2084</v>
      </c>
      <c r="CS33" s="68">
        <v>0.38669999999999999</v>
      </c>
      <c r="CT33" s="68">
        <v>0.47139999999999999</v>
      </c>
      <c r="CU33" s="68">
        <v>0.60519999999999996</v>
      </c>
      <c r="CV33" s="68">
        <v>0.1222</v>
      </c>
      <c r="CW33" s="68">
        <v>0.35780000000000001</v>
      </c>
      <c r="CX33" s="68">
        <v>0.31180000000000002</v>
      </c>
      <c r="CY33" s="68">
        <v>0.2959</v>
      </c>
      <c r="CZ33" s="68">
        <v>8.0600000000000005E-2</v>
      </c>
      <c r="DA33" s="68">
        <v>0.1888</v>
      </c>
      <c r="DB33" s="68">
        <v>0.33829999999999999</v>
      </c>
      <c r="DC33" s="68">
        <v>0.2742</v>
      </c>
      <c r="DD33" s="68">
        <v>8.6300000000000002E-2</v>
      </c>
      <c r="DE33" s="68">
        <v>5.9499999999999997E-2</v>
      </c>
      <c r="DF33" s="68">
        <v>4.0000000000000002E-4</v>
      </c>
      <c r="DG33" s="68">
        <v>0</v>
      </c>
      <c r="DH33" s="68">
        <v>0</v>
      </c>
      <c r="DI33" s="68">
        <v>0</v>
      </c>
      <c r="DJ33" s="68">
        <v>0</v>
      </c>
      <c r="DK33" s="68">
        <v>0</v>
      </c>
      <c r="DM33" s="69"/>
      <c r="DN33" s="69"/>
      <c r="DO33" s="69"/>
      <c r="DP33" s="69"/>
      <c r="DQ33" s="69"/>
      <c r="DR33" s="69"/>
      <c r="DS33" s="69"/>
      <c r="DT33" s="69"/>
      <c r="DU33" s="69"/>
      <c r="DV33" s="69"/>
      <c r="DW33" s="69"/>
    </row>
    <row r="34" spans="1:132" ht="15.5" x14ac:dyDescent="0.35">
      <c r="A34" s="37" t="s">
        <v>60</v>
      </c>
      <c r="B34" s="71" t="s">
        <v>58</v>
      </c>
      <c r="C34" s="67">
        <v>0.56559999999999999</v>
      </c>
      <c r="D34" s="67">
        <v>0.37959999999999999</v>
      </c>
      <c r="E34" s="67">
        <v>0.36430000000000001</v>
      </c>
      <c r="F34" s="67">
        <v>0.3856</v>
      </c>
      <c r="G34" s="67">
        <v>0.51119999999999999</v>
      </c>
      <c r="H34" s="67">
        <v>0.3019</v>
      </c>
      <c r="I34" s="67">
        <v>0.34870000000000001</v>
      </c>
      <c r="J34" s="67">
        <v>0.37909999999999999</v>
      </c>
      <c r="K34" s="67">
        <v>0.39119999999999999</v>
      </c>
      <c r="L34" s="67">
        <v>0.3448</v>
      </c>
      <c r="M34" s="67">
        <v>0.3911</v>
      </c>
      <c r="N34" s="67">
        <v>0.42209999999999998</v>
      </c>
      <c r="O34" s="67">
        <v>0.44969999999999999</v>
      </c>
      <c r="P34" s="67">
        <v>0.28899999999999998</v>
      </c>
      <c r="Q34" s="67">
        <v>0.28170000000000001</v>
      </c>
      <c r="R34" s="67">
        <v>0.40200000000000002</v>
      </c>
      <c r="S34" s="67">
        <v>0.37190000000000001</v>
      </c>
      <c r="T34" s="67">
        <v>0.23899999999999999</v>
      </c>
      <c r="U34" s="67">
        <v>0.27229999999999999</v>
      </c>
      <c r="V34" s="67">
        <v>0.40460000000000002</v>
      </c>
      <c r="W34" s="67">
        <v>0.4168</v>
      </c>
      <c r="X34" s="67">
        <v>0.24060000000000001</v>
      </c>
      <c r="Y34" s="67">
        <v>0.25269999999999998</v>
      </c>
      <c r="Z34" s="67">
        <v>0.2828</v>
      </c>
      <c r="AA34" s="67">
        <v>0.32769999999999999</v>
      </c>
      <c r="AB34" s="67">
        <v>0.26590000000000003</v>
      </c>
      <c r="AC34" s="67">
        <v>0.2228</v>
      </c>
      <c r="AD34" s="67">
        <v>0.28339999999999999</v>
      </c>
      <c r="AE34" s="67">
        <v>0.3921</v>
      </c>
      <c r="AF34" s="67">
        <v>0.188</v>
      </c>
      <c r="AG34" s="67">
        <v>0.2177</v>
      </c>
      <c r="AH34" s="67">
        <v>0.50660000000000005</v>
      </c>
      <c r="AI34" s="67">
        <v>0.70199999999999996</v>
      </c>
      <c r="AJ34" s="67">
        <v>0.2094</v>
      </c>
      <c r="AK34" s="67">
        <v>0.22259999999999999</v>
      </c>
      <c r="AL34" s="67">
        <v>0.2989</v>
      </c>
      <c r="AM34" s="67">
        <v>0.30409999999999998</v>
      </c>
      <c r="AN34" s="67">
        <v>0.25559999999999999</v>
      </c>
      <c r="AO34" s="67">
        <v>0.2213</v>
      </c>
      <c r="AP34" s="67">
        <v>0.379</v>
      </c>
      <c r="AQ34" s="67">
        <v>0.27179999999999999</v>
      </c>
      <c r="AR34" s="67">
        <v>0.31919999999999998</v>
      </c>
      <c r="AS34" s="67">
        <v>0.39639999999999997</v>
      </c>
      <c r="AT34" s="67">
        <v>0.59409999999999996</v>
      </c>
      <c r="AU34" s="67">
        <v>0.54779999999999995</v>
      </c>
      <c r="AV34" s="67">
        <v>0.2772</v>
      </c>
      <c r="AW34" s="67">
        <v>0.29799999999999999</v>
      </c>
      <c r="AX34" s="67">
        <v>0.39019999999999999</v>
      </c>
      <c r="AY34" s="67">
        <v>0.36099999999999999</v>
      </c>
      <c r="AZ34" s="67">
        <v>0.22689999999999999</v>
      </c>
      <c r="BA34" s="67">
        <v>0.2656</v>
      </c>
      <c r="BB34" s="67">
        <v>0.32490000000000002</v>
      </c>
      <c r="BC34" s="67">
        <v>0.2157</v>
      </c>
      <c r="BD34" s="67">
        <v>0.1653</v>
      </c>
      <c r="BE34" s="67">
        <v>0.20330000000000001</v>
      </c>
      <c r="BF34" s="67">
        <v>0.19850000000000001</v>
      </c>
      <c r="BG34" s="67">
        <v>0.1827</v>
      </c>
      <c r="BH34" s="67">
        <v>0.18959999999999999</v>
      </c>
      <c r="BI34" s="67">
        <v>0.16009999999999999</v>
      </c>
      <c r="BJ34" s="67">
        <v>0.19470000000000001</v>
      </c>
      <c r="BK34" s="67">
        <v>0.13800000000000001</v>
      </c>
      <c r="BL34" s="67">
        <v>0.12570000000000001</v>
      </c>
      <c r="BM34" s="67">
        <v>0.16950000000000001</v>
      </c>
      <c r="BN34" s="67">
        <v>0.15509999999999999</v>
      </c>
      <c r="BO34" s="67">
        <v>0.1424</v>
      </c>
      <c r="BP34" s="67">
        <v>0.1583</v>
      </c>
      <c r="BQ34" s="67">
        <v>0.13009999999999999</v>
      </c>
      <c r="BR34" s="67">
        <v>0.1215</v>
      </c>
      <c r="BS34" s="67">
        <v>0.13739999999999999</v>
      </c>
      <c r="BT34" s="67">
        <v>0.12540000000000001</v>
      </c>
      <c r="BU34" s="67">
        <v>0.17349999999999999</v>
      </c>
      <c r="BV34" s="67">
        <v>0.1694</v>
      </c>
      <c r="BW34" s="67">
        <v>0.10199999999999999</v>
      </c>
      <c r="BX34" s="67">
        <v>0.1366</v>
      </c>
      <c r="BY34" s="67">
        <v>0.1467</v>
      </c>
      <c r="BZ34" s="67">
        <v>0.14929999999999999</v>
      </c>
      <c r="CA34" s="67">
        <v>9.6100000000000005E-2</v>
      </c>
      <c r="CB34" s="67">
        <v>0.1018</v>
      </c>
      <c r="CC34" s="67">
        <v>0.1419</v>
      </c>
      <c r="CD34" s="67">
        <v>0.1515</v>
      </c>
      <c r="CE34" s="67">
        <v>0.1196</v>
      </c>
      <c r="CF34" s="67">
        <v>9.3200000000000005E-2</v>
      </c>
      <c r="CG34" s="67">
        <v>9.4899999999999998E-2</v>
      </c>
      <c r="CH34" s="67">
        <v>0.14380000000000001</v>
      </c>
      <c r="CI34" s="67">
        <v>8.77E-2</v>
      </c>
      <c r="CJ34" s="67">
        <v>8.0500000000000002E-2</v>
      </c>
      <c r="CK34" s="67">
        <v>8.5599999999999996E-2</v>
      </c>
      <c r="CL34" s="67">
        <v>8.1000000000000003E-2</v>
      </c>
      <c r="CM34" s="67">
        <v>8.5099999999999995E-2</v>
      </c>
      <c r="CN34" s="67">
        <v>5.3999999999999999E-2</v>
      </c>
      <c r="CO34" s="67">
        <v>8.2199999999999995E-2</v>
      </c>
      <c r="CP34" s="67">
        <v>0.11700000000000001</v>
      </c>
      <c r="CQ34" s="67">
        <v>0.1198</v>
      </c>
      <c r="CR34" s="67">
        <v>0.1153</v>
      </c>
      <c r="CS34" s="68">
        <v>0.1384</v>
      </c>
      <c r="CT34" s="68">
        <v>0.14499999999999999</v>
      </c>
      <c r="CU34" s="68">
        <v>0.1646</v>
      </c>
      <c r="CV34" s="68">
        <v>0.13600000000000001</v>
      </c>
      <c r="CW34" s="68">
        <v>0.1605</v>
      </c>
      <c r="CX34" s="68">
        <v>0.16159999999999999</v>
      </c>
      <c r="CY34" s="68">
        <v>0.12790000000000001</v>
      </c>
      <c r="CZ34" s="68">
        <v>0.11609999999999999</v>
      </c>
      <c r="DA34" s="68">
        <v>0.1086</v>
      </c>
      <c r="DB34" s="68">
        <v>0.1019</v>
      </c>
      <c r="DC34" s="68">
        <v>8.7099999999999997E-2</v>
      </c>
      <c r="DD34" s="68">
        <v>8.9599999999999999E-2</v>
      </c>
      <c r="DE34" s="68">
        <v>0.1089</v>
      </c>
      <c r="DF34" s="68">
        <v>0.121</v>
      </c>
      <c r="DG34" s="68">
        <v>0.10440000000000001</v>
      </c>
      <c r="DH34" s="68">
        <v>0.1055</v>
      </c>
      <c r="DI34" s="68">
        <v>0.1066</v>
      </c>
      <c r="DJ34" s="68">
        <v>8.3299999999999999E-2</v>
      </c>
      <c r="DK34" s="68">
        <v>0.1094</v>
      </c>
      <c r="DM34" s="69"/>
      <c r="DN34" s="69"/>
      <c r="DO34" s="69"/>
      <c r="DP34" s="69"/>
      <c r="DQ34" s="69"/>
      <c r="DR34" s="69"/>
      <c r="DS34" s="69"/>
      <c r="DT34" s="69"/>
      <c r="DU34" s="69"/>
      <c r="DV34" s="69"/>
      <c r="DW34" s="69"/>
      <c r="DX34" s="69"/>
      <c r="DY34" s="69"/>
    </row>
    <row r="35" spans="1:132" ht="15.5" x14ac:dyDescent="0.35">
      <c r="A35" s="37" t="s">
        <v>60</v>
      </c>
      <c r="B35" s="71" t="s">
        <v>49</v>
      </c>
      <c r="C35" s="67">
        <v>5.9127999999999998</v>
      </c>
      <c r="D35" s="67">
        <v>5.3582999999999998</v>
      </c>
      <c r="E35" s="67">
        <v>5.4141000000000004</v>
      </c>
      <c r="F35" s="67">
        <v>6.3371000000000004</v>
      </c>
      <c r="G35" s="67">
        <v>6.9721000000000002</v>
      </c>
      <c r="H35" s="67">
        <v>6.2839</v>
      </c>
      <c r="I35" s="67">
        <v>6.4118000000000004</v>
      </c>
      <c r="J35" s="67">
        <v>7.4603000000000002</v>
      </c>
      <c r="K35" s="67">
        <v>7.5781999999999998</v>
      </c>
      <c r="L35" s="67">
        <v>6.6829999999999998</v>
      </c>
      <c r="M35" s="67">
        <v>6.5404</v>
      </c>
      <c r="N35" s="67">
        <v>7.1059999999999999</v>
      </c>
      <c r="O35" s="67">
        <v>7.0522999999999998</v>
      </c>
      <c r="P35" s="67">
        <v>6.7568999999999999</v>
      </c>
      <c r="Q35" s="67">
        <v>6.2416999999999998</v>
      </c>
      <c r="R35" s="67">
        <v>6.8205</v>
      </c>
      <c r="S35" s="67">
        <v>7.0975999999999999</v>
      </c>
      <c r="T35" s="67">
        <v>7.1367000000000003</v>
      </c>
      <c r="U35" s="67">
        <v>7.1657999999999999</v>
      </c>
      <c r="V35" s="67">
        <v>6.9611000000000001</v>
      </c>
      <c r="W35" s="67">
        <v>6.8403999999999998</v>
      </c>
      <c r="X35" s="67">
        <v>6.5773999999999999</v>
      </c>
      <c r="Y35" s="67">
        <v>7.0705999999999998</v>
      </c>
      <c r="Z35" s="67">
        <v>7.42</v>
      </c>
      <c r="AA35" s="67">
        <v>7.1958000000000002</v>
      </c>
      <c r="AB35" s="67">
        <v>7.0373000000000001</v>
      </c>
      <c r="AC35" s="67">
        <v>7.3612000000000002</v>
      </c>
      <c r="AD35" s="67">
        <v>7.66</v>
      </c>
      <c r="AE35" s="67">
        <v>6.7862999999999998</v>
      </c>
      <c r="AF35" s="67">
        <v>7.3686999999999996</v>
      </c>
      <c r="AG35" s="67">
        <v>7.6498999999999997</v>
      </c>
      <c r="AH35" s="67">
        <v>6.7126000000000001</v>
      </c>
      <c r="AI35" s="67">
        <v>5.7984</v>
      </c>
      <c r="AJ35" s="67">
        <v>6.4185999999999996</v>
      </c>
      <c r="AK35" s="67">
        <v>6.9065000000000003</v>
      </c>
      <c r="AL35" s="67">
        <v>7.6528</v>
      </c>
      <c r="AM35" s="67">
        <v>8.1241000000000003</v>
      </c>
      <c r="AN35" s="67">
        <v>8.1068999999999996</v>
      </c>
      <c r="AO35" s="67">
        <v>6.8853</v>
      </c>
      <c r="AP35" s="67">
        <v>7.4837999999999996</v>
      </c>
      <c r="AQ35" s="67">
        <v>8.5715000000000003</v>
      </c>
      <c r="AR35" s="67">
        <v>7.8794000000000004</v>
      </c>
      <c r="AS35" s="67">
        <v>8.3925999999999998</v>
      </c>
      <c r="AT35" s="67">
        <v>7.5563000000000002</v>
      </c>
      <c r="AU35" s="67">
        <v>7.1063999999999998</v>
      </c>
      <c r="AV35" s="67">
        <v>7.1904000000000003</v>
      </c>
      <c r="AW35" s="67">
        <v>7.9036999999999997</v>
      </c>
      <c r="AX35" s="67">
        <v>8.6940000000000008</v>
      </c>
      <c r="AY35" s="67">
        <v>8.8802000000000003</v>
      </c>
      <c r="AZ35" s="67">
        <v>8.4444999999999997</v>
      </c>
      <c r="BA35" s="67">
        <v>7.5274999999999999</v>
      </c>
      <c r="BB35" s="67">
        <v>7.5743999999999998</v>
      </c>
      <c r="BC35" s="67">
        <v>6.9954000000000001</v>
      </c>
      <c r="BD35" s="67">
        <v>6.7012</v>
      </c>
      <c r="BE35" s="67">
        <v>6.9212999999999996</v>
      </c>
      <c r="BF35" s="67">
        <v>5.9577999999999998</v>
      </c>
      <c r="BG35" s="67">
        <v>5.1086999999999998</v>
      </c>
      <c r="BH35" s="67">
        <v>4.6380999999999997</v>
      </c>
      <c r="BI35" s="67">
        <v>4.2384000000000004</v>
      </c>
      <c r="BJ35" s="67">
        <v>4.6336000000000004</v>
      </c>
      <c r="BK35" s="67">
        <v>5.0768000000000004</v>
      </c>
      <c r="BL35" s="67">
        <v>4.3726000000000003</v>
      </c>
      <c r="BM35" s="67">
        <v>3.8908</v>
      </c>
      <c r="BN35" s="67">
        <v>4.3613</v>
      </c>
      <c r="BO35" s="67">
        <v>4.1119000000000003</v>
      </c>
      <c r="BP35" s="67">
        <v>4.3619000000000003</v>
      </c>
      <c r="BQ35" s="67">
        <v>5.3498999999999999</v>
      </c>
      <c r="BR35" s="67">
        <v>4.9074999999999998</v>
      </c>
      <c r="BS35" s="67">
        <v>4.3985000000000003</v>
      </c>
      <c r="BT35" s="67">
        <v>4.2769000000000004</v>
      </c>
      <c r="BU35" s="67">
        <v>4.7603999999999997</v>
      </c>
      <c r="BV35" s="67">
        <v>4.8472999999999997</v>
      </c>
      <c r="BW35" s="67">
        <v>6.1878000000000002</v>
      </c>
      <c r="BX35" s="67">
        <v>6.1296999999999997</v>
      </c>
      <c r="BY35" s="67">
        <v>5.8815999999999997</v>
      </c>
      <c r="BZ35" s="67">
        <v>7.431</v>
      </c>
      <c r="CA35" s="67">
        <v>6.7724000000000002</v>
      </c>
      <c r="CB35" s="67">
        <v>5.742</v>
      </c>
      <c r="CC35" s="67">
        <v>5.4691999999999998</v>
      </c>
      <c r="CD35" s="67">
        <v>6.6105999999999998</v>
      </c>
      <c r="CE35" s="67">
        <v>6.6658999999999997</v>
      </c>
      <c r="CF35" s="67">
        <v>5.7337999999999996</v>
      </c>
      <c r="CG35" s="67">
        <v>5.1566000000000001</v>
      </c>
      <c r="CH35" s="67">
        <v>5.9516</v>
      </c>
      <c r="CI35" s="67">
        <v>6.5324</v>
      </c>
      <c r="CJ35" s="67">
        <v>5.7960000000000003</v>
      </c>
      <c r="CK35" s="67">
        <v>5.1111000000000004</v>
      </c>
      <c r="CL35" s="67">
        <v>6.0106999999999999</v>
      </c>
      <c r="CM35" s="67">
        <v>4.9039999999999999</v>
      </c>
      <c r="CN35" s="67">
        <v>4.1734999999999998</v>
      </c>
      <c r="CO35" s="67">
        <v>5.3513000000000002</v>
      </c>
      <c r="CP35" s="67">
        <v>5.5644</v>
      </c>
      <c r="CQ35" s="67">
        <v>5.8461999999999996</v>
      </c>
      <c r="CR35" s="67">
        <v>5.4554999999999998</v>
      </c>
      <c r="CS35" s="68">
        <v>5.1327999999999996</v>
      </c>
      <c r="CT35" s="68">
        <v>5.3407999999999998</v>
      </c>
      <c r="CU35" s="68">
        <v>4.9478</v>
      </c>
      <c r="CV35" s="68">
        <v>5.5810000000000004</v>
      </c>
      <c r="CW35" s="68">
        <v>6.0096999999999996</v>
      </c>
      <c r="CX35" s="68">
        <v>5.4847999999999999</v>
      </c>
      <c r="CY35" s="68">
        <v>4.7320000000000002</v>
      </c>
      <c r="CZ35" s="68">
        <v>4.5138999999999996</v>
      </c>
      <c r="DA35" s="68">
        <v>4.3094999999999999</v>
      </c>
      <c r="DB35" s="68">
        <v>4.3933999999999997</v>
      </c>
      <c r="DC35" s="68">
        <v>4.4977999999999998</v>
      </c>
      <c r="DD35" s="68">
        <v>2.9539</v>
      </c>
      <c r="DE35" s="68">
        <v>3.0731999999999999</v>
      </c>
      <c r="DF35" s="68">
        <v>4.9173999999999998</v>
      </c>
      <c r="DG35" s="68">
        <v>5.5682</v>
      </c>
      <c r="DH35" s="68">
        <v>3.1682999999999999</v>
      </c>
      <c r="DI35" s="68">
        <v>3.3732000000000002</v>
      </c>
      <c r="DJ35" s="68">
        <v>4.4161000000000001</v>
      </c>
      <c r="DK35" s="68">
        <v>4.6115000000000004</v>
      </c>
      <c r="DM35" s="69"/>
      <c r="DN35" s="69"/>
      <c r="DO35" s="69"/>
      <c r="DP35" s="69"/>
      <c r="DQ35" s="69"/>
      <c r="DR35" s="69"/>
      <c r="DS35" s="69"/>
      <c r="DT35" s="69"/>
      <c r="DU35" s="69"/>
      <c r="DV35" s="69"/>
      <c r="DW35" s="69"/>
      <c r="DX35" s="69"/>
      <c r="DY35" s="69"/>
      <c r="DZ35" s="201"/>
    </row>
    <row r="36" spans="1:132" ht="15.5" x14ac:dyDescent="0.35">
      <c r="A36" s="37" t="s">
        <v>60</v>
      </c>
      <c r="B36" s="71" t="s">
        <v>50</v>
      </c>
      <c r="C36" s="67">
        <v>6.0317999999999996</v>
      </c>
      <c r="D36" s="67">
        <v>5.4911000000000003</v>
      </c>
      <c r="E36" s="67">
        <v>5.3288000000000002</v>
      </c>
      <c r="F36" s="67">
        <v>6.2668999999999997</v>
      </c>
      <c r="G36" s="67">
        <v>6.1279000000000003</v>
      </c>
      <c r="H36" s="67">
        <v>5.7565</v>
      </c>
      <c r="I36" s="67">
        <v>5.0213999999999999</v>
      </c>
      <c r="J36" s="67">
        <v>5.3103999999999996</v>
      </c>
      <c r="K36" s="67">
        <v>5.3028000000000004</v>
      </c>
      <c r="L36" s="67">
        <v>4.8643000000000001</v>
      </c>
      <c r="M36" s="67">
        <v>4.5487000000000002</v>
      </c>
      <c r="N36" s="67">
        <v>4.9194000000000004</v>
      </c>
      <c r="O36" s="67">
        <v>5.2512999999999996</v>
      </c>
      <c r="P36" s="67">
        <v>4.6527000000000003</v>
      </c>
      <c r="Q36" s="67">
        <v>5.1599000000000004</v>
      </c>
      <c r="R36" s="67">
        <v>5.7043999999999997</v>
      </c>
      <c r="S36" s="67">
        <v>5.6170999999999998</v>
      </c>
      <c r="T36" s="67">
        <v>4.9306999999999999</v>
      </c>
      <c r="U36" s="67">
        <v>4.7187999999999999</v>
      </c>
      <c r="V36" s="67">
        <v>4.8335999999999997</v>
      </c>
      <c r="W36" s="67">
        <v>5.5404999999999998</v>
      </c>
      <c r="X36" s="67">
        <v>5.0719000000000003</v>
      </c>
      <c r="Y36" s="67">
        <v>4.7076000000000002</v>
      </c>
      <c r="Z36" s="67">
        <v>4.7211999999999996</v>
      </c>
      <c r="AA36" s="67">
        <v>5.3438999999999997</v>
      </c>
      <c r="AB36" s="67">
        <v>4.2237999999999998</v>
      </c>
      <c r="AC36" s="67">
        <v>4.2393000000000001</v>
      </c>
      <c r="AD36" s="67">
        <v>4.3570000000000002</v>
      </c>
      <c r="AE36" s="67">
        <v>5.0559000000000003</v>
      </c>
      <c r="AF36" s="67">
        <v>4.4568000000000003</v>
      </c>
      <c r="AG36" s="67">
        <v>4.5858999999999996</v>
      </c>
      <c r="AH36" s="67">
        <v>4.2729999999999997</v>
      </c>
      <c r="AI36" s="67">
        <v>5.0782999999999996</v>
      </c>
      <c r="AJ36" s="67">
        <v>4.5044000000000004</v>
      </c>
      <c r="AK36" s="67">
        <v>4.2666000000000004</v>
      </c>
      <c r="AL36" s="67">
        <v>3.2816999999999998</v>
      </c>
      <c r="AM36" s="67">
        <v>3.4624999999999999</v>
      </c>
      <c r="AN36" s="67">
        <v>3.3664000000000001</v>
      </c>
      <c r="AO36" s="67">
        <v>3.8578999999999999</v>
      </c>
      <c r="AP36" s="67">
        <v>3.3498999999999999</v>
      </c>
      <c r="AQ36" s="67">
        <v>3.2824</v>
      </c>
      <c r="AR36" s="67">
        <v>2.7679</v>
      </c>
      <c r="AS36" s="67">
        <v>2.7389999999999999</v>
      </c>
      <c r="AT36" s="67">
        <v>3.1204000000000001</v>
      </c>
      <c r="AU36" s="67">
        <v>3.7366999999999999</v>
      </c>
      <c r="AV36" s="67">
        <v>3.992</v>
      </c>
      <c r="AW36" s="67">
        <v>3.9076</v>
      </c>
      <c r="AX36" s="67">
        <v>3.5935999999999999</v>
      </c>
      <c r="AY36" s="67">
        <v>4.0766</v>
      </c>
      <c r="AZ36" s="67">
        <v>3.1105999999999998</v>
      </c>
      <c r="BA36" s="67">
        <v>2.9171999999999998</v>
      </c>
      <c r="BB36" s="67">
        <v>3.8216000000000001</v>
      </c>
      <c r="BC36" s="67">
        <v>4.4063999999999997</v>
      </c>
      <c r="BD36" s="67">
        <v>4.3391000000000002</v>
      </c>
      <c r="BE36" s="67">
        <v>3.5697000000000001</v>
      </c>
      <c r="BF36" s="67">
        <v>3.3109999999999999</v>
      </c>
      <c r="BG36" s="67">
        <v>3.7145999999999999</v>
      </c>
      <c r="BH36" s="67">
        <v>4.0011999999999999</v>
      </c>
      <c r="BI36" s="67">
        <v>3.8942999999999999</v>
      </c>
      <c r="BJ36" s="67">
        <v>3.5960000000000001</v>
      </c>
      <c r="BK36" s="67">
        <v>3.9992000000000001</v>
      </c>
      <c r="BL36" s="67">
        <v>3.3835999999999999</v>
      </c>
      <c r="BM36" s="67">
        <v>4.0872999999999999</v>
      </c>
      <c r="BN36" s="67">
        <v>3.9727999999999999</v>
      </c>
      <c r="BO36" s="67">
        <v>3.5905999999999998</v>
      </c>
      <c r="BP36" s="67">
        <v>3.8029000000000002</v>
      </c>
      <c r="BQ36" s="67">
        <v>3.4024000000000001</v>
      </c>
      <c r="BR36" s="67">
        <v>3.0545</v>
      </c>
      <c r="BS36" s="67">
        <v>3.9990000000000001</v>
      </c>
      <c r="BT36" s="67">
        <v>3.7231000000000001</v>
      </c>
      <c r="BU36" s="67">
        <v>3.6444999999999999</v>
      </c>
      <c r="BV36" s="67">
        <v>4.1128</v>
      </c>
      <c r="BW36" s="67">
        <v>3.7259000000000002</v>
      </c>
      <c r="BX36" s="67">
        <v>3.5796999999999999</v>
      </c>
      <c r="BY36" s="67">
        <v>4.0526</v>
      </c>
      <c r="BZ36" s="67">
        <v>4.0556000000000001</v>
      </c>
      <c r="CA36" s="67">
        <v>3.7938999999999998</v>
      </c>
      <c r="CB36" s="67">
        <v>3.8342999999999998</v>
      </c>
      <c r="CC36" s="67">
        <v>3.9074</v>
      </c>
      <c r="CD36" s="67">
        <v>3.5882000000000001</v>
      </c>
      <c r="CE36" s="67">
        <v>3.597</v>
      </c>
      <c r="CF36" s="67">
        <v>3.5937000000000001</v>
      </c>
      <c r="CG36" s="67">
        <v>3.7273000000000001</v>
      </c>
      <c r="CH36" s="67">
        <v>3.1427</v>
      </c>
      <c r="CI36" s="67">
        <v>2.9916</v>
      </c>
      <c r="CJ36" s="67">
        <v>2.8111000000000002</v>
      </c>
      <c r="CK36" s="67">
        <v>2.9241999999999999</v>
      </c>
      <c r="CL36" s="67">
        <v>3.3601000000000001</v>
      </c>
      <c r="CM36" s="67">
        <v>2.7765</v>
      </c>
      <c r="CN36" s="67">
        <v>2.5373000000000001</v>
      </c>
      <c r="CO36" s="67">
        <v>2.3544</v>
      </c>
      <c r="CP36" s="67">
        <v>3.0434000000000001</v>
      </c>
      <c r="CQ36" s="67">
        <v>2.4925000000000002</v>
      </c>
      <c r="CR36" s="67">
        <v>2.4790000000000001</v>
      </c>
      <c r="CS36" s="68">
        <v>2.3153999999999999</v>
      </c>
      <c r="CT36" s="68">
        <v>2.6589999999999998</v>
      </c>
      <c r="CU36" s="68">
        <v>2.6991999999999998</v>
      </c>
      <c r="CV36" s="68">
        <v>2.7921</v>
      </c>
      <c r="CW36" s="68">
        <v>2.3439000000000001</v>
      </c>
      <c r="CX36" s="68">
        <v>2.4525999999999999</v>
      </c>
      <c r="CY36" s="68">
        <v>2.1135000000000002</v>
      </c>
      <c r="CZ36" s="68">
        <v>2.1926999999999999</v>
      </c>
      <c r="DA36" s="68">
        <v>2.2706</v>
      </c>
      <c r="DB36" s="68">
        <v>2.2136</v>
      </c>
      <c r="DC36" s="68">
        <v>1.7969999999999999</v>
      </c>
      <c r="DD36" s="68">
        <v>2.4679000000000002</v>
      </c>
      <c r="DE36" s="68">
        <v>2.4599000000000002</v>
      </c>
      <c r="DF36" s="68">
        <v>2.0922999999999998</v>
      </c>
      <c r="DG36" s="68">
        <v>2.0863</v>
      </c>
      <c r="DH36" s="68">
        <v>2.1629999999999998</v>
      </c>
      <c r="DI36" s="68">
        <v>1.7871999999999999</v>
      </c>
      <c r="DJ36" s="68">
        <v>1.8286</v>
      </c>
      <c r="DK36" s="68">
        <v>1.9379999999999999</v>
      </c>
      <c r="DM36" s="69"/>
      <c r="DN36" s="69"/>
      <c r="DO36" s="69"/>
      <c r="DP36" s="69"/>
      <c r="DQ36" s="69"/>
      <c r="DR36" s="69"/>
      <c r="DS36" s="69"/>
      <c r="DT36" s="69"/>
      <c r="DU36" s="69"/>
      <c r="DV36" s="69"/>
      <c r="DW36" s="69"/>
      <c r="DX36" s="69"/>
      <c r="DY36" s="69"/>
      <c r="DZ36" s="201"/>
    </row>
    <row r="37" spans="1:132" ht="15.5" x14ac:dyDescent="0.35">
      <c r="A37" s="37" t="s">
        <v>60</v>
      </c>
      <c r="B37" s="71" t="s">
        <v>70</v>
      </c>
      <c r="C37" s="67">
        <v>0.16109999999999999</v>
      </c>
      <c r="D37" s="67">
        <v>7.0900000000000005E-2</v>
      </c>
      <c r="E37" s="67">
        <v>7.3700000000000002E-2</v>
      </c>
      <c r="F37" s="67">
        <v>0.1343</v>
      </c>
      <c r="G37" s="67">
        <v>0.16020000000000001</v>
      </c>
      <c r="H37" s="67">
        <v>9.1399999999999995E-2</v>
      </c>
      <c r="I37" s="67">
        <v>6.2399999999999997E-2</v>
      </c>
      <c r="J37" s="67">
        <v>0.14069999999999999</v>
      </c>
      <c r="K37" s="67">
        <v>0.18190000000000001</v>
      </c>
      <c r="L37" s="67">
        <v>5.7599999999999998E-2</v>
      </c>
      <c r="M37" s="67">
        <v>4.8399999999999999E-2</v>
      </c>
      <c r="N37" s="67">
        <v>0.1454</v>
      </c>
      <c r="O37" s="67">
        <v>8.9300000000000004E-2</v>
      </c>
      <c r="P37" s="67">
        <v>4.9700000000000001E-2</v>
      </c>
      <c r="Q37" s="67">
        <v>5.45E-2</v>
      </c>
      <c r="R37" s="67">
        <v>0.1552</v>
      </c>
      <c r="S37" s="67">
        <v>0.1696</v>
      </c>
      <c r="T37" s="67">
        <v>9.7699999999999995E-2</v>
      </c>
      <c r="U37" s="67">
        <v>5.6099999999999997E-2</v>
      </c>
      <c r="V37" s="67">
        <v>8.8300000000000003E-2</v>
      </c>
      <c r="W37" s="67">
        <v>8.4599999999999995E-2</v>
      </c>
      <c r="X37" s="67">
        <v>5.8900000000000001E-2</v>
      </c>
      <c r="Y37" s="67">
        <v>4.3799999999999999E-2</v>
      </c>
      <c r="Z37" s="67">
        <v>9.0200000000000002E-2</v>
      </c>
      <c r="AA37" s="67">
        <v>0.13150000000000001</v>
      </c>
      <c r="AB37" s="67">
        <v>6.2399999999999997E-2</v>
      </c>
      <c r="AC37" s="67">
        <v>8.3400000000000002E-2</v>
      </c>
      <c r="AD37" s="67">
        <v>0.1409</v>
      </c>
      <c r="AE37" s="67">
        <v>0.14330000000000001</v>
      </c>
      <c r="AF37" s="67">
        <v>8.77E-2</v>
      </c>
      <c r="AG37" s="67">
        <v>6.0299999999999999E-2</v>
      </c>
      <c r="AH37" s="67">
        <v>0.1318</v>
      </c>
      <c r="AI37" s="67">
        <v>9.6199999999999994E-2</v>
      </c>
      <c r="AJ37" s="67">
        <v>8.3199999999999996E-2</v>
      </c>
      <c r="AK37" s="67">
        <v>5.8200000000000002E-2</v>
      </c>
      <c r="AL37" s="67">
        <v>0.15740000000000001</v>
      </c>
      <c r="AM37" s="67">
        <v>0.16739999999999999</v>
      </c>
      <c r="AN37" s="67">
        <v>7.3300000000000004E-2</v>
      </c>
      <c r="AO37" s="67">
        <v>8.2100000000000006E-2</v>
      </c>
      <c r="AP37" s="67">
        <v>0.1137</v>
      </c>
      <c r="AQ37" s="67">
        <v>0.1701</v>
      </c>
      <c r="AR37" s="67">
        <v>7.3499999999999996E-2</v>
      </c>
      <c r="AS37" s="67">
        <v>6.3399999999999998E-2</v>
      </c>
      <c r="AT37" s="67">
        <v>0.1363</v>
      </c>
      <c r="AU37" s="67">
        <v>0.13500000000000001</v>
      </c>
      <c r="AV37" s="67">
        <v>7.9100000000000004E-2</v>
      </c>
      <c r="AW37" s="67">
        <v>9.7799999999999998E-2</v>
      </c>
      <c r="AX37" s="67">
        <v>0.13880000000000001</v>
      </c>
      <c r="AY37" s="67">
        <v>7.2599999999999998E-2</v>
      </c>
      <c r="AZ37" s="67">
        <v>5.6099999999999997E-2</v>
      </c>
      <c r="BA37" s="67">
        <v>7.3599999999999999E-2</v>
      </c>
      <c r="BB37" s="67">
        <v>0.1065</v>
      </c>
      <c r="BC37" s="67">
        <v>0.11210000000000001</v>
      </c>
      <c r="BD37" s="67">
        <v>9.8199999999999996E-2</v>
      </c>
      <c r="BE37" s="67">
        <v>0.10589999999999999</v>
      </c>
      <c r="BF37" s="67">
        <v>0.17330000000000001</v>
      </c>
      <c r="BG37" s="67">
        <v>0.15720000000000001</v>
      </c>
      <c r="BH37" s="67">
        <v>6.8699999999999997E-2</v>
      </c>
      <c r="BI37" s="67">
        <v>9.0899999999999995E-2</v>
      </c>
      <c r="BJ37" s="67">
        <v>0.1409</v>
      </c>
      <c r="BK37" s="67">
        <v>0.1077</v>
      </c>
      <c r="BL37" s="67">
        <v>8.3400000000000002E-2</v>
      </c>
      <c r="BM37" s="67">
        <v>6.3899999999999998E-2</v>
      </c>
      <c r="BN37" s="67">
        <v>0.14929999999999999</v>
      </c>
      <c r="BO37" s="67">
        <v>0.19209999999999999</v>
      </c>
      <c r="BP37" s="67">
        <v>9.6000000000000002E-2</v>
      </c>
      <c r="BQ37" s="67">
        <v>6.7199999999999996E-2</v>
      </c>
      <c r="BR37" s="67">
        <v>0.151</v>
      </c>
      <c r="BS37" s="67">
        <v>0.1729</v>
      </c>
      <c r="BT37" s="67">
        <v>0.1226</v>
      </c>
      <c r="BU37" s="67">
        <v>8.8400000000000006E-2</v>
      </c>
      <c r="BV37" s="67">
        <v>0.15759999999999999</v>
      </c>
      <c r="BW37" s="67">
        <v>0.17899999999999999</v>
      </c>
      <c r="BX37" s="67">
        <v>8.0199999999999994E-2</v>
      </c>
      <c r="BY37" s="67">
        <v>9.8699999999999996E-2</v>
      </c>
      <c r="BZ37" s="67">
        <v>0.10390000000000001</v>
      </c>
      <c r="CA37" s="67">
        <v>0.15359999999999999</v>
      </c>
      <c r="CB37" s="67">
        <v>7.3499999999999996E-2</v>
      </c>
      <c r="CC37" s="67">
        <v>0.10780000000000001</v>
      </c>
      <c r="CD37" s="67">
        <v>0.1671</v>
      </c>
      <c r="CE37" s="67">
        <v>0.1333</v>
      </c>
      <c r="CF37" s="67">
        <v>8.1199999999999994E-2</v>
      </c>
      <c r="CG37" s="67">
        <v>7.5899999999999995E-2</v>
      </c>
      <c r="CH37" s="67">
        <v>0.17349999999999999</v>
      </c>
      <c r="CI37" s="67">
        <v>0.16120000000000001</v>
      </c>
      <c r="CJ37" s="67">
        <v>7.0900000000000005E-2</v>
      </c>
      <c r="CK37" s="67">
        <v>0.11990000000000001</v>
      </c>
      <c r="CL37" s="67">
        <v>0.15379999999999999</v>
      </c>
      <c r="CM37" s="67">
        <v>0.21299999999999999</v>
      </c>
      <c r="CN37" s="67">
        <v>8.6999999999999994E-2</v>
      </c>
      <c r="CO37" s="67">
        <v>0.1019</v>
      </c>
      <c r="CP37" s="67">
        <v>0.1895</v>
      </c>
      <c r="CQ37" s="67">
        <v>0.15240000000000001</v>
      </c>
      <c r="CR37" s="67">
        <v>8.6099999999999996E-2</v>
      </c>
      <c r="CS37" s="68">
        <v>4.8500000000000001E-2</v>
      </c>
      <c r="CT37" s="68">
        <v>0.17879999999999999</v>
      </c>
      <c r="CU37" s="68">
        <v>0.15959999999999999</v>
      </c>
      <c r="CV37" s="68">
        <v>7.5700000000000003E-2</v>
      </c>
      <c r="CW37" s="68">
        <v>5.5399999999999998E-2</v>
      </c>
      <c r="CX37" s="68">
        <v>0.14510000000000001</v>
      </c>
      <c r="CY37" s="68">
        <v>0.15820000000000001</v>
      </c>
      <c r="CZ37" s="68">
        <v>7.2700000000000001E-2</v>
      </c>
      <c r="DA37" s="68">
        <v>9.1200000000000003E-2</v>
      </c>
      <c r="DB37" s="68">
        <v>0.1603</v>
      </c>
      <c r="DC37" s="68">
        <v>0.1757</v>
      </c>
      <c r="DD37" s="68">
        <v>9.2700000000000005E-2</v>
      </c>
      <c r="DE37" s="68">
        <v>9.6000000000000002E-2</v>
      </c>
      <c r="DF37" s="68">
        <v>0.12839999999999999</v>
      </c>
      <c r="DG37" s="68">
        <v>0.1416</v>
      </c>
      <c r="DH37" s="68">
        <v>6.1400000000000003E-2</v>
      </c>
      <c r="DI37" s="68">
        <v>9.0899999999999995E-2</v>
      </c>
      <c r="DJ37" s="68">
        <v>0.16919999999999999</v>
      </c>
      <c r="DK37" s="68">
        <v>0.1353</v>
      </c>
      <c r="DM37" s="69"/>
      <c r="DN37" s="69"/>
      <c r="DO37" s="201"/>
      <c r="DP37" s="201"/>
      <c r="DQ37" s="201"/>
      <c r="DR37" s="201"/>
      <c r="DS37" s="201"/>
      <c r="DT37" s="201"/>
      <c r="DU37" s="201"/>
      <c r="DV37" s="201"/>
      <c r="DW37" s="201"/>
      <c r="DX37" s="201"/>
      <c r="DY37" s="201"/>
      <c r="DZ37" s="201"/>
    </row>
    <row r="38" spans="1:132" ht="15.5" x14ac:dyDescent="0.35">
      <c r="A38" s="37" t="s">
        <v>60</v>
      </c>
      <c r="B38" s="71" t="s">
        <v>51</v>
      </c>
      <c r="C38" s="67">
        <v>1.77E-2</v>
      </c>
      <c r="D38" s="67">
        <v>1.8499999999999999E-2</v>
      </c>
      <c r="E38" s="67">
        <v>1.9300000000000001E-2</v>
      </c>
      <c r="F38" s="67">
        <v>0.02</v>
      </c>
      <c r="G38" s="67">
        <v>1.7100000000000001E-2</v>
      </c>
      <c r="H38" s="67">
        <v>1.7899999999999999E-2</v>
      </c>
      <c r="I38" s="67">
        <v>1.8700000000000001E-2</v>
      </c>
      <c r="J38" s="67">
        <v>1.9300000000000001E-2</v>
      </c>
      <c r="K38" s="67">
        <v>1.9300000000000001E-2</v>
      </c>
      <c r="L38" s="67">
        <v>1.9900000000000001E-2</v>
      </c>
      <c r="M38" s="67">
        <v>2.0899999999999998E-2</v>
      </c>
      <c r="N38" s="67">
        <v>2.12E-2</v>
      </c>
      <c r="O38" s="67">
        <v>2.12E-2</v>
      </c>
      <c r="P38" s="67">
        <v>2.0199999999999999E-2</v>
      </c>
      <c r="Q38" s="67">
        <v>0.02</v>
      </c>
      <c r="R38" s="67">
        <v>2.1499999999999998E-2</v>
      </c>
      <c r="S38" s="67">
        <v>2.1499999999999998E-2</v>
      </c>
      <c r="T38" s="67">
        <v>2.3599999999999999E-2</v>
      </c>
      <c r="U38" s="67">
        <v>2.8500000000000001E-2</v>
      </c>
      <c r="V38" s="67">
        <v>3.44E-2</v>
      </c>
      <c r="W38" s="67">
        <v>3.44E-2</v>
      </c>
      <c r="X38" s="67">
        <v>2.1499999999999998E-2</v>
      </c>
      <c r="Y38" s="67">
        <v>1.72E-2</v>
      </c>
      <c r="Z38" s="67">
        <v>3.7499999999999999E-2</v>
      </c>
      <c r="AA38" s="67">
        <v>4.2999999999999997E-2</v>
      </c>
      <c r="AB38" s="67">
        <v>3.1E-2</v>
      </c>
      <c r="AC38" s="67">
        <v>3.9600000000000003E-2</v>
      </c>
      <c r="AD38" s="67">
        <v>5.2900000000000003E-2</v>
      </c>
      <c r="AE38" s="67">
        <v>6.4500000000000002E-2</v>
      </c>
      <c r="AF38" s="67">
        <v>4.6399999999999997E-2</v>
      </c>
      <c r="AG38" s="67">
        <v>5.9299999999999999E-2</v>
      </c>
      <c r="AH38" s="67">
        <v>7.9500000000000001E-2</v>
      </c>
      <c r="AI38" s="67">
        <v>9.4700000000000006E-2</v>
      </c>
      <c r="AJ38" s="67">
        <v>6.7599999999999993E-2</v>
      </c>
      <c r="AK38" s="67">
        <v>8.6300000000000002E-2</v>
      </c>
      <c r="AL38" s="67">
        <v>0.11559999999999999</v>
      </c>
      <c r="AM38" s="67">
        <v>0.14169999999999999</v>
      </c>
      <c r="AN38" s="67">
        <v>8.0199999999999994E-2</v>
      </c>
      <c r="AO38" s="67">
        <v>0.1027</v>
      </c>
      <c r="AP38" s="67">
        <v>0.13</v>
      </c>
      <c r="AQ38" s="67">
        <v>0.19040000000000001</v>
      </c>
      <c r="AR38" s="67">
        <v>0.1091</v>
      </c>
      <c r="AS38" s="67">
        <v>0.11260000000000001</v>
      </c>
      <c r="AT38" s="67">
        <v>0.2019</v>
      </c>
      <c r="AU38" s="67">
        <v>0.25409999999999999</v>
      </c>
      <c r="AV38" s="67">
        <v>0.17130000000000001</v>
      </c>
      <c r="AW38" s="67">
        <v>0.18260000000000001</v>
      </c>
      <c r="AX38" s="67">
        <v>0.22339999999999999</v>
      </c>
      <c r="AY38" s="67">
        <v>0.20930000000000001</v>
      </c>
      <c r="AZ38" s="67">
        <v>0.14369999999999999</v>
      </c>
      <c r="BA38" s="67">
        <v>0.23860000000000001</v>
      </c>
      <c r="BB38" s="67">
        <v>0.29649999999999999</v>
      </c>
      <c r="BC38" s="67">
        <v>0.29320000000000002</v>
      </c>
      <c r="BD38" s="67">
        <v>0.317</v>
      </c>
      <c r="BE38" s="67">
        <v>0.2681</v>
      </c>
      <c r="BF38" s="67">
        <v>0.51519999999999999</v>
      </c>
      <c r="BG38" s="67">
        <v>0.43619999999999998</v>
      </c>
      <c r="BH38" s="67">
        <v>0.3347</v>
      </c>
      <c r="BI38" s="67">
        <v>0.37459999999999999</v>
      </c>
      <c r="BJ38" s="67">
        <v>0.56140000000000001</v>
      </c>
      <c r="BK38" s="67">
        <v>0.58299999999999996</v>
      </c>
      <c r="BL38" s="67">
        <v>0.55800000000000005</v>
      </c>
      <c r="BM38" s="67">
        <v>0.40710000000000002</v>
      </c>
      <c r="BN38" s="67">
        <v>0.90029999999999999</v>
      </c>
      <c r="BO38" s="67">
        <v>0.95020000000000004</v>
      </c>
      <c r="BP38" s="67">
        <v>0.44109999999999999</v>
      </c>
      <c r="BQ38" s="67">
        <v>0.44080000000000003</v>
      </c>
      <c r="BR38" s="67">
        <v>0.91620000000000001</v>
      </c>
      <c r="BS38" s="67">
        <v>1.0325</v>
      </c>
      <c r="BT38" s="67">
        <v>0.76700000000000002</v>
      </c>
      <c r="BU38" s="67">
        <v>0.66400000000000003</v>
      </c>
      <c r="BV38" s="67">
        <v>1.1205000000000001</v>
      </c>
      <c r="BW38" s="67">
        <v>1.0117</v>
      </c>
      <c r="BX38" s="67">
        <v>0.68220000000000003</v>
      </c>
      <c r="BY38" s="67">
        <v>0.76719999999999999</v>
      </c>
      <c r="BZ38" s="67">
        <v>0.90910000000000002</v>
      </c>
      <c r="CA38" s="67">
        <v>1.1457999999999999</v>
      </c>
      <c r="CB38" s="67">
        <v>0.97670000000000001</v>
      </c>
      <c r="CC38" s="67">
        <v>0.9133</v>
      </c>
      <c r="CD38" s="67">
        <v>1.4590000000000001</v>
      </c>
      <c r="CE38" s="67">
        <v>1.4883</v>
      </c>
      <c r="CF38" s="67">
        <v>0.8639</v>
      </c>
      <c r="CG38" s="67">
        <v>0.90210000000000001</v>
      </c>
      <c r="CH38" s="67">
        <v>1.6126</v>
      </c>
      <c r="CI38" s="67">
        <v>1.6176999999999999</v>
      </c>
      <c r="CJ38" s="67">
        <v>1.0611999999999999</v>
      </c>
      <c r="CK38" s="67">
        <v>1.2216</v>
      </c>
      <c r="CL38" s="67">
        <v>1.6756</v>
      </c>
      <c r="CM38" s="67">
        <v>2.2669000000000001</v>
      </c>
      <c r="CN38" s="67">
        <v>1.1551</v>
      </c>
      <c r="CO38" s="67">
        <v>1.2676000000000001</v>
      </c>
      <c r="CP38" s="67">
        <v>1.8137000000000001</v>
      </c>
      <c r="CQ38" s="67">
        <v>1.8260000000000001</v>
      </c>
      <c r="CR38" s="67">
        <v>0.99280000000000002</v>
      </c>
      <c r="CS38" s="68">
        <v>0.875</v>
      </c>
      <c r="CT38" s="68">
        <v>1.8891</v>
      </c>
      <c r="CU38" s="68">
        <v>2.1008</v>
      </c>
      <c r="CV38" s="68">
        <v>1.4076</v>
      </c>
      <c r="CW38" s="68">
        <v>1.1564000000000001</v>
      </c>
      <c r="CX38" s="68">
        <v>2.2332999999999998</v>
      </c>
      <c r="CY38" s="68">
        <v>2.1938</v>
      </c>
      <c r="CZ38" s="68">
        <v>1.2008000000000001</v>
      </c>
      <c r="DA38" s="68">
        <v>1.4336</v>
      </c>
      <c r="DB38" s="68">
        <v>2.2894999999999999</v>
      </c>
      <c r="DC38" s="68">
        <v>2.238</v>
      </c>
      <c r="DD38" s="68">
        <v>1.4872000000000001</v>
      </c>
      <c r="DE38" s="68">
        <v>1.4429000000000001</v>
      </c>
      <c r="DF38" s="68">
        <v>2.0228999999999999</v>
      </c>
      <c r="DG38" s="68">
        <v>1.9363999999999999</v>
      </c>
      <c r="DH38" s="68">
        <v>1.5063</v>
      </c>
      <c r="DI38" s="68">
        <v>1.5303</v>
      </c>
      <c r="DJ38" s="68">
        <v>2.4609000000000001</v>
      </c>
      <c r="DK38" s="68">
        <v>2.5206</v>
      </c>
      <c r="DM38" s="69"/>
      <c r="DN38" s="69"/>
      <c r="DO38" s="69"/>
      <c r="DP38" s="69"/>
      <c r="DQ38" s="69"/>
      <c r="DR38" s="69"/>
      <c r="DS38" s="69"/>
      <c r="DT38" s="69"/>
      <c r="DU38" s="69"/>
      <c r="DV38" s="69"/>
      <c r="DW38" s="69"/>
    </row>
    <row r="39" spans="1:132" ht="15.5" x14ac:dyDescent="0.35">
      <c r="A39" s="37" t="s">
        <v>60</v>
      </c>
      <c r="B39" s="71" t="s">
        <v>52</v>
      </c>
      <c r="C39" s="72" t="s">
        <v>119</v>
      </c>
      <c r="D39" s="72" t="s">
        <v>119</v>
      </c>
      <c r="E39" s="72" t="s">
        <v>119</v>
      </c>
      <c r="F39" s="72" t="s">
        <v>119</v>
      </c>
      <c r="G39" s="72" t="s">
        <v>119</v>
      </c>
      <c r="H39" s="72" t="s">
        <v>119</v>
      </c>
      <c r="I39" s="72" t="s">
        <v>119</v>
      </c>
      <c r="J39" s="72" t="s">
        <v>119</v>
      </c>
      <c r="K39" s="72" t="s">
        <v>119</v>
      </c>
      <c r="L39" s="72" t="s">
        <v>119</v>
      </c>
      <c r="M39" s="72" t="s">
        <v>119</v>
      </c>
      <c r="N39" s="72" t="s">
        <v>119</v>
      </c>
      <c r="O39" s="72" t="s">
        <v>119</v>
      </c>
      <c r="P39" s="72" t="s">
        <v>119</v>
      </c>
      <c r="Q39" s="72" t="s">
        <v>119</v>
      </c>
      <c r="R39" s="72" t="s">
        <v>119</v>
      </c>
      <c r="S39" s="72" t="s">
        <v>119</v>
      </c>
      <c r="T39" s="72" t="s">
        <v>119</v>
      </c>
      <c r="U39" s="72" t="s">
        <v>119</v>
      </c>
      <c r="V39" s="72" t="s">
        <v>119</v>
      </c>
      <c r="W39" s="72" t="s">
        <v>119</v>
      </c>
      <c r="X39" s="72" t="s">
        <v>119</v>
      </c>
      <c r="Y39" s="72" t="s">
        <v>119</v>
      </c>
      <c r="Z39" s="72" t="s">
        <v>119</v>
      </c>
      <c r="AA39" s="72" t="s">
        <v>119</v>
      </c>
      <c r="AB39" s="72" t="s">
        <v>119</v>
      </c>
      <c r="AC39" s="72" t="s">
        <v>119</v>
      </c>
      <c r="AD39" s="72" t="s">
        <v>119</v>
      </c>
      <c r="AE39" s="72" t="s">
        <v>119</v>
      </c>
      <c r="AF39" s="72" t="s">
        <v>119</v>
      </c>
      <c r="AG39" s="72" t="s">
        <v>119</v>
      </c>
      <c r="AH39" s="72" t="s">
        <v>119</v>
      </c>
      <c r="AI39" s="72" t="s">
        <v>119</v>
      </c>
      <c r="AJ39" s="72" t="s">
        <v>119</v>
      </c>
      <c r="AK39" s="72" t="s">
        <v>119</v>
      </c>
      <c r="AL39" s="72" t="s">
        <v>119</v>
      </c>
      <c r="AM39" s="72" t="s">
        <v>119</v>
      </c>
      <c r="AN39" s="72" t="s">
        <v>119</v>
      </c>
      <c r="AO39" s="72" t="s">
        <v>119</v>
      </c>
      <c r="AP39" s="72" t="s">
        <v>119</v>
      </c>
      <c r="AQ39" s="72" t="s">
        <v>119</v>
      </c>
      <c r="AR39" s="72" t="s">
        <v>119</v>
      </c>
      <c r="AS39" s="72" t="s">
        <v>119</v>
      </c>
      <c r="AT39" s="72" t="s">
        <v>119</v>
      </c>
      <c r="AU39" s="72" t="s">
        <v>119</v>
      </c>
      <c r="AV39" s="72" t="s">
        <v>119</v>
      </c>
      <c r="AW39" s="72" t="s">
        <v>119</v>
      </c>
      <c r="AX39" s="72" t="s">
        <v>119</v>
      </c>
      <c r="AY39" s="72" t="s">
        <v>119</v>
      </c>
      <c r="AZ39" s="72" t="s">
        <v>119</v>
      </c>
      <c r="BA39" s="72" t="s">
        <v>119</v>
      </c>
      <c r="BB39" s="72" t="s">
        <v>119</v>
      </c>
      <c r="BC39" s="72" t="s">
        <v>119</v>
      </c>
      <c r="BD39" s="72" t="s">
        <v>119</v>
      </c>
      <c r="BE39" s="72" t="s">
        <v>119</v>
      </c>
      <c r="BF39" s="72" t="s">
        <v>119</v>
      </c>
      <c r="BG39" s="72">
        <v>1.5299999999999999E-2</v>
      </c>
      <c r="BH39" s="72">
        <v>3.7600000000000001E-2</v>
      </c>
      <c r="BI39" s="72">
        <v>4.7600000000000003E-2</v>
      </c>
      <c r="BJ39" s="72">
        <v>1.5800000000000002E-2</v>
      </c>
      <c r="BK39" s="72">
        <v>1.21E-2</v>
      </c>
      <c r="BL39" s="67">
        <v>6.0299999999999999E-2</v>
      </c>
      <c r="BM39" s="67">
        <v>7.3899999999999993E-2</v>
      </c>
      <c r="BN39" s="67">
        <v>2.6599999999999999E-2</v>
      </c>
      <c r="BO39" s="67">
        <v>4.0500000000000001E-2</v>
      </c>
      <c r="BP39" s="67">
        <v>0.12659999999999999</v>
      </c>
      <c r="BQ39" s="67">
        <v>0.1343</v>
      </c>
      <c r="BR39" s="67">
        <v>4.7199999999999999E-2</v>
      </c>
      <c r="BS39" s="67">
        <v>8.0600000000000005E-2</v>
      </c>
      <c r="BT39" s="67">
        <v>0.26690000000000003</v>
      </c>
      <c r="BU39" s="67">
        <v>0.23169999999999999</v>
      </c>
      <c r="BV39" s="67">
        <v>6.8400000000000002E-2</v>
      </c>
      <c r="BW39" s="67">
        <v>0.12529999999999999</v>
      </c>
      <c r="BX39" s="67">
        <v>0.33260000000000001</v>
      </c>
      <c r="BY39" s="67">
        <v>0.32150000000000001</v>
      </c>
      <c r="BZ39" s="67">
        <v>0.1144</v>
      </c>
      <c r="CA39" s="67">
        <v>0.1381</v>
      </c>
      <c r="CB39" s="67">
        <v>0.39369999999999999</v>
      </c>
      <c r="CC39" s="67">
        <v>0.3402</v>
      </c>
      <c r="CD39" s="67">
        <v>0.1132</v>
      </c>
      <c r="CE39" s="67">
        <v>0.1542</v>
      </c>
      <c r="CF39" s="67">
        <v>0.42209999999999998</v>
      </c>
      <c r="CG39" s="67">
        <v>0.38529999999999998</v>
      </c>
      <c r="CH39" s="67">
        <v>0.12770000000000001</v>
      </c>
      <c r="CI39" s="67">
        <v>0.16489999999999999</v>
      </c>
      <c r="CJ39" s="67">
        <v>0.39729999999999999</v>
      </c>
      <c r="CK39" s="67">
        <v>0.38590000000000002</v>
      </c>
      <c r="CL39" s="67">
        <v>0.1196</v>
      </c>
      <c r="CM39" s="67">
        <v>0.16309999999999999</v>
      </c>
      <c r="CN39" s="67">
        <v>0.44619999999999999</v>
      </c>
      <c r="CO39" s="67">
        <v>0.35249999999999998</v>
      </c>
      <c r="CP39" s="67">
        <v>0.1171</v>
      </c>
      <c r="CQ39" s="67">
        <v>0.14910000000000001</v>
      </c>
      <c r="CR39" s="67">
        <v>0.41689999999999999</v>
      </c>
      <c r="CS39" s="68">
        <v>0.35139999999999999</v>
      </c>
      <c r="CT39" s="68">
        <v>0.12559999999999999</v>
      </c>
      <c r="CU39" s="68">
        <v>0.186</v>
      </c>
      <c r="CV39" s="68">
        <v>0.44700000000000001</v>
      </c>
      <c r="CW39" s="68">
        <v>0.42180000000000001</v>
      </c>
      <c r="CX39" s="68">
        <v>0.14760000000000001</v>
      </c>
      <c r="CY39" s="68">
        <v>0.19450000000000001</v>
      </c>
      <c r="CZ39" s="68">
        <v>0.49409999999999998</v>
      </c>
      <c r="DA39" s="68">
        <v>0.42709999999999998</v>
      </c>
      <c r="DB39" s="68">
        <v>0.16470000000000001</v>
      </c>
      <c r="DC39" s="68">
        <v>0.1585</v>
      </c>
      <c r="DD39" s="68">
        <v>0.496</v>
      </c>
      <c r="DE39" s="68">
        <v>0.47689999999999999</v>
      </c>
      <c r="DF39" s="68">
        <v>0.15759999999999999</v>
      </c>
      <c r="DG39" s="68">
        <v>0.2281</v>
      </c>
      <c r="DH39" s="68">
        <v>0.72340000000000004</v>
      </c>
      <c r="DI39" s="68">
        <v>0.59650000000000003</v>
      </c>
      <c r="DJ39" s="68">
        <v>0.1825</v>
      </c>
      <c r="DK39" s="68">
        <v>0.2321</v>
      </c>
      <c r="DM39" s="69"/>
      <c r="DN39" s="69"/>
      <c r="DO39" s="69"/>
      <c r="DP39" s="69"/>
      <c r="DQ39" s="69"/>
      <c r="DR39" s="69"/>
      <c r="DS39" s="69"/>
      <c r="DT39" s="69"/>
      <c r="DU39" s="69"/>
      <c r="DV39" s="69"/>
      <c r="DW39" s="69"/>
    </row>
    <row r="40" spans="1:132" ht="15.5" x14ac:dyDescent="0.35">
      <c r="A40" s="37" t="s">
        <v>60</v>
      </c>
      <c r="B40" s="71" t="s">
        <v>53</v>
      </c>
      <c r="C40" s="72">
        <v>0.26989999999999997</v>
      </c>
      <c r="D40" s="72">
        <v>0.27939999999999998</v>
      </c>
      <c r="E40" s="72">
        <v>0.29089999999999999</v>
      </c>
      <c r="F40" s="72">
        <v>0.30209999999999998</v>
      </c>
      <c r="G40" s="72">
        <v>0.33479999999999999</v>
      </c>
      <c r="H40" s="72">
        <v>0.34160000000000001</v>
      </c>
      <c r="I40" s="72">
        <v>0.35699999999999998</v>
      </c>
      <c r="J40" s="72">
        <v>0.36449999999999999</v>
      </c>
      <c r="K40" s="72">
        <v>0.37380000000000002</v>
      </c>
      <c r="L40" s="72">
        <v>0.38119999999999998</v>
      </c>
      <c r="M40" s="72">
        <v>0.40200000000000002</v>
      </c>
      <c r="N40" s="72">
        <v>0.41110000000000002</v>
      </c>
      <c r="O40" s="72">
        <v>0.4486</v>
      </c>
      <c r="P40" s="72">
        <v>0.45369999999999999</v>
      </c>
      <c r="Q40" s="72">
        <v>0.48130000000000001</v>
      </c>
      <c r="R40" s="72">
        <v>0.4909</v>
      </c>
      <c r="S40" s="72">
        <v>0.51139999999999997</v>
      </c>
      <c r="T40" s="72">
        <v>0.50329999999999997</v>
      </c>
      <c r="U40" s="72">
        <v>0.5091</v>
      </c>
      <c r="V40" s="72">
        <v>0.54920000000000002</v>
      </c>
      <c r="W40" s="72">
        <v>0.56510000000000005</v>
      </c>
      <c r="X40" s="72">
        <v>0.57850000000000001</v>
      </c>
      <c r="Y40" s="72">
        <v>0.59819999999999995</v>
      </c>
      <c r="Z40" s="72">
        <v>0.66700000000000004</v>
      </c>
      <c r="AA40" s="72">
        <v>0.62190000000000001</v>
      </c>
      <c r="AB40" s="72">
        <v>0.65110000000000001</v>
      </c>
      <c r="AC40" s="72">
        <v>0.69989999999999997</v>
      </c>
      <c r="AD40" s="72">
        <v>0.79449999999999998</v>
      </c>
      <c r="AE40" s="72">
        <v>0.83979999999999999</v>
      </c>
      <c r="AF40" s="72">
        <v>0.77639999999999998</v>
      </c>
      <c r="AG40" s="72">
        <v>0.81230000000000002</v>
      </c>
      <c r="AH40" s="72">
        <v>0.92469999999999997</v>
      </c>
      <c r="AI40" s="72">
        <v>0.94569999999999999</v>
      </c>
      <c r="AJ40" s="72">
        <v>0.79220000000000002</v>
      </c>
      <c r="AK40" s="72">
        <v>0.80640000000000001</v>
      </c>
      <c r="AL40" s="72">
        <v>0.92559999999999998</v>
      </c>
      <c r="AM40" s="72">
        <v>0.88870000000000005</v>
      </c>
      <c r="AN40" s="72">
        <v>0.80889999999999995</v>
      </c>
      <c r="AO40" s="72">
        <v>0.78669999999999995</v>
      </c>
      <c r="AP40" s="72">
        <v>0.93330000000000002</v>
      </c>
      <c r="AQ40" s="72">
        <v>0.87170000000000003</v>
      </c>
      <c r="AR40" s="72">
        <v>0.84130000000000005</v>
      </c>
      <c r="AS40" s="72">
        <v>0.84299999999999997</v>
      </c>
      <c r="AT40" s="72">
        <v>0.98719999999999997</v>
      </c>
      <c r="AU40" s="72">
        <v>1.0334000000000001</v>
      </c>
      <c r="AV40" s="72">
        <v>0.91300000000000003</v>
      </c>
      <c r="AW40" s="72">
        <v>0.89890000000000003</v>
      </c>
      <c r="AX40" s="72">
        <v>1.0318000000000001</v>
      </c>
      <c r="AY40" s="72">
        <v>1.0471999999999999</v>
      </c>
      <c r="AZ40" s="72">
        <v>1.0495000000000001</v>
      </c>
      <c r="BA40" s="72">
        <v>1.0992999999999999</v>
      </c>
      <c r="BB40" s="72">
        <v>1.1286</v>
      </c>
      <c r="BC40" s="72">
        <v>1.1540999999999999</v>
      </c>
      <c r="BD40" s="72">
        <v>1.1153</v>
      </c>
      <c r="BE40" s="72">
        <v>1.1561999999999999</v>
      </c>
      <c r="BF40" s="72">
        <v>1.1811</v>
      </c>
      <c r="BG40" s="72">
        <v>1.2855000000000001</v>
      </c>
      <c r="BH40" s="72">
        <v>1.1040000000000001</v>
      </c>
      <c r="BI40" s="72">
        <v>1.2088000000000001</v>
      </c>
      <c r="BJ40" s="72">
        <v>1.3358000000000001</v>
      </c>
      <c r="BK40" s="72">
        <v>1.2053</v>
      </c>
      <c r="BL40" s="67">
        <v>2.8119999999999998</v>
      </c>
      <c r="BM40" s="67">
        <v>1.2710999999999999</v>
      </c>
      <c r="BN40" s="67">
        <v>1.2861</v>
      </c>
      <c r="BO40" s="67">
        <v>1.3418000000000001</v>
      </c>
      <c r="BP40" s="67">
        <v>1.5562</v>
      </c>
      <c r="BQ40" s="67">
        <v>1.6577999999999999</v>
      </c>
      <c r="BR40" s="67">
        <v>1.8421000000000001</v>
      </c>
      <c r="BS40" s="67">
        <v>1.9266000000000001</v>
      </c>
      <c r="BT40" s="67">
        <v>1.9496</v>
      </c>
      <c r="BU40" s="67">
        <v>1.9764999999999999</v>
      </c>
      <c r="BV40" s="67">
        <v>2.2292000000000001</v>
      </c>
      <c r="BW40" s="67">
        <v>2.5596999999999999</v>
      </c>
      <c r="BX40" s="67">
        <v>2.4464999999999999</v>
      </c>
      <c r="BY40" s="67">
        <v>2.1469</v>
      </c>
      <c r="BZ40" s="67">
        <v>2.4504000000000001</v>
      </c>
      <c r="CA40" s="67">
        <v>2.8319000000000001</v>
      </c>
      <c r="CB40" s="67">
        <v>2.5918999999999999</v>
      </c>
      <c r="CC40" s="67">
        <v>2.6040000000000001</v>
      </c>
      <c r="CD40" s="67">
        <v>2.4958</v>
      </c>
      <c r="CE40" s="67">
        <v>2.6880999999999999</v>
      </c>
      <c r="CF40" s="67">
        <v>2.8325999999999998</v>
      </c>
      <c r="CG40" s="67">
        <v>2.8799000000000001</v>
      </c>
      <c r="CH40" s="67">
        <v>3.1334</v>
      </c>
      <c r="CI40" s="67">
        <v>3.0878999999999999</v>
      </c>
      <c r="CJ40" s="67">
        <v>3.08</v>
      </c>
      <c r="CK40" s="67">
        <v>3.1084000000000001</v>
      </c>
      <c r="CL40" s="67">
        <v>3.3797000000000001</v>
      </c>
      <c r="CM40" s="67">
        <v>2.391</v>
      </c>
      <c r="CN40" s="67">
        <v>2.3037999999999998</v>
      </c>
      <c r="CO40" s="67">
        <v>2.1434000000000002</v>
      </c>
      <c r="CP40" s="67">
        <v>2.2909000000000002</v>
      </c>
      <c r="CQ40" s="67">
        <v>2.4773999999999998</v>
      </c>
      <c r="CR40" s="67">
        <v>2.3475000000000001</v>
      </c>
      <c r="CS40" s="68">
        <v>2.2313999999999998</v>
      </c>
      <c r="CT40" s="68">
        <v>2.5371000000000001</v>
      </c>
      <c r="CU40" s="68">
        <v>2.4420999999999999</v>
      </c>
      <c r="CV40" s="68">
        <v>2.0482</v>
      </c>
      <c r="CW40" s="68">
        <v>2.2648999999999999</v>
      </c>
      <c r="CX40" s="68">
        <v>2.0550999999999999</v>
      </c>
      <c r="CY40" s="68">
        <v>2.1888999999999998</v>
      </c>
      <c r="CZ40" s="68">
        <v>1.8434999999999999</v>
      </c>
      <c r="DA40" s="68">
        <v>1.9709000000000001</v>
      </c>
      <c r="DB40" s="68">
        <v>2.4121000000000001</v>
      </c>
      <c r="DC40" s="68">
        <v>2.4619</v>
      </c>
      <c r="DD40" s="68">
        <v>2.3784999999999998</v>
      </c>
      <c r="DE40" s="68">
        <v>2.4106999999999998</v>
      </c>
      <c r="DF40" s="68">
        <v>2.5756999999999999</v>
      </c>
      <c r="DG40" s="68">
        <v>2.4992999999999999</v>
      </c>
      <c r="DH40" s="68">
        <v>2.3860999999999999</v>
      </c>
      <c r="DI40" s="68">
        <v>2.5099999999999998</v>
      </c>
      <c r="DJ40" s="68">
        <v>2.6074999999999999</v>
      </c>
      <c r="DK40" s="68">
        <v>2.5127000000000002</v>
      </c>
      <c r="DM40" s="69"/>
      <c r="DN40" s="69"/>
      <c r="DO40" s="69"/>
      <c r="DP40" s="69"/>
      <c r="DQ40" s="69"/>
      <c r="DR40" s="69"/>
      <c r="DS40" s="69"/>
      <c r="DT40" s="69"/>
      <c r="DU40" s="69"/>
      <c r="DV40" s="69"/>
      <c r="DW40" s="69"/>
    </row>
    <row r="41" spans="1:132" ht="15.5" x14ac:dyDescent="0.35">
      <c r="A41" s="37" t="s">
        <v>60</v>
      </c>
      <c r="B41" s="71" t="s">
        <v>54</v>
      </c>
      <c r="C41" s="67">
        <v>0.36299999999999999</v>
      </c>
      <c r="D41" s="67">
        <v>0.34179999999999999</v>
      </c>
      <c r="E41" s="67">
        <v>0.3664</v>
      </c>
      <c r="F41" s="67">
        <v>0.30840000000000001</v>
      </c>
      <c r="G41" s="67">
        <v>0.36620000000000003</v>
      </c>
      <c r="H41" s="67">
        <v>0.34489999999999998</v>
      </c>
      <c r="I41" s="67">
        <v>0.36969999999999997</v>
      </c>
      <c r="J41" s="67">
        <v>0.31109999999999999</v>
      </c>
      <c r="K41" s="67">
        <v>0.32729999999999998</v>
      </c>
      <c r="L41" s="67">
        <v>0.30259999999999998</v>
      </c>
      <c r="M41" s="67">
        <v>0.33389999999999997</v>
      </c>
      <c r="N41" s="67">
        <v>0.39019999999999999</v>
      </c>
      <c r="O41" s="67">
        <v>0.31509999999999999</v>
      </c>
      <c r="P41" s="67">
        <v>0.29949999999999999</v>
      </c>
      <c r="Q41" s="67">
        <v>0.2087</v>
      </c>
      <c r="R41" s="67">
        <v>0.2127</v>
      </c>
      <c r="S41" s="67">
        <v>0.25619999999999998</v>
      </c>
      <c r="T41" s="67">
        <v>0.2311</v>
      </c>
      <c r="U41" s="67">
        <v>0.27560000000000001</v>
      </c>
      <c r="V41" s="67">
        <v>0.29809999999999998</v>
      </c>
      <c r="W41" s="67">
        <v>0.4002</v>
      </c>
      <c r="X41" s="67">
        <v>0.37069999999999997</v>
      </c>
      <c r="Y41" s="67">
        <v>0.3584</v>
      </c>
      <c r="Z41" s="67">
        <v>0.3926</v>
      </c>
      <c r="AA41" s="67">
        <v>0.32590000000000002</v>
      </c>
      <c r="AB41" s="67">
        <v>0.3014</v>
      </c>
      <c r="AC41" s="67">
        <v>0.3306</v>
      </c>
      <c r="AD41" s="67">
        <v>0.42920000000000003</v>
      </c>
      <c r="AE41" s="67">
        <v>0.4556</v>
      </c>
      <c r="AF41" s="67">
        <v>0.45879999999999999</v>
      </c>
      <c r="AG41" s="67">
        <v>0.48870000000000002</v>
      </c>
      <c r="AH41" s="67">
        <v>0.47810000000000002</v>
      </c>
      <c r="AI41" s="67">
        <v>0.43259999999999998</v>
      </c>
      <c r="AJ41" s="67">
        <v>0.42299999999999999</v>
      </c>
      <c r="AK41" s="67">
        <v>0.35420000000000001</v>
      </c>
      <c r="AL41" s="67">
        <v>0.34110000000000001</v>
      </c>
      <c r="AM41" s="67">
        <v>0.30930000000000002</v>
      </c>
      <c r="AN41" s="67">
        <v>0.3216</v>
      </c>
      <c r="AO41" s="67">
        <v>0.33939999999999998</v>
      </c>
      <c r="AP41" s="67">
        <v>0.28620000000000001</v>
      </c>
      <c r="AQ41" s="67">
        <v>0.28770000000000001</v>
      </c>
      <c r="AR41" s="67">
        <v>0.31409999999999999</v>
      </c>
      <c r="AS41" s="67">
        <v>0.25600000000000001</v>
      </c>
      <c r="AT41" s="67">
        <v>0.26629999999999998</v>
      </c>
      <c r="AU41" s="67">
        <v>0.2326</v>
      </c>
      <c r="AV41" s="67">
        <v>0.2283</v>
      </c>
      <c r="AW41" s="67">
        <v>0.24929999999999999</v>
      </c>
      <c r="AX41" s="67">
        <v>0.28310000000000002</v>
      </c>
      <c r="AY41" s="67">
        <v>0.23119999999999999</v>
      </c>
      <c r="AZ41" s="67">
        <v>0.19259999999999999</v>
      </c>
      <c r="BA41" s="67">
        <v>0.20269999999999999</v>
      </c>
      <c r="BB41" s="67">
        <v>0.16900000000000001</v>
      </c>
      <c r="BC41" s="67">
        <v>0.27839999999999998</v>
      </c>
      <c r="BD41" s="67">
        <v>0.26429999999999998</v>
      </c>
      <c r="BE41" s="67">
        <v>0.29360000000000003</v>
      </c>
      <c r="BF41" s="67">
        <v>0.16470000000000001</v>
      </c>
      <c r="BG41" s="67">
        <v>0.20469999999999999</v>
      </c>
      <c r="BH41" s="67">
        <v>0.20449999999999999</v>
      </c>
      <c r="BI41" s="67">
        <v>0.26950000000000002</v>
      </c>
      <c r="BJ41" s="67">
        <v>0.25540000000000002</v>
      </c>
      <c r="BK41" s="67">
        <v>0.38469999999999999</v>
      </c>
      <c r="BL41" s="67">
        <v>0.42430000000000001</v>
      </c>
      <c r="BM41" s="67">
        <v>0.39219999999999999</v>
      </c>
      <c r="BN41" s="67">
        <v>0.39550000000000002</v>
      </c>
      <c r="BO41" s="67">
        <v>0.45240000000000002</v>
      </c>
      <c r="BP41" s="67">
        <v>0.4173</v>
      </c>
      <c r="BQ41" s="67">
        <v>0.46689999999999998</v>
      </c>
      <c r="BR41" s="67">
        <v>0.47970000000000002</v>
      </c>
      <c r="BS41" s="67">
        <v>0.53259999999999996</v>
      </c>
      <c r="BT41" s="67">
        <v>0.47420000000000001</v>
      </c>
      <c r="BU41" s="67">
        <v>0.58679999999999999</v>
      </c>
      <c r="BV41" s="67">
        <v>0.35589999999999999</v>
      </c>
      <c r="BW41" s="67">
        <v>0.55730000000000002</v>
      </c>
      <c r="BX41" s="67">
        <v>0.54659999999999997</v>
      </c>
      <c r="BY41" s="67">
        <v>0.55510000000000004</v>
      </c>
      <c r="BZ41" s="67">
        <v>0.6331</v>
      </c>
      <c r="CA41" s="67">
        <v>0.55020000000000002</v>
      </c>
      <c r="CB41" s="67">
        <v>0.54820000000000002</v>
      </c>
      <c r="CC41" s="67">
        <v>0.49809999999999999</v>
      </c>
      <c r="CD41" s="67">
        <v>0.54310000000000003</v>
      </c>
      <c r="CE41" s="67">
        <v>0.58179999999999998</v>
      </c>
      <c r="CF41" s="67">
        <v>0.57089999999999996</v>
      </c>
      <c r="CG41" s="67">
        <v>0.55759999999999998</v>
      </c>
      <c r="CH41" s="67">
        <v>0.54100000000000004</v>
      </c>
      <c r="CI41" s="67">
        <v>0.65390000000000004</v>
      </c>
      <c r="CJ41" s="67">
        <v>0.63639999999999997</v>
      </c>
      <c r="CK41" s="67">
        <v>0.54710000000000003</v>
      </c>
      <c r="CL41" s="67">
        <v>0.59899999999999998</v>
      </c>
      <c r="CM41" s="67">
        <v>0.58899999999999997</v>
      </c>
      <c r="CN41" s="67">
        <v>0.58679999999999999</v>
      </c>
      <c r="CO41" s="67">
        <v>0.53300000000000003</v>
      </c>
      <c r="CP41" s="67">
        <v>0.4506</v>
      </c>
      <c r="CQ41" s="67">
        <v>0.54810000000000003</v>
      </c>
      <c r="CR41" s="67">
        <v>0.52700000000000002</v>
      </c>
      <c r="CS41" s="68">
        <v>0.50839999999999996</v>
      </c>
      <c r="CT41" s="68">
        <v>0.5645</v>
      </c>
      <c r="CU41" s="68">
        <v>0.55269999999999997</v>
      </c>
      <c r="CV41" s="68">
        <v>0.54949999999999999</v>
      </c>
      <c r="CW41" s="68">
        <v>0.5464</v>
      </c>
      <c r="CX41" s="68">
        <v>0.55500000000000005</v>
      </c>
      <c r="CY41" s="68">
        <v>0.58730000000000004</v>
      </c>
      <c r="CZ41" s="68">
        <v>0.56840000000000002</v>
      </c>
      <c r="DA41" s="68">
        <v>0.55589999999999995</v>
      </c>
      <c r="DB41" s="68">
        <v>0.55010000000000003</v>
      </c>
      <c r="DC41" s="68">
        <v>0.58930000000000005</v>
      </c>
      <c r="DD41" s="68">
        <v>0.58540000000000003</v>
      </c>
      <c r="DE41" s="68">
        <v>0.57950000000000002</v>
      </c>
      <c r="DF41" s="68">
        <v>0.53900000000000003</v>
      </c>
      <c r="DG41" s="68">
        <v>0.55659999999999998</v>
      </c>
      <c r="DH41" s="68">
        <v>0.55279999999999996</v>
      </c>
      <c r="DI41" s="68">
        <v>0.55079999999999996</v>
      </c>
      <c r="DJ41" s="68">
        <v>0.56799999999999995</v>
      </c>
      <c r="DK41" s="68">
        <v>0.56079999999999997</v>
      </c>
      <c r="DM41" s="69"/>
      <c r="DN41" s="69"/>
      <c r="DO41" s="69"/>
      <c r="DP41" s="69"/>
      <c r="DQ41" s="69"/>
      <c r="DR41" s="69"/>
      <c r="DS41" s="69"/>
      <c r="DT41" s="69"/>
      <c r="DU41" s="69"/>
      <c r="DV41" s="69"/>
      <c r="DW41" s="69"/>
      <c r="DX41" s="69"/>
      <c r="DY41" s="69"/>
    </row>
    <row r="42" spans="1:132" ht="15.5" x14ac:dyDescent="0.35">
      <c r="A42" s="37" t="s">
        <v>60</v>
      </c>
      <c r="B42" s="71" t="s">
        <v>55</v>
      </c>
      <c r="C42" s="67">
        <v>0.36230000000000001</v>
      </c>
      <c r="D42" s="67">
        <v>0.34210000000000002</v>
      </c>
      <c r="E42" s="67">
        <v>7.2800000000000004E-2</v>
      </c>
      <c r="F42" s="67">
        <v>0.29480000000000001</v>
      </c>
      <c r="G42" s="67">
        <v>0.31140000000000001</v>
      </c>
      <c r="H42" s="67">
        <v>0.31890000000000002</v>
      </c>
      <c r="I42" s="67">
        <v>0.2833</v>
      </c>
      <c r="J42" s="67">
        <v>0.31130000000000002</v>
      </c>
      <c r="K42" s="67">
        <v>0.27839999999999998</v>
      </c>
      <c r="L42" s="67">
        <v>0.32500000000000001</v>
      </c>
      <c r="M42" s="67">
        <v>0.31990000000000002</v>
      </c>
      <c r="N42" s="67">
        <v>0.29549999999999998</v>
      </c>
      <c r="O42" s="67">
        <v>0.27850000000000003</v>
      </c>
      <c r="P42" s="67">
        <v>0.2261</v>
      </c>
      <c r="Q42" s="67">
        <v>0.2271</v>
      </c>
      <c r="R42" s="67">
        <v>0.16250000000000001</v>
      </c>
      <c r="S42" s="67">
        <v>0.15679999999999999</v>
      </c>
      <c r="T42" s="67">
        <v>0.2387</v>
      </c>
      <c r="U42" s="67">
        <v>5.5500000000000001E-2</v>
      </c>
      <c r="V42" s="67">
        <v>0.27250000000000002</v>
      </c>
      <c r="W42" s="67">
        <v>6.8699999999999997E-2</v>
      </c>
      <c r="X42" s="67">
        <v>2.64E-2</v>
      </c>
      <c r="Y42" s="67">
        <v>-1.9300000000000001E-2</v>
      </c>
      <c r="Z42" s="67">
        <v>0.11</v>
      </c>
      <c r="AA42" s="67">
        <v>0.1106</v>
      </c>
      <c r="AB42" s="67">
        <v>0.1449</v>
      </c>
      <c r="AC42" s="67">
        <v>0.1767</v>
      </c>
      <c r="AD42" s="67">
        <v>0.2117</v>
      </c>
      <c r="AE42" s="67">
        <v>0.1203</v>
      </c>
      <c r="AF42" s="67">
        <v>0.18279999999999999</v>
      </c>
      <c r="AG42" s="67">
        <v>0.16689999999999999</v>
      </c>
      <c r="AH42" s="67">
        <v>0.24540000000000001</v>
      </c>
      <c r="AI42" s="67">
        <v>0.1205</v>
      </c>
      <c r="AJ42" s="67">
        <v>0.24629999999999999</v>
      </c>
      <c r="AK42" s="67">
        <v>0.13950000000000001</v>
      </c>
      <c r="AL42" s="67">
        <v>0.14000000000000001</v>
      </c>
      <c r="AM42" s="67">
        <v>9.6199999999999994E-2</v>
      </c>
      <c r="AN42" s="67">
        <v>7.6499999999999999E-2</v>
      </c>
      <c r="AO42" s="67">
        <v>0.2291</v>
      </c>
      <c r="AP42" s="67">
        <v>4.6600000000000003E-2</v>
      </c>
      <c r="AQ42" s="67">
        <v>0.2077</v>
      </c>
      <c r="AR42" s="67">
        <v>0.30599999999999999</v>
      </c>
      <c r="AS42" s="67">
        <v>0.31950000000000001</v>
      </c>
      <c r="AT42" s="67">
        <v>0.1145</v>
      </c>
      <c r="AU42" s="67">
        <v>4.8599999999999997E-2</v>
      </c>
      <c r="AV42" s="67">
        <v>0.23910000000000001</v>
      </c>
      <c r="AW42" s="67">
        <v>6.9800000000000001E-2</v>
      </c>
      <c r="AX42" s="67">
        <v>-0.1115</v>
      </c>
      <c r="AY42" s="67">
        <v>-0.1454</v>
      </c>
      <c r="AZ42" s="67">
        <v>0.12189999999999999</v>
      </c>
      <c r="BA42" s="67">
        <v>0.23719999999999999</v>
      </c>
      <c r="BB42" s="67">
        <v>1.5100000000000001E-2</v>
      </c>
      <c r="BC42" s="67">
        <v>9.1499999999999998E-2</v>
      </c>
      <c r="BD42" s="67">
        <v>0.13150000000000001</v>
      </c>
      <c r="BE42" s="67">
        <v>0.20280000000000001</v>
      </c>
      <c r="BF42" s="67">
        <v>0.10929999999999999</v>
      </c>
      <c r="BG42" s="67">
        <v>0.1709</v>
      </c>
      <c r="BH42" s="67">
        <v>0.26850000000000002</v>
      </c>
      <c r="BI42" s="67">
        <v>0.3488</v>
      </c>
      <c r="BJ42" s="67">
        <v>0.2319</v>
      </c>
      <c r="BK42" s="67">
        <v>0.2419</v>
      </c>
      <c r="BL42" s="67">
        <v>0.30640000000000001</v>
      </c>
      <c r="BM42" s="67">
        <v>0.40010000000000001</v>
      </c>
      <c r="BN42" s="67">
        <v>0.2923</v>
      </c>
      <c r="BO42" s="67">
        <v>0.42070000000000002</v>
      </c>
      <c r="BP42" s="67">
        <v>0.4365</v>
      </c>
      <c r="BQ42" s="67">
        <v>0.46710000000000002</v>
      </c>
      <c r="BR42" s="67">
        <v>0.44009999999999999</v>
      </c>
      <c r="BS42" s="67">
        <v>0.42649999999999999</v>
      </c>
      <c r="BT42" s="67">
        <v>0.48159999999999997</v>
      </c>
      <c r="BU42" s="67">
        <v>0.50929999999999997</v>
      </c>
      <c r="BV42" s="67">
        <v>0.39739999999999998</v>
      </c>
      <c r="BW42" s="67">
        <v>0.51890000000000003</v>
      </c>
      <c r="BX42" s="67">
        <v>0.46060000000000001</v>
      </c>
      <c r="BY42" s="67">
        <v>0.40799999999999997</v>
      </c>
      <c r="BZ42" s="67">
        <v>0.13819999999999999</v>
      </c>
      <c r="CA42" s="67">
        <v>0.22409999999999999</v>
      </c>
      <c r="CB42" s="67">
        <v>0.45140000000000002</v>
      </c>
      <c r="CC42" s="67">
        <v>0.45579999999999998</v>
      </c>
      <c r="CD42" s="67">
        <v>0.13769999999999999</v>
      </c>
      <c r="CE42" s="67">
        <v>0.46229999999999999</v>
      </c>
      <c r="CF42" s="67">
        <v>0.44290000000000002</v>
      </c>
      <c r="CG42" s="67">
        <v>0.42380000000000001</v>
      </c>
      <c r="CH42" s="67">
        <v>0.314</v>
      </c>
      <c r="CI42" s="67">
        <v>0.5202</v>
      </c>
      <c r="CJ42" s="67">
        <v>0.48349999999999999</v>
      </c>
      <c r="CK42" s="67">
        <v>0.3826</v>
      </c>
      <c r="CL42" s="67">
        <v>0.434</v>
      </c>
      <c r="CM42" s="67">
        <v>0.49890000000000001</v>
      </c>
      <c r="CN42" s="67">
        <v>0.3836</v>
      </c>
      <c r="CO42" s="67">
        <v>0.20119999999999999</v>
      </c>
      <c r="CP42" s="67">
        <v>0.45639999999999997</v>
      </c>
      <c r="CQ42" s="67">
        <v>0.54269999999999996</v>
      </c>
      <c r="CR42" s="67">
        <v>0.52339999999999998</v>
      </c>
      <c r="CS42" s="68">
        <v>0.66210000000000002</v>
      </c>
      <c r="CT42" s="68">
        <v>0.38919999999999999</v>
      </c>
      <c r="CU42" s="68">
        <v>0.42759999999999998</v>
      </c>
      <c r="CV42" s="68">
        <v>-0.34039999999999998</v>
      </c>
      <c r="CW42" s="68">
        <v>-0.4173</v>
      </c>
      <c r="CX42" s="68">
        <v>-0.12640000000000001</v>
      </c>
      <c r="CY42" s="68">
        <v>0.62109999999999999</v>
      </c>
      <c r="CZ42" s="68">
        <v>0.65269999999999995</v>
      </c>
      <c r="DA42" s="68">
        <v>0.33279999999999998</v>
      </c>
      <c r="DB42" s="68">
        <v>0.44269999999999998</v>
      </c>
      <c r="DC42" s="68">
        <v>0.7762</v>
      </c>
      <c r="DD42" s="68">
        <v>0.79259999999999997</v>
      </c>
      <c r="DE42" s="68">
        <v>0.69969999999999999</v>
      </c>
      <c r="DF42" s="68">
        <v>0.60409999999999997</v>
      </c>
      <c r="DG42" s="68">
        <v>0.67349999999999999</v>
      </c>
      <c r="DH42" s="68">
        <v>0.63470000000000004</v>
      </c>
      <c r="DI42" s="68">
        <v>0.69640000000000002</v>
      </c>
      <c r="DJ42" s="68">
        <v>0.55169999999999997</v>
      </c>
      <c r="DK42" s="68">
        <v>0.53159999999999996</v>
      </c>
      <c r="DM42" s="69"/>
      <c r="DN42" s="69"/>
      <c r="DO42" s="69"/>
      <c r="DP42" s="69"/>
      <c r="DQ42" s="69"/>
      <c r="DR42" s="69"/>
      <c r="DS42" s="69"/>
      <c r="DT42" s="69"/>
      <c r="DU42" s="69"/>
      <c r="DV42" s="69"/>
      <c r="DW42" s="69"/>
      <c r="DX42" s="69"/>
      <c r="DY42" s="69"/>
    </row>
    <row r="43" spans="1:132" ht="15.5" x14ac:dyDescent="0.35">
      <c r="A43" s="37" t="s">
        <v>60</v>
      </c>
      <c r="B43" s="71" t="s">
        <v>61</v>
      </c>
      <c r="C43" s="67">
        <v>22.412500000000001</v>
      </c>
      <c r="D43" s="67">
        <v>19.2089</v>
      </c>
      <c r="E43" s="67">
        <v>18.632200000000001</v>
      </c>
      <c r="F43" s="67">
        <v>21.802299999999999</v>
      </c>
      <c r="G43" s="67">
        <v>22.178100000000001</v>
      </c>
      <c r="H43" s="67">
        <v>18.924299999999999</v>
      </c>
      <c r="I43" s="67">
        <v>18.3095</v>
      </c>
      <c r="J43" s="67">
        <v>21.5276</v>
      </c>
      <c r="K43" s="67">
        <v>22.186199999999999</v>
      </c>
      <c r="L43" s="67">
        <v>19.331199999999999</v>
      </c>
      <c r="M43" s="67">
        <v>18.807700000000001</v>
      </c>
      <c r="N43" s="67">
        <v>22.092700000000001</v>
      </c>
      <c r="O43" s="67">
        <v>23.633199999999999</v>
      </c>
      <c r="P43" s="67">
        <v>19.805499999999999</v>
      </c>
      <c r="Q43" s="67">
        <v>19.05</v>
      </c>
      <c r="R43" s="67">
        <v>22.415600000000001</v>
      </c>
      <c r="S43" s="67">
        <v>23.145499999999998</v>
      </c>
      <c r="T43" s="67">
        <v>19.133700000000001</v>
      </c>
      <c r="U43" s="67">
        <v>19.091999999999999</v>
      </c>
      <c r="V43" s="67">
        <v>22.381399999999999</v>
      </c>
      <c r="W43" s="67">
        <v>23.549700000000001</v>
      </c>
      <c r="X43" s="67">
        <v>20.046900000000001</v>
      </c>
      <c r="Y43" s="67">
        <v>19.499199999999998</v>
      </c>
      <c r="Z43" s="67">
        <v>23.093599999999999</v>
      </c>
      <c r="AA43" s="67">
        <v>23.9207</v>
      </c>
      <c r="AB43" s="67">
        <v>18.846499999999999</v>
      </c>
      <c r="AC43" s="67">
        <v>19.374500000000001</v>
      </c>
      <c r="AD43" s="67">
        <v>23.071100000000001</v>
      </c>
      <c r="AE43" s="67">
        <v>24.051500000000001</v>
      </c>
      <c r="AF43" s="67">
        <v>20.210699999999999</v>
      </c>
      <c r="AG43" s="67">
        <v>19.595400000000001</v>
      </c>
      <c r="AH43" s="67">
        <v>23.533200000000001</v>
      </c>
      <c r="AI43" s="67">
        <v>25.143999999999998</v>
      </c>
      <c r="AJ43" s="67">
        <v>20.075199999999999</v>
      </c>
      <c r="AK43" s="67">
        <v>19.650300000000001</v>
      </c>
      <c r="AL43" s="67">
        <v>22.840199999999999</v>
      </c>
      <c r="AM43" s="67">
        <v>22.871400000000001</v>
      </c>
      <c r="AN43" s="67">
        <v>19.316400000000002</v>
      </c>
      <c r="AO43" s="67">
        <v>19.1435</v>
      </c>
      <c r="AP43" s="67">
        <v>23.398900000000001</v>
      </c>
      <c r="AQ43" s="67">
        <v>22.456199999999999</v>
      </c>
      <c r="AR43" s="67">
        <v>19.2639</v>
      </c>
      <c r="AS43" s="67">
        <v>18.712</v>
      </c>
      <c r="AT43" s="67">
        <v>22.092500000000001</v>
      </c>
      <c r="AU43" s="67">
        <v>22.496600000000001</v>
      </c>
      <c r="AV43" s="67">
        <v>17.9605</v>
      </c>
      <c r="AW43" s="67">
        <v>17.567900000000002</v>
      </c>
      <c r="AX43" s="67">
        <v>20.673100000000002</v>
      </c>
      <c r="AY43" s="67">
        <v>22.371200000000002</v>
      </c>
      <c r="AZ43" s="67">
        <v>18.007899999999999</v>
      </c>
      <c r="BA43" s="67">
        <v>17.3873</v>
      </c>
      <c r="BB43" s="67">
        <v>21.872599999999998</v>
      </c>
      <c r="BC43" s="67">
        <v>21.903400000000001</v>
      </c>
      <c r="BD43" s="67">
        <v>17.7395</v>
      </c>
      <c r="BE43" s="67">
        <v>17.372299999999999</v>
      </c>
      <c r="BF43" s="67">
        <v>20.020700000000001</v>
      </c>
      <c r="BG43" s="67">
        <v>21.314499999999999</v>
      </c>
      <c r="BH43" s="67">
        <v>18.295200000000001</v>
      </c>
      <c r="BI43" s="67">
        <v>17.6465</v>
      </c>
      <c r="BJ43" s="67">
        <v>20.791499999999999</v>
      </c>
      <c r="BK43" s="67">
        <v>21.645399999999999</v>
      </c>
      <c r="BL43" s="67">
        <v>18.999400000000001</v>
      </c>
      <c r="BM43" s="67">
        <v>17.234000000000002</v>
      </c>
      <c r="BN43" s="67">
        <v>19.6404</v>
      </c>
      <c r="BO43" s="67">
        <v>19.516100000000002</v>
      </c>
      <c r="BP43" s="67">
        <v>16.663</v>
      </c>
      <c r="BQ43" s="67">
        <v>15.9925</v>
      </c>
      <c r="BR43" s="67">
        <v>18.5106</v>
      </c>
      <c r="BS43" s="67">
        <v>19.747599999999998</v>
      </c>
      <c r="BT43" s="67">
        <v>15.9855</v>
      </c>
      <c r="BU43" s="67">
        <v>15.744400000000001</v>
      </c>
      <c r="BV43" s="67">
        <v>17.729500000000002</v>
      </c>
      <c r="BW43" s="67">
        <v>18.517700000000001</v>
      </c>
      <c r="BX43" s="67">
        <v>15.4621</v>
      </c>
      <c r="BY43" s="67">
        <v>15.0558</v>
      </c>
      <c r="BZ43" s="67">
        <v>18.048999999999999</v>
      </c>
      <c r="CA43" s="67">
        <v>18.194600000000001</v>
      </c>
      <c r="CB43" s="67">
        <v>15.1189</v>
      </c>
      <c r="CC43" s="67">
        <v>14.987</v>
      </c>
      <c r="CD43" s="67">
        <v>17.377300000000002</v>
      </c>
      <c r="CE43" s="67">
        <v>18.039300000000001</v>
      </c>
      <c r="CF43" s="67">
        <v>14.970700000000001</v>
      </c>
      <c r="CG43" s="67">
        <v>14.6873</v>
      </c>
      <c r="CH43" s="67">
        <v>16.4117</v>
      </c>
      <c r="CI43" s="67">
        <v>16.6114</v>
      </c>
      <c r="CJ43" s="67">
        <v>14.5463</v>
      </c>
      <c r="CK43" s="67">
        <v>14.088100000000001</v>
      </c>
      <c r="CL43" s="67">
        <v>16.5383</v>
      </c>
      <c r="CM43" s="67">
        <v>14.750299999999999</v>
      </c>
      <c r="CN43" s="67">
        <v>11.8329</v>
      </c>
      <c r="CO43" s="67">
        <v>12.536799999999999</v>
      </c>
      <c r="CP43" s="67">
        <v>14.3941</v>
      </c>
      <c r="CQ43" s="67">
        <v>14.7575</v>
      </c>
      <c r="CR43" s="67">
        <v>13.1518</v>
      </c>
      <c r="CS43" s="68">
        <v>12.65</v>
      </c>
      <c r="CT43" s="68">
        <v>14.3005</v>
      </c>
      <c r="CU43" s="68">
        <v>14.285600000000001</v>
      </c>
      <c r="CV43" s="68">
        <v>12.8188</v>
      </c>
      <c r="CW43" s="68">
        <v>12.8995</v>
      </c>
      <c r="CX43" s="68">
        <v>13.420500000000001</v>
      </c>
      <c r="CY43" s="68">
        <v>13.213200000000001</v>
      </c>
      <c r="CZ43" s="68">
        <v>11.735300000000001</v>
      </c>
      <c r="DA43" s="68">
        <v>11.689</v>
      </c>
      <c r="DB43" s="68">
        <v>13.066599999999999</v>
      </c>
      <c r="DC43" s="68">
        <v>13.0556</v>
      </c>
      <c r="DD43" s="68">
        <v>11.430199999999999</v>
      </c>
      <c r="DE43" s="68">
        <v>11.4071</v>
      </c>
      <c r="DF43" s="68">
        <v>13.158899999999999</v>
      </c>
      <c r="DG43" s="68">
        <v>13.794499999999999</v>
      </c>
      <c r="DH43" s="68">
        <v>11.301500000000001</v>
      </c>
      <c r="DI43" s="68">
        <v>11.242000000000001</v>
      </c>
      <c r="DJ43" s="68">
        <v>12.867699999999999</v>
      </c>
      <c r="DK43" s="68">
        <v>13.152200000000001</v>
      </c>
      <c r="DM43" s="54"/>
      <c r="DN43" s="54"/>
      <c r="DO43" s="54"/>
      <c r="DP43" s="54"/>
      <c r="DQ43" s="54"/>
      <c r="DR43" s="54"/>
      <c r="DS43" s="54"/>
      <c r="DT43" s="54"/>
      <c r="DU43" s="54"/>
      <c r="DV43" s="54"/>
      <c r="DW43" s="54"/>
      <c r="DX43" s="54"/>
      <c r="DY43" s="54"/>
      <c r="DZ43" s="54"/>
      <c r="EA43" s="54"/>
      <c r="EB43" s="54"/>
    </row>
    <row r="44" spans="1:132" ht="21" x14ac:dyDescent="0.35">
      <c r="A44" s="33" t="s">
        <v>276</v>
      </c>
      <c r="B44" s="71"/>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67"/>
      <c r="CR44" s="40"/>
      <c r="CS44" s="40"/>
      <c r="CT44" s="45"/>
      <c r="CU44" s="73"/>
      <c r="CY44" s="74"/>
      <c r="CZ44" s="74"/>
      <c r="DB44" s="74"/>
      <c r="DC44" s="75"/>
      <c r="DD44" s="75"/>
      <c r="DE44" s="75"/>
      <c r="DF44" s="69"/>
      <c r="DG44" s="69"/>
      <c r="DH44" s="69"/>
      <c r="DI44" s="69"/>
      <c r="DJ44" s="69"/>
      <c r="DK44" s="69"/>
      <c r="DL44" s="69"/>
      <c r="DM44" s="69"/>
      <c r="DN44" s="69"/>
      <c r="DO44" s="69"/>
      <c r="DP44" s="69"/>
      <c r="DQ44" s="69"/>
      <c r="DR44" s="69"/>
      <c r="DS44" s="69"/>
      <c r="DT44" s="69"/>
    </row>
    <row r="45" spans="1:132" ht="46.5" x14ac:dyDescent="0.35">
      <c r="A45" s="76" t="s">
        <v>91</v>
      </c>
      <c r="B45" s="77" t="s">
        <v>92</v>
      </c>
      <c r="C45" s="78" t="s">
        <v>145</v>
      </c>
      <c r="D45" s="78" t="s">
        <v>146</v>
      </c>
      <c r="E45" s="78" t="s">
        <v>147</v>
      </c>
      <c r="F45" s="78" t="s">
        <v>148</v>
      </c>
      <c r="G45" s="78" t="s">
        <v>149</v>
      </c>
      <c r="H45" s="78" t="s">
        <v>150</v>
      </c>
      <c r="I45" s="78" t="s">
        <v>151</v>
      </c>
      <c r="J45" s="78" t="s">
        <v>152</v>
      </c>
      <c r="K45" s="78" t="s">
        <v>153</v>
      </c>
      <c r="L45" s="78" t="s">
        <v>154</v>
      </c>
      <c r="M45" s="78" t="s">
        <v>155</v>
      </c>
      <c r="N45" s="78" t="s">
        <v>156</v>
      </c>
      <c r="O45" s="78" t="s">
        <v>157</v>
      </c>
      <c r="P45" s="78" t="s">
        <v>158</v>
      </c>
      <c r="Q45" s="78" t="s">
        <v>159</v>
      </c>
      <c r="R45" s="78" t="s">
        <v>160</v>
      </c>
      <c r="S45" s="78" t="s">
        <v>161</v>
      </c>
      <c r="T45" s="78" t="s">
        <v>162</v>
      </c>
      <c r="U45" s="78" t="s">
        <v>163</v>
      </c>
      <c r="V45" s="78" t="s">
        <v>164</v>
      </c>
      <c r="W45" s="78" t="s">
        <v>165</v>
      </c>
      <c r="X45" s="78" t="s">
        <v>166</v>
      </c>
      <c r="Y45" s="78" t="s">
        <v>167</v>
      </c>
      <c r="Z45" s="78" t="s">
        <v>168</v>
      </c>
      <c r="AA45" s="78" t="s">
        <v>169</v>
      </c>
      <c r="AB45" s="78" t="s">
        <v>170</v>
      </c>
      <c r="AC45" s="78" t="s">
        <v>171</v>
      </c>
      <c r="AD45" s="78" t="s">
        <v>172</v>
      </c>
      <c r="AE45" s="78" t="s">
        <v>173</v>
      </c>
      <c r="AF45" s="78" t="s">
        <v>174</v>
      </c>
      <c r="AG45" s="78" t="s">
        <v>175</v>
      </c>
      <c r="AH45" s="78" t="s">
        <v>176</v>
      </c>
      <c r="AI45" s="78" t="s">
        <v>177</v>
      </c>
      <c r="AJ45" s="78" t="s">
        <v>178</v>
      </c>
      <c r="AK45" s="78" t="s">
        <v>179</v>
      </c>
      <c r="AL45" s="78" t="s">
        <v>180</v>
      </c>
      <c r="AM45" s="78" t="s">
        <v>181</v>
      </c>
      <c r="AN45" s="78" t="s">
        <v>182</v>
      </c>
      <c r="AO45" s="78" t="s">
        <v>183</v>
      </c>
      <c r="AP45" s="78" t="s">
        <v>184</v>
      </c>
      <c r="AQ45" s="78" t="s">
        <v>185</v>
      </c>
      <c r="AR45" s="78" t="s">
        <v>186</v>
      </c>
      <c r="AS45" s="78" t="s">
        <v>187</v>
      </c>
      <c r="AT45" s="78" t="s">
        <v>188</v>
      </c>
      <c r="AU45" s="78" t="s">
        <v>189</v>
      </c>
      <c r="AV45" s="78" t="s">
        <v>190</v>
      </c>
      <c r="AW45" s="78" t="s">
        <v>191</v>
      </c>
      <c r="AX45" s="78" t="s">
        <v>192</v>
      </c>
      <c r="AY45" s="78" t="s">
        <v>193</v>
      </c>
      <c r="AZ45" s="78" t="s">
        <v>194</v>
      </c>
      <c r="BA45" s="78" t="s">
        <v>195</v>
      </c>
      <c r="BB45" s="78" t="s">
        <v>196</v>
      </c>
      <c r="BC45" s="78" t="s">
        <v>197</v>
      </c>
      <c r="BD45" s="78" t="s">
        <v>198</v>
      </c>
      <c r="BE45" s="78" t="s">
        <v>199</v>
      </c>
      <c r="BF45" s="78" t="s">
        <v>200</v>
      </c>
      <c r="BG45" s="78" t="s">
        <v>201</v>
      </c>
      <c r="BH45" s="78" t="s">
        <v>202</v>
      </c>
      <c r="BI45" s="78" t="s">
        <v>203</v>
      </c>
      <c r="BJ45" s="78" t="s">
        <v>204</v>
      </c>
      <c r="BK45" s="79" t="s">
        <v>205</v>
      </c>
      <c r="BL45" s="79" t="s">
        <v>206</v>
      </c>
      <c r="BM45" s="79" t="s">
        <v>207</v>
      </c>
      <c r="BN45" s="79" t="s">
        <v>208</v>
      </c>
      <c r="BO45" s="78" t="s">
        <v>209</v>
      </c>
      <c r="BP45" s="78" t="s">
        <v>210</v>
      </c>
      <c r="BQ45" s="78" t="s">
        <v>211</v>
      </c>
      <c r="BR45" s="78" t="s">
        <v>212</v>
      </c>
      <c r="BS45" s="78" t="s">
        <v>213</v>
      </c>
      <c r="BT45" s="78" t="s">
        <v>214</v>
      </c>
      <c r="BU45" s="78" t="s">
        <v>215</v>
      </c>
      <c r="BV45" s="78" t="s">
        <v>216</v>
      </c>
      <c r="BW45" s="78" t="s">
        <v>217</v>
      </c>
      <c r="BX45" s="78" t="s">
        <v>218</v>
      </c>
      <c r="BY45" s="78" t="s">
        <v>219</v>
      </c>
      <c r="BZ45" s="78" t="s">
        <v>220</v>
      </c>
      <c r="CA45" s="78" t="s">
        <v>221</v>
      </c>
      <c r="CB45" s="78" t="s">
        <v>222</v>
      </c>
      <c r="CC45" s="78" t="s">
        <v>223</v>
      </c>
      <c r="CD45" s="78" t="s">
        <v>224</v>
      </c>
      <c r="CE45" s="78" t="s">
        <v>225</v>
      </c>
      <c r="CF45" s="78" t="s">
        <v>226</v>
      </c>
      <c r="CG45" s="79" t="s">
        <v>227</v>
      </c>
      <c r="CH45" s="79" t="s">
        <v>228</v>
      </c>
      <c r="CI45" s="79" t="s">
        <v>229</v>
      </c>
      <c r="CJ45" s="79" t="s">
        <v>230</v>
      </c>
      <c r="CK45" s="79" t="s">
        <v>231</v>
      </c>
      <c r="CL45" s="78" t="s">
        <v>232</v>
      </c>
      <c r="CM45" s="78" t="s">
        <v>233</v>
      </c>
      <c r="CN45" s="78" t="s">
        <v>234</v>
      </c>
      <c r="CO45" s="79" t="s">
        <v>235</v>
      </c>
      <c r="CP45" s="79" t="s">
        <v>236</v>
      </c>
      <c r="CQ45" s="79" t="s">
        <v>237</v>
      </c>
      <c r="CR45" s="79" t="s">
        <v>238</v>
      </c>
      <c r="CS45" s="80" t="s">
        <v>239</v>
      </c>
      <c r="CT45" s="80" t="s">
        <v>244</v>
      </c>
      <c r="CU45" s="65" t="s">
        <v>247</v>
      </c>
      <c r="CV45" s="65" t="s">
        <v>248</v>
      </c>
      <c r="CW45" s="81" t="s">
        <v>249</v>
      </c>
      <c r="CX45" s="81" t="s">
        <v>253</v>
      </c>
      <c r="CY45" s="63" t="s">
        <v>259</v>
      </c>
      <c r="CZ45" s="63" t="s">
        <v>260</v>
      </c>
      <c r="DA45" s="65" t="s">
        <v>261</v>
      </c>
      <c r="DB45" s="63" t="s">
        <v>262</v>
      </c>
      <c r="DC45" s="35" t="s">
        <v>268</v>
      </c>
      <c r="DD45" s="35" t="s">
        <v>269</v>
      </c>
      <c r="DE45" s="35" t="s">
        <v>272</v>
      </c>
      <c r="DF45" s="80" t="s">
        <v>278</v>
      </c>
      <c r="DG45" s="80" t="s">
        <v>282</v>
      </c>
      <c r="DH45" s="80" t="s">
        <v>284</v>
      </c>
      <c r="DI45" s="80" t="s">
        <v>285</v>
      </c>
      <c r="DJ45" s="80" t="s">
        <v>311</v>
      </c>
      <c r="DK45" s="273" t="s">
        <v>310</v>
      </c>
      <c r="DM45" s="69"/>
      <c r="DN45" s="69"/>
      <c r="DO45" s="69"/>
      <c r="DP45" s="69"/>
      <c r="DQ45" s="69"/>
      <c r="DR45" s="69"/>
      <c r="DS45" s="69"/>
      <c r="DT45" s="69"/>
      <c r="DU45" s="69"/>
      <c r="DV45" s="69"/>
      <c r="DW45" s="69"/>
      <c r="DX45" s="69"/>
      <c r="DY45" s="69"/>
    </row>
    <row r="46" spans="1:132" ht="15.5" x14ac:dyDescent="0.35">
      <c r="A46" s="37" t="s">
        <v>46</v>
      </c>
      <c r="B46" s="71" t="s">
        <v>48</v>
      </c>
      <c r="C46" s="67">
        <v>34.195599999999999</v>
      </c>
      <c r="D46" s="67">
        <v>27.499400000000001</v>
      </c>
      <c r="E46" s="67">
        <v>26.4056</v>
      </c>
      <c r="F46" s="67">
        <v>30.494299999999999</v>
      </c>
      <c r="G46" s="67">
        <v>29.419</v>
      </c>
      <c r="H46" s="67">
        <v>21.586099999999998</v>
      </c>
      <c r="I46" s="67">
        <v>21.933199999999999</v>
      </c>
      <c r="J46" s="67">
        <v>29.135300000000001</v>
      </c>
      <c r="K46" s="67">
        <v>31.747800000000002</v>
      </c>
      <c r="L46" s="67">
        <v>25.8994</v>
      </c>
      <c r="M46" s="67">
        <v>24.734300000000001</v>
      </c>
      <c r="N46" s="67">
        <v>34.643300000000004</v>
      </c>
      <c r="O46" s="67">
        <v>39.902799999999999</v>
      </c>
      <c r="P46" s="67">
        <v>28.125900000000001</v>
      </c>
      <c r="Q46" s="67">
        <v>25.011800000000001</v>
      </c>
      <c r="R46" s="67">
        <v>34.0871</v>
      </c>
      <c r="S46" s="67">
        <v>36.447099999999999</v>
      </c>
      <c r="T46" s="67">
        <v>23.5138</v>
      </c>
      <c r="U46" s="67">
        <v>24.153300000000002</v>
      </c>
      <c r="V46" s="67">
        <v>36.843499999999999</v>
      </c>
      <c r="W46" s="67">
        <v>39.553400000000003</v>
      </c>
      <c r="X46" s="67">
        <v>29.047799999999999</v>
      </c>
      <c r="Y46" s="67">
        <v>26.291399999999999</v>
      </c>
      <c r="Z46" s="67">
        <v>39.130699999999997</v>
      </c>
      <c r="AA46" s="67">
        <v>40.412799999999997</v>
      </c>
      <c r="AB46" s="67">
        <v>24.712800000000001</v>
      </c>
      <c r="AC46" s="67">
        <v>25.144300000000001</v>
      </c>
      <c r="AD46" s="67">
        <v>37.556600000000003</v>
      </c>
      <c r="AE46" s="67">
        <v>41.521500000000003</v>
      </c>
      <c r="AF46" s="67">
        <v>26.4985</v>
      </c>
      <c r="AG46" s="67">
        <v>21.278600000000001</v>
      </c>
      <c r="AH46" s="67">
        <v>41.391399999999997</v>
      </c>
      <c r="AI46" s="67">
        <v>49.061999999999998</v>
      </c>
      <c r="AJ46" s="67">
        <v>29.053000000000001</v>
      </c>
      <c r="AK46" s="67">
        <v>27.3444</v>
      </c>
      <c r="AL46" s="67">
        <v>39.4876</v>
      </c>
      <c r="AM46" s="67">
        <v>37.976199999999999</v>
      </c>
      <c r="AN46" s="67">
        <v>24.282299999999999</v>
      </c>
      <c r="AO46" s="67">
        <v>26.235900000000001</v>
      </c>
      <c r="AP46" s="67">
        <v>43.579700000000003</v>
      </c>
      <c r="AQ46" s="67">
        <v>34.206499999999998</v>
      </c>
      <c r="AR46" s="67">
        <v>26.721800000000002</v>
      </c>
      <c r="AS46" s="67">
        <v>22.1417</v>
      </c>
      <c r="AT46" s="67">
        <v>37.234499999999997</v>
      </c>
      <c r="AU46" s="67">
        <v>38.780900000000003</v>
      </c>
      <c r="AV46" s="67">
        <v>19.1767</v>
      </c>
      <c r="AW46" s="67">
        <v>15.6846</v>
      </c>
      <c r="AX46" s="67">
        <v>25.645</v>
      </c>
      <c r="AY46" s="67">
        <v>31.641999999999999</v>
      </c>
      <c r="AZ46" s="67">
        <v>18.596499999999999</v>
      </c>
      <c r="BA46" s="67">
        <v>18.9742</v>
      </c>
      <c r="BB46" s="67">
        <v>34.628399999999999</v>
      </c>
      <c r="BC46" s="67">
        <v>34.080500000000001</v>
      </c>
      <c r="BD46" s="67">
        <v>18.073799999999999</v>
      </c>
      <c r="BE46" s="67">
        <v>18.2682</v>
      </c>
      <c r="BF46" s="67">
        <v>34.2455</v>
      </c>
      <c r="BG46" s="67">
        <v>41.171199999999999</v>
      </c>
      <c r="BH46" s="67">
        <v>30.33</v>
      </c>
      <c r="BI46" s="67">
        <v>28.2486</v>
      </c>
      <c r="BJ46" s="67">
        <v>40.049900000000001</v>
      </c>
      <c r="BK46" s="67">
        <v>41.400799999999997</v>
      </c>
      <c r="BL46" s="67">
        <v>28.817699999999999</v>
      </c>
      <c r="BM46" s="67">
        <v>26.534400000000002</v>
      </c>
      <c r="BN46" s="67">
        <v>33.422400000000003</v>
      </c>
      <c r="BO46" s="67">
        <v>34.531700000000001</v>
      </c>
      <c r="BP46" s="67">
        <v>22.079000000000001</v>
      </c>
      <c r="BQ46" s="67">
        <v>15.8802</v>
      </c>
      <c r="BR46" s="67">
        <v>27.675799999999999</v>
      </c>
      <c r="BS46" s="67">
        <v>29.534600000000001</v>
      </c>
      <c r="BT46" s="67">
        <v>15.9984</v>
      </c>
      <c r="BU46" s="67">
        <v>12.813000000000001</v>
      </c>
      <c r="BV46" s="67">
        <v>17.465900000000001</v>
      </c>
      <c r="BW46" s="67">
        <v>14.677899999999999</v>
      </c>
      <c r="BX46" s="67">
        <v>4.5643000000000002</v>
      </c>
      <c r="BY46" s="67">
        <v>2.6974</v>
      </c>
      <c r="BZ46" s="67">
        <v>8.673</v>
      </c>
      <c r="CA46" s="67">
        <v>10.415800000000001</v>
      </c>
      <c r="CB46" s="67">
        <v>1.5289999999999999</v>
      </c>
      <c r="CC46" s="67">
        <v>2.1486000000000001</v>
      </c>
      <c r="CD46" s="67">
        <v>8.3874999999999993</v>
      </c>
      <c r="CE46" s="67">
        <v>8.6979000000000006</v>
      </c>
      <c r="CF46" s="67">
        <v>1.1958</v>
      </c>
      <c r="CG46" s="67">
        <v>1.8408</v>
      </c>
      <c r="CH46" s="67">
        <v>5.0437000000000003</v>
      </c>
      <c r="CI46" s="67">
        <v>3.0430000000000001</v>
      </c>
      <c r="CJ46" s="67">
        <v>0.45029999999999998</v>
      </c>
      <c r="CK46" s="67">
        <v>0.72109999999999996</v>
      </c>
      <c r="CL46" s="67">
        <v>2.6509999999999998</v>
      </c>
      <c r="CM46" s="67">
        <v>3.3287</v>
      </c>
      <c r="CN46" s="67">
        <v>0.3992</v>
      </c>
      <c r="CO46" s="67">
        <v>0.56440000000000001</v>
      </c>
      <c r="CP46" s="67">
        <v>1.3557999999999999</v>
      </c>
      <c r="CQ46" s="67">
        <v>2.4497</v>
      </c>
      <c r="CR46" s="67">
        <v>0.79110000000000003</v>
      </c>
      <c r="CS46" s="82">
        <v>1.5684</v>
      </c>
      <c r="CT46" s="82">
        <v>1.9276</v>
      </c>
      <c r="CU46" s="82">
        <v>2.5718999999999999</v>
      </c>
      <c r="CV46" s="82">
        <v>0.50719999999999998</v>
      </c>
      <c r="CW46" s="82">
        <v>1.5168999999999999</v>
      </c>
      <c r="CX46" s="82">
        <v>1.2990999999999999</v>
      </c>
      <c r="CY46" s="82">
        <v>1.1908000000000001</v>
      </c>
      <c r="CZ46" s="82">
        <v>0.27710000000000001</v>
      </c>
      <c r="DA46" s="82">
        <v>0.72050000000000003</v>
      </c>
      <c r="DB46" s="82">
        <v>1.4251</v>
      </c>
      <c r="DC46" s="82">
        <v>1.3232999999999999</v>
      </c>
      <c r="DD46" s="82">
        <v>0.39600000000000002</v>
      </c>
      <c r="DE46" s="82">
        <v>0.28179999999999999</v>
      </c>
      <c r="DF46" s="82">
        <v>0</v>
      </c>
      <c r="DG46" s="82">
        <v>0</v>
      </c>
      <c r="DH46" s="82">
        <v>0</v>
      </c>
      <c r="DI46" s="82">
        <v>0</v>
      </c>
      <c r="DJ46" s="82">
        <v>0</v>
      </c>
      <c r="DK46" s="82">
        <v>0</v>
      </c>
      <c r="DM46" s="69"/>
      <c r="DN46" s="69"/>
      <c r="DO46" s="69"/>
      <c r="DP46" s="69"/>
      <c r="DQ46" s="69"/>
      <c r="DR46" s="69"/>
      <c r="DS46" s="69"/>
      <c r="DT46" s="69"/>
      <c r="DU46" s="69"/>
      <c r="DV46" s="69"/>
      <c r="DW46" s="69"/>
      <c r="DX46" s="69"/>
      <c r="DY46" s="69"/>
    </row>
    <row r="47" spans="1:132" ht="15.5" x14ac:dyDescent="0.35">
      <c r="A47" s="37" t="s">
        <v>46</v>
      </c>
      <c r="B47" s="71" t="s">
        <v>58</v>
      </c>
      <c r="C47" s="67">
        <v>0.86309999999999998</v>
      </c>
      <c r="D47" s="67">
        <v>0.83689999999999998</v>
      </c>
      <c r="E47" s="67">
        <v>0.7127</v>
      </c>
      <c r="F47" s="67">
        <v>1.0289999999999999</v>
      </c>
      <c r="G47" s="67">
        <v>0.86850000000000005</v>
      </c>
      <c r="H47" s="67">
        <v>0.59599999999999997</v>
      </c>
      <c r="I47" s="67">
        <v>0.63719999999999999</v>
      </c>
      <c r="J47" s="67">
        <v>0.84109999999999996</v>
      </c>
      <c r="K47" s="67">
        <v>0.67749999999999999</v>
      </c>
      <c r="L47" s="67">
        <v>0.55430000000000001</v>
      </c>
      <c r="M47" s="67">
        <v>0.4965</v>
      </c>
      <c r="N47" s="67">
        <v>0.68659999999999999</v>
      </c>
      <c r="O47" s="67">
        <v>0.93220000000000003</v>
      </c>
      <c r="P47" s="67">
        <v>0.51139999999999997</v>
      </c>
      <c r="Q47" s="67">
        <v>0.46889999999999998</v>
      </c>
      <c r="R47" s="67">
        <v>0.55969999999999998</v>
      </c>
      <c r="S47" s="67">
        <v>0.4743</v>
      </c>
      <c r="T47" s="67">
        <v>0.42670000000000002</v>
      </c>
      <c r="U47" s="67">
        <v>0.41060000000000002</v>
      </c>
      <c r="V47" s="67">
        <v>0.69940000000000002</v>
      </c>
      <c r="W47" s="67">
        <v>0.67530000000000001</v>
      </c>
      <c r="X47" s="67">
        <v>0.52070000000000005</v>
      </c>
      <c r="Y47" s="67">
        <v>0.37540000000000001</v>
      </c>
      <c r="Z47" s="67">
        <v>0.62570000000000003</v>
      </c>
      <c r="AA47" s="67">
        <v>0.5423</v>
      </c>
      <c r="AB47" s="67">
        <v>0.39439999999999997</v>
      </c>
      <c r="AC47" s="67">
        <v>0.3805</v>
      </c>
      <c r="AD47" s="67">
        <v>0.5655</v>
      </c>
      <c r="AE47" s="67">
        <v>0.80720000000000003</v>
      </c>
      <c r="AF47" s="67">
        <v>0.31069999999999998</v>
      </c>
      <c r="AG47" s="67">
        <v>0.35199999999999998</v>
      </c>
      <c r="AH47" s="67">
        <v>1.4513</v>
      </c>
      <c r="AI47" s="67">
        <v>1.6417999999999999</v>
      </c>
      <c r="AJ47" s="67">
        <v>0.60199999999999998</v>
      </c>
      <c r="AK47" s="67">
        <v>0.64759999999999995</v>
      </c>
      <c r="AL47" s="67">
        <v>0.83169999999999999</v>
      </c>
      <c r="AM47" s="67">
        <v>0.68869999999999998</v>
      </c>
      <c r="AN47" s="67">
        <v>0.50900000000000001</v>
      </c>
      <c r="AO47" s="67">
        <v>0.53879999999999995</v>
      </c>
      <c r="AP47" s="67">
        <v>1.2190000000000001</v>
      </c>
      <c r="AQ47" s="67">
        <v>0.74970000000000003</v>
      </c>
      <c r="AR47" s="67">
        <v>0.82040000000000002</v>
      </c>
      <c r="AS47" s="67">
        <v>1.1452</v>
      </c>
      <c r="AT47" s="67">
        <v>1.8416999999999999</v>
      </c>
      <c r="AU47" s="67">
        <v>1.5553999999999999</v>
      </c>
      <c r="AV47" s="67">
        <v>0.64129999999999998</v>
      </c>
      <c r="AW47" s="67">
        <v>0.72240000000000004</v>
      </c>
      <c r="AX47" s="67">
        <v>0.92</v>
      </c>
      <c r="AY47" s="67">
        <v>0.81469999999999998</v>
      </c>
      <c r="AZ47" s="67">
        <v>0.29970000000000002</v>
      </c>
      <c r="BA47" s="67">
        <v>0.46479999999999999</v>
      </c>
      <c r="BB47" s="67">
        <v>0.69399999999999995</v>
      </c>
      <c r="BC47" s="67">
        <v>0.44130000000000003</v>
      </c>
      <c r="BD47" s="67">
        <v>0.14599999999999999</v>
      </c>
      <c r="BE47" s="67">
        <v>0.18329999999999999</v>
      </c>
      <c r="BF47" s="67">
        <v>0.30470000000000003</v>
      </c>
      <c r="BG47" s="67">
        <v>0.45429999999999998</v>
      </c>
      <c r="BH47" s="67">
        <v>0.33239999999999997</v>
      </c>
      <c r="BI47" s="67">
        <v>0.2041</v>
      </c>
      <c r="BJ47" s="67">
        <v>0.45979999999999999</v>
      </c>
      <c r="BK47" s="67">
        <v>0.2621</v>
      </c>
      <c r="BL47" s="67">
        <v>0.11</v>
      </c>
      <c r="BM47" s="67">
        <v>0.21560000000000001</v>
      </c>
      <c r="BN47" s="67">
        <v>0.15720000000000001</v>
      </c>
      <c r="BO47" s="67">
        <v>0.17780000000000001</v>
      </c>
      <c r="BP47" s="67">
        <v>9.8100000000000007E-2</v>
      </c>
      <c r="BQ47" s="67">
        <v>0.10249999999999999</v>
      </c>
      <c r="BR47" s="67">
        <v>0.15140000000000001</v>
      </c>
      <c r="BS47" s="67">
        <v>0.15579999999999999</v>
      </c>
      <c r="BT47" s="67">
        <v>0.14699999999999999</v>
      </c>
      <c r="BU47" s="67">
        <v>0.1777</v>
      </c>
      <c r="BV47" s="67">
        <v>0.2026</v>
      </c>
      <c r="BW47" s="67">
        <v>0.19059999999999999</v>
      </c>
      <c r="BX47" s="67">
        <v>0.1244</v>
      </c>
      <c r="BY47" s="67">
        <v>0.1182</v>
      </c>
      <c r="BZ47" s="67">
        <v>0.1724</v>
      </c>
      <c r="CA47" s="67">
        <v>0.1449</v>
      </c>
      <c r="CB47" s="67">
        <v>6.9400000000000003E-2</v>
      </c>
      <c r="CC47" s="67">
        <v>6.6500000000000004E-2</v>
      </c>
      <c r="CD47" s="67">
        <v>0.10920000000000001</v>
      </c>
      <c r="CE47" s="67">
        <v>0.24709999999999999</v>
      </c>
      <c r="CF47" s="67">
        <v>0.1144</v>
      </c>
      <c r="CG47" s="67">
        <v>0.1082</v>
      </c>
      <c r="CH47" s="67">
        <v>0.15690000000000001</v>
      </c>
      <c r="CI47" s="67">
        <v>0.20649999999999999</v>
      </c>
      <c r="CJ47" s="67">
        <v>0.123</v>
      </c>
      <c r="CK47" s="67">
        <v>0.15570000000000001</v>
      </c>
      <c r="CL47" s="67">
        <v>0.1862</v>
      </c>
      <c r="CM47" s="67">
        <v>0.15720000000000001</v>
      </c>
      <c r="CN47" s="67">
        <v>7.5600000000000001E-2</v>
      </c>
      <c r="CO47" s="67">
        <v>9.8000000000000004E-2</v>
      </c>
      <c r="CP47" s="67">
        <v>0.18110000000000001</v>
      </c>
      <c r="CQ47" s="67">
        <v>0.18110000000000001</v>
      </c>
      <c r="CR47" s="67">
        <v>0.16300000000000001</v>
      </c>
      <c r="CS47" s="82">
        <v>0.1696</v>
      </c>
      <c r="CT47" s="82">
        <v>0.20419999999999999</v>
      </c>
      <c r="CU47" s="82">
        <v>0.25990000000000002</v>
      </c>
      <c r="CV47" s="82">
        <v>0.11700000000000001</v>
      </c>
      <c r="CW47" s="82">
        <v>0.20130000000000001</v>
      </c>
      <c r="CX47" s="82">
        <v>0.23710000000000001</v>
      </c>
      <c r="CY47" s="82">
        <v>0.1862</v>
      </c>
      <c r="CZ47" s="82">
        <v>0.1211</v>
      </c>
      <c r="DA47" s="82">
        <v>0.1343</v>
      </c>
      <c r="DB47" s="82">
        <v>0.13519999999999999</v>
      </c>
      <c r="DC47" s="82">
        <v>0.1236</v>
      </c>
      <c r="DD47" s="82">
        <v>0.1283</v>
      </c>
      <c r="DE47" s="82">
        <v>0.1067</v>
      </c>
      <c r="DF47" s="234">
        <v>9.7799999999999998E-2</v>
      </c>
      <c r="DG47" s="234">
        <v>7.8299999999999995E-2</v>
      </c>
      <c r="DH47" s="82">
        <v>8.9399999999999993E-2</v>
      </c>
      <c r="DI47" s="82">
        <v>0.1129</v>
      </c>
      <c r="DJ47" s="82">
        <v>0.13420000000000001</v>
      </c>
      <c r="DK47" s="82">
        <v>0.1313</v>
      </c>
      <c r="DM47" s="69"/>
      <c r="DN47" s="69"/>
      <c r="DO47" s="69"/>
      <c r="DP47" s="69"/>
      <c r="DQ47" s="69"/>
      <c r="DR47" s="69"/>
      <c r="DS47" s="69"/>
      <c r="DT47" s="69"/>
      <c r="DU47" s="69"/>
      <c r="DV47" s="69"/>
      <c r="DW47" s="69"/>
      <c r="DX47" s="69"/>
      <c r="DY47" s="69"/>
    </row>
    <row r="48" spans="1:132" ht="15.5" x14ac:dyDescent="0.35">
      <c r="A48" s="37" t="s">
        <v>46</v>
      </c>
      <c r="B48" s="71" t="s">
        <v>49</v>
      </c>
      <c r="C48" s="67">
        <v>27.531600000000001</v>
      </c>
      <c r="D48" s="67">
        <v>24.0442</v>
      </c>
      <c r="E48" s="67">
        <v>24.732099999999999</v>
      </c>
      <c r="F48" s="67">
        <v>29.496400000000001</v>
      </c>
      <c r="G48" s="67">
        <v>33.705599999999997</v>
      </c>
      <c r="H48" s="67">
        <v>29.499700000000001</v>
      </c>
      <c r="I48" s="67">
        <v>29.7319</v>
      </c>
      <c r="J48" s="67">
        <v>35.427599999999998</v>
      </c>
      <c r="K48" s="67">
        <v>35.645499999999998</v>
      </c>
      <c r="L48" s="67">
        <v>31.146100000000001</v>
      </c>
      <c r="M48" s="67">
        <v>30.222999999999999</v>
      </c>
      <c r="N48" s="67">
        <v>32.542999999999999</v>
      </c>
      <c r="O48" s="67">
        <v>33.766399999999997</v>
      </c>
      <c r="P48" s="67">
        <v>32.055700000000002</v>
      </c>
      <c r="Q48" s="67">
        <v>29.1432</v>
      </c>
      <c r="R48" s="67">
        <v>32.033299999999997</v>
      </c>
      <c r="S48" s="67">
        <v>33.846699999999998</v>
      </c>
      <c r="T48" s="67">
        <v>34.292700000000004</v>
      </c>
      <c r="U48" s="67">
        <v>34.101999999999997</v>
      </c>
      <c r="V48" s="67">
        <v>33.499600000000001</v>
      </c>
      <c r="W48" s="67">
        <v>32.501399999999997</v>
      </c>
      <c r="X48" s="67">
        <v>31.007000000000001</v>
      </c>
      <c r="Y48" s="67">
        <v>33.419800000000002</v>
      </c>
      <c r="Z48" s="67">
        <v>34.309600000000003</v>
      </c>
      <c r="AA48" s="67">
        <v>34.700600000000001</v>
      </c>
      <c r="AB48" s="67">
        <v>33.715600000000002</v>
      </c>
      <c r="AC48" s="67">
        <v>35.497100000000003</v>
      </c>
      <c r="AD48" s="67">
        <v>36.663600000000002</v>
      </c>
      <c r="AE48" s="67">
        <v>32.525300000000001</v>
      </c>
      <c r="AF48" s="67">
        <v>35.9908</v>
      </c>
      <c r="AG48" s="67">
        <v>37.048900000000003</v>
      </c>
      <c r="AH48" s="67">
        <v>31.9177</v>
      </c>
      <c r="AI48" s="67">
        <v>26.876999999999999</v>
      </c>
      <c r="AJ48" s="67">
        <v>30.692799999999998</v>
      </c>
      <c r="AK48" s="67">
        <v>32.818800000000003</v>
      </c>
      <c r="AL48" s="67">
        <v>36.248699999999999</v>
      </c>
      <c r="AM48" s="67">
        <v>39.646599999999999</v>
      </c>
      <c r="AN48" s="67">
        <v>40.493099999999998</v>
      </c>
      <c r="AO48" s="67">
        <v>33.497700000000002</v>
      </c>
      <c r="AP48" s="67">
        <v>35.708399999999997</v>
      </c>
      <c r="AQ48" s="67">
        <v>44.504199999999997</v>
      </c>
      <c r="AR48" s="67">
        <v>39.188000000000002</v>
      </c>
      <c r="AS48" s="67">
        <v>40.567100000000003</v>
      </c>
      <c r="AT48" s="67">
        <v>37.323799999999999</v>
      </c>
      <c r="AU48" s="67">
        <v>34.224699999999999</v>
      </c>
      <c r="AV48" s="67">
        <v>35.54</v>
      </c>
      <c r="AW48" s="67">
        <v>39.202300000000001</v>
      </c>
      <c r="AX48" s="67">
        <v>43.630600000000001</v>
      </c>
      <c r="AY48" s="67">
        <v>44.407400000000003</v>
      </c>
      <c r="AZ48" s="67">
        <v>42.231699999999996</v>
      </c>
      <c r="BA48" s="67">
        <v>37.530299999999997</v>
      </c>
      <c r="BB48" s="67">
        <v>37.578299999999999</v>
      </c>
      <c r="BC48" s="67">
        <v>34.6128</v>
      </c>
      <c r="BD48" s="67">
        <v>33.438099999999999</v>
      </c>
      <c r="BE48" s="67">
        <v>35.328299999999999</v>
      </c>
      <c r="BF48" s="67">
        <v>29.3734</v>
      </c>
      <c r="BG48" s="67">
        <v>23.573399999999999</v>
      </c>
      <c r="BH48" s="67">
        <v>21.8873</v>
      </c>
      <c r="BI48" s="67">
        <v>19.583600000000001</v>
      </c>
      <c r="BJ48" s="67">
        <v>21.184999999999999</v>
      </c>
      <c r="BK48" s="67">
        <v>23.4467</v>
      </c>
      <c r="BL48" s="67">
        <v>21.037500000000001</v>
      </c>
      <c r="BM48" s="67">
        <v>18.565000000000001</v>
      </c>
      <c r="BN48" s="67">
        <v>19.8416</v>
      </c>
      <c r="BO48" s="67">
        <v>18.521999999999998</v>
      </c>
      <c r="BP48" s="67">
        <v>20.955300000000001</v>
      </c>
      <c r="BQ48" s="67">
        <v>26.314299999999999</v>
      </c>
      <c r="BR48" s="67">
        <v>23.079699999999999</v>
      </c>
      <c r="BS48" s="67">
        <v>20.5213</v>
      </c>
      <c r="BT48" s="67">
        <v>20.694800000000001</v>
      </c>
      <c r="BU48" s="67">
        <v>23.718</v>
      </c>
      <c r="BV48" s="67">
        <v>23.526700000000002</v>
      </c>
      <c r="BW48" s="67">
        <v>31.283799999999999</v>
      </c>
      <c r="BX48" s="67">
        <v>31.8964</v>
      </c>
      <c r="BY48" s="67">
        <v>29.763000000000002</v>
      </c>
      <c r="BZ48" s="67">
        <v>39.0291</v>
      </c>
      <c r="CA48" s="67">
        <v>34.515000000000001</v>
      </c>
      <c r="CB48" s="67">
        <v>28.959900000000001</v>
      </c>
      <c r="CC48" s="67">
        <v>27.160699999999999</v>
      </c>
      <c r="CD48" s="67">
        <v>33.8767</v>
      </c>
      <c r="CE48" s="67">
        <v>33.715400000000002</v>
      </c>
      <c r="CF48" s="67">
        <v>29.000299999999999</v>
      </c>
      <c r="CG48" s="67">
        <v>26.291399999999999</v>
      </c>
      <c r="CH48" s="67">
        <v>30.625299999999999</v>
      </c>
      <c r="CI48" s="67">
        <v>33.372100000000003</v>
      </c>
      <c r="CJ48" s="67">
        <v>29.562799999999999</v>
      </c>
      <c r="CK48" s="67">
        <v>25.444099999999999</v>
      </c>
      <c r="CL48" s="67">
        <v>30.214200000000002</v>
      </c>
      <c r="CM48" s="67">
        <v>24.270199999999999</v>
      </c>
      <c r="CN48" s="67">
        <v>19.900500000000001</v>
      </c>
      <c r="CO48" s="67">
        <v>27.130400000000002</v>
      </c>
      <c r="CP48" s="67">
        <v>28.016300000000001</v>
      </c>
      <c r="CQ48" s="67">
        <v>29.311499999999999</v>
      </c>
      <c r="CR48" s="67">
        <v>28.058399999999999</v>
      </c>
      <c r="CS48" s="82">
        <v>26.3355</v>
      </c>
      <c r="CT48" s="82">
        <v>27.312999999999999</v>
      </c>
      <c r="CU48" s="82">
        <v>24.9008</v>
      </c>
      <c r="CV48" s="82">
        <v>29.304400000000001</v>
      </c>
      <c r="CW48" s="82">
        <v>31.793500000000002</v>
      </c>
      <c r="CX48" s="82">
        <v>28.021799999999999</v>
      </c>
      <c r="CY48" s="82">
        <v>23.739000000000001</v>
      </c>
      <c r="CZ48" s="82">
        <v>23.082899999999999</v>
      </c>
      <c r="DA48" s="82">
        <v>21.249199999999998</v>
      </c>
      <c r="DB48" s="82">
        <v>21.538900000000002</v>
      </c>
      <c r="DC48" s="82">
        <v>22.595199999999998</v>
      </c>
      <c r="DD48" s="82">
        <v>13.975199999999999</v>
      </c>
      <c r="DE48" s="82">
        <v>14.407500000000001</v>
      </c>
      <c r="DF48" s="234">
        <v>24.5762</v>
      </c>
      <c r="DG48" s="234">
        <v>28.1647</v>
      </c>
      <c r="DH48" s="82">
        <v>15.125</v>
      </c>
      <c r="DI48" s="82">
        <v>16.2056</v>
      </c>
      <c r="DJ48" s="82">
        <v>21.899000000000001</v>
      </c>
      <c r="DK48" s="82">
        <v>23.592300000000002</v>
      </c>
      <c r="DM48" s="69"/>
      <c r="DN48" s="69"/>
      <c r="DO48" s="69"/>
      <c r="DP48" s="69"/>
      <c r="DQ48" s="69"/>
      <c r="DR48" s="69"/>
      <c r="DS48" s="69"/>
      <c r="DT48" s="69"/>
      <c r="DU48" s="69"/>
      <c r="DV48" s="69"/>
      <c r="DW48" s="69"/>
    </row>
    <row r="49" spans="1:127" ht="15.5" x14ac:dyDescent="0.35">
      <c r="A49" s="37" t="s">
        <v>46</v>
      </c>
      <c r="B49" s="71" t="s">
        <v>50</v>
      </c>
      <c r="C49" s="67">
        <v>25.956600000000002</v>
      </c>
      <c r="D49" s="67">
        <v>23.630099999999999</v>
      </c>
      <c r="E49" s="67">
        <v>22.9314</v>
      </c>
      <c r="F49" s="67">
        <v>26.9678</v>
      </c>
      <c r="G49" s="67">
        <v>26.240400000000001</v>
      </c>
      <c r="H49" s="67">
        <v>24.650300000000001</v>
      </c>
      <c r="I49" s="67">
        <v>21.502300000000002</v>
      </c>
      <c r="J49" s="67">
        <v>22.739899999999999</v>
      </c>
      <c r="K49" s="67">
        <v>22.9725</v>
      </c>
      <c r="L49" s="67">
        <v>21.073</v>
      </c>
      <c r="M49" s="67">
        <v>19.7057</v>
      </c>
      <c r="N49" s="67">
        <v>21.311599999999999</v>
      </c>
      <c r="O49" s="67">
        <v>22.780100000000001</v>
      </c>
      <c r="P49" s="67">
        <v>20.183399999999999</v>
      </c>
      <c r="Q49" s="67">
        <v>22.383400000000002</v>
      </c>
      <c r="R49" s="67">
        <v>24.745699999999999</v>
      </c>
      <c r="S49" s="67">
        <v>24.549900000000001</v>
      </c>
      <c r="T49" s="67">
        <v>21.549700000000001</v>
      </c>
      <c r="U49" s="67">
        <v>20.6235</v>
      </c>
      <c r="V49" s="67">
        <v>21.125299999999999</v>
      </c>
      <c r="W49" s="67">
        <v>24.517700000000001</v>
      </c>
      <c r="X49" s="67">
        <v>22.444199999999999</v>
      </c>
      <c r="Y49" s="67">
        <v>20.832000000000001</v>
      </c>
      <c r="Z49" s="67">
        <v>20.892399999999999</v>
      </c>
      <c r="AA49" s="67">
        <v>23.535900000000002</v>
      </c>
      <c r="AB49" s="67">
        <v>18.602799999999998</v>
      </c>
      <c r="AC49" s="67">
        <v>18.6708</v>
      </c>
      <c r="AD49" s="67">
        <v>19.189599999999999</v>
      </c>
      <c r="AE49" s="67">
        <v>22.461300000000001</v>
      </c>
      <c r="AF49" s="67">
        <v>19.799700000000001</v>
      </c>
      <c r="AG49" s="67">
        <v>20.373699999999999</v>
      </c>
      <c r="AH49" s="67">
        <v>18.9834</v>
      </c>
      <c r="AI49" s="67">
        <v>22.366499999999998</v>
      </c>
      <c r="AJ49" s="67">
        <v>19.838799999999999</v>
      </c>
      <c r="AK49" s="67">
        <v>18.791699999999999</v>
      </c>
      <c r="AL49" s="67">
        <v>14.4536</v>
      </c>
      <c r="AM49" s="67">
        <v>15.547700000000001</v>
      </c>
      <c r="AN49" s="67">
        <v>15.116099999999999</v>
      </c>
      <c r="AO49" s="67">
        <v>17.322900000000001</v>
      </c>
      <c r="AP49" s="67">
        <v>15.041700000000001</v>
      </c>
      <c r="AQ49" s="67">
        <v>14.465400000000001</v>
      </c>
      <c r="AR49" s="67">
        <v>12.1981</v>
      </c>
      <c r="AS49" s="67">
        <v>12.0707</v>
      </c>
      <c r="AT49" s="67">
        <v>13.7516</v>
      </c>
      <c r="AU49" s="67">
        <v>16.953099999999999</v>
      </c>
      <c r="AV49" s="67">
        <v>18.111599999999999</v>
      </c>
      <c r="AW49" s="67">
        <v>17.7288</v>
      </c>
      <c r="AX49" s="67">
        <v>16.304099999999998</v>
      </c>
      <c r="AY49" s="67">
        <v>18.190200000000001</v>
      </c>
      <c r="AZ49" s="67">
        <v>13.8797</v>
      </c>
      <c r="BA49" s="67">
        <v>13.017099999999999</v>
      </c>
      <c r="BB49" s="67">
        <v>17.052700000000002</v>
      </c>
      <c r="BC49" s="67">
        <v>19.451599999999999</v>
      </c>
      <c r="BD49" s="67">
        <v>19.154599999999999</v>
      </c>
      <c r="BE49" s="67">
        <v>15.758100000000001</v>
      </c>
      <c r="BF49" s="67">
        <v>14.616099999999999</v>
      </c>
      <c r="BG49" s="67">
        <v>17.198899999999998</v>
      </c>
      <c r="BH49" s="67">
        <v>18.525600000000001</v>
      </c>
      <c r="BI49" s="67">
        <v>18.030899999999999</v>
      </c>
      <c r="BJ49" s="67">
        <v>16.6496</v>
      </c>
      <c r="BK49" s="67">
        <v>18.284800000000001</v>
      </c>
      <c r="BL49" s="67">
        <v>15.4703</v>
      </c>
      <c r="BM49" s="67">
        <v>18.6876</v>
      </c>
      <c r="BN49" s="67">
        <v>18.164100000000001</v>
      </c>
      <c r="BO49" s="67">
        <v>16.526199999999999</v>
      </c>
      <c r="BP49" s="67">
        <v>17.503299999999999</v>
      </c>
      <c r="BQ49" s="67">
        <v>15.659800000000001</v>
      </c>
      <c r="BR49" s="67">
        <v>14.0586</v>
      </c>
      <c r="BS49" s="67">
        <v>18.173400000000001</v>
      </c>
      <c r="BT49" s="67">
        <v>16.9193</v>
      </c>
      <c r="BU49" s="67">
        <v>16.562000000000001</v>
      </c>
      <c r="BV49" s="67">
        <v>18.690200000000001</v>
      </c>
      <c r="BW49" s="67">
        <v>17.338200000000001</v>
      </c>
      <c r="BX49" s="67">
        <v>16.657699999999998</v>
      </c>
      <c r="BY49" s="67">
        <v>18.858000000000001</v>
      </c>
      <c r="BZ49" s="67">
        <v>18.872199999999999</v>
      </c>
      <c r="CA49" s="67">
        <v>17.644100000000002</v>
      </c>
      <c r="CB49" s="67">
        <v>17.8324</v>
      </c>
      <c r="CC49" s="67">
        <v>18.172000000000001</v>
      </c>
      <c r="CD49" s="67">
        <v>16.687799999999999</v>
      </c>
      <c r="CE49" s="67">
        <v>16.644400000000001</v>
      </c>
      <c r="CF49" s="67">
        <v>16.6295</v>
      </c>
      <c r="CG49" s="67">
        <v>17.247499999999999</v>
      </c>
      <c r="CH49" s="67">
        <v>14.542400000000001</v>
      </c>
      <c r="CI49" s="67">
        <v>13.905900000000001</v>
      </c>
      <c r="CJ49" s="67">
        <v>13.066800000000001</v>
      </c>
      <c r="CK49" s="67">
        <v>13.592700000000001</v>
      </c>
      <c r="CL49" s="67">
        <v>15.618600000000001</v>
      </c>
      <c r="CM49" s="67">
        <v>13.022399999999999</v>
      </c>
      <c r="CN49" s="67">
        <v>11.9003</v>
      </c>
      <c r="CO49" s="67">
        <v>11.0425</v>
      </c>
      <c r="CP49" s="67">
        <v>14.273899999999999</v>
      </c>
      <c r="CQ49" s="67">
        <v>11.554</v>
      </c>
      <c r="CR49" s="67">
        <v>11.491199999999999</v>
      </c>
      <c r="CS49" s="82">
        <v>10.732900000000001</v>
      </c>
      <c r="CT49" s="82">
        <v>12.325799999999999</v>
      </c>
      <c r="CU49" s="82">
        <v>12.436500000000001</v>
      </c>
      <c r="CV49" s="82">
        <v>12.8643</v>
      </c>
      <c r="CW49" s="82">
        <v>10.7994</v>
      </c>
      <c r="CX49" s="82">
        <v>11.3003</v>
      </c>
      <c r="CY49" s="82">
        <v>9.7606000000000002</v>
      </c>
      <c r="CZ49" s="82">
        <v>10.1264</v>
      </c>
      <c r="DA49" s="82">
        <v>10.4861</v>
      </c>
      <c r="DB49" s="82">
        <v>10.222899999999999</v>
      </c>
      <c r="DC49" s="82">
        <v>8.2720000000000002</v>
      </c>
      <c r="DD49" s="82">
        <v>11.3606</v>
      </c>
      <c r="DE49" s="82">
        <v>11.323600000000001</v>
      </c>
      <c r="DF49" s="234">
        <v>9.6316000000000006</v>
      </c>
      <c r="DG49" s="234">
        <v>9.5099</v>
      </c>
      <c r="DH49" s="82">
        <v>9.8594000000000008</v>
      </c>
      <c r="DI49" s="82">
        <v>8.1464999999999996</v>
      </c>
      <c r="DJ49" s="82">
        <v>8.3350000000000009</v>
      </c>
      <c r="DK49" s="82">
        <v>8.8337000000000003</v>
      </c>
      <c r="DM49" s="69"/>
      <c r="DN49" s="69"/>
      <c r="DO49" s="69"/>
      <c r="DP49" s="69"/>
      <c r="DQ49" s="69"/>
      <c r="DR49" s="69"/>
      <c r="DS49" s="69"/>
      <c r="DT49" s="69"/>
      <c r="DU49" s="69"/>
      <c r="DV49" s="69"/>
      <c r="DW49" s="69"/>
    </row>
    <row r="50" spans="1:127" ht="15.5" x14ac:dyDescent="0.35">
      <c r="A50" s="37" t="s">
        <v>46</v>
      </c>
      <c r="B50" s="71" t="s">
        <v>63</v>
      </c>
      <c r="C50" s="67">
        <v>1.6125</v>
      </c>
      <c r="D50" s="67">
        <v>0.61750000000000005</v>
      </c>
      <c r="E50" s="67">
        <v>0.6885</v>
      </c>
      <c r="F50" s="67">
        <v>1.3186</v>
      </c>
      <c r="G50" s="67">
        <v>1.6085</v>
      </c>
      <c r="H50" s="67">
        <v>0.86160000000000003</v>
      </c>
      <c r="I50" s="67">
        <v>0.56179999999999997</v>
      </c>
      <c r="J50" s="67">
        <v>1.3987000000000001</v>
      </c>
      <c r="K50" s="67">
        <v>1.8503000000000001</v>
      </c>
      <c r="L50" s="67">
        <v>0.54169999999999996</v>
      </c>
      <c r="M50" s="67">
        <v>0.46560000000000001</v>
      </c>
      <c r="N50" s="67">
        <v>1.4732000000000001</v>
      </c>
      <c r="O50" s="67">
        <v>0.82709999999999995</v>
      </c>
      <c r="P50" s="67">
        <v>0.41360000000000002</v>
      </c>
      <c r="Q50" s="67">
        <v>0.46150000000000002</v>
      </c>
      <c r="R50" s="67">
        <v>1.5123</v>
      </c>
      <c r="S50" s="67">
        <v>1.6867000000000001</v>
      </c>
      <c r="T50" s="67">
        <v>0.93069999999999997</v>
      </c>
      <c r="U50" s="67">
        <v>0.4778</v>
      </c>
      <c r="V50" s="67">
        <v>0.83240000000000003</v>
      </c>
      <c r="W50" s="67">
        <v>0.7883</v>
      </c>
      <c r="X50" s="67">
        <v>0.52410000000000001</v>
      </c>
      <c r="Y50" s="67">
        <v>0.38229999999999997</v>
      </c>
      <c r="Z50" s="67">
        <v>0.87290000000000001</v>
      </c>
      <c r="AA50" s="67">
        <v>1.2645999999999999</v>
      </c>
      <c r="AB50" s="67">
        <v>0.53120000000000001</v>
      </c>
      <c r="AC50" s="67">
        <v>0.75560000000000005</v>
      </c>
      <c r="AD50" s="67">
        <v>1.357</v>
      </c>
      <c r="AE50" s="67">
        <v>1.3335999999999999</v>
      </c>
      <c r="AF50" s="67">
        <v>0.77969999999999995</v>
      </c>
      <c r="AG50" s="67">
        <v>0.50580000000000003</v>
      </c>
      <c r="AH50" s="67">
        <v>1.2078</v>
      </c>
      <c r="AI50" s="67">
        <v>0.88470000000000004</v>
      </c>
      <c r="AJ50" s="67">
        <v>0.75980000000000003</v>
      </c>
      <c r="AK50" s="67">
        <v>0.51549999999999996</v>
      </c>
      <c r="AL50" s="67">
        <v>1.5334000000000001</v>
      </c>
      <c r="AM50" s="67">
        <v>1.6636</v>
      </c>
      <c r="AN50" s="67">
        <v>0.6643</v>
      </c>
      <c r="AO50" s="67">
        <v>0.7339</v>
      </c>
      <c r="AP50" s="67">
        <v>1.0822000000000001</v>
      </c>
      <c r="AQ50" s="67">
        <v>1.6939</v>
      </c>
      <c r="AR50" s="67">
        <v>0.65720000000000001</v>
      </c>
      <c r="AS50" s="67">
        <v>0.55610000000000004</v>
      </c>
      <c r="AT50" s="67">
        <v>1.3166</v>
      </c>
      <c r="AU50" s="67">
        <v>1.3036000000000001</v>
      </c>
      <c r="AV50" s="67">
        <v>0.71760000000000002</v>
      </c>
      <c r="AW50" s="67">
        <v>0.91990000000000005</v>
      </c>
      <c r="AX50" s="67">
        <v>1.3531</v>
      </c>
      <c r="AY50" s="67">
        <v>0.61460000000000004</v>
      </c>
      <c r="AZ50" s="67">
        <v>0.45710000000000001</v>
      </c>
      <c r="BA50" s="67">
        <v>0.64970000000000006</v>
      </c>
      <c r="BB50" s="67">
        <v>0.98160000000000003</v>
      </c>
      <c r="BC50" s="67">
        <v>1.0165</v>
      </c>
      <c r="BD50" s="67">
        <v>0.9042</v>
      </c>
      <c r="BE50" s="67">
        <v>0.98519999999999996</v>
      </c>
      <c r="BF50" s="67">
        <v>1.6880999999999999</v>
      </c>
      <c r="BG50" s="67">
        <v>1.506</v>
      </c>
      <c r="BH50" s="67">
        <v>0.56459999999999999</v>
      </c>
      <c r="BI50" s="67">
        <v>0.79510000000000003</v>
      </c>
      <c r="BJ50" s="67">
        <v>1.3038000000000001</v>
      </c>
      <c r="BK50" s="67">
        <v>0.94279999999999997</v>
      </c>
      <c r="BL50" s="67">
        <v>0.72189999999999999</v>
      </c>
      <c r="BM50" s="67">
        <v>0.52539999999999998</v>
      </c>
      <c r="BN50" s="67">
        <v>1.4189000000000001</v>
      </c>
      <c r="BO50" s="67">
        <v>1.8683000000000001</v>
      </c>
      <c r="BP50" s="67">
        <v>0.81369999999999998</v>
      </c>
      <c r="BQ50" s="67">
        <v>0.53680000000000005</v>
      </c>
      <c r="BR50" s="67">
        <v>1.4156</v>
      </c>
      <c r="BS50" s="67">
        <v>1.6347</v>
      </c>
      <c r="BT50" s="67">
        <v>1.0939000000000001</v>
      </c>
      <c r="BU50" s="67">
        <v>0.7319</v>
      </c>
      <c r="BV50" s="67">
        <v>1.4460999999999999</v>
      </c>
      <c r="BW50" s="67">
        <v>1.6298999999999999</v>
      </c>
      <c r="BX50" s="67">
        <v>0.62949999999999995</v>
      </c>
      <c r="BY50" s="67">
        <v>0.82310000000000005</v>
      </c>
      <c r="BZ50" s="67">
        <v>0.86839999999999995</v>
      </c>
      <c r="CA50" s="67">
        <v>1.32</v>
      </c>
      <c r="CB50" s="67">
        <v>0.52729999999999999</v>
      </c>
      <c r="CC50" s="67">
        <v>0.86299999999999999</v>
      </c>
      <c r="CD50" s="67">
        <v>1.4681999999999999</v>
      </c>
      <c r="CE50" s="67">
        <v>1.0744</v>
      </c>
      <c r="CF50" s="67">
        <v>0.63780000000000003</v>
      </c>
      <c r="CG50" s="67">
        <v>0.59960000000000002</v>
      </c>
      <c r="CH50" s="67">
        <v>1.4883</v>
      </c>
      <c r="CI50" s="67">
        <v>1.3199000000000001</v>
      </c>
      <c r="CJ50" s="67">
        <v>0.57430000000000003</v>
      </c>
      <c r="CK50" s="67">
        <v>1.0125999999999999</v>
      </c>
      <c r="CL50" s="67">
        <v>1.2829999999999999</v>
      </c>
      <c r="CM50" s="67">
        <v>1.8071999999999999</v>
      </c>
      <c r="CN50" s="67">
        <v>0.75860000000000005</v>
      </c>
      <c r="CO50" s="67">
        <v>0.85099999999999998</v>
      </c>
      <c r="CP50" s="67">
        <v>1.5903</v>
      </c>
      <c r="CQ50" s="67">
        <v>1.2072000000000001</v>
      </c>
      <c r="CR50" s="67">
        <v>0.70569999999999999</v>
      </c>
      <c r="CS50" s="82">
        <v>0.36399999999999999</v>
      </c>
      <c r="CT50" s="82">
        <v>1.4593</v>
      </c>
      <c r="CU50" s="82">
        <v>1.3638999999999999</v>
      </c>
      <c r="CV50" s="82">
        <v>0.68149999999999999</v>
      </c>
      <c r="CW50" s="82">
        <v>0.49780000000000002</v>
      </c>
      <c r="CX50" s="82">
        <v>1.3731</v>
      </c>
      <c r="CY50" s="82">
        <v>1.2663</v>
      </c>
      <c r="CZ50" s="82">
        <v>0.4274</v>
      </c>
      <c r="DA50" s="82">
        <v>0.72219999999999995</v>
      </c>
      <c r="DB50" s="82">
        <v>1.4</v>
      </c>
      <c r="DC50" s="82">
        <v>1.4715</v>
      </c>
      <c r="DD50" s="82">
        <v>0.70720000000000005</v>
      </c>
      <c r="DE50" s="82">
        <v>0.76470000000000005</v>
      </c>
      <c r="DF50" s="234">
        <v>1.0888</v>
      </c>
      <c r="DG50" s="234">
        <v>1.1464000000000001</v>
      </c>
      <c r="DH50" s="82">
        <v>0.40260000000000001</v>
      </c>
      <c r="DI50" s="82">
        <v>0.6875</v>
      </c>
      <c r="DJ50" s="82">
        <v>1.4276</v>
      </c>
      <c r="DK50" s="82">
        <v>1.1113999999999999</v>
      </c>
      <c r="DM50" s="69"/>
      <c r="DN50" s="69"/>
      <c r="DO50" s="69"/>
      <c r="DP50" s="69"/>
      <c r="DQ50" s="69"/>
      <c r="DR50" s="69"/>
      <c r="DS50" s="69"/>
      <c r="DT50" s="69"/>
      <c r="DU50" s="69"/>
      <c r="DV50" s="69"/>
      <c r="DW50" s="69"/>
    </row>
    <row r="51" spans="1:127" ht="15.5" x14ac:dyDescent="0.35">
      <c r="A51" s="37" t="s">
        <v>46</v>
      </c>
      <c r="B51" s="83" t="s">
        <v>97</v>
      </c>
      <c r="C51" s="72" t="s">
        <v>119</v>
      </c>
      <c r="D51" s="72" t="s">
        <v>119</v>
      </c>
      <c r="E51" s="72" t="s">
        <v>119</v>
      </c>
      <c r="F51" s="72" t="s">
        <v>119</v>
      </c>
      <c r="G51" s="72" t="s">
        <v>119</v>
      </c>
      <c r="H51" s="72" t="s">
        <v>119</v>
      </c>
      <c r="I51" s="72" t="s">
        <v>119</v>
      </c>
      <c r="J51" s="72" t="s">
        <v>119</v>
      </c>
      <c r="K51" s="72" t="s">
        <v>119</v>
      </c>
      <c r="L51" s="72" t="s">
        <v>119</v>
      </c>
      <c r="M51" s="72" t="s">
        <v>119</v>
      </c>
      <c r="N51" s="72" t="s">
        <v>119</v>
      </c>
      <c r="O51" s="72" t="s">
        <v>119</v>
      </c>
      <c r="P51" s="72" t="s">
        <v>119</v>
      </c>
      <c r="Q51" s="72" t="s">
        <v>119</v>
      </c>
      <c r="R51" s="72" t="s">
        <v>119</v>
      </c>
      <c r="S51" s="72" t="s">
        <v>119</v>
      </c>
      <c r="T51" s="72" t="s">
        <v>119</v>
      </c>
      <c r="U51" s="72" t="s">
        <v>119</v>
      </c>
      <c r="V51" s="72" t="s">
        <v>119</v>
      </c>
      <c r="W51" s="72" t="s">
        <v>119</v>
      </c>
      <c r="X51" s="72" t="s">
        <v>119</v>
      </c>
      <c r="Y51" s="72" t="s">
        <v>119</v>
      </c>
      <c r="Z51" s="72" t="s">
        <v>119</v>
      </c>
      <c r="AA51" s="72" t="s">
        <v>119</v>
      </c>
      <c r="AB51" s="72" t="s">
        <v>119</v>
      </c>
      <c r="AC51" s="72" t="s">
        <v>119</v>
      </c>
      <c r="AD51" s="72" t="s">
        <v>119</v>
      </c>
      <c r="AE51" s="72" t="s">
        <v>119</v>
      </c>
      <c r="AF51" s="72" t="s">
        <v>119</v>
      </c>
      <c r="AG51" s="72" t="s">
        <v>119</v>
      </c>
      <c r="AH51" s="72" t="s">
        <v>119</v>
      </c>
      <c r="AI51" s="72" t="s">
        <v>119</v>
      </c>
      <c r="AJ51" s="72" t="s">
        <v>119</v>
      </c>
      <c r="AK51" s="72" t="s">
        <v>119</v>
      </c>
      <c r="AL51" s="72" t="s">
        <v>119</v>
      </c>
      <c r="AM51" s="72">
        <v>1.1325000000000001</v>
      </c>
      <c r="AN51" s="72">
        <v>0.62290000000000001</v>
      </c>
      <c r="AO51" s="72">
        <v>0.79959999999999998</v>
      </c>
      <c r="AP51" s="72">
        <v>1.0139</v>
      </c>
      <c r="AQ51" s="72">
        <v>1.6728000000000001</v>
      </c>
      <c r="AR51" s="72">
        <v>0.95289999999999997</v>
      </c>
      <c r="AS51" s="72">
        <v>0.99380000000000002</v>
      </c>
      <c r="AT51" s="72">
        <v>1.768</v>
      </c>
      <c r="AU51" s="72">
        <v>1.8561000000000001</v>
      </c>
      <c r="AV51" s="72">
        <v>1.4051</v>
      </c>
      <c r="AW51" s="72">
        <v>1.4842</v>
      </c>
      <c r="AX51" s="72">
        <v>1.7948</v>
      </c>
      <c r="AY51" s="72">
        <v>1.8661000000000001</v>
      </c>
      <c r="AZ51" s="72">
        <v>1.2653000000000001</v>
      </c>
      <c r="BA51" s="72">
        <v>2.1425999999999998</v>
      </c>
      <c r="BB51" s="72">
        <v>2.6956000000000002</v>
      </c>
      <c r="BC51" s="72">
        <v>2.7446999999999999</v>
      </c>
      <c r="BD51" s="72">
        <v>2.9676</v>
      </c>
      <c r="BE51" s="72">
        <v>2.4342999999999999</v>
      </c>
      <c r="BF51" s="72">
        <v>4.7712000000000003</v>
      </c>
      <c r="BG51" s="72">
        <v>4.3365999999999998</v>
      </c>
      <c r="BH51" s="72">
        <v>3.3763999999999998</v>
      </c>
      <c r="BI51" s="72">
        <v>3.762</v>
      </c>
      <c r="BJ51" s="72">
        <v>5.6821999999999999</v>
      </c>
      <c r="BK51" s="72">
        <v>5.8148999999999997</v>
      </c>
      <c r="BL51" s="72">
        <v>5.4568000000000003</v>
      </c>
      <c r="BM51" s="72">
        <v>3.9887000000000001</v>
      </c>
      <c r="BN51" s="72">
        <v>8.6978000000000009</v>
      </c>
      <c r="BO51" s="72">
        <v>9.2799999999999994</v>
      </c>
      <c r="BP51" s="72">
        <v>4.3186</v>
      </c>
      <c r="BQ51" s="72">
        <v>4.2816999999999998</v>
      </c>
      <c r="BR51" s="72">
        <v>8.8818999999999999</v>
      </c>
      <c r="BS51" s="72">
        <v>9.7876999999999992</v>
      </c>
      <c r="BT51" s="72">
        <v>6.9126000000000003</v>
      </c>
      <c r="BU51" s="72">
        <v>6.0290999999999997</v>
      </c>
      <c r="BV51" s="72">
        <v>10.527699999999999</v>
      </c>
      <c r="BW51" s="72">
        <v>9.5010999999999992</v>
      </c>
      <c r="BX51" s="72">
        <v>5.9827000000000004</v>
      </c>
      <c r="BY51" s="72">
        <v>6.7163000000000004</v>
      </c>
      <c r="BZ51" s="72">
        <v>8.5122999999999998</v>
      </c>
      <c r="CA51" s="72">
        <v>10.555199999999999</v>
      </c>
      <c r="CB51" s="72">
        <v>8.3106000000000009</v>
      </c>
      <c r="CC51" s="72">
        <v>7.8689</v>
      </c>
      <c r="CD51" s="72">
        <v>14.2197</v>
      </c>
      <c r="CE51" s="72">
        <v>14.6401</v>
      </c>
      <c r="CF51" s="72">
        <v>8.5681999999999992</v>
      </c>
      <c r="CG51" s="72">
        <v>8.8869000000000007</v>
      </c>
      <c r="CH51" s="72">
        <v>15.8286</v>
      </c>
      <c r="CI51" s="72">
        <v>15.7567</v>
      </c>
      <c r="CJ51" s="72">
        <v>10.3476</v>
      </c>
      <c r="CK51" s="72">
        <v>12.1531</v>
      </c>
      <c r="CL51" s="72">
        <v>16.816299999999998</v>
      </c>
      <c r="CM51" s="72">
        <v>22.916899999999998</v>
      </c>
      <c r="CN51" s="72">
        <v>11.8087</v>
      </c>
      <c r="CO51" s="72">
        <v>13.0001</v>
      </c>
      <c r="CP51" s="72">
        <v>18.569600000000001</v>
      </c>
      <c r="CQ51" s="72">
        <v>18.726400000000002</v>
      </c>
      <c r="CR51" s="72">
        <v>10.228300000000001</v>
      </c>
      <c r="CS51" s="82">
        <v>9.1559000000000008</v>
      </c>
      <c r="CT51" s="82">
        <v>19.368400000000001</v>
      </c>
      <c r="CU51" s="82">
        <v>21.585799999999999</v>
      </c>
      <c r="CV51" s="82">
        <v>14.5137</v>
      </c>
      <c r="CW51" s="82">
        <v>12.087400000000001</v>
      </c>
      <c r="CX51" s="82">
        <v>23.438300000000002</v>
      </c>
      <c r="CY51" s="82">
        <v>22.7896</v>
      </c>
      <c r="CZ51" s="82">
        <v>12.3681</v>
      </c>
      <c r="DA51" s="82">
        <v>14.826700000000001</v>
      </c>
      <c r="DB51" s="82">
        <v>23.848800000000001</v>
      </c>
      <c r="DC51" s="82">
        <v>23.696000000000002</v>
      </c>
      <c r="DD51" s="82">
        <v>15.697100000000001</v>
      </c>
      <c r="DE51" s="82">
        <v>15.228999999999999</v>
      </c>
      <c r="DF51" s="234">
        <v>21.424600000000002</v>
      </c>
      <c r="DG51" s="234">
        <v>20.3475</v>
      </c>
      <c r="DH51" s="82">
        <v>15.863300000000001</v>
      </c>
      <c r="DI51" s="82">
        <v>16.136500000000002</v>
      </c>
      <c r="DJ51" s="82">
        <v>26.084199999999999</v>
      </c>
      <c r="DK51" s="82">
        <v>26.590199999999999</v>
      </c>
      <c r="DM51" s="69"/>
      <c r="DN51" s="69"/>
      <c r="DO51" s="69"/>
      <c r="DP51" s="69"/>
      <c r="DQ51" s="69"/>
      <c r="DR51" s="69"/>
      <c r="DS51" s="69"/>
      <c r="DT51" s="69"/>
      <c r="DU51" s="69"/>
      <c r="DV51" s="69"/>
      <c r="DW51" s="69"/>
    </row>
    <row r="52" spans="1:127" ht="15.5" x14ac:dyDescent="0.35">
      <c r="A52" s="37" t="s">
        <v>46</v>
      </c>
      <c r="B52" s="84" t="s">
        <v>98</v>
      </c>
      <c r="C52" s="72" t="s">
        <v>119</v>
      </c>
      <c r="D52" s="72" t="s">
        <v>119</v>
      </c>
      <c r="E52" s="72" t="s">
        <v>119</v>
      </c>
      <c r="F52" s="72" t="s">
        <v>119</v>
      </c>
      <c r="G52" s="72" t="s">
        <v>119</v>
      </c>
      <c r="H52" s="72" t="s">
        <v>119</v>
      </c>
      <c r="I52" s="72" t="s">
        <v>119</v>
      </c>
      <c r="J52" s="72" t="s">
        <v>119</v>
      </c>
      <c r="K52" s="72" t="s">
        <v>119</v>
      </c>
      <c r="L52" s="72" t="s">
        <v>119</v>
      </c>
      <c r="M52" s="72" t="s">
        <v>119</v>
      </c>
      <c r="N52" s="72" t="s">
        <v>119</v>
      </c>
      <c r="O52" s="72" t="s">
        <v>119</v>
      </c>
      <c r="P52" s="72" t="s">
        <v>119</v>
      </c>
      <c r="Q52" s="72" t="s">
        <v>119</v>
      </c>
      <c r="R52" s="72" t="s">
        <v>119</v>
      </c>
      <c r="S52" s="72" t="s">
        <v>119</v>
      </c>
      <c r="T52" s="72" t="s">
        <v>119</v>
      </c>
      <c r="U52" s="72" t="s">
        <v>119</v>
      </c>
      <c r="V52" s="72" t="s">
        <v>119</v>
      </c>
      <c r="W52" s="72" t="s">
        <v>119</v>
      </c>
      <c r="X52" s="72" t="s">
        <v>119</v>
      </c>
      <c r="Y52" s="72" t="s">
        <v>119</v>
      </c>
      <c r="Z52" s="72" t="s">
        <v>119</v>
      </c>
      <c r="AA52" s="72" t="s">
        <v>119</v>
      </c>
      <c r="AB52" s="72" t="s">
        <v>119</v>
      </c>
      <c r="AC52" s="72" t="s">
        <v>119</v>
      </c>
      <c r="AD52" s="72" t="s">
        <v>119</v>
      </c>
      <c r="AE52" s="72" t="s">
        <v>119</v>
      </c>
      <c r="AF52" s="72" t="s">
        <v>119</v>
      </c>
      <c r="AG52" s="72" t="s">
        <v>119</v>
      </c>
      <c r="AH52" s="72" t="s">
        <v>119</v>
      </c>
      <c r="AI52" s="72" t="s">
        <v>119</v>
      </c>
      <c r="AJ52" s="72" t="s">
        <v>119</v>
      </c>
      <c r="AK52" s="72" t="s">
        <v>119</v>
      </c>
      <c r="AL52" s="72" t="s">
        <v>119</v>
      </c>
      <c r="AM52" s="72" t="s">
        <v>119</v>
      </c>
      <c r="AN52" s="72" t="s">
        <v>119</v>
      </c>
      <c r="AO52" s="72" t="s">
        <v>119</v>
      </c>
      <c r="AP52" s="72" t="s">
        <v>119</v>
      </c>
      <c r="AQ52" s="72" t="s">
        <v>119</v>
      </c>
      <c r="AR52" s="72" t="s">
        <v>119</v>
      </c>
      <c r="AS52" s="72" t="s">
        <v>119</v>
      </c>
      <c r="AT52" s="72" t="s">
        <v>119</v>
      </c>
      <c r="AU52" s="72" t="s">
        <v>119</v>
      </c>
      <c r="AV52" s="72" t="s">
        <v>119</v>
      </c>
      <c r="AW52" s="72" t="s">
        <v>119</v>
      </c>
      <c r="AX52" s="72" t="s">
        <v>119</v>
      </c>
      <c r="AY52" s="72">
        <v>0.67090000000000005</v>
      </c>
      <c r="AZ52" s="72">
        <v>0.46039999999999998</v>
      </c>
      <c r="BA52" s="72">
        <v>0.82569999999999999</v>
      </c>
      <c r="BB52" s="72">
        <v>1.1027</v>
      </c>
      <c r="BC52" s="72">
        <v>0.99990000000000001</v>
      </c>
      <c r="BD52" s="72">
        <v>1.1304000000000001</v>
      </c>
      <c r="BE52" s="72">
        <v>1.1003000000000001</v>
      </c>
      <c r="BF52" s="72">
        <v>1.9185000000000001</v>
      </c>
      <c r="BG52" s="72">
        <v>2.8296000000000001</v>
      </c>
      <c r="BH52" s="72">
        <v>1.7263999999999999</v>
      </c>
      <c r="BI52" s="72">
        <v>2.0546000000000002</v>
      </c>
      <c r="BJ52" s="72">
        <v>2.9434</v>
      </c>
      <c r="BK52" s="72">
        <v>3.0103</v>
      </c>
      <c r="BL52" s="72">
        <v>2.8418999999999999</v>
      </c>
      <c r="BM52" s="72">
        <v>2.0234000000000001</v>
      </c>
      <c r="BN52" s="72">
        <v>4.6109</v>
      </c>
      <c r="BO52" s="72">
        <v>4.8962000000000003</v>
      </c>
      <c r="BP52" s="72">
        <v>2.2269999999999999</v>
      </c>
      <c r="BQ52" s="72">
        <v>2.0406</v>
      </c>
      <c r="BR52" s="72">
        <v>4.1965000000000003</v>
      </c>
      <c r="BS52" s="72">
        <v>5.1154999999999999</v>
      </c>
      <c r="BT52" s="72">
        <v>3.3399000000000001</v>
      </c>
      <c r="BU52" s="72">
        <v>2.62</v>
      </c>
      <c r="BV52" s="72">
        <v>4.7762000000000002</v>
      </c>
      <c r="BW52" s="72">
        <v>4.3528000000000002</v>
      </c>
      <c r="BX52" s="72">
        <v>2.7305000000000001</v>
      </c>
      <c r="BY52" s="72">
        <v>3.1343999999999999</v>
      </c>
      <c r="BZ52" s="72">
        <v>4.0960000000000001</v>
      </c>
      <c r="CA52" s="72">
        <v>2.8235000000000001</v>
      </c>
      <c r="CB52" s="72">
        <v>2.0049000000000001</v>
      </c>
      <c r="CC52" s="72">
        <v>4.6662999999999997</v>
      </c>
      <c r="CD52" s="72">
        <v>4.8962000000000003</v>
      </c>
      <c r="CE52" s="72">
        <v>6.7179000000000002</v>
      </c>
      <c r="CF52" s="72">
        <v>3.8447</v>
      </c>
      <c r="CG52" s="72">
        <v>3.8721999999999999</v>
      </c>
      <c r="CH52" s="72">
        <v>6.9808000000000003</v>
      </c>
      <c r="CI52" s="72">
        <v>7.1676000000000002</v>
      </c>
      <c r="CJ52" s="72">
        <v>4.4192</v>
      </c>
      <c r="CK52" s="72">
        <v>4.9732000000000003</v>
      </c>
      <c r="CL52" s="72">
        <v>6.6859000000000002</v>
      </c>
      <c r="CM52" s="72">
        <v>9.5503999999999998</v>
      </c>
      <c r="CN52" s="72">
        <v>4.5018000000000002</v>
      </c>
      <c r="CO52" s="72">
        <v>4.9725000000000001</v>
      </c>
      <c r="CP52" s="72">
        <v>6.5444000000000004</v>
      </c>
      <c r="CQ52" s="72">
        <v>7.5145</v>
      </c>
      <c r="CR52" s="72">
        <v>4.0228000000000002</v>
      </c>
      <c r="CS52" s="82">
        <v>3.0146999999999999</v>
      </c>
      <c r="CT52" s="82">
        <v>7.3997000000000002</v>
      </c>
      <c r="CU52" s="82">
        <v>8.9765999999999995</v>
      </c>
      <c r="CV52" s="82">
        <v>5.6459000000000001</v>
      </c>
      <c r="CW52" s="82">
        <v>4.3547000000000002</v>
      </c>
      <c r="CX52" s="82">
        <v>7.6814</v>
      </c>
      <c r="CY52" s="82">
        <v>7.8019999999999996</v>
      </c>
      <c r="CZ52" s="82">
        <v>3.8125</v>
      </c>
      <c r="DA52" s="82">
        <v>5.0659000000000001</v>
      </c>
      <c r="DB52" s="82">
        <v>7.8756000000000004</v>
      </c>
      <c r="DC52" s="82">
        <v>8.6123999999999992</v>
      </c>
      <c r="DD52" s="82">
        <v>5.7371999999999996</v>
      </c>
      <c r="DE52" s="82">
        <v>5.4326999999999996</v>
      </c>
      <c r="DF52" s="234">
        <v>7.6375999999999999</v>
      </c>
      <c r="DG52" s="234">
        <v>7.4278000000000004</v>
      </c>
      <c r="DH52" s="82">
        <v>5.4160000000000004</v>
      </c>
      <c r="DI52" s="82">
        <v>5.3299000000000003</v>
      </c>
      <c r="DJ52" s="82">
        <v>8.3725000000000005</v>
      </c>
      <c r="DK52" s="82">
        <v>9.7189999999999994</v>
      </c>
      <c r="DM52" s="69"/>
      <c r="DN52" s="69"/>
      <c r="DO52" s="69"/>
      <c r="DP52" s="69"/>
      <c r="DQ52" s="69"/>
      <c r="DR52" s="69"/>
      <c r="DS52" s="69"/>
      <c r="DT52" s="69"/>
      <c r="DU52" s="69"/>
      <c r="DV52" s="69"/>
      <c r="DW52" s="69"/>
    </row>
    <row r="53" spans="1:127" ht="15.5" x14ac:dyDescent="0.35">
      <c r="A53" s="37" t="s">
        <v>46</v>
      </c>
      <c r="B53" s="83" t="s">
        <v>99</v>
      </c>
      <c r="C53" s="72" t="s">
        <v>119</v>
      </c>
      <c r="D53" s="72" t="s">
        <v>119</v>
      </c>
      <c r="E53" s="72" t="s">
        <v>119</v>
      </c>
      <c r="F53" s="72" t="s">
        <v>119</v>
      </c>
      <c r="G53" s="72" t="s">
        <v>119</v>
      </c>
      <c r="H53" s="72" t="s">
        <v>119</v>
      </c>
      <c r="I53" s="72" t="s">
        <v>119</v>
      </c>
      <c r="J53" s="72" t="s">
        <v>119</v>
      </c>
      <c r="K53" s="72" t="s">
        <v>119</v>
      </c>
      <c r="L53" s="72" t="s">
        <v>119</v>
      </c>
      <c r="M53" s="72" t="s">
        <v>119</v>
      </c>
      <c r="N53" s="72" t="s">
        <v>119</v>
      </c>
      <c r="O53" s="72" t="s">
        <v>119</v>
      </c>
      <c r="P53" s="72" t="s">
        <v>119</v>
      </c>
      <c r="Q53" s="72" t="s">
        <v>119</v>
      </c>
      <c r="R53" s="72" t="s">
        <v>119</v>
      </c>
      <c r="S53" s="72" t="s">
        <v>119</v>
      </c>
      <c r="T53" s="72" t="s">
        <v>119</v>
      </c>
      <c r="U53" s="72" t="s">
        <v>119</v>
      </c>
      <c r="V53" s="72" t="s">
        <v>119</v>
      </c>
      <c r="W53" s="72" t="s">
        <v>119</v>
      </c>
      <c r="X53" s="72" t="s">
        <v>119</v>
      </c>
      <c r="Y53" s="72" t="s">
        <v>119</v>
      </c>
      <c r="Z53" s="72" t="s">
        <v>119</v>
      </c>
      <c r="AA53" s="72" t="s">
        <v>119</v>
      </c>
      <c r="AB53" s="72" t="s">
        <v>119</v>
      </c>
      <c r="AC53" s="72" t="s">
        <v>119</v>
      </c>
      <c r="AD53" s="72" t="s">
        <v>119</v>
      </c>
      <c r="AE53" s="72" t="s">
        <v>119</v>
      </c>
      <c r="AF53" s="72" t="s">
        <v>119</v>
      </c>
      <c r="AG53" s="72" t="s">
        <v>119</v>
      </c>
      <c r="AH53" s="72" t="s">
        <v>119</v>
      </c>
      <c r="AI53" s="72" t="s">
        <v>119</v>
      </c>
      <c r="AJ53" s="72" t="s">
        <v>119</v>
      </c>
      <c r="AK53" s="72" t="s">
        <v>119</v>
      </c>
      <c r="AL53" s="72" t="s">
        <v>119</v>
      </c>
      <c r="AM53" s="72" t="s">
        <v>119</v>
      </c>
      <c r="AN53" s="72" t="s">
        <v>119</v>
      </c>
      <c r="AO53" s="72" t="s">
        <v>119</v>
      </c>
      <c r="AP53" s="72" t="s">
        <v>119</v>
      </c>
      <c r="AQ53" s="72" t="s">
        <v>119</v>
      </c>
      <c r="AR53" s="72" t="s">
        <v>119</v>
      </c>
      <c r="AS53" s="72" t="s">
        <v>119</v>
      </c>
      <c r="AT53" s="72" t="s">
        <v>119</v>
      </c>
      <c r="AU53" s="72" t="s">
        <v>119</v>
      </c>
      <c r="AV53" s="72" t="s">
        <v>119</v>
      </c>
      <c r="AW53" s="72" t="s">
        <v>119</v>
      </c>
      <c r="AX53" s="72" t="s">
        <v>119</v>
      </c>
      <c r="AY53" s="72" t="s">
        <v>119</v>
      </c>
      <c r="AZ53" s="72" t="s">
        <v>119</v>
      </c>
      <c r="BA53" s="72" t="s">
        <v>119</v>
      </c>
      <c r="BB53" s="72" t="s">
        <v>119</v>
      </c>
      <c r="BC53" s="72" t="s">
        <v>119</v>
      </c>
      <c r="BD53" s="72" t="s">
        <v>119</v>
      </c>
      <c r="BE53" s="72" t="s">
        <v>119</v>
      </c>
      <c r="BF53" s="72" t="s">
        <v>119</v>
      </c>
      <c r="BG53" s="72">
        <v>1.5069999999999999</v>
      </c>
      <c r="BH53" s="72">
        <v>1.6498999999999999</v>
      </c>
      <c r="BI53" s="72">
        <v>1.7074</v>
      </c>
      <c r="BJ53" s="72">
        <v>2.7387000000000001</v>
      </c>
      <c r="BK53" s="72">
        <v>2.8046000000000002</v>
      </c>
      <c r="BL53" s="72">
        <v>2.6149</v>
      </c>
      <c r="BM53" s="72">
        <v>1.9653</v>
      </c>
      <c r="BN53" s="72">
        <v>4.0869</v>
      </c>
      <c r="BO53" s="72">
        <v>4.3837999999999999</v>
      </c>
      <c r="BP53" s="72">
        <v>2.0916000000000001</v>
      </c>
      <c r="BQ53" s="72">
        <v>2.2410999999999999</v>
      </c>
      <c r="BR53" s="72">
        <v>4.6855000000000002</v>
      </c>
      <c r="BS53" s="72">
        <v>4.6722000000000001</v>
      </c>
      <c r="BT53" s="72">
        <v>3.5727000000000002</v>
      </c>
      <c r="BU53" s="72">
        <v>3.4091999999999998</v>
      </c>
      <c r="BV53" s="72">
        <v>5.7515000000000001</v>
      </c>
      <c r="BW53" s="72">
        <v>5.1482999999999999</v>
      </c>
      <c r="BX53" s="72">
        <v>3.2522000000000002</v>
      </c>
      <c r="BY53" s="72">
        <v>3.5819000000000001</v>
      </c>
      <c r="BZ53" s="72">
        <v>4.4162999999999997</v>
      </c>
      <c r="CA53" s="72">
        <v>2.6334</v>
      </c>
      <c r="CB53" s="72">
        <v>1.9838</v>
      </c>
      <c r="CC53" s="72">
        <v>4.0315000000000003</v>
      </c>
      <c r="CD53" s="72">
        <v>4.3837999999999999</v>
      </c>
      <c r="CE53" s="72">
        <v>7.9221000000000004</v>
      </c>
      <c r="CF53" s="72">
        <v>4.7233999999999998</v>
      </c>
      <c r="CG53" s="72">
        <v>5.0147000000000004</v>
      </c>
      <c r="CH53" s="72">
        <v>8.8477999999999994</v>
      </c>
      <c r="CI53" s="72">
        <v>8.5891000000000002</v>
      </c>
      <c r="CJ53" s="72">
        <v>5.9283999999999999</v>
      </c>
      <c r="CK53" s="72">
        <v>7.1798999999999999</v>
      </c>
      <c r="CL53" s="72">
        <v>10.1304</v>
      </c>
      <c r="CM53" s="72">
        <v>13.3665</v>
      </c>
      <c r="CN53" s="72">
        <v>7.3070000000000004</v>
      </c>
      <c r="CO53" s="72">
        <v>8.0275999999999996</v>
      </c>
      <c r="CP53" s="72">
        <v>12.0252</v>
      </c>
      <c r="CQ53" s="72">
        <v>11.2119</v>
      </c>
      <c r="CR53" s="72">
        <v>6.2054999999999998</v>
      </c>
      <c r="CS53" s="82">
        <v>6.1412000000000004</v>
      </c>
      <c r="CT53" s="82">
        <v>11.9687</v>
      </c>
      <c r="CU53" s="82">
        <v>12.6091</v>
      </c>
      <c r="CV53" s="82">
        <v>8.8678000000000008</v>
      </c>
      <c r="CW53" s="82">
        <v>7.7327000000000004</v>
      </c>
      <c r="CX53" s="82">
        <v>15.7569</v>
      </c>
      <c r="CY53" s="82">
        <v>14.9876</v>
      </c>
      <c r="CZ53" s="82">
        <v>8.5556000000000001</v>
      </c>
      <c r="DA53" s="82">
        <v>9.7607999999999997</v>
      </c>
      <c r="DB53" s="82">
        <v>15.973100000000001</v>
      </c>
      <c r="DC53" s="82">
        <v>15.083600000000001</v>
      </c>
      <c r="DD53" s="82">
        <v>9.9597999999999995</v>
      </c>
      <c r="DE53" s="82">
        <v>9.7963000000000005</v>
      </c>
      <c r="DF53" s="234">
        <v>13.787000000000001</v>
      </c>
      <c r="DG53" s="234">
        <v>12.919700000000001</v>
      </c>
      <c r="DH53" s="82">
        <v>10.4473</v>
      </c>
      <c r="DI53" s="82">
        <v>10.806699999999999</v>
      </c>
      <c r="DJ53" s="82">
        <v>17.7118</v>
      </c>
      <c r="DK53" s="82">
        <v>16.871200000000002</v>
      </c>
      <c r="DM53" s="69"/>
      <c r="DN53" s="69"/>
      <c r="DO53" s="69"/>
      <c r="DP53" s="69"/>
      <c r="DQ53" s="69"/>
      <c r="DR53" s="69"/>
      <c r="DS53" s="69"/>
      <c r="DT53" s="69"/>
      <c r="DU53" s="69"/>
      <c r="DV53" s="69"/>
      <c r="DW53" s="69"/>
    </row>
    <row r="54" spans="1:127" ht="15.5" x14ac:dyDescent="0.35">
      <c r="A54" s="37" t="s">
        <v>46</v>
      </c>
      <c r="B54" s="71" t="s">
        <v>52</v>
      </c>
      <c r="C54" s="72" t="s">
        <v>119</v>
      </c>
      <c r="D54" s="72" t="s">
        <v>119</v>
      </c>
      <c r="E54" s="72" t="s">
        <v>119</v>
      </c>
      <c r="F54" s="72" t="s">
        <v>119</v>
      </c>
      <c r="G54" s="72" t="s">
        <v>119</v>
      </c>
      <c r="H54" s="72" t="s">
        <v>119</v>
      </c>
      <c r="I54" s="72" t="s">
        <v>119</v>
      </c>
      <c r="J54" s="72" t="s">
        <v>119</v>
      </c>
      <c r="K54" s="72" t="s">
        <v>119</v>
      </c>
      <c r="L54" s="72" t="s">
        <v>119</v>
      </c>
      <c r="M54" s="72" t="s">
        <v>119</v>
      </c>
      <c r="N54" s="72" t="s">
        <v>119</v>
      </c>
      <c r="O54" s="72" t="s">
        <v>119</v>
      </c>
      <c r="P54" s="72" t="s">
        <v>119</v>
      </c>
      <c r="Q54" s="72" t="s">
        <v>119</v>
      </c>
      <c r="R54" s="72" t="s">
        <v>119</v>
      </c>
      <c r="S54" s="72" t="s">
        <v>119</v>
      </c>
      <c r="T54" s="72" t="s">
        <v>119</v>
      </c>
      <c r="U54" s="72" t="s">
        <v>119</v>
      </c>
      <c r="V54" s="72" t="s">
        <v>119</v>
      </c>
      <c r="W54" s="72" t="s">
        <v>119</v>
      </c>
      <c r="X54" s="72" t="s">
        <v>119</v>
      </c>
      <c r="Y54" s="72" t="s">
        <v>119</v>
      </c>
      <c r="Z54" s="72" t="s">
        <v>119</v>
      </c>
      <c r="AA54" s="72" t="s">
        <v>119</v>
      </c>
      <c r="AB54" s="72" t="s">
        <v>119</v>
      </c>
      <c r="AC54" s="72" t="s">
        <v>119</v>
      </c>
      <c r="AD54" s="72" t="s">
        <v>119</v>
      </c>
      <c r="AE54" s="72" t="s">
        <v>119</v>
      </c>
      <c r="AF54" s="72" t="s">
        <v>119</v>
      </c>
      <c r="AG54" s="72" t="s">
        <v>119</v>
      </c>
      <c r="AH54" s="72" t="s">
        <v>119</v>
      </c>
      <c r="AI54" s="72" t="s">
        <v>119</v>
      </c>
      <c r="AJ54" s="72" t="s">
        <v>119</v>
      </c>
      <c r="AK54" s="72" t="s">
        <v>119</v>
      </c>
      <c r="AL54" s="72" t="s">
        <v>119</v>
      </c>
      <c r="AM54" s="72" t="s">
        <v>119</v>
      </c>
      <c r="AN54" s="72" t="s">
        <v>119</v>
      </c>
      <c r="AO54" s="72" t="s">
        <v>119</v>
      </c>
      <c r="AP54" s="72" t="s">
        <v>119</v>
      </c>
      <c r="AQ54" s="72" t="s">
        <v>119</v>
      </c>
      <c r="AR54" s="72" t="s">
        <v>119</v>
      </c>
      <c r="AS54" s="72" t="s">
        <v>119</v>
      </c>
      <c r="AT54" s="72" t="s">
        <v>119</v>
      </c>
      <c r="AU54" s="72" t="s">
        <v>119</v>
      </c>
      <c r="AV54" s="72" t="s">
        <v>119</v>
      </c>
      <c r="AW54" s="72" t="s">
        <v>119</v>
      </c>
      <c r="AX54" s="72" t="s">
        <v>119</v>
      </c>
      <c r="AY54" s="72" t="s">
        <v>119</v>
      </c>
      <c r="AZ54" s="72" t="s">
        <v>119</v>
      </c>
      <c r="BA54" s="72" t="s">
        <v>119</v>
      </c>
      <c r="BB54" s="72" t="s">
        <v>119</v>
      </c>
      <c r="BC54" s="72" t="s">
        <v>119</v>
      </c>
      <c r="BD54" s="72" t="s">
        <v>119</v>
      </c>
      <c r="BE54" s="72" t="s">
        <v>119</v>
      </c>
      <c r="BF54" s="72" t="s">
        <v>119</v>
      </c>
      <c r="BG54" s="72" t="s">
        <v>119</v>
      </c>
      <c r="BH54" s="72" t="s">
        <v>119</v>
      </c>
      <c r="BI54" s="72" t="s">
        <v>119</v>
      </c>
      <c r="BJ54" s="72" t="s">
        <v>119</v>
      </c>
      <c r="BK54" s="72" t="s">
        <v>119</v>
      </c>
      <c r="BL54" s="72" t="s">
        <v>119</v>
      </c>
      <c r="BM54" s="72" t="s">
        <v>119</v>
      </c>
      <c r="BN54" s="72" t="s">
        <v>119</v>
      </c>
      <c r="BO54" s="72" t="s">
        <v>119</v>
      </c>
      <c r="BP54" s="72" t="s">
        <v>119</v>
      </c>
      <c r="BQ54" s="72" t="s">
        <v>119</v>
      </c>
      <c r="BR54" s="72" t="s">
        <v>119</v>
      </c>
      <c r="BS54" s="72">
        <v>0.17150000000000001</v>
      </c>
      <c r="BT54" s="72">
        <v>0.58420000000000005</v>
      </c>
      <c r="BU54" s="72">
        <v>0.5</v>
      </c>
      <c r="BV54" s="72">
        <v>0.14879999999999999</v>
      </c>
      <c r="BW54" s="72">
        <v>0.29360000000000003</v>
      </c>
      <c r="BX54" s="72">
        <v>0.72419999999999995</v>
      </c>
      <c r="BY54" s="72">
        <v>0.74139999999999995</v>
      </c>
      <c r="BZ54" s="72">
        <v>0.27629999999999999</v>
      </c>
      <c r="CA54" s="72">
        <v>0.41760000000000003</v>
      </c>
      <c r="CB54" s="72">
        <v>1.1808000000000001</v>
      </c>
      <c r="CC54" s="72">
        <v>1.0299</v>
      </c>
      <c r="CD54" s="72">
        <v>0.34949999999999998</v>
      </c>
      <c r="CE54" s="72">
        <v>0.50149999999999995</v>
      </c>
      <c r="CF54" s="72">
        <v>1.3765000000000001</v>
      </c>
      <c r="CG54" s="72">
        <v>1.2415</v>
      </c>
      <c r="CH54" s="72">
        <v>0.41060000000000002</v>
      </c>
      <c r="CI54" s="72">
        <v>0.64800000000000002</v>
      </c>
      <c r="CJ54" s="72">
        <v>1.4563999999999999</v>
      </c>
      <c r="CK54" s="72">
        <v>1.3641000000000001</v>
      </c>
      <c r="CL54" s="72">
        <v>0.39179999999999998</v>
      </c>
      <c r="CM54" s="72">
        <v>0.69710000000000005</v>
      </c>
      <c r="CN54" s="72">
        <v>1.8351999999999999</v>
      </c>
      <c r="CO54" s="72">
        <v>1.3971</v>
      </c>
      <c r="CP54" s="72">
        <v>0.41880000000000001</v>
      </c>
      <c r="CQ54" s="72">
        <v>0.64559999999999995</v>
      </c>
      <c r="CR54" s="72">
        <v>1.7430000000000001</v>
      </c>
      <c r="CS54" s="82">
        <v>1.4501999999999999</v>
      </c>
      <c r="CT54" s="82">
        <v>0.4723</v>
      </c>
      <c r="CU54" s="82">
        <v>0.78490000000000004</v>
      </c>
      <c r="CV54" s="82">
        <v>1.7821</v>
      </c>
      <c r="CW54" s="82">
        <v>1.6339999999999999</v>
      </c>
      <c r="CX54" s="82">
        <v>0.5403</v>
      </c>
      <c r="CY54" s="82">
        <v>0.66139999999999999</v>
      </c>
      <c r="CZ54" s="82">
        <v>1.8877999999999999</v>
      </c>
      <c r="DA54" s="82">
        <v>1.5065999999999999</v>
      </c>
      <c r="DB54" s="82">
        <v>0.53769999999999996</v>
      </c>
      <c r="DC54" s="82">
        <v>0.66239999999999999</v>
      </c>
      <c r="DD54" s="82">
        <v>1.7450000000000001</v>
      </c>
      <c r="DE54" s="82">
        <v>1.6001000000000001</v>
      </c>
      <c r="DF54" s="234">
        <v>0.47349999999999998</v>
      </c>
      <c r="DG54" s="234">
        <v>0.88629999999999998</v>
      </c>
      <c r="DH54" s="82">
        <v>2.3967999999999998</v>
      </c>
      <c r="DI54" s="82">
        <v>1.9281999999999999</v>
      </c>
      <c r="DJ54" s="82">
        <v>0.5524</v>
      </c>
      <c r="DK54" s="82">
        <v>0.79649999999999999</v>
      </c>
      <c r="DM54" s="69"/>
      <c r="DN54" s="69"/>
      <c r="DO54" s="69"/>
      <c r="DP54" s="69"/>
      <c r="DQ54" s="69"/>
      <c r="DR54" s="69"/>
      <c r="DS54" s="69"/>
      <c r="DT54" s="69"/>
      <c r="DU54" s="69"/>
      <c r="DV54" s="69"/>
      <c r="DW54" s="69"/>
    </row>
    <row r="55" spans="1:127" ht="15.5" x14ac:dyDescent="0.35">
      <c r="A55" s="37" t="s">
        <v>46</v>
      </c>
      <c r="B55" s="71" t="s">
        <v>53</v>
      </c>
      <c r="C55" s="72">
        <v>0.13980000000000001</v>
      </c>
      <c r="D55" s="72">
        <v>0.14180000000000001</v>
      </c>
      <c r="E55" s="72">
        <v>0.1391</v>
      </c>
      <c r="F55" s="72">
        <v>0.15529999999999999</v>
      </c>
      <c r="G55" s="72">
        <v>0.16750000000000001</v>
      </c>
      <c r="H55" s="72">
        <v>0.19670000000000001</v>
      </c>
      <c r="I55" s="72">
        <v>0.2041</v>
      </c>
      <c r="J55" s="72">
        <v>0.1918</v>
      </c>
      <c r="K55" s="72">
        <v>0.17319999999999999</v>
      </c>
      <c r="L55" s="72">
        <v>0.1638</v>
      </c>
      <c r="M55" s="72">
        <v>0.18490000000000001</v>
      </c>
      <c r="N55" s="72">
        <v>0.17610000000000001</v>
      </c>
      <c r="O55" s="72">
        <v>0.1706</v>
      </c>
      <c r="P55" s="72">
        <v>0.16470000000000001</v>
      </c>
      <c r="Q55" s="72">
        <v>0.1946</v>
      </c>
      <c r="R55" s="72">
        <v>0.19950000000000001</v>
      </c>
      <c r="S55" s="72">
        <v>0.2233</v>
      </c>
      <c r="T55" s="72">
        <v>0.2</v>
      </c>
      <c r="U55" s="72">
        <v>0.2049</v>
      </c>
      <c r="V55" s="72">
        <v>0.2281</v>
      </c>
      <c r="W55" s="72">
        <v>0.30399999999999999</v>
      </c>
      <c r="X55" s="72">
        <v>0.27450000000000002</v>
      </c>
      <c r="Y55" s="72">
        <v>0.25280000000000002</v>
      </c>
      <c r="Z55" s="72">
        <v>0.32290000000000002</v>
      </c>
      <c r="AA55" s="72">
        <v>0.41520000000000001</v>
      </c>
      <c r="AB55" s="72">
        <v>0.33169999999999999</v>
      </c>
      <c r="AC55" s="72">
        <v>0.31990000000000002</v>
      </c>
      <c r="AD55" s="72">
        <v>0.40460000000000002</v>
      </c>
      <c r="AE55" s="72">
        <v>0.84630000000000005</v>
      </c>
      <c r="AF55" s="72">
        <v>0.57820000000000005</v>
      </c>
      <c r="AG55" s="72">
        <v>0.50149999999999995</v>
      </c>
      <c r="AH55" s="72">
        <v>0.81840000000000002</v>
      </c>
      <c r="AI55" s="72">
        <v>0.9415</v>
      </c>
      <c r="AJ55" s="72">
        <v>0.63200000000000001</v>
      </c>
      <c r="AK55" s="72">
        <v>0.55049999999999999</v>
      </c>
      <c r="AL55" s="72">
        <v>0.8044</v>
      </c>
      <c r="AM55" s="72">
        <v>0.74080000000000001</v>
      </c>
      <c r="AN55" s="72">
        <v>0.4965</v>
      </c>
      <c r="AO55" s="72">
        <v>0.46439999999999998</v>
      </c>
      <c r="AP55" s="72">
        <v>0.63970000000000005</v>
      </c>
      <c r="AQ55" s="72">
        <v>0.66990000000000005</v>
      </c>
      <c r="AR55" s="72">
        <v>0.6341</v>
      </c>
      <c r="AS55" s="72">
        <v>0.58040000000000003</v>
      </c>
      <c r="AT55" s="72">
        <v>0.7238</v>
      </c>
      <c r="AU55" s="72">
        <v>0.80659999999999998</v>
      </c>
      <c r="AV55" s="72">
        <v>0.61939999999999995</v>
      </c>
      <c r="AW55" s="72">
        <v>0.53510000000000002</v>
      </c>
      <c r="AX55" s="72">
        <v>0.7087</v>
      </c>
      <c r="AY55" s="72">
        <v>0.89749999999999996</v>
      </c>
      <c r="AZ55" s="72">
        <v>0.81610000000000005</v>
      </c>
      <c r="BA55" s="72">
        <v>1.006</v>
      </c>
      <c r="BB55" s="72">
        <v>1.0631999999999999</v>
      </c>
      <c r="BC55" s="72">
        <v>1.2114</v>
      </c>
      <c r="BD55" s="72">
        <v>0.99839999999999995</v>
      </c>
      <c r="BE55" s="72">
        <v>1.1815</v>
      </c>
      <c r="BF55" s="72">
        <v>1.2542</v>
      </c>
      <c r="BG55" s="72">
        <v>1.7685999999999999</v>
      </c>
      <c r="BH55" s="72">
        <v>0.90329999999999999</v>
      </c>
      <c r="BI55" s="72">
        <v>1.3991</v>
      </c>
      <c r="BJ55" s="72">
        <v>2.0419999999999998</v>
      </c>
      <c r="BK55" s="72">
        <v>2.0152999999999999</v>
      </c>
      <c r="BL55" s="72">
        <v>2.8462000000000001</v>
      </c>
      <c r="BM55" s="72">
        <v>2.2294</v>
      </c>
      <c r="BN55" s="72">
        <v>2.1206</v>
      </c>
      <c r="BO55" s="72">
        <v>2.1720999999999999</v>
      </c>
      <c r="BP55" s="72">
        <v>2.9981</v>
      </c>
      <c r="BQ55" s="72">
        <v>3.4506000000000001</v>
      </c>
      <c r="BR55" s="72">
        <v>4.0770999999999997</v>
      </c>
      <c r="BS55" s="72">
        <v>4.1520999999999999</v>
      </c>
      <c r="BT55" s="72">
        <v>4.1654</v>
      </c>
      <c r="BU55" s="72">
        <v>4.1592000000000002</v>
      </c>
      <c r="BV55" s="72">
        <v>5.2168999999999999</v>
      </c>
      <c r="BW55" s="72">
        <v>5.3300999999999998</v>
      </c>
      <c r="BX55" s="72">
        <v>4.6638000000000002</v>
      </c>
      <c r="BY55" s="72">
        <v>3.0991</v>
      </c>
      <c r="BZ55" s="72">
        <v>4.3071999999999999</v>
      </c>
      <c r="CA55" s="72">
        <v>5.4149000000000003</v>
      </c>
      <c r="CB55" s="72">
        <v>4.3334000000000001</v>
      </c>
      <c r="CC55" s="72">
        <v>4.2054999999999998</v>
      </c>
      <c r="CD55" s="72">
        <v>3.8119000000000001</v>
      </c>
      <c r="CE55" s="72">
        <v>3.9116</v>
      </c>
      <c r="CF55" s="72">
        <v>4.944</v>
      </c>
      <c r="CG55" s="72">
        <v>5.1506999999999996</v>
      </c>
      <c r="CH55" s="72">
        <v>5.9591000000000003</v>
      </c>
      <c r="CI55" s="72">
        <v>4.8533999999999997</v>
      </c>
      <c r="CJ55" s="72">
        <v>5.0183999999999997</v>
      </c>
      <c r="CK55" s="72">
        <v>4.8634000000000004</v>
      </c>
      <c r="CL55" s="72">
        <v>6.1021999999999998</v>
      </c>
      <c r="CM55" s="72">
        <v>5.6710000000000003</v>
      </c>
      <c r="CN55" s="72">
        <v>5.3597000000000001</v>
      </c>
      <c r="CO55" s="72">
        <v>4.6109999999999998</v>
      </c>
      <c r="CP55" s="72">
        <v>5.3068999999999997</v>
      </c>
      <c r="CQ55" s="72">
        <v>5.9884000000000004</v>
      </c>
      <c r="CR55" s="72">
        <v>5.3506</v>
      </c>
      <c r="CS55" s="82">
        <v>4.7709000000000001</v>
      </c>
      <c r="CT55" s="82">
        <v>6.1078999999999999</v>
      </c>
      <c r="CU55" s="82">
        <v>5.3640999999999996</v>
      </c>
      <c r="CV55" s="82">
        <v>3.7749999999999999</v>
      </c>
      <c r="CW55" s="82">
        <v>4.9486999999999997</v>
      </c>
      <c r="CX55" s="82">
        <v>3.9977</v>
      </c>
      <c r="CY55" s="82">
        <v>4.4077000000000002</v>
      </c>
      <c r="CZ55" s="82">
        <v>3.0552000000000001</v>
      </c>
      <c r="DA55" s="82">
        <v>3.5078999999999998</v>
      </c>
      <c r="DB55" s="82">
        <v>5.3491999999999997</v>
      </c>
      <c r="DC55" s="82">
        <v>5.2055999999999996</v>
      </c>
      <c r="DD55" s="82">
        <v>4.9821</v>
      </c>
      <c r="DE55" s="82">
        <v>5.173</v>
      </c>
      <c r="DF55" s="234">
        <v>5.7179000000000002</v>
      </c>
      <c r="DG55" s="234">
        <v>5.4804000000000004</v>
      </c>
      <c r="DH55" s="82">
        <v>5.0016999999999996</v>
      </c>
      <c r="DI55" s="82">
        <v>5.4344999999999999</v>
      </c>
      <c r="DJ55" s="82">
        <v>6.0812999999999997</v>
      </c>
      <c r="DK55" s="82">
        <v>5.6794000000000002</v>
      </c>
      <c r="DM55" s="69"/>
      <c r="DN55" s="69"/>
      <c r="DO55" s="69"/>
      <c r="DP55" s="69"/>
      <c r="DQ55" s="69"/>
      <c r="DR55" s="69"/>
      <c r="DS55" s="69"/>
      <c r="DT55" s="69"/>
      <c r="DU55" s="69"/>
      <c r="DV55" s="69"/>
      <c r="DW55" s="69"/>
    </row>
    <row r="56" spans="1:127" ht="15.5" x14ac:dyDescent="0.35">
      <c r="A56" s="37" t="s">
        <v>46</v>
      </c>
      <c r="B56" s="71" t="s">
        <v>54</v>
      </c>
      <c r="C56" s="72" t="s">
        <v>119</v>
      </c>
      <c r="D56" s="72" t="s">
        <v>119</v>
      </c>
      <c r="E56" s="72" t="s">
        <v>119</v>
      </c>
      <c r="F56" s="72" t="s">
        <v>119</v>
      </c>
      <c r="G56" s="72" t="s">
        <v>119</v>
      </c>
      <c r="H56" s="72" t="s">
        <v>119</v>
      </c>
      <c r="I56" s="72" t="s">
        <v>119</v>
      </c>
      <c r="J56" s="72" t="s">
        <v>119</v>
      </c>
      <c r="K56" s="72" t="s">
        <v>119</v>
      </c>
      <c r="L56" s="72" t="s">
        <v>119</v>
      </c>
      <c r="M56" s="72" t="s">
        <v>119</v>
      </c>
      <c r="N56" s="72" t="s">
        <v>119</v>
      </c>
      <c r="O56" s="72" t="s">
        <v>119</v>
      </c>
      <c r="P56" s="72" t="s">
        <v>119</v>
      </c>
      <c r="Q56" s="72" t="s">
        <v>119</v>
      </c>
      <c r="R56" s="72" t="s">
        <v>119</v>
      </c>
      <c r="S56" s="72" t="s">
        <v>119</v>
      </c>
      <c r="T56" s="72" t="s">
        <v>119</v>
      </c>
      <c r="U56" s="72" t="s">
        <v>119</v>
      </c>
      <c r="V56" s="72" t="s">
        <v>119</v>
      </c>
      <c r="W56" s="72" t="s">
        <v>119</v>
      </c>
      <c r="X56" s="72" t="s">
        <v>119</v>
      </c>
      <c r="Y56" s="72" t="s">
        <v>119</v>
      </c>
      <c r="Z56" s="72" t="s">
        <v>119</v>
      </c>
      <c r="AA56" s="72" t="s">
        <v>119</v>
      </c>
      <c r="AB56" s="72" t="s">
        <v>119</v>
      </c>
      <c r="AC56" s="72" t="s">
        <v>119</v>
      </c>
      <c r="AD56" s="72" t="s">
        <v>119</v>
      </c>
      <c r="AE56" s="72" t="s">
        <v>119</v>
      </c>
      <c r="AF56" s="72" t="s">
        <v>119</v>
      </c>
      <c r="AG56" s="72" t="s">
        <v>119</v>
      </c>
      <c r="AH56" s="72" t="s">
        <v>119</v>
      </c>
      <c r="AI56" s="72" t="s">
        <v>119</v>
      </c>
      <c r="AJ56" s="72" t="s">
        <v>119</v>
      </c>
      <c r="AK56" s="72" t="s">
        <v>119</v>
      </c>
      <c r="AL56" s="72" t="s">
        <v>119</v>
      </c>
      <c r="AM56" s="72" t="s">
        <v>119</v>
      </c>
      <c r="AN56" s="72" t="s">
        <v>119</v>
      </c>
      <c r="AO56" s="72" t="s">
        <v>119</v>
      </c>
      <c r="AP56" s="72" t="s">
        <v>119</v>
      </c>
      <c r="AQ56" s="72" t="s">
        <v>119</v>
      </c>
      <c r="AR56" s="72" t="s">
        <v>119</v>
      </c>
      <c r="AS56" s="72" t="s">
        <v>119</v>
      </c>
      <c r="AT56" s="72" t="s">
        <v>119</v>
      </c>
      <c r="AU56" s="72" t="s">
        <v>119</v>
      </c>
      <c r="AV56" s="72" t="s">
        <v>119</v>
      </c>
      <c r="AW56" s="72" t="s">
        <v>119</v>
      </c>
      <c r="AX56" s="72" t="s">
        <v>119</v>
      </c>
      <c r="AY56" s="72" t="s">
        <v>119</v>
      </c>
      <c r="AZ56" s="72" t="s">
        <v>119</v>
      </c>
      <c r="BA56" s="72" t="s">
        <v>119</v>
      </c>
      <c r="BB56" s="72" t="s">
        <v>119</v>
      </c>
      <c r="BC56" s="72" t="s">
        <v>119</v>
      </c>
      <c r="BD56" s="72" t="s">
        <v>119</v>
      </c>
      <c r="BE56" s="72" t="s">
        <v>119</v>
      </c>
      <c r="BF56" s="72" t="s">
        <v>119</v>
      </c>
      <c r="BG56" s="72" t="s">
        <v>119</v>
      </c>
      <c r="BH56" s="72" t="s">
        <v>119</v>
      </c>
      <c r="BI56" s="72" t="s">
        <v>119</v>
      </c>
      <c r="BJ56" s="72" t="s">
        <v>119</v>
      </c>
      <c r="BK56" s="72">
        <v>0.13300000000000001</v>
      </c>
      <c r="BL56" s="72">
        <v>0.12089999999999999</v>
      </c>
      <c r="BM56" s="72">
        <v>0.13669999999999999</v>
      </c>
      <c r="BN56" s="72">
        <v>0.13150000000000001</v>
      </c>
      <c r="BO56" s="72">
        <v>0.12590000000000001</v>
      </c>
      <c r="BP56" s="72">
        <v>0.1226</v>
      </c>
      <c r="BQ56" s="72">
        <v>0.14230000000000001</v>
      </c>
      <c r="BR56" s="72">
        <v>0.13730000000000001</v>
      </c>
      <c r="BS56" s="72">
        <v>0.1326</v>
      </c>
      <c r="BT56" s="72">
        <v>0.1293</v>
      </c>
      <c r="BU56" s="72">
        <v>0.21310000000000001</v>
      </c>
      <c r="BV56" s="72">
        <v>0.21379999999999999</v>
      </c>
      <c r="BW56" s="72">
        <v>0.2949</v>
      </c>
      <c r="BX56" s="72">
        <v>0.19120000000000001</v>
      </c>
      <c r="BY56" s="72">
        <v>0.2253</v>
      </c>
      <c r="BZ56" s="72">
        <v>0.25700000000000001</v>
      </c>
      <c r="CA56" s="72">
        <v>0.32279999999999998</v>
      </c>
      <c r="CB56" s="72">
        <v>0.28670000000000001</v>
      </c>
      <c r="CC56" s="72">
        <v>0.34200000000000003</v>
      </c>
      <c r="CD56" s="72">
        <v>0.32450000000000001</v>
      </c>
      <c r="CE56" s="72">
        <v>0.3271</v>
      </c>
      <c r="CF56" s="72">
        <v>0.29780000000000001</v>
      </c>
      <c r="CG56" s="72">
        <v>0.27989999999999998</v>
      </c>
      <c r="CH56" s="72">
        <v>0.22600000000000001</v>
      </c>
      <c r="CI56" s="72">
        <v>0.2424</v>
      </c>
      <c r="CJ56" s="72">
        <v>0.26550000000000001</v>
      </c>
      <c r="CK56" s="72">
        <v>0.30990000000000001</v>
      </c>
      <c r="CL56" s="72">
        <v>0.34329999999999999</v>
      </c>
      <c r="CM56" s="72">
        <v>0.41189999999999999</v>
      </c>
      <c r="CN56" s="72">
        <v>0.38069999999999998</v>
      </c>
      <c r="CO56" s="72">
        <v>0.34439999999999998</v>
      </c>
      <c r="CP56" s="72">
        <v>0.30880000000000002</v>
      </c>
      <c r="CQ56" s="72">
        <v>0.41420000000000001</v>
      </c>
      <c r="CR56" s="72">
        <v>0.38800000000000001</v>
      </c>
      <c r="CS56" s="82">
        <v>0.4002</v>
      </c>
      <c r="CT56" s="82">
        <v>0.4239</v>
      </c>
      <c r="CU56" s="82">
        <v>0.4088</v>
      </c>
      <c r="CV56" s="82">
        <v>0.37559999999999999</v>
      </c>
      <c r="CW56" s="82">
        <v>0.38140000000000002</v>
      </c>
      <c r="CX56" s="82">
        <v>0.4163</v>
      </c>
      <c r="CY56" s="82">
        <v>0.40079999999999999</v>
      </c>
      <c r="CZ56" s="82">
        <v>0.36809999999999998</v>
      </c>
      <c r="DA56" s="82">
        <v>0.39140000000000003</v>
      </c>
      <c r="DB56" s="82">
        <v>0.39019999999999999</v>
      </c>
      <c r="DC56" s="82">
        <v>0.39929999999999999</v>
      </c>
      <c r="DD56" s="82">
        <v>0.39400000000000002</v>
      </c>
      <c r="DE56" s="82">
        <v>0.41749999999999998</v>
      </c>
      <c r="DF56" s="234">
        <v>0.40210000000000001</v>
      </c>
      <c r="DG56" s="234">
        <v>0.41639999999999999</v>
      </c>
      <c r="DH56" s="82">
        <v>0.38250000000000001</v>
      </c>
      <c r="DI56" s="82">
        <v>0.39989999999999998</v>
      </c>
      <c r="DJ56" s="82">
        <v>0.4194</v>
      </c>
      <c r="DK56" s="82">
        <v>0.41189999999999999</v>
      </c>
      <c r="DM56" s="69"/>
      <c r="DN56" s="69"/>
      <c r="DO56" s="69"/>
      <c r="DP56" s="69"/>
      <c r="DQ56" s="69"/>
      <c r="DR56" s="69"/>
      <c r="DS56" s="69"/>
      <c r="DT56" s="69"/>
      <c r="DU56" s="69"/>
      <c r="DV56" s="69"/>
      <c r="DW56" s="69"/>
    </row>
    <row r="57" spans="1:127" ht="15.5" x14ac:dyDescent="0.35">
      <c r="A57" s="37" t="s">
        <v>46</v>
      </c>
      <c r="B57" s="71" t="s">
        <v>62</v>
      </c>
      <c r="C57" s="72">
        <v>0.45760000000000001</v>
      </c>
      <c r="D57" s="72">
        <v>0.43580000000000002</v>
      </c>
      <c r="E57" s="72">
        <v>0.40450000000000003</v>
      </c>
      <c r="F57" s="72">
        <v>0.32569999999999999</v>
      </c>
      <c r="G57" s="72">
        <v>0.80589999999999995</v>
      </c>
      <c r="H57" s="72">
        <v>0.63570000000000004</v>
      </c>
      <c r="I57" s="72">
        <v>0.79349999999999998</v>
      </c>
      <c r="J57" s="72">
        <v>0.66749999999999998</v>
      </c>
      <c r="K57" s="72">
        <v>0.69540000000000002</v>
      </c>
      <c r="L57" s="72">
        <v>0.64370000000000005</v>
      </c>
      <c r="M57" s="72">
        <v>0.63190000000000002</v>
      </c>
      <c r="N57" s="72">
        <v>0.72340000000000004</v>
      </c>
      <c r="O57" s="72">
        <v>0.68149999999999999</v>
      </c>
      <c r="P57" s="72">
        <v>0.36799999999999999</v>
      </c>
      <c r="Q57" s="72">
        <v>0.57320000000000004</v>
      </c>
      <c r="R57" s="72">
        <v>0.79930000000000001</v>
      </c>
      <c r="S57" s="72">
        <v>0.73809999999999998</v>
      </c>
      <c r="T57" s="72">
        <v>0.59</v>
      </c>
      <c r="U57" s="72">
        <v>0.63800000000000001</v>
      </c>
      <c r="V57" s="72">
        <v>0.68559999999999999</v>
      </c>
      <c r="W57" s="72">
        <v>0.65349999999999997</v>
      </c>
      <c r="X57" s="72">
        <v>0.59040000000000004</v>
      </c>
      <c r="Y57" s="72">
        <v>0.76829999999999998</v>
      </c>
      <c r="Z57" s="72">
        <v>0.72170000000000001</v>
      </c>
      <c r="AA57" s="72">
        <v>0.71460000000000001</v>
      </c>
      <c r="AB57" s="72">
        <v>0.62829999999999997</v>
      </c>
      <c r="AC57" s="72">
        <v>0.61409999999999998</v>
      </c>
      <c r="AD57" s="72">
        <v>0.6915</v>
      </c>
      <c r="AE57" s="72">
        <v>0.76619999999999999</v>
      </c>
      <c r="AF57" s="72">
        <v>0.56259999999999999</v>
      </c>
      <c r="AG57" s="72">
        <v>0.69099999999999995</v>
      </c>
      <c r="AH57" s="72">
        <v>0.91</v>
      </c>
      <c r="AI57" s="72">
        <v>1.0734999999999999</v>
      </c>
      <c r="AJ57" s="72">
        <v>0.80330000000000001</v>
      </c>
      <c r="AK57" s="72">
        <v>0.98970000000000002</v>
      </c>
      <c r="AL57" s="72">
        <v>0.98599999999999999</v>
      </c>
      <c r="AM57" s="72">
        <v>0.89039999999999997</v>
      </c>
      <c r="AN57" s="72">
        <v>0.86539999999999995</v>
      </c>
      <c r="AO57" s="72">
        <v>1.0342</v>
      </c>
      <c r="AP57" s="72">
        <v>1.0692999999999999</v>
      </c>
      <c r="AQ57" s="72">
        <v>0.95279999999999998</v>
      </c>
      <c r="AR57" s="72">
        <v>0.9345</v>
      </c>
      <c r="AS57" s="72">
        <v>1.0888</v>
      </c>
      <c r="AT57" s="72">
        <v>1.1128</v>
      </c>
      <c r="AU57" s="72">
        <v>1.0412999999999999</v>
      </c>
      <c r="AV57" s="72">
        <v>0.82289999999999996</v>
      </c>
      <c r="AW57" s="72">
        <v>0.90739999999999998</v>
      </c>
      <c r="AX57" s="72">
        <v>0.91359999999999997</v>
      </c>
      <c r="AY57" s="72">
        <v>0.86470000000000002</v>
      </c>
      <c r="AZ57" s="72">
        <v>0.76270000000000004</v>
      </c>
      <c r="BA57" s="72">
        <v>0.70499999999999996</v>
      </c>
      <c r="BB57" s="72">
        <v>0.81810000000000005</v>
      </c>
      <c r="BC57" s="72">
        <v>0.77039999999999997</v>
      </c>
      <c r="BD57" s="72">
        <v>0.65359999999999996</v>
      </c>
      <c r="BE57" s="72">
        <v>0.70189999999999997</v>
      </c>
      <c r="BF57" s="72">
        <v>0.77959999999999996</v>
      </c>
      <c r="BG57" s="72">
        <v>0.79400000000000004</v>
      </c>
      <c r="BH57" s="72">
        <v>0.67469999999999997</v>
      </c>
      <c r="BI57" s="72">
        <v>0.70509999999999995</v>
      </c>
      <c r="BJ57" s="72">
        <v>0.79269999999999996</v>
      </c>
      <c r="BK57" s="72">
        <v>0.74209999999999998</v>
      </c>
      <c r="BL57" s="72">
        <v>0.69159999999999999</v>
      </c>
      <c r="BM57" s="72">
        <v>0.70760000000000001</v>
      </c>
      <c r="BN57" s="72">
        <v>0.76259999999999994</v>
      </c>
      <c r="BO57" s="72">
        <v>0.79079999999999995</v>
      </c>
      <c r="BP57" s="72">
        <v>0.67110000000000003</v>
      </c>
      <c r="BQ57" s="72">
        <v>0.62829999999999997</v>
      </c>
      <c r="BR57" s="72">
        <v>0.79330000000000001</v>
      </c>
      <c r="BS57" s="72">
        <v>0.72270000000000001</v>
      </c>
      <c r="BT57" s="72">
        <v>0.64980000000000004</v>
      </c>
      <c r="BU57" s="72">
        <v>0.65329999999999999</v>
      </c>
      <c r="BV57" s="72">
        <v>0.7137</v>
      </c>
      <c r="BW57" s="72">
        <v>0.76249999999999996</v>
      </c>
      <c r="BX57" s="72">
        <v>0.68879999999999997</v>
      </c>
      <c r="BY57" s="72">
        <v>0.69279999999999997</v>
      </c>
      <c r="BZ57" s="72">
        <v>0.81520000000000004</v>
      </c>
      <c r="CA57" s="72">
        <v>0.7913</v>
      </c>
      <c r="CB57" s="72">
        <v>0.69350000000000001</v>
      </c>
      <c r="CC57" s="72">
        <v>0.63639999999999997</v>
      </c>
      <c r="CD57" s="72">
        <v>0.75090000000000001</v>
      </c>
      <c r="CE57" s="72">
        <v>0.74560000000000004</v>
      </c>
      <c r="CF57" s="72">
        <v>0.65759999999999996</v>
      </c>
      <c r="CG57" s="72">
        <v>0.53069999999999995</v>
      </c>
      <c r="CH57" s="72">
        <v>0.5645</v>
      </c>
      <c r="CI57" s="72">
        <v>0.5635</v>
      </c>
      <c r="CJ57" s="72">
        <v>0.33850000000000002</v>
      </c>
      <c r="CK57" s="72">
        <v>0.37090000000000001</v>
      </c>
      <c r="CL57" s="72">
        <v>0.48349999999999999</v>
      </c>
      <c r="CM57" s="72">
        <v>0.42570000000000002</v>
      </c>
      <c r="CN57" s="72">
        <v>0.28589999999999999</v>
      </c>
      <c r="CO57" s="72">
        <v>0.32619999999999999</v>
      </c>
      <c r="CP57" s="72">
        <v>0.52929999999999999</v>
      </c>
      <c r="CQ57" s="72">
        <v>0.48480000000000001</v>
      </c>
      <c r="CR57" s="72">
        <v>0.43009999999999998</v>
      </c>
      <c r="CS57" s="82">
        <v>0.42059999999999997</v>
      </c>
      <c r="CT57" s="82">
        <v>0.55800000000000005</v>
      </c>
      <c r="CU57" s="82">
        <v>0.58830000000000005</v>
      </c>
      <c r="CV57" s="82">
        <v>0.44369999999999998</v>
      </c>
      <c r="CW57" s="82">
        <v>0.40339999999999998</v>
      </c>
      <c r="CX57" s="82">
        <v>0.55549999999999999</v>
      </c>
      <c r="CY57" s="82">
        <v>0.66410000000000002</v>
      </c>
      <c r="CZ57" s="82">
        <v>0.29620000000000002</v>
      </c>
      <c r="DA57" s="82">
        <v>0.24590000000000001</v>
      </c>
      <c r="DB57" s="82">
        <v>0.61709999999999998</v>
      </c>
      <c r="DC57" s="82">
        <v>0.64749999999999996</v>
      </c>
      <c r="DD57" s="82">
        <v>0.46460000000000001</v>
      </c>
      <c r="DE57" s="82">
        <v>0.42859999999999998</v>
      </c>
      <c r="DF57" s="234">
        <v>0.51919999999999999</v>
      </c>
      <c r="DG57" s="234">
        <v>0.55089999999999995</v>
      </c>
      <c r="DH57" s="82">
        <v>0.19500000000000001</v>
      </c>
      <c r="DI57" s="82">
        <v>0.20899999999999999</v>
      </c>
      <c r="DJ57" s="82">
        <v>0.4824</v>
      </c>
      <c r="DK57" s="82">
        <v>0.43919999999999998</v>
      </c>
      <c r="DM57" s="69"/>
      <c r="DN57" s="69"/>
      <c r="DO57" s="69"/>
      <c r="DP57" s="69"/>
      <c r="DQ57" s="69"/>
      <c r="DR57" s="69"/>
      <c r="DS57" s="69"/>
      <c r="DT57" s="69"/>
      <c r="DU57" s="69"/>
      <c r="DV57" s="69"/>
      <c r="DW57" s="69"/>
    </row>
    <row r="58" spans="1:127" ht="15.5" x14ac:dyDescent="0.35">
      <c r="A58" s="37" t="s">
        <v>46</v>
      </c>
      <c r="B58" s="47" t="s">
        <v>263</v>
      </c>
      <c r="C58" s="72" t="s">
        <v>119</v>
      </c>
      <c r="D58" s="72" t="s">
        <v>119</v>
      </c>
      <c r="E58" s="72" t="s">
        <v>119</v>
      </c>
      <c r="F58" s="72" t="s">
        <v>119</v>
      </c>
      <c r="G58" s="72" t="s">
        <v>119</v>
      </c>
      <c r="H58" s="72" t="s">
        <v>119</v>
      </c>
      <c r="I58" s="72" t="s">
        <v>119</v>
      </c>
      <c r="J58" s="72" t="s">
        <v>119</v>
      </c>
      <c r="K58" s="72" t="s">
        <v>119</v>
      </c>
      <c r="L58" s="72" t="s">
        <v>119</v>
      </c>
      <c r="M58" s="72" t="s">
        <v>119</v>
      </c>
      <c r="N58" s="72" t="s">
        <v>119</v>
      </c>
      <c r="O58" s="72" t="s">
        <v>119</v>
      </c>
      <c r="P58" s="72" t="s">
        <v>119</v>
      </c>
      <c r="Q58" s="72" t="s">
        <v>119</v>
      </c>
      <c r="R58" s="72" t="s">
        <v>119</v>
      </c>
      <c r="S58" s="72" t="s">
        <v>119</v>
      </c>
      <c r="T58" s="72" t="s">
        <v>119</v>
      </c>
      <c r="U58" s="72" t="s">
        <v>119</v>
      </c>
      <c r="V58" s="72" t="s">
        <v>119</v>
      </c>
      <c r="W58" s="72" t="s">
        <v>119</v>
      </c>
      <c r="X58" s="72" t="s">
        <v>119</v>
      </c>
      <c r="Y58" s="72" t="s">
        <v>119</v>
      </c>
      <c r="Z58" s="72" t="s">
        <v>119</v>
      </c>
      <c r="AA58" s="72" t="s">
        <v>119</v>
      </c>
      <c r="AB58" s="72" t="s">
        <v>119</v>
      </c>
      <c r="AC58" s="72" t="s">
        <v>119</v>
      </c>
      <c r="AD58" s="72" t="s">
        <v>119</v>
      </c>
      <c r="AE58" s="72" t="s">
        <v>119</v>
      </c>
      <c r="AF58" s="72" t="s">
        <v>119</v>
      </c>
      <c r="AG58" s="72" t="s">
        <v>119</v>
      </c>
      <c r="AH58" s="72" t="s">
        <v>119</v>
      </c>
      <c r="AI58" s="72" t="s">
        <v>119</v>
      </c>
      <c r="AJ58" s="72" t="s">
        <v>119</v>
      </c>
      <c r="AK58" s="72" t="s">
        <v>119</v>
      </c>
      <c r="AL58" s="72" t="s">
        <v>119</v>
      </c>
      <c r="AM58" s="72" t="s">
        <v>119</v>
      </c>
      <c r="AN58" s="72" t="s">
        <v>119</v>
      </c>
      <c r="AO58" s="72" t="s">
        <v>119</v>
      </c>
      <c r="AP58" s="72" t="s">
        <v>119</v>
      </c>
      <c r="AQ58" s="72" t="s">
        <v>119</v>
      </c>
      <c r="AR58" s="72" t="s">
        <v>119</v>
      </c>
      <c r="AS58" s="72" t="s">
        <v>119</v>
      </c>
      <c r="AT58" s="72" t="s">
        <v>119</v>
      </c>
      <c r="AU58" s="72" t="s">
        <v>119</v>
      </c>
      <c r="AV58" s="72" t="s">
        <v>119</v>
      </c>
      <c r="AW58" s="72" t="s">
        <v>119</v>
      </c>
      <c r="AX58" s="72" t="s">
        <v>119</v>
      </c>
      <c r="AY58" s="72" t="s">
        <v>119</v>
      </c>
      <c r="AZ58" s="72" t="s">
        <v>119</v>
      </c>
      <c r="BA58" s="72" t="s">
        <v>119</v>
      </c>
      <c r="BB58" s="72" t="s">
        <v>119</v>
      </c>
      <c r="BC58" s="72" t="s">
        <v>119</v>
      </c>
      <c r="BD58" s="72" t="s">
        <v>119</v>
      </c>
      <c r="BE58" s="72" t="s">
        <v>119</v>
      </c>
      <c r="BF58" s="72" t="s">
        <v>119</v>
      </c>
      <c r="BG58" s="72" t="s">
        <v>119</v>
      </c>
      <c r="BH58" s="72" t="s">
        <v>119</v>
      </c>
      <c r="BI58" s="72" t="s">
        <v>119</v>
      </c>
      <c r="BJ58" s="72" t="s">
        <v>119</v>
      </c>
      <c r="BK58" s="72" t="s">
        <v>119</v>
      </c>
      <c r="BL58" s="72" t="s">
        <v>119</v>
      </c>
      <c r="BM58" s="72" t="s">
        <v>119</v>
      </c>
      <c r="BN58" s="72" t="s">
        <v>119</v>
      </c>
      <c r="BO58" s="72" t="s">
        <v>119</v>
      </c>
      <c r="BP58" s="72" t="s">
        <v>119</v>
      </c>
      <c r="BQ58" s="72" t="s">
        <v>119</v>
      </c>
      <c r="BR58" s="72" t="s">
        <v>119</v>
      </c>
      <c r="BS58" s="72" t="s">
        <v>119</v>
      </c>
      <c r="BT58" s="72" t="s">
        <v>119</v>
      </c>
      <c r="BU58" s="72" t="s">
        <v>119</v>
      </c>
      <c r="BV58" s="72" t="s">
        <v>119</v>
      </c>
      <c r="BW58" s="72" t="s">
        <v>119</v>
      </c>
      <c r="BX58" s="72" t="s">
        <v>119</v>
      </c>
      <c r="BY58" s="72" t="s">
        <v>119</v>
      </c>
      <c r="BZ58" s="72" t="s">
        <v>119</v>
      </c>
      <c r="CA58" s="82">
        <v>0</v>
      </c>
      <c r="CB58" s="82">
        <v>0</v>
      </c>
      <c r="CC58" s="82">
        <v>0</v>
      </c>
      <c r="CD58" s="82">
        <v>5.0000000000000001E-4</v>
      </c>
      <c r="CE58" s="82">
        <v>3.5000000000000001E-3</v>
      </c>
      <c r="CF58" s="82">
        <v>6.4999999999999997E-3</v>
      </c>
      <c r="CG58" s="82">
        <v>1.0999999999999999E-2</v>
      </c>
      <c r="CH58" s="82">
        <v>1.49E-2</v>
      </c>
      <c r="CI58" s="82">
        <v>1.8599999999999998E-2</v>
      </c>
      <c r="CJ58" s="82">
        <v>1.7500000000000002E-2</v>
      </c>
      <c r="CK58" s="82">
        <v>1.89E-2</v>
      </c>
      <c r="CL58" s="82">
        <v>2.69E-2</v>
      </c>
      <c r="CM58" s="82">
        <v>2.7900000000000001E-2</v>
      </c>
      <c r="CN58" s="82">
        <v>3.0099999999999998E-2</v>
      </c>
      <c r="CO58" s="82">
        <v>3.04E-2</v>
      </c>
      <c r="CP58" s="82">
        <v>2.47E-2</v>
      </c>
      <c r="CQ58" s="82">
        <v>2.1399999999999999E-2</v>
      </c>
      <c r="CR58" s="82">
        <v>1.44E-2</v>
      </c>
      <c r="CS58" s="82">
        <v>1.38E-2</v>
      </c>
      <c r="CT58" s="82">
        <v>4.4200000000000003E-2</v>
      </c>
      <c r="CU58" s="82">
        <v>4.0300000000000002E-2</v>
      </c>
      <c r="CV58" s="82">
        <v>3.5700000000000003E-2</v>
      </c>
      <c r="CW58" s="82">
        <v>3.7199999999999997E-2</v>
      </c>
      <c r="CX58" s="82">
        <v>8.1299999999999997E-2</v>
      </c>
      <c r="CY58" s="82">
        <v>0.1163</v>
      </c>
      <c r="CZ58" s="82">
        <v>0.1298</v>
      </c>
      <c r="DA58" s="82">
        <v>0.21179999999999999</v>
      </c>
      <c r="DB58" s="82">
        <v>0.30730000000000002</v>
      </c>
      <c r="DC58" s="82">
        <v>0.3261</v>
      </c>
      <c r="DD58" s="82">
        <v>0.35470000000000002</v>
      </c>
      <c r="DE58" s="82">
        <v>0.37740000000000001</v>
      </c>
      <c r="DF58" s="234">
        <v>0.39689999999999998</v>
      </c>
      <c r="DG58" s="234">
        <v>0.49559999999999998</v>
      </c>
      <c r="DH58" s="82">
        <v>0.56669999999999998</v>
      </c>
      <c r="DI58" s="82">
        <v>0.54830000000000001</v>
      </c>
      <c r="DJ58" s="82">
        <v>0.66310000000000002</v>
      </c>
      <c r="DK58" s="82">
        <v>0.82169999999999999</v>
      </c>
      <c r="DM58" s="69"/>
      <c r="DN58" s="69"/>
      <c r="DO58" s="69"/>
      <c r="DP58" s="69"/>
      <c r="DQ58" s="69"/>
      <c r="DR58" s="69"/>
      <c r="DS58" s="69"/>
      <c r="DT58" s="69"/>
      <c r="DU58" s="69"/>
      <c r="DV58" s="69"/>
      <c r="DW58" s="69"/>
    </row>
    <row r="59" spans="1:127" ht="15.5" x14ac:dyDescent="0.35">
      <c r="A59" s="37" t="s">
        <v>46</v>
      </c>
      <c r="B59" s="71" t="s">
        <v>56</v>
      </c>
      <c r="C59" s="72">
        <v>90.756900000000002</v>
      </c>
      <c r="D59" s="72">
        <v>77.205799999999996</v>
      </c>
      <c r="E59" s="72">
        <v>76.013900000000007</v>
      </c>
      <c r="F59" s="72">
        <v>89.787099999999995</v>
      </c>
      <c r="G59" s="72">
        <v>92.815299999999993</v>
      </c>
      <c r="H59" s="72">
        <v>78.026200000000003</v>
      </c>
      <c r="I59" s="72">
        <v>75.364099999999993</v>
      </c>
      <c r="J59" s="72">
        <v>90.401899999999998</v>
      </c>
      <c r="K59" s="72">
        <v>93.762200000000007</v>
      </c>
      <c r="L59" s="72">
        <v>80.022000000000006</v>
      </c>
      <c r="M59" s="72">
        <v>76.441800000000001</v>
      </c>
      <c r="N59" s="72">
        <v>91.557299999999998</v>
      </c>
      <c r="O59" s="72">
        <v>99.060699999999997</v>
      </c>
      <c r="P59" s="72">
        <v>81.822800000000001</v>
      </c>
      <c r="Q59" s="72">
        <v>78.236599999999996</v>
      </c>
      <c r="R59" s="72">
        <v>93.936999999999998</v>
      </c>
      <c r="S59" s="72">
        <v>97.966099999999997</v>
      </c>
      <c r="T59" s="72">
        <v>81.503600000000006</v>
      </c>
      <c r="U59" s="72">
        <v>80.610100000000003</v>
      </c>
      <c r="V59" s="72">
        <v>93.913799999999995</v>
      </c>
      <c r="W59" s="72">
        <v>98.993600000000001</v>
      </c>
      <c r="X59" s="72">
        <v>84.408699999999996</v>
      </c>
      <c r="Y59" s="72">
        <v>82.322000000000003</v>
      </c>
      <c r="Z59" s="72">
        <v>96.876000000000005</v>
      </c>
      <c r="AA59" s="72">
        <v>101.5861</v>
      </c>
      <c r="AB59" s="72">
        <v>78.916899999999998</v>
      </c>
      <c r="AC59" s="72">
        <v>81.382499999999993</v>
      </c>
      <c r="AD59" s="72">
        <v>96.428399999999996</v>
      </c>
      <c r="AE59" s="72">
        <v>100.26139999999999</v>
      </c>
      <c r="AF59" s="72">
        <v>84.520200000000003</v>
      </c>
      <c r="AG59" s="72">
        <v>80.751400000000004</v>
      </c>
      <c r="AH59" s="72">
        <v>96.680099999999996</v>
      </c>
      <c r="AI59" s="72">
        <v>102.84690000000001</v>
      </c>
      <c r="AJ59" s="72">
        <v>82.381799999999998</v>
      </c>
      <c r="AK59" s="72">
        <v>81.658199999999994</v>
      </c>
      <c r="AL59" s="72">
        <v>94.345399999999998</v>
      </c>
      <c r="AM59" s="72">
        <v>98.286500000000004</v>
      </c>
      <c r="AN59" s="72">
        <v>83.049599999999998</v>
      </c>
      <c r="AO59" s="72">
        <v>80.627300000000005</v>
      </c>
      <c r="AP59" s="72">
        <v>99.353899999999996</v>
      </c>
      <c r="AQ59" s="72">
        <v>98.915300000000002</v>
      </c>
      <c r="AR59" s="72">
        <v>82.107200000000006</v>
      </c>
      <c r="AS59" s="72">
        <v>79.143699999999995</v>
      </c>
      <c r="AT59" s="72">
        <v>95.072699999999998</v>
      </c>
      <c r="AU59" s="72">
        <v>96.521600000000007</v>
      </c>
      <c r="AV59" s="72">
        <v>77.034599999999998</v>
      </c>
      <c r="AW59" s="72">
        <v>77.184600000000003</v>
      </c>
      <c r="AX59" s="72">
        <v>91.27</v>
      </c>
      <c r="AY59" s="72">
        <v>99.297200000000004</v>
      </c>
      <c r="AZ59" s="72">
        <v>78.308800000000005</v>
      </c>
      <c r="BA59" s="72">
        <v>74.489699999999999</v>
      </c>
      <c r="BB59" s="72">
        <v>95.511799999999994</v>
      </c>
      <c r="BC59" s="72">
        <v>94.3292</v>
      </c>
      <c r="BD59" s="72">
        <v>76.336200000000005</v>
      </c>
      <c r="BE59" s="72">
        <v>74.840699999999998</v>
      </c>
      <c r="BF59" s="72">
        <v>87.032799999999995</v>
      </c>
      <c r="BG59" s="72">
        <v>90.802899999999994</v>
      </c>
      <c r="BH59" s="72">
        <v>76.594300000000004</v>
      </c>
      <c r="BI59" s="72">
        <v>72.728499999999997</v>
      </c>
      <c r="BJ59" s="72">
        <v>88.165000000000006</v>
      </c>
      <c r="BK59" s="72">
        <v>93.042699999999996</v>
      </c>
      <c r="BL59" s="72">
        <v>75.272900000000007</v>
      </c>
      <c r="BM59" s="72">
        <v>71.590299999999999</v>
      </c>
      <c r="BN59" s="72">
        <v>84.716800000000006</v>
      </c>
      <c r="BO59" s="72">
        <v>83.994699999999995</v>
      </c>
      <c r="BP59" s="72">
        <v>69.559899999999999</v>
      </c>
      <c r="BQ59" s="72">
        <v>66.996399999999994</v>
      </c>
      <c r="BR59" s="72">
        <v>80.270799999999994</v>
      </c>
      <c r="BS59" s="72">
        <v>84.986400000000003</v>
      </c>
      <c r="BT59" s="72">
        <v>67.294700000000006</v>
      </c>
      <c r="BU59" s="72">
        <v>65.557199999999995</v>
      </c>
      <c r="BV59" s="72">
        <v>78.152299999999997</v>
      </c>
      <c r="BW59" s="72">
        <v>81.302700000000002</v>
      </c>
      <c r="BX59" s="72">
        <v>66.123099999999994</v>
      </c>
      <c r="BY59" s="72">
        <v>63.734699999999997</v>
      </c>
      <c r="BZ59" s="72">
        <v>81.783000000000001</v>
      </c>
      <c r="CA59" s="72">
        <v>81.541700000000006</v>
      </c>
      <c r="CB59" s="72">
        <v>63.723100000000002</v>
      </c>
      <c r="CC59" s="72">
        <v>62.493499999999997</v>
      </c>
      <c r="CD59" s="72">
        <v>79.986400000000003</v>
      </c>
      <c r="CE59" s="72">
        <v>80.508600000000001</v>
      </c>
      <c r="CF59" s="72">
        <v>63.4285</v>
      </c>
      <c r="CG59" s="72">
        <v>62.188299999999998</v>
      </c>
      <c r="CH59" s="72">
        <v>74.860299999999995</v>
      </c>
      <c r="CI59" s="72">
        <v>73.930099999999996</v>
      </c>
      <c r="CJ59" s="72">
        <v>61.221200000000003</v>
      </c>
      <c r="CK59" s="72">
        <v>60.006500000000003</v>
      </c>
      <c r="CL59" s="72">
        <v>74.117000000000004</v>
      </c>
      <c r="CM59" s="72">
        <v>72.736199999999997</v>
      </c>
      <c r="CN59" s="72">
        <v>52.734699999999997</v>
      </c>
      <c r="CO59" s="72">
        <v>59.395600000000002</v>
      </c>
      <c r="CP59" s="72">
        <v>70.575599999999994</v>
      </c>
      <c r="CQ59" s="72">
        <v>70.984300000000005</v>
      </c>
      <c r="CR59" s="72">
        <v>59.363900000000001</v>
      </c>
      <c r="CS59" s="82">
        <v>55.381999999999998</v>
      </c>
      <c r="CT59" s="82">
        <v>70.204599999999999</v>
      </c>
      <c r="CU59" s="82">
        <v>70.305099999999996</v>
      </c>
      <c r="CV59" s="82">
        <v>64.400099999999995</v>
      </c>
      <c r="CW59" s="82">
        <v>64.300899999999999</v>
      </c>
      <c r="CX59" s="82">
        <v>71.260800000000003</v>
      </c>
      <c r="CY59" s="82">
        <v>65.1828</v>
      </c>
      <c r="CZ59" s="82">
        <v>52.1402</v>
      </c>
      <c r="DA59" s="82">
        <v>54.002800000000001</v>
      </c>
      <c r="DB59" s="82">
        <v>65.772400000000005</v>
      </c>
      <c r="DC59" s="82">
        <v>64.7226</v>
      </c>
      <c r="DD59" s="82">
        <v>50.204700000000003</v>
      </c>
      <c r="DE59" s="82">
        <v>50.110199999999999</v>
      </c>
      <c r="DF59" s="234">
        <v>64.328500000000005</v>
      </c>
      <c r="DG59" s="234">
        <v>67.076400000000007</v>
      </c>
      <c r="DH59" s="82">
        <v>49.882399999999997</v>
      </c>
      <c r="DI59" s="82">
        <v>49.808799999999998</v>
      </c>
      <c r="DJ59" s="82">
        <v>66.078599999999994</v>
      </c>
      <c r="DK59" s="82">
        <v>68.407600000000002</v>
      </c>
      <c r="DM59" s="69"/>
      <c r="DN59" s="69"/>
      <c r="DO59" s="69"/>
      <c r="DP59" s="69"/>
      <c r="DQ59" s="69"/>
      <c r="DR59" s="69"/>
      <c r="DS59" s="69"/>
      <c r="DT59" s="69"/>
      <c r="DU59" s="69"/>
      <c r="DV59" s="69"/>
      <c r="DW59" s="69"/>
    </row>
    <row r="60" spans="1:127" ht="15.5" x14ac:dyDescent="0.35">
      <c r="A60" s="37" t="s">
        <v>47</v>
      </c>
      <c r="B60" s="71" t="s">
        <v>57</v>
      </c>
      <c r="C60" s="72">
        <v>1.1930000000000001</v>
      </c>
      <c r="D60" s="72">
        <v>1.0391999999999999</v>
      </c>
      <c r="E60" s="72">
        <v>0.9022</v>
      </c>
      <c r="F60" s="72">
        <v>1.2414000000000001</v>
      </c>
      <c r="G60" s="72">
        <v>1.1194999999999999</v>
      </c>
      <c r="H60" s="72">
        <v>0.97509999999999997</v>
      </c>
      <c r="I60" s="72">
        <v>0.84650000000000003</v>
      </c>
      <c r="J60" s="72">
        <v>1.1649</v>
      </c>
      <c r="K60" s="72">
        <v>0.81469999999999998</v>
      </c>
      <c r="L60" s="72">
        <v>0.66810000000000003</v>
      </c>
      <c r="M60" s="72">
        <v>0.58779999999999999</v>
      </c>
      <c r="N60" s="72">
        <v>0.85440000000000005</v>
      </c>
      <c r="O60" s="72">
        <v>1.1116999999999999</v>
      </c>
      <c r="P60" s="72">
        <v>1.0075000000000001</v>
      </c>
      <c r="Q60" s="72">
        <v>0.9919</v>
      </c>
      <c r="R60" s="72">
        <v>1.2218</v>
      </c>
      <c r="S60" s="72">
        <v>0.90939999999999999</v>
      </c>
      <c r="T60" s="72">
        <v>0.76349999999999996</v>
      </c>
      <c r="U60" s="72">
        <v>0.72550000000000003</v>
      </c>
      <c r="V60" s="72">
        <v>0.92259999999999998</v>
      </c>
      <c r="W60" s="72">
        <v>1.1225000000000001</v>
      </c>
      <c r="X60" s="72">
        <v>1.2218</v>
      </c>
      <c r="Y60" s="72">
        <v>0.90759999999999996</v>
      </c>
      <c r="Z60" s="72">
        <v>1.1836</v>
      </c>
      <c r="AA60" s="72">
        <v>1.0742</v>
      </c>
      <c r="AB60" s="72">
        <v>1.0339</v>
      </c>
      <c r="AC60" s="72">
        <v>0.84699999999999998</v>
      </c>
      <c r="AD60" s="72">
        <v>1.0059</v>
      </c>
      <c r="AE60" s="72">
        <v>1.0157</v>
      </c>
      <c r="AF60" s="72">
        <v>1.0086999999999999</v>
      </c>
      <c r="AG60" s="72">
        <v>0.8891</v>
      </c>
      <c r="AH60" s="72">
        <v>1.0335000000000001</v>
      </c>
      <c r="AI60" s="72">
        <v>0.97270000000000001</v>
      </c>
      <c r="AJ60" s="72">
        <v>0.97789999999999999</v>
      </c>
      <c r="AK60" s="72">
        <v>0.91659999999999997</v>
      </c>
      <c r="AL60" s="72">
        <v>1.0358000000000001</v>
      </c>
      <c r="AM60" s="72">
        <v>1.0192000000000001</v>
      </c>
      <c r="AN60" s="72">
        <v>1.1096999999999999</v>
      </c>
      <c r="AO60" s="72">
        <v>0.76280000000000003</v>
      </c>
      <c r="AP60" s="72">
        <v>0.97819999999999996</v>
      </c>
      <c r="AQ60" s="72">
        <v>1.01</v>
      </c>
      <c r="AR60" s="72">
        <v>0.97929999999999995</v>
      </c>
      <c r="AS60" s="72">
        <v>1.0431999999999999</v>
      </c>
      <c r="AT60" s="72">
        <v>1.0443</v>
      </c>
      <c r="AU60" s="72">
        <v>1.0535000000000001</v>
      </c>
      <c r="AV60" s="72">
        <v>0.95020000000000004</v>
      </c>
      <c r="AW60" s="72">
        <v>0.71960000000000002</v>
      </c>
      <c r="AX60" s="72">
        <v>1.0276000000000001</v>
      </c>
      <c r="AY60" s="72">
        <v>0.97460000000000002</v>
      </c>
      <c r="AZ60" s="72">
        <v>0.93420000000000003</v>
      </c>
      <c r="BA60" s="72">
        <v>0.81640000000000001</v>
      </c>
      <c r="BB60" s="72">
        <v>1.0279</v>
      </c>
      <c r="BC60" s="72">
        <v>1.0458000000000001</v>
      </c>
      <c r="BD60" s="72">
        <v>0.96730000000000005</v>
      </c>
      <c r="BE60" s="72">
        <v>0.82779999999999998</v>
      </c>
      <c r="BF60" s="72">
        <v>0.93340000000000001</v>
      </c>
      <c r="BG60" s="72">
        <v>0.87</v>
      </c>
      <c r="BH60" s="72">
        <v>0.8952</v>
      </c>
      <c r="BI60" s="72">
        <v>0.52449999999999997</v>
      </c>
      <c r="BJ60" s="72">
        <v>0.70269999999999999</v>
      </c>
      <c r="BK60" s="72">
        <v>2.4899999999999999E-2</v>
      </c>
      <c r="BL60" s="72">
        <v>1.95E-2</v>
      </c>
      <c r="BM60" s="72">
        <v>1.7899999999999999E-2</v>
      </c>
      <c r="BN60" s="72">
        <v>2.0199999999999999E-2</v>
      </c>
      <c r="BO60" s="72">
        <v>1.6899999999999998E-2</v>
      </c>
      <c r="BP60" s="72">
        <v>1.7399999999999999E-2</v>
      </c>
      <c r="BQ60" s="72">
        <v>1.8499999999999999E-2</v>
      </c>
      <c r="BR60" s="72">
        <v>1.9400000000000001E-2</v>
      </c>
      <c r="BS60" s="72">
        <v>1.89E-2</v>
      </c>
      <c r="BT60" s="72">
        <v>1.6E-2</v>
      </c>
      <c r="BU60" s="72">
        <v>1.6400000000000001E-2</v>
      </c>
      <c r="BV60" s="72">
        <v>1.4999999999999999E-2</v>
      </c>
      <c r="BW60" s="72">
        <v>1.26E-2</v>
      </c>
      <c r="BX60" s="72">
        <v>1.18E-2</v>
      </c>
      <c r="BY60" s="72">
        <v>1.47E-2</v>
      </c>
      <c r="BZ60" s="72">
        <v>1.6799999999999999E-2</v>
      </c>
      <c r="CA60" s="72">
        <v>1.3899999999999999E-2</v>
      </c>
      <c r="CB60" s="72">
        <v>1.03E-2</v>
      </c>
      <c r="CC60" s="72">
        <v>1.26E-2</v>
      </c>
      <c r="CD60" s="72">
        <v>1.2699999999999999E-2</v>
      </c>
      <c r="CE60" s="72">
        <v>1.3899999999999999E-2</v>
      </c>
      <c r="CF60" s="72">
        <v>1.38E-2</v>
      </c>
      <c r="CG60" s="72">
        <v>1.32E-2</v>
      </c>
      <c r="CH60" s="72">
        <v>1.23E-2</v>
      </c>
      <c r="CI60" s="72">
        <v>1.2500000000000001E-2</v>
      </c>
      <c r="CJ60" s="72">
        <v>1.21E-2</v>
      </c>
      <c r="CK60" s="72">
        <v>1.12E-2</v>
      </c>
      <c r="CL60" s="72">
        <v>1.3899999999999999E-2</v>
      </c>
      <c r="CM60" s="72">
        <v>9.1000000000000004E-3</v>
      </c>
      <c r="CN60" s="72">
        <v>6.6E-3</v>
      </c>
      <c r="CO60" s="72">
        <v>3.7000000000000002E-3</v>
      </c>
      <c r="CP60" s="72">
        <v>3.2000000000000001E-2</v>
      </c>
      <c r="CQ60" s="72">
        <v>1.72E-2</v>
      </c>
      <c r="CR60" s="72">
        <v>7.1999999999999998E-3</v>
      </c>
      <c r="CS60" s="82">
        <v>3.2000000000000002E-3</v>
      </c>
      <c r="CT60" s="82">
        <v>2.0899999999999998E-2</v>
      </c>
      <c r="CU60" s="82">
        <v>2.0500000000000001E-2</v>
      </c>
      <c r="CV60" s="82">
        <v>2.8999999999999998E-3</v>
      </c>
      <c r="CW60" s="82">
        <v>2.8999999999999998E-3</v>
      </c>
      <c r="CX60" s="82">
        <v>2.1600000000000001E-2</v>
      </c>
      <c r="CY60" s="82">
        <v>5.1999999999999998E-3</v>
      </c>
      <c r="CZ60" s="82">
        <v>3.5999999999999999E-3</v>
      </c>
      <c r="DA60" s="82">
        <v>3.5999999999999999E-3</v>
      </c>
      <c r="DB60" s="82">
        <v>2.7E-2</v>
      </c>
      <c r="DC60" s="82">
        <v>2.47E-2</v>
      </c>
      <c r="DD60" s="82">
        <v>8.6999999999999994E-3</v>
      </c>
      <c r="DE60" s="82">
        <v>2.8E-3</v>
      </c>
      <c r="DF60" s="234">
        <v>2.8E-3</v>
      </c>
      <c r="DG60" s="82">
        <v>0</v>
      </c>
      <c r="DH60" s="82">
        <v>0</v>
      </c>
      <c r="DI60" s="82">
        <v>0</v>
      </c>
      <c r="DJ60" s="82">
        <v>0</v>
      </c>
      <c r="DK60" s="82">
        <v>0</v>
      </c>
      <c r="DM60" s="69"/>
      <c r="DN60" s="69"/>
      <c r="DO60" s="69"/>
      <c r="DP60" s="69"/>
      <c r="DQ60" s="69"/>
      <c r="DR60" s="69"/>
      <c r="DS60" s="69"/>
      <c r="DT60" s="69"/>
      <c r="DU60" s="69"/>
      <c r="DV60" s="69"/>
      <c r="DW60" s="69"/>
    </row>
    <row r="61" spans="1:127" ht="15.5" x14ac:dyDescent="0.35">
      <c r="A61" s="37" t="s">
        <v>47</v>
      </c>
      <c r="B61" s="71" t="s">
        <v>58</v>
      </c>
      <c r="C61" s="72">
        <v>1.2665</v>
      </c>
      <c r="D61" s="72">
        <v>0.93769999999999998</v>
      </c>
      <c r="E61" s="72">
        <v>1.7085999999999999</v>
      </c>
      <c r="F61" s="72">
        <v>0.82809999999999995</v>
      </c>
      <c r="G61" s="72">
        <v>1.1672</v>
      </c>
      <c r="H61" s="72">
        <v>0.86409999999999998</v>
      </c>
      <c r="I61" s="72">
        <v>0.81140000000000001</v>
      </c>
      <c r="J61" s="72">
        <v>0.76319999999999999</v>
      </c>
      <c r="K61" s="72">
        <v>1.1255999999999999</v>
      </c>
      <c r="L61" s="72">
        <v>0.95499999999999996</v>
      </c>
      <c r="M61" s="72">
        <v>0.91120000000000001</v>
      </c>
      <c r="N61" s="72">
        <v>1.1172</v>
      </c>
      <c r="O61" s="72">
        <v>1.0145</v>
      </c>
      <c r="P61" s="72">
        <v>0.88570000000000004</v>
      </c>
      <c r="Q61" s="72">
        <v>0.30549999999999999</v>
      </c>
      <c r="R61" s="72">
        <v>0.57520000000000004</v>
      </c>
      <c r="S61" s="72">
        <v>0.70860000000000001</v>
      </c>
      <c r="T61" s="72">
        <v>0.49399999999999999</v>
      </c>
      <c r="U61" s="72">
        <v>0.73409999999999997</v>
      </c>
      <c r="V61" s="72">
        <v>0.85129999999999995</v>
      </c>
      <c r="W61" s="72">
        <v>0.61780000000000002</v>
      </c>
      <c r="X61" s="72">
        <v>0.58960000000000001</v>
      </c>
      <c r="Y61" s="72">
        <v>0.53459999999999996</v>
      </c>
      <c r="Z61" s="72">
        <v>0.65500000000000003</v>
      </c>
      <c r="AA61" s="72">
        <v>0.77590000000000003</v>
      </c>
      <c r="AB61" s="72">
        <v>0.6835</v>
      </c>
      <c r="AC61" s="72">
        <v>0.58620000000000005</v>
      </c>
      <c r="AD61" s="72">
        <v>0.71540000000000004</v>
      </c>
      <c r="AE61" s="72">
        <v>0.73260000000000003</v>
      </c>
      <c r="AF61" s="72">
        <v>0.51590000000000003</v>
      </c>
      <c r="AG61" s="72">
        <v>0.47939999999999999</v>
      </c>
      <c r="AH61" s="72">
        <v>0.68920000000000003</v>
      </c>
      <c r="AI61" s="72">
        <v>0.74260000000000004</v>
      </c>
      <c r="AJ61" s="72">
        <v>0.5252</v>
      </c>
      <c r="AK61" s="72">
        <v>0.55549999999999999</v>
      </c>
      <c r="AL61" s="72">
        <v>0.62670000000000003</v>
      </c>
      <c r="AM61" s="72">
        <v>0.67379999999999995</v>
      </c>
      <c r="AN61" s="72">
        <v>0.64190000000000003</v>
      </c>
      <c r="AO61" s="72">
        <v>0.37469999999999998</v>
      </c>
      <c r="AP61" s="72">
        <v>0.40250000000000002</v>
      </c>
      <c r="AQ61" s="72">
        <v>0.41599999999999998</v>
      </c>
      <c r="AR61" s="72">
        <v>0.5444</v>
      </c>
      <c r="AS61" s="72">
        <v>0.58299999999999996</v>
      </c>
      <c r="AT61" s="72">
        <v>0.60840000000000005</v>
      </c>
      <c r="AU61" s="72">
        <v>0.59350000000000003</v>
      </c>
      <c r="AV61" s="72">
        <v>0.4889</v>
      </c>
      <c r="AW61" s="72">
        <v>0.41760000000000003</v>
      </c>
      <c r="AX61" s="72">
        <v>0.65549999999999997</v>
      </c>
      <c r="AY61" s="72">
        <v>0.623</v>
      </c>
      <c r="AZ61" s="72">
        <v>0.62509999999999999</v>
      </c>
      <c r="BA61" s="72">
        <v>0.67200000000000004</v>
      </c>
      <c r="BB61" s="72">
        <v>0.61209999999999998</v>
      </c>
      <c r="BC61" s="72">
        <v>0.46560000000000001</v>
      </c>
      <c r="BD61" s="72">
        <v>0.41539999999999999</v>
      </c>
      <c r="BE61" s="72">
        <v>0.58860000000000001</v>
      </c>
      <c r="BF61" s="72">
        <v>0.57420000000000004</v>
      </c>
      <c r="BG61" s="72">
        <v>0.40139999999999998</v>
      </c>
      <c r="BH61" s="72">
        <v>0.3402</v>
      </c>
      <c r="BI61" s="72">
        <v>0.35899999999999999</v>
      </c>
      <c r="BJ61" s="72">
        <v>0.3402</v>
      </c>
      <c r="BK61" s="72">
        <v>0.26419999999999999</v>
      </c>
      <c r="BL61" s="72">
        <v>0.3513</v>
      </c>
      <c r="BM61" s="72">
        <v>0.37569999999999998</v>
      </c>
      <c r="BN61" s="72">
        <v>0.33019999999999999</v>
      </c>
      <c r="BO61" s="72">
        <v>0.36730000000000002</v>
      </c>
      <c r="BP61" s="72">
        <v>0.41299999999999998</v>
      </c>
      <c r="BQ61" s="72">
        <v>0.34310000000000002</v>
      </c>
      <c r="BR61" s="72">
        <v>0.26679999999999998</v>
      </c>
      <c r="BS61" s="72">
        <v>0.3649</v>
      </c>
      <c r="BT61" s="72">
        <v>0.2762</v>
      </c>
      <c r="BU61" s="72">
        <v>0.36599999999999999</v>
      </c>
      <c r="BV61" s="72">
        <v>0.3468</v>
      </c>
      <c r="BW61" s="72">
        <v>0.1464</v>
      </c>
      <c r="BX61" s="72">
        <v>0.43630000000000002</v>
      </c>
      <c r="BY61" s="72">
        <v>0.3367</v>
      </c>
      <c r="BZ61" s="72">
        <v>0.36520000000000002</v>
      </c>
      <c r="CA61" s="72">
        <v>0.2271</v>
      </c>
      <c r="CB61" s="72">
        <v>0.28910000000000002</v>
      </c>
      <c r="CC61" s="72">
        <v>0.3921</v>
      </c>
      <c r="CD61" s="72">
        <v>0.31619999999999998</v>
      </c>
      <c r="CE61" s="72">
        <v>0.2404</v>
      </c>
      <c r="CF61" s="72">
        <v>0.17760000000000001</v>
      </c>
      <c r="CG61" s="72">
        <v>0.21479999999999999</v>
      </c>
      <c r="CH61" s="72">
        <v>0.31380000000000002</v>
      </c>
      <c r="CI61" s="72">
        <v>0.37790000000000001</v>
      </c>
      <c r="CJ61" s="72">
        <v>0.45169999999999999</v>
      </c>
      <c r="CK61" s="72">
        <v>0.31469999999999998</v>
      </c>
      <c r="CL61" s="72">
        <v>0.17230000000000001</v>
      </c>
      <c r="CM61" s="72">
        <v>0.1767</v>
      </c>
      <c r="CN61" s="72">
        <v>0.15210000000000001</v>
      </c>
      <c r="CO61" s="72">
        <v>0.27229999999999999</v>
      </c>
      <c r="CP61" s="72">
        <v>0.31790000000000002</v>
      </c>
      <c r="CQ61" s="72">
        <v>0.28299999999999997</v>
      </c>
      <c r="CR61" s="72">
        <v>0.29949999999999999</v>
      </c>
      <c r="CS61" s="82">
        <v>0.31</v>
      </c>
      <c r="CT61" s="82">
        <v>0.35149999999999998</v>
      </c>
      <c r="CU61" s="82">
        <v>0.31319999999999998</v>
      </c>
      <c r="CV61" s="82">
        <v>0.33650000000000002</v>
      </c>
      <c r="CW61" s="82">
        <v>0.33660000000000001</v>
      </c>
      <c r="CX61" s="82">
        <v>0.30880000000000002</v>
      </c>
      <c r="CY61" s="82">
        <v>0.436</v>
      </c>
      <c r="CZ61" s="82">
        <v>0.3644</v>
      </c>
      <c r="DA61" s="82">
        <v>0.3367</v>
      </c>
      <c r="DB61" s="82">
        <v>0.2868</v>
      </c>
      <c r="DC61" s="82">
        <v>0.2893</v>
      </c>
      <c r="DD61" s="82">
        <v>0.28349999999999997</v>
      </c>
      <c r="DE61" s="82">
        <v>0.30480000000000002</v>
      </c>
      <c r="DF61" s="234">
        <v>0.40670000000000001</v>
      </c>
      <c r="DG61" s="234">
        <v>0.3715</v>
      </c>
      <c r="DH61" s="82">
        <v>0.34410000000000002</v>
      </c>
      <c r="DI61" s="82">
        <v>0.29220000000000002</v>
      </c>
      <c r="DJ61" s="82">
        <v>0.27529999999999999</v>
      </c>
      <c r="DK61" s="82">
        <v>0.2762</v>
      </c>
      <c r="DM61" s="69"/>
      <c r="DN61" s="69"/>
      <c r="DO61" s="69"/>
      <c r="DP61" s="69"/>
      <c r="DQ61" s="69"/>
      <c r="DR61" s="69"/>
      <c r="DS61" s="69"/>
      <c r="DT61" s="69"/>
      <c r="DU61" s="69"/>
      <c r="DV61" s="69"/>
      <c r="DW61" s="69"/>
    </row>
    <row r="62" spans="1:127" ht="15.5" x14ac:dyDescent="0.35">
      <c r="A62" s="37" t="s">
        <v>47</v>
      </c>
      <c r="B62" s="71" t="s">
        <v>49</v>
      </c>
      <c r="C62" s="72">
        <v>2.5834000000000001</v>
      </c>
      <c r="D62" s="72">
        <v>2.6983000000000001</v>
      </c>
      <c r="E62" s="72">
        <v>3.1770999999999998</v>
      </c>
      <c r="F62" s="72">
        <v>3.5350999999999999</v>
      </c>
      <c r="G62" s="72">
        <v>3.1309</v>
      </c>
      <c r="H62" s="72">
        <v>3.2702</v>
      </c>
      <c r="I62" s="72">
        <v>3.8504999999999998</v>
      </c>
      <c r="J62" s="72">
        <v>4.2843999999999998</v>
      </c>
      <c r="K62" s="72">
        <v>5.2502000000000004</v>
      </c>
      <c r="L62" s="72">
        <v>4.2624000000000004</v>
      </c>
      <c r="M62" s="72">
        <v>4.5575999999999999</v>
      </c>
      <c r="N62" s="72">
        <v>4.4489000000000001</v>
      </c>
      <c r="O62" s="72">
        <v>3.7069999999999999</v>
      </c>
      <c r="P62" s="72">
        <v>3.8519000000000001</v>
      </c>
      <c r="Q62" s="72">
        <v>3.8014000000000001</v>
      </c>
      <c r="R62" s="72">
        <v>3.5472999999999999</v>
      </c>
      <c r="S62" s="72">
        <v>4.4391999999999996</v>
      </c>
      <c r="T62" s="72">
        <v>4.4123999999999999</v>
      </c>
      <c r="U62" s="72">
        <v>3.7898000000000001</v>
      </c>
      <c r="V62" s="72">
        <v>3.8950999999999998</v>
      </c>
      <c r="W62" s="72">
        <v>4.4192</v>
      </c>
      <c r="X62" s="72">
        <v>4.2840999999999996</v>
      </c>
      <c r="Y62" s="72">
        <v>4.1868999999999996</v>
      </c>
      <c r="Z62" s="72">
        <v>4.7545999999999999</v>
      </c>
      <c r="AA62" s="72">
        <v>4.5453999999999999</v>
      </c>
      <c r="AB62" s="72">
        <v>4.0697000000000001</v>
      </c>
      <c r="AC62" s="72">
        <v>3.8578000000000001</v>
      </c>
      <c r="AD62" s="72">
        <v>4.0151000000000003</v>
      </c>
      <c r="AE62" s="72">
        <v>4.0138999999999996</v>
      </c>
      <c r="AF62" s="72">
        <v>3.7957000000000001</v>
      </c>
      <c r="AG62" s="72">
        <v>3.9117000000000002</v>
      </c>
      <c r="AH62" s="72">
        <v>3.4377</v>
      </c>
      <c r="AI62" s="72">
        <v>3.7166000000000001</v>
      </c>
      <c r="AJ62" s="72">
        <v>3.7867999999999999</v>
      </c>
      <c r="AK62" s="72">
        <v>3.3317999999999999</v>
      </c>
      <c r="AL62" s="72">
        <v>3.3557999999999999</v>
      </c>
      <c r="AM62" s="72">
        <v>4.0850999999999997</v>
      </c>
      <c r="AN62" s="72">
        <v>3.9058000000000002</v>
      </c>
      <c r="AO62" s="72">
        <v>3.8176999999999999</v>
      </c>
      <c r="AP62" s="72">
        <v>4.6384999999999996</v>
      </c>
      <c r="AQ62" s="72">
        <v>4.0128000000000004</v>
      </c>
      <c r="AR62" s="72">
        <v>3.5552000000000001</v>
      </c>
      <c r="AS62" s="72">
        <v>3.5369999999999999</v>
      </c>
      <c r="AT62" s="72">
        <v>3.5308999999999999</v>
      </c>
      <c r="AU62" s="72">
        <v>3.7658</v>
      </c>
      <c r="AV62" s="72">
        <v>3.2886000000000002</v>
      </c>
      <c r="AW62" s="72">
        <v>3.66</v>
      </c>
      <c r="AX62" s="72">
        <v>3.1865999999999999</v>
      </c>
      <c r="AY62" s="72">
        <v>3.7783000000000002</v>
      </c>
      <c r="AZ62" s="72">
        <v>3.2549999999999999</v>
      </c>
      <c r="BA62" s="72">
        <v>3.2997000000000001</v>
      </c>
      <c r="BB62" s="72">
        <v>3.5728</v>
      </c>
      <c r="BC62" s="72">
        <v>3.6882000000000001</v>
      </c>
      <c r="BD62" s="72">
        <v>3.4860000000000002</v>
      </c>
      <c r="BE62" s="72">
        <v>3.2865000000000002</v>
      </c>
      <c r="BF62" s="72">
        <v>3.2856999999999998</v>
      </c>
      <c r="BG62" s="72">
        <v>3.6526000000000001</v>
      </c>
      <c r="BH62" s="72">
        <v>3.3454000000000002</v>
      </c>
      <c r="BI62" s="72">
        <v>3.3976999999999999</v>
      </c>
      <c r="BJ62" s="72">
        <v>3.5446</v>
      </c>
      <c r="BK62" s="72">
        <v>3.7907999999999999</v>
      </c>
      <c r="BL62" s="72">
        <v>3.1278000000000001</v>
      </c>
      <c r="BM62" s="72">
        <v>2.7675999999999998</v>
      </c>
      <c r="BN62" s="72">
        <v>3.2658999999999998</v>
      </c>
      <c r="BO62" s="72">
        <v>3.2235999999999998</v>
      </c>
      <c r="BP62" s="72">
        <v>2.8176000000000001</v>
      </c>
      <c r="BQ62" s="72">
        <v>2.8338999999999999</v>
      </c>
      <c r="BR62" s="72">
        <v>3.1456</v>
      </c>
      <c r="BS62" s="72">
        <v>3.1133999999999999</v>
      </c>
      <c r="BT62" s="72">
        <v>2.7833000000000001</v>
      </c>
      <c r="BU62" s="72">
        <v>2.8445</v>
      </c>
      <c r="BV62" s="72">
        <v>2.6734</v>
      </c>
      <c r="BW62" s="72">
        <v>2.8134000000000001</v>
      </c>
      <c r="BX62" s="72">
        <v>2.5992999999999999</v>
      </c>
      <c r="BY62" s="72">
        <v>2.9049999999999998</v>
      </c>
      <c r="BZ62" s="72">
        <v>3.0661</v>
      </c>
      <c r="CA62" s="72">
        <v>3.3351999999999999</v>
      </c>
      <c r="CB62" s="72">
        <v>2.8195999999999999</v>
      </c>
      <c r="CC62" s="72">
        <v>2.9790999999999999</v>
      </c>
      <c r="CD62" s="72">
        <v>3.0994999999999999</v>
      </c>
      <c r="CE62" s="72">
        <v>3.1863000000000001</v>
      </c>
      <c r="CF62" s="72">
        <v>3.1160000000000001</v>
      </c>
      <c r="CG62" s="72">
        <v>2.7658999999999998</v>
      </c>
      <c r="CH62" s="72">
        <v>2.7892999999999999</v>
      </c>
      <c r="CI62" s="72">
        <v>3.5266999999999999</v>
      </c>
      <c r="CJ62" s="72">
        <v>3.8713000000000002</v>
      </c>
      <c r="CK62" s="72">
        <v>3.4228999999999998</v>
      </c>
      <c r="CL62" s="72">
        <v>3.6745000000000001</v>
      </c>
      <c r="CM62" s="72">
        <v>3.0651999999999999</v>
      </c>
      <c r="CN62" s="72">
        <v>2.8014999999999999</v>
      </c>
      <c r="CO62" s="72">
        <v>3.1960999999999999</v>
      </c>
      <c r="CP62" s="72">
        <v>3.5011000000000001</v>
      </c>
      <c r="CQ62" s="72">
        <v>3.3477000000000001</v>
      </c>
      <c r="CR62" s="72">
        <v>2.8069999999999999</v>
      </c>
      <c r="CS62" s="82">
        <v>2.8647999999999998</v>
      </c>
      <c r="CT62" s="82">
        <v>2.7966000000000002</v>
      </c>
      <c r="CU62" s="82">
        <v>3.3363</v>
      </c>
      <c r="CV62" s="82">
        <v>2.7385000000000002</v>
      </c>
      <c r="CW62" s="82">
        <v>2.6213000000000002</v>
      </c>
      <c r="CX62" s="82">
        <v>3.1059000000000001</v>
      </c>
      <c r="CY62" s="82">
        <v>3.2465999999999999</v>
      </c>
      <c r="CZ62" s="82">
        <v>2.7818000000000001</v>
      </c>
      <c r="DA62" s="82">
        <v>2.9386999999999999</v>
      </c>
      <c r="DB62" s="82">
        <v>3.1221999999999999</v>
      </c>
      <c r="DC62" s="82">
        <v>3.2980999999999998</v>
      </c>
      <c r="DD62" s="82">
        <v>2.5838999999999999</v>
      </c>
      <c r="DE62" s="82">
        <v>2.9279999999999999</v>
      </c>
      <c r="DF62" s="234">
        <v>3.0451999999999999</v>
      </c>
      <c r="DG62" s="234">
        <v>3.4849000000000001</v>
      </c>
      <c r="DH62" s="82">
        <v>2.4742999999999999</v>
      </c>
      <c r="DI62" s="82">
        <v>2.6591</v>
      </c>
      <c r="DJ62" s="82">
        <v>3.1789000000000001</v>
      </c>
      <c r="DK62" s="82">
        <v>3.0144000000000002</v>
      </c>
      <c r="DM62" s="69"/>
      <c r="DN62" s="69"/>
      <c r="DO62" s="69"/>
      <c r="DP62" s="69"/>
      <c r="DQ62" s="69"/>
      <c r="DR62" s="69"/>
      <c r="DS62" s="69"/>
      <c r="DT62" s="69"/>
      <c r="DU62" s="69"/>
      <c r="DV62" s="69"/>
      <c r="DW62" s="69"/>
    </row>
    <row r="63" spans="1:127" ht="15.5" x14ac:dyDescent="0.35">
      <c r="A63" s="37" t="s">
        <v>47</v>
      </c>
      <c r="B63" s="71" t="s">
        <v>63</v>
      </c>
      <c r="C63" s="72">
        <v>0.26069999999999999</v>
      </c>
      <c r="D63" s="72">
        <v>0.2074</v>
      </c>
      <c r="E63" s="72">
        <v>0.16950000000000001</v>
      </c>
      <c r="F63" s="72">
        <v>0.2429</v>
      </c>
      <c r="G63" s="72">
        <v>0.26800000000000002</v>
      </c>
      <c r="H63" s="72">
        <v>0.2132</v>
      </c>
      <c r="I63" s="72">
        <v>0.17419999999999999</v>
      </c>
      <c r="J63" s="72">
        <v>0.24959999999999999</v>
      </c>
      <c r="K63" s="72">
        <v>0.27700000000000002</v>
      </c>
      <c r="L63" s="72">
        <v>0.1396</v>
      </c>
      <c r="M63" s="72">
        <v>0.1091</v>
      </c>
      <c r="N63" s="72">
        <v>0.22939999999999999</v>
      </c>
      <c r="O63" s="72">
        <v>0.21099999999999999</v>
      </c>
      <c r="P63" s="72">
        <v>0.1648</v>
      </c>
      <c r="Q63" s="72">
        <v>0.1719</v>
      </c>
      <c r="R63" s="72">
        <v>0.2923</v>
      </c>
      <c r="S63" s="72">
        <v>0.2853</v>
      </c>
      <c r="T63" s="72">
        <v>0.20599999999999999</v>
      </c>
      <c r="U63" s="72">
        <v>0.17460000000000001</v>
      </c>
      <c r="V63" s="72">
        <v>0.19420000000000001</v>
      </c>
      <c r="W63" s="72">
        <v>0.19600000000000001</v>
      </c>
      <c r="X63" s="72">
        <v>0.16089999999999999</v>
      </c>
      <c r="Y63" s="72">
        <v>0.1265</v>
      </c>
      <c r="Z63" s="72">
        <v>0.17660000000000001</v>
      </c>
      <c r="AA63" s="72">
        <v>0.25169999999999998</v>
      </c>
      <c r="AB63" s="72">
        <v>0.20269999999999999</v>
      </c>
      <c r="AC63" s="72">
        <v>0.2157</v>
      </c>
      <c r="AD63" s="72">
        <v>0.26590000000000003</v>
      </c>
      <c r="AE63" s="72">
        <v>0.31280000000000002</v>
      </c>
      <c r="AF63" s="72">
        <v>0.25030000000000002</v>
      </c>
      <c r="AG63" s="72">
        <v>0.21990000000000001</v>
      </c>
      <c r="AH63" s="72">
        <v>0.31309999999999999</v>
      </c>
      <c r="AI63" s="72">
        <v>0.23150000000000001</v>
      </c>
      <c r="AJ63" s="72">
        <v>0.2084</v>
      </c>
      <c r="AK63" s="72">
        <v>0.16200000000000001</v>
      </c>
      <c r="AL63" s="72">
        <v>0.29809999999999998</v>
      </c>
      <c r="AM63" s="72">
        <v>0.29249999999999998</v>
      </c>
      <c r="AN63" s="72">
        <v>0.18659999999999999</v>
      </c>
      <c r="AO63" s="72">
        <v>0.21859999999999999</v>
      </c>
      <c r="AP63" s="72">
        <v>0.2356</v>
      </c>
      <c r="AQ63" s="72">
        <v>0.29020000000000001</v>
      </c>
      <c r="AR63" s="72">
        <v>0.192</v>
      </c>
      <c r="AS63" s="72">
        <v>0.1762</v>
      </c>
      <c r="AT63" s="72">
        <v>0.25890000000000002</v>
      </c>
      <c r="AU63" s="72">
        <v>0.26269999999999999</v>
      </c>
      <c r="AV63" s="72">
        <v>0.19950000000000001</v>
      </c>
      <c r="AW63" s="72">
        <v>0.2145</v>
      </c>
      <c r="AX63" s="72">
        <v>0.25700000000000001</v>
      </c>
      <c r="AY63" s="72">
        <v>0.2303</v>
      </c>
      <c r="AZ63" s="72">
        <v>0.19539999999999999</v>
      </c>
      <c r="BA63" s="72">
        <v>0.2059</v>
      </c>
      <c r="BB63" s="72">
        <v>0.25669999999999998</v>
      </c>
      <c r="BC63" s="72">
        <v>0.28720000000000001</v>
      </c>
      <c r="BD63" s="72">
        <v>0.2374</v>
      </c>
      <c r="BE63" s="72">
        <v>0.24610000000000001</v>
      </c>
      <c r="BF63" s="72">
        <v>0.3271</v>
      </c>
      <c r="BG63" s="72">
        <v>0.31909999999999999</v>
      </c>
      <c r="BH63" s="72">
        <v>0.23089999999999999</v>
      </c>
      <c r="BI63" s="72">
        <v>0.25840000000000002</v>
      </c>
      <c r="BJ63" s="72">
        <v>0.33119999999999999</v>
      </c>
      <c r="BK63" s="72">
        <v>0.30940000000000001</v>
      </c>
      <c r="BL63" s="72">
        <v>0.2475</v>
      </c>
      <c r="BM63" s="72">
        <v>0.218</v>
      </c>
      <c r="BN63" s="72">
        <v>0.31759999999999999</v>
      </c>
      <c r="BO63" s="72">
        <v>0.375</v>
      </c>
      <c r="BP63" s="72">
        <v>0.29959999999999998</v>
      </c>
      <c r="BQ63" s="72">
        <v>0.2419</v>
      </c>
      <c r="BR63" s="72">
        <v>0.33679999999999999</v>
      </c>
      <c r="BS63" s="72">
        <v>0.37580000000000002</v>
      </c>
      <c r="BT63" s="72">
        <v>0.33139999999999997</v>
      </c>
      <c r="BU63" s="72">
        <v>0.29659999999999997</v>
      </c>
      <c r="BV63" s="72">
        <v>0.38690000000000002</v>
      </c>
      <c r="BW63" s="72">
        <v>0.4516</v>
      </c>
      <c r="BX63" s="72">
        <v>0.30309999999999998</v>
      </c>
      <c r="BY63" s="72">
        <v>0.32490000000000002</v>
      </c>
      <c r="BZ63" s="72">
        <v>0.33979999999999999</v>
      </c>
      <c r="CA63" s="72">
        <v>0.47839999999999999</v>
      </c>
      <c r="CB63" s="72">
        <v>0.33650000000000002</v>
      </c>
      <c r="CC63" s="72">
        <v>0.40079999999999999</v>
      </c>
      <c r="CD63" s="72">
        <v>0.48749999999999999</v>
      </c>
      <c r="CE63" s="72">
        <v>0.49009999999999998</v>
      </c>
      <c r="CF63" s="72">
        <v>0.31569999999999998</v>
      </c>
      <c r="CG63" s="72">
        <v>0.2913</v>
      </c>
      <c r="CH63" s="72">
        <v>0.54600000000000004</v>
      </c>
      <c r="CI63" s="72">
        <v>0.57140000000000002</v>
      </c>
      <c r="CJ63" s="72">
        <v>0.2576</v>
      </c>
      <c r="CK63" s="72">
        <v>0.39340000000000003</v>
      </c>
      <c r="CL63" s="72">
        <v>0.52070000000000005</v>
      </c>
      <c r="CM63" s="72">
        <v>0.66979999999999995</v>
      </c>
      <c r="CN63" s="72">
        <v>0.25340000000000001</v>
      </c>
      <c r="CO63" s="72">
        <v>0.33400000000000002</v>
      </c>
      <c r="CP63" s="72">
        <v>0.61370000000000002</v>
      </c>
      <c r="CQ63" s="72">
        <v>0.56579999999999997</v>
      </c>
      <c r="CR63" s="72">
        <v>0.29530000000000001</v>
      </c>
      <c r="CS63" s="82">
        <v>0.2</v>
      </c>
      <c r="CT63" s="82">
        <v>0.62070000000000003</v>
      </c>
      <c r="CU63" s="82">
        <v>0.49209999999999998</v>
      </c>
      <c r="CV63" s="82">
        <v>0.19850000000000001</v>
      </c>
      <c r="CW63" s="82">
        <v>0.1462</v>
      </c>
      <c r="CX63" s="82">
        <v>0.31490000000000001</v>
      </c>
      <c r="CY63" s="82">
        <v>0.57369999999999999</v>
      </c>
      <c r="CZ63" s="82">
        <v>0.41760000000000003</v>
      </c>
      <c r="DA63" s="82">
        <v>0.33779999999999999</v>
      </c>
      <c r="DB63" s="82">
        <v>0.46400000000000002</v>
      </c>
      <c r="DC63" s="82">
        <v>0.57150000000000001</v>
      </c>
      <c r="DD63" s="82">
        <v>0.37180000000000002</v>
      </c>
      <c r="DE63" s="82">
        <v>0.3513</v>
      </c>
      <c r="DF63" s="234">
        <v>0.4042</v>
      </c>
      <c r="DG63" s="234">
        <v>0.50060000000000004</v>
      </c>
      <c r="DH63" s="82">
        <v>0.31140000000000001</v>
      </c>
      <c r="DI63" s="82">
        <v>0.3695</v>
      </c>
      <c r="DJ63" s="82">
        <v>0.54039999999999999</v>
      </c>
      <c r="DK63" s="82">
        <v>0.46229999999999999</v>
      </c>
      <c r="DM63" s="69"/>
      <c r="DN63" s="69"/>
      <c r="DO63" s="69"/>
      <c r="DP63" s="69"/>
      <c r="DQ63" s="69"/>
      <c r="DR63" s="69"/>
      <c r="DS63" s="69"/>
      <c r="DT63" s="69"/>
      <c r="DU63" s="69"/>
      <c r="DV63" s="69"/>
      <c r="DW63" s="69"/>
    </row>
    <row r="64" spans="1:127" ht="15.5" x14ac:dyDescent="0.35">
      <c r="A64" s="37" t="s">
        <v>47</v>
      </c>
      <c r="B64" s="83" t="s">
        <v>97</v>
      </c>
      <c r="C64" s="72">
        <v>0.20530000000000001</v>
      </c>
      <c r="D64" s="72">
        <v>0.21460000000000001</v>
      </c>
      <c r="E64" s="72">
        <v>0.22489999999999999</v>
      </c>
      <c r="F64" s="72">
        <v>0.2321</v>
      </c>
      <c r="G64" s="72">
        <v>0.19919999999999999</v>
      </c>
      <c r="H64" s="72">
        <v>0.2082</v>
      </c>
      <c r="I64" s="72">
        <v>0.21829999999999999</v>
      </c>
      <c r="J64" s="72">
        <v>0.2253</v>
      </c>
      <c r="K64" s="72">
        <v>0.22520000000000001</v>
      </c>
      <c r="L64" s="72">
        <v>0.23119999999999999</v>
      </c>
      <c r="M64" s="72">
        <v>0.24329999999999999</v>
      </c>
      <c r="N64" s="72">
        <v>0.24729999999999999</v>
      </c>
      <c r="O64" s="72">
        <v>0.247</v>
      </c>
      <c r="P64" s="72">
        <v>0.23499999999999999</v>
      </c>
      <c r="Q64" s="72">
        <v>0.23300000000000001</v>
      </c>
      <c r="R64" s="72">
        <v>0.25</v>
      </c>
      <c r="S64" s="72">
        <v>0.25059999999999999</v>
      </c>
      <c r="T64" s="72">
        <v>0.2757</v>
      </c>
      <c r="U64" s="72">
        <v>0.33179999999999998</v>
      </c>
      <c r="V64" s="72">
        <v>0.40100000000000002</v>
      </c>
      <c r="W64" s="72">
        <v>0.40060000000000001</v>
      </c>
      <c r="X64" s="72">
        <v>0.25040000000000001</v>
      </c>
      <c r="Y64" s="72">
        <v>0.20030000000000001</v>
      </c>
      <c r="Z64" s="72">
        <v>0.43669999999999998</v>
      </c>
      <c r="AA64" s="72">
        <v>0.501</v>
      </c>
      <c r="AB64" s="72">
        <v>0.36070000000000002</v>
      </c>
      <c r="AC64" s="72">
        <v>0.46100000000000002</v>
      </c>
      <c r="AD64" s="72">
        <v>0.61629999999999996</v>
      </c>
      <c r="AE64" s="72">
        <v>0.75209999999999999</v>
      </c>
      <c r="AF64" s="72">
        <v>0.54149999999999998</v>
      </c>
      <c r="AG64" s="72">
        <v>0.69189999999999996</v>
      </c>
      <c r="AH64" s="72">
        <v>0.92649999999999999</v>
      </c>
      <c r="AI64" s="72">
        <v>1.0938000000000001</v>
      </c>
      <c r="AJ64" s="72">
        <v>0.78800000000000003</v>
      </c>
      <c r="AK64" s="72">
        <v>1.0065999999999999</v>
      </c>
      <c r="AL64" s="72">
        <v>1.3474999999999999</v>
      </c>
      <c r="AM64" s="72">
        <v>0.51570000000000005</v>
      </c>
      <c r="AN64" s="72">
        <v>0.30940000000000001</v>
      </c>
      <c r="AO64" s="72">
        <v>0.39539999999999997</v>
      </c>
      <c r="AP64" s="72">
        <v>0.4985</v>
      </c>
      <c r="AQ64" s="72">
        <v>0.54279999999999995</v>
      </c>
      <c r="AR64" s="72">
        <v>0.31519999999999998</v>
      </c>
      <c r="AS64" s="72">
        <v>0.31519999999999998</v>
      </c>
      <c r="AT64" s="72">
        <v>0.57779999999999998</v>
      </c>
      <c r="AU64" s="72">
        <v>0.74560000000000004</v>
      </c>
      <c r="AV64" s="72">
        <v>0.57989999999999997</v>
      </c>
      <c r="AW64" s="72">
        <v>0.6351</v>
      </c>
      <c r="AX64" s="72">
        <v>0.80079999999999996</v>
      </c>
      <c r="AY64" s="72">
        <v>0.56840000000000002</v>
      </c>
      <c r="AZ64" s="72">
        <v>0.40539999999999998</v>
      </c>
      <c r="BA64" s="72">
        <v>0.63200000000000001</v>
      </c>
      <c r="BB64" s="72">
        <v>0.75249999999999995</v>
      </c>
      <c r="BC64" s="72">
        <v>0.66549999999999998</v>
      </c>
      <c r="BD64" s="72">
        <v>0.71960000000000002</v>
      </c>
      <c r="BE64" s="72">
        <v>0.68430000000000002</v>
      </c>
      <c r="BF64" s="72">
        <v>1.2204999999999999</v>
      </c>
      <c r="BG64" s="72">
        <v>0.73570000000000002</v>
      </c>
      <c r="BH64" s="72">
        <v>0.51549999999999996</v>
      </c>
      <c r="BI64" s="72">
        <v>0.59289999999999998</v>
      </c>
      <c r="BJ64" s="72">
        <v>0.8458</v>
      </c>
      <c r="BK64" s="72">
        <v>0.96419999999999995</v>
      </c>
      <c r="BL64" s="72">
        <v>1.0317000000000001</v>
      </c>
      <c r="BM64" s="72">
        <v>0.74519999999999997</v>
      </c>
      <c r="BN64" s="72">
        <v>1.6979</v>
      </c>
      <c r="BO64" s="72">
        <v>1.77</v>
      </c>
      <c r="BP64" s="72">
        <v>0.80989999999999995</v>
      </c>
      <c r="BQ64" s="72">
        <v>0.84450000000000003</v>
      </c>
      <c r="BR64" s="72">
        <v>1.7727999999999999</v>
      </c>
      <c r="BS64" s="72">
        <v>2.0484</v>
      </c>
      <c r="BT64" s="72">
        <v>1.4224000000000001</v>
      </c>
      <c r="BU64" s="72">
        <v>1.1920999999999999</v>
      </c>
      <c r="BV64" s="72">
        <v>2.3546</v>
      </c>
      <c r="BW64" s="72">
        <v>1.9715</v>
      </c>
      <c r="BX64" s="72">
        <v>1.2265999999999999</v>
      </c>
      <c r="BY64" s="72">
        <v>1.4649000000000001</v>
      </c>
      <c r="BZ64" s="72">
        <v>1.784</v>
      </c>
      <c r="CA64" s="72">
        <v>2.3521999999999998</v>
      </c>
      <c r="CB64" s="72">
        <v>1.867</v>
      </c>
      <c r="CC64" s="72">
        <v>1.7202999999999999</v>
      </c>
      <c r="CD64" s="72">
        <v>2.7471999999999999</v>
      </c>
      <c r="CE64" s="72">
        <v>2.8483000000000001</v>
      </c>
      <c r="CF64" s="72">
        <v>1.5954999999999999</v>
      </c>
      <c r="CG64" s="72">
        <v>1.6779999999999999</v>
      </c>
      <c r="CH64" s="72">
        <v>2.8620000000000001</v>
      </c>
      <c r="CI64" s="72">
        <v>2.6796000000000002</v>
      </c>
      <c r="CJ64" s="72">
        <v>1.6402000000000001</v>
      </c>
      <c r="CK64" s="72">
        <v>1.8310999999999999</v>
      </c>
      <c r="CL64" s="72">
        <v>2.6101999999999999</v>
      </c>
      <c r="CM64" s="72">
        <v>3.4451000000000001</v>
      </c>
      <c r="CN64" s="72">
        <v>1.6223000000000001</v>
      </c>
      <c r="CO64" s="72">
        <v>1.7388999999999999</v>
      </c>
      <c r="CP64" s="72">
        <v>2.5213999999999999</v>
      </c>
      <c r="CQ64" s="72">
        <v>2.5085999999999999</v>
      </c>
      <c r="CR64" s="72">
        <v>1.3177000000000001</v>
      </c>
      <c r="CS64" s="82">
        <v>1.0190999999999999</v>
      </c>
      <c r="CT64" s="82">
        <v>2.5996000000000001</v>
      </c>
      <c r="CU64" s="82">
        <v>2.8452000000000002</v>
      </c>
      <c r="CV64" s="82">
        <v>1.8542000000000001</v>
      </c>
      <c r="CW64" s="82">
        <v>1.3587</v>
      </c>
      <c r="CX64" s="82">
        <v>2.5316999999999998</v>
      </c>
      <c r="CY64" s="82">
        <v>2.7214</v>
      </c>
      <c r="CZ64" s="82">
        <v>1.5929</v>
      </c>
      <c r="DA64" s="82">
        <v>1.8432999999999999</v>
      </c>
      <c r="DB64" s="82">
        <v>2.7761999999999998</v>
      </c>
      <c r="DC64" s="82">
        <v>2.3290000000000002</v>
      </c>
      <c r="DD64" s="82">
        <v>1.5959000000000001</v>
      </c>
      <c r="DE64" s="82">
        <v>1.548</v>
      </c>
      <c r="DF64" s="234">
        <v>2.0983999999999998</v>
      </c>
      <c r="DG64" s="234">
        <v>2.1684999999999999</v>
      </c>
      <c r="DH64" s="82">
        <v>1.6487000000000001</v>
      </c>
      <c r="DI64" s="82">
        <v>1.6575</v>
      </c>
      <c r="DJ64" s="82">
        <v>2.5337999999999998</v>
      </c>
      <c r="DK64" s="82">
        <v>2.7231999999999998</v>
      </c>
      <c r="DM64" s="69"/>
      <c r="DN64" s="69"/>
      <c r="DO64" s="69"/>
      <c r="DP64" s="69"/>
      <c r="DQ64" s="69"/>
      <c r="DR64" s="69"/>
      <c r="DS64" s="69"/>
      <c r="DT64" s="69"/>
      <c r="DU64" s="69"/>
      <c r="DV64" s="69"/>
      <c r="DW64" s="69"/>
    </row>
    <row r="65" spans="1:128" ht="15.5" x14ac:dyDescent="0.35">
      <c r="A65" s="37" t="s">
        <v>47</v>
      </c>
      <c r="B65" s="84" t="s">
        <v>98</v>
      </c>
      <c r="C65" s="72" t="s">
        <v>119</v>
      </c>
      <c r="D65" s="72" t="s">
        <v>119</v>
      </c>
      <c r="E65" s="72" t="s">
        <v>119</v>
      </c>
      <c r="F65" s="72" t="s">
        <v>119</v>
      </c>
      <c r="G65" s="72" t="s">
        <v>119</v>
      </c>
      <c r="H65" s="72" t="s">
        <v>119</v>
      </c>
      <c r="I65" s="72" t="s">
        <v>119</v>
      </c>
      <c r="J65" s="72" t="s">
        <v>119</v>
      </c>
      <c r="K65" s="72" t="s">
        <v>119</v>
      </c>
      <c r="L65" s="72" t="s">
        <v>119</v>
      </c>
      <c r="M65" s="72" t="s">
        <v>119</v>
      </c>
      <c r="N65" s="72" t="s">
        <v>119</v>
      </c>
      <c r="O65" s="72" t="s">
        <v>119</v>
      </c>
      <c r="P65" s="72" t="s">
        <v>119</v>
      </c>
      <c r="Q65" s="72" t="s">
        <v>119</v>
      </c>
      <c r="R65" s="72" t="s">
        <v>119</v>
      </c>
      <c r="S65" s="72" t="s">
        <v>119</v>
      </c>
      <c r="T65" s="72" t="s">
        <v>119</v>
      </c>
      <c r="U65" s="72" t="s">
        <v>119</v>
      </c>
      <c r="V65" s="72" t="s">
        <v>119</v>
      </c>
      <c r="W65" s="72" t="s">
        <v>119</v>
      </c>
      <c r="X65" s="72" t="s">
        <v>119</v>
      </c>
      <c r="Y65" s="72" t="s">
        <v>119</v>
      </c>
      <c r="Z65" s="72" t="s">
        <v>119</v>
      </c>
      <c r="AA65" s="72" t="s">
        <v>119</v>
      </c>
      <c r="AB65" s="72" t="s">
        <v>119</v>
      </c>
      <c r="AC65" s="72" t="s">
        <v>119</v>
      </c>
      <c r="AD65" s="72" t="s">
        <v>119</v>
      </c>
      <c r="AE65" s="72" t="s">
        <v>119</v>
      </c>
      <c r="AF65" s="72" t="s">
        <v>119</v>
      </c>
      <c r="AG65" s="72" t="s">
        <v>119</v>
      </c>
      <c r="AH65" s="72" t="s">
        <v>119</v>
      </c>
      <c r="AI65" s="72" t="s">
        <v>119</v>
      </c>
      <c r="AJ65" s="72" t="s">
        <v>119</v>
      </c>
      <c r="AK65" s="72" t="s">
        <v>119</v>
      </c>
      <c r="AL65" s="72" t="s">
        <v>119</v>
      </c>
      <c r="AM65" s="72" t="s">
        <v>119</v>
      </c>
      <c r="AN65" s="72" t="s">
        <v>119</v>
      </c>
      <c r="AO65" s="72" t="s">
        <v>119</v>
      </c>
      <c r="AP65" s="72" t="s">
        <v>119</v>
      </c>
      <c r="AQ65" s="72" t="s">
        <v>119</v>
      </c>
      <c r="AR65" s="72" t="s">
        <v>119</v>
      </c>
      <c r="AS65" s="72" t="s">
        <v>119</v>
      </c>
      <c r="AT65" s="72" t="s">
        <v>119</v>
      </c>
      <c r="AU65" s="72" t="s">
        <v>119</v>
      </c>
      <c r="AV65" s="72" t="s">
        <v>119</v>
      </c>
      <c r="AW65" s="72" t="s">
        <v>119</v>
      </c>
      <c r="AX65" s="72" t="s">
        <v>119</v>
      </c>
      <c r="AY65" s="72" t="s">
        <v>119</v>
      </c>
      <c r="AZ65" s="72" t="s">
        <v>119</v>
      </c>
      <c r="BA65" s="72" t="s">
        <v>119</v>
      </c>
      <c r="BB65" s="72" t="s">
        <v>119</v>
      </c>
      <c r="BC65" s="72" t="s">
        <v>119</v>
      </c>
      <c r="BD65" s="72" t="s">
        <v>119</v>
      </c>
      <c r="BE65" s="72" t="s">
        <v>119</v>
      </c>
      <c r="BF65" s="72" t="s">
        <v>119</v>
      </c>
      <c r="BG65" s="72">
        <v>0.73570000000000002</v>
      </c>
      <c r="BH65" s="72">
        <v>0.51549999999999996</v>
      </c>
      <c r="BI65" s="72">
        <v>0.59289999999999998</v>
      </c>
      <c r="BJ65" s="72">
        <v>0.8458</v>
      </c>
      <c r="BK65" s="72">
        <v>0.96419999999999995</v>
      </c>
      <c r="BL65" s="72">
        <v>1.0317000000000001</v>
      </c>
      <c r="BM65" s="72">
        <v>0.74519999999999997</v>
      </c>
      <c r="BN65" s="72">
        <v>1.6979</v>
      </c>
      <c r="BO65" s="72">
        <v>1.77</v>
      </c>
      <c r="BP65" s="72">
        <v>0.80940000000000001</v>
      </c>
      <c r="BQ65" s="72">
        <v>0.84350000000000003</v>
      </c>
      <c r="BR65" s="72">
        <v>1.7716000000000001</v>
      </c>
      <c r="BS65" s="72">
        <v>2.0453999999999999</v>
      </c>
      <c r="BT65" s="72">
        <v>1.4175</v>
      </c>
      <c r="BU65" s="72">
        <v>1.1890000000000001</v>
      </c>
      <c r="BV65" s="72">
        <v>2.3485</v>
      </c>
      <c r="BW65" s="72">
        <v>1.9715</v>
      </c>
      <c r="BX65" s="72">
        <v>1.2265999999999999</v>
      </c>
      <c r="BY65" s="72">
        <v>1.4649000000000001</v>
      </c>
      <c r="BZ65" s="72">
        <v>1.7769999999999999</v>
      </c>
      <c r="CA65" s="72">
        <v>2.3418000000000001</v>
      </c>
      <c r="CB65" s="72">
        <v>1.8567</v>
      </c>
      <c r="CC65" s="72">
        <v>1.7099</v>
      </c>
      <c r="CD65" s="72">
        <v>2.7368999999999999</v>
      </c>
      <c r="CE65" s="72">
        <v>2.8433999999999999</v>
      </c>
      <c r="CF65" s="72">
        <v>1.5919000000000001</v>
      </c>
      <c r="CG65" s="72">
        <v>1.6747000000000001</v>
      </c>
      <c r="CH65" s="72">
        <v>2.8567</v>
      </c>
      <c r="CI65" s="72">
        <v>2.6686999999999999</v>
      </c>
      <c r="CJ65" s="72">
        <v>1.6325000000000001</v>
      </c>
      <c r="CK65" s="72">
        <v>1.8227</v>
      </c>
      <c r="CL65" s="72">
        <v>2.4900000000000002</v>
      </c>
      <c r="CM65" s="72">
        <v>3.4365999999999999</v>
      </c>
      <c r="CN65" s="72">
        <v>1.6182000000000001</v>
      </c>
      <c r="CO65" s="72">
        <v>1.7344999999999999</v>
      </c>
      <c r="CP65" s="72">
        <v>2.5146000000000002</v>
      </c>
      <c r="CQ65" s="72">
        <v>2.5015000000000001</v>
      </c>
      <c r="CR65" s="72">
        <v>1.3071999999999999</v>
      </c>
      <c r="CS65" s="82">
        <v>1.0093000000000001</v>
      </c>
      <c r="CT65" s="82">
        <v>2.5573000000000001</v>
      </c>
      <c r="CU65" s="82">
        <v>2.8054000000000001</v>
      </c>
      <c r="CV65" s="82">
        <v>1.8220000000000001</v>
      </c>
      <c r="CW65" s="82">
        <v>1.3344</v>
      </c>
      <c r="CX65" s="82">
        <v>2.4815999999999998</v>
      </c>
      <c r="CY65" s="82">
        <v>2.6720000000000002</v>
      </c>
      <c r="CZ65" s="82">
        <v>1.5705</v>
      </c>
      <c r="DA65" s="82">
        <v>1.8081</v>
      </c>
      <c r="DB65" s="82">
        <v>2.7254</v>
      </c>
      <c r="DC65" s="82">
        <v>2.2866</v>
      </c>
      <c r="DD65" s="82">
        <v>1.5608</v>
      </c>
      <c r="DE65" s="82">
        <v>1.5063</v>
      </c>
      <c r="DF65" s="234">
        <v>2.0394000000000001</v>
      </c>
      <c r="DG65" s="234">
        <v>2.1112000000000002</v>
      </c>
      <c r="DH65" s="82">
        <v>1.6160000000000001</v>
      </c>
      <c r="DI65" s="82">
        <v>1.6391</v>
      </c>
      <c r="DJ65" s="82">
        <v>2.5065</v>
      </c>
      <c r="DK65" s="82">
        <v>2.6966000000000001</v>
      </c>
      <c r="DM65" s="69"/>
      <c r="DN65" s="69"/>
      <c r="DO65" s="69"/>
      <c r="DP65" s="69"/>
      <c r="DQ65" s="69"/>
      <c r="DR65" s="69"/>
      <c r="DS65" s="69"/>
      <c r="DT65" s="69"/>
      <c r="DU65" s="69"/>
      <c r="DV65" s="69"/>
      <c r="DW65" s="69"/>
    </row>
    <row r="66" spans="1:128" ht="15.5" x14ac:dyDescent="0.35">
      <c r="A66" s="37" t="s">
        <v>47</v>
      </c>
      <c r="B66" s="83" t="s">
        <v>99</v>
      </c>
      <c r="C66" s="72" t="s">
        <v>119</v>
      </c>
      <c r="D66" s="72" t="s">
        <v>119</v>
      </c>
      <c r="E66" s="72" t="s">
        <v>119</v>
      </c>
      <c r="F66" s="72" t="s">
        <v>119</v>
      </c>
      <c r="G66" s="72" t="s">
        <v>119</v>
      </c>
      <c r="H66" s="72" t="s">
        <v>119</v>
      </c>
      <c r="I66" s="72" t="s">
        <v>119</v>
      </c>
      <c r="J66" s="72" t="s">
        <v>119</v>
      </c>
      <c r="K66" s="72" t="s">
        <v>119</v>
      </c>
      <c r="L66" s="72" t="s">
        <v>119</v>
      </c>
      <c r="M66" s="72" t="s">
        <v>119</v>
      </c>
      <c r="N66" s="72" t="s">
        <v>119</v>
      </c>
      <c r="O66" s="72" t="s">
        <v>119</v>
      </c>
      <c r="P66" s="72" t="s">
        <v>119</v>
      </c>
      <c r="Q66" s="72" t="s">
        <v>119</v>
      </c>
      <c r="R66" s="72" t="s">
        <v>119</v>
      </c>
      <c r="S66" s="72" t="s">
        <v>119</v>
      </c>
      <c r="T66" s="72" t="s">
        <v>119</v>
      </c>
      <c r="U66" s="72" t="s">
        <v>119</v>
      </c>
      <c r="V66" s="72" t="s">
        <v>119</v>
      </c>
      <c r="W66" s="72" t="s">
        <v>119</v>
      </c>
      <c r="X66" s="72" t="s">
        <v>119</v>
      </c>
      <c r="Y66" s="72" t="s">
        <v>119</v>
      </c>
      <c r="Z66" s="72" t="s">
        <v>119</v>
      </c>
      <c r="AA66" s="72" t="s">
        <v>119</v>
      </c>
      <c r="AB66" s="72" t="s">
        <v>119</v>
      </c>
      <c r="AC66" s="72" t="s">
        <v>119</v>
      </c>
      <c r="AD66" s="72" t="s">
        <v>119</v>
      </c>
      <c r="AE66" s="72" t="s">
        <v>119</v>
      </c>
      <c r="AF66" s="72" t="s">
        <v>119</v>
      </c>
      <c r="AG66" s="72" t="s">
        <v>119</v>
      </c>
      <c r="AH66" s="72" t="s">
        <v>119</v>
      </c>
      <c r="AI66" s="72" t="s">
        <v>119</v>
      </c>
      <c r="AJ66" s="72" t="s">
        <v>119</v>
      </c>
      <c r="AK66" s="72" t="s">
        <v>119</v>
      </c>
      <c r="AL66" s="72" t="s">
        <v>119</v>
      </c>
      <c r="AM66" s="72" t="s">
        <v>119</v>
      </c>
      <c r="AN66" s="72" t="s">
        <v>119</v>
      </c>
      <c r="AO66" s="72" t="s">
        <v>119</v>
      </c>
      <c r="AP66" s="72" t="s">
        <v>119</v>
      </c>
      <c r="AQ66" s="72" t="s">
        <v>119</v>
      </c>
      <c r="AR66" s="72" t="s">
        <v>119</v>
      </c>
      <c r="AS66" s="72" t="s">
        <v>119</v>
      </c>
      <c r="AT66" s="72" t="s">
        <v>119</v>
      </c>
      <c r="AU66" s="72" t="s">
        <v>119</v>
      </c>
      <c r="AV66" s="72" t="s">
        <v>119</v>
      </c>
      <c r="AW66" s="72" t="s">
        <v>119</v>
      </c>
      <c r="AX66" s="72" t="s">
        <v>119</v>
      </c>
      <c r="AY66" s="72" t="s">
        <v>119</v>
      </c>
      <c r="AZ66" s="72" t="s">
        <v>119</v>
      </c>
      <c r="BA66" s="72" t="s">
        <v>119</v>
      </c>
      <c r="BB66" s="72" t="s">
        <v>119</v>
      </c>
      <c r="BC66" s="72" t="s">
        <v>119</v>
      </c>
      <c r="BD66" s="72" t="s">
        <v>119</v>
      </c>
      <c r="BE66" s="72" t="s">
        <v>119</v>
      </c>
      <c r="BF66" s="72" t="s">
        <v>119</v>
      </c>
      <c r="BG66" s="72" t="s">
        <v>119</v>
      </c>
      <c r="BH66" s="72" t="s">
        <v>119</v>
      </c>
      <c r="BI66" s="72" t="s">
        <v>119</v>
      </c>
      <c r="BJ66" s="72" t="s">
        <v>119</v>
      </c>
      <c r="BK66" s="72" t="s">
        <v>119</v>
      </c>
      <c r="BL66" s="72" t="s">
        <v>119</v>
      </c>
      <c r="BM66" s="72" t="s">
        <v>119</v>
      </c>
      <c r="BN66" s="72" t="s">
        <v>119</v>
      </c>
      <c r="BO66" s="72" t="s">
        <v>119</v>
      </c>
      <c r="BP66" s="72">
        <v>4.0000000000000002E-4</v>
      </c>
      <c r="BQ66" s="72">
        <v>1E-3</v>
      </c>
      <c r="BR66" s="72">
        <v>1.1000000000000001E-3</v>
      </c>
      <c r="BS66" s="72">
        <v>3.0999999999999999E-3</v>
      </c>
      <c r="BT66" s="72">
        <v>4.8999999999999998E-3</v>
      </c>
      <c r="BU66" s="72">
        <v>3.0999999999999999E-3</v>
      </c>
      <c r="BV66" s="72">
        <v>6.1000000000000004E-3</v>
      </c>
      <c r="BW66" s="72">
        <v>0</v>
      </c>
      <c r="BX66" s="72">
        <v>0</v>
      </c>
      <c r="BY66" s="72">
        <v>0</v>
      </c>
      <c r="BZ66" s="72">
        <v>7.0000000000000001E-3</v>
      </c>
      <c r="CA66" s="72">
        <v>1.04E-2</v>
      </c>
      <c r="CB66" s="72">
        <v>1.04E-2</v>
      </c>
      <c r="CC66" s="72">
        <v>1.04E-2</v>
      </c>
      <c r="CD66" s="72">
        <v>1.04E-2</v>
      </c>
      <c r="CE66" s="72">
        <v>4.8999999999999998E-3</v>
      </c>
      <c r="CF66" s="72">
        <v>3.5999999999999999E-3</v>
      </c>
      <c r="CG66" s="72">
        <v>3.3E-3</v>
      </c>
      <c r="CH66" s="72">
        <v>5.4000000000000003E-3</v>
      </c>
      <c r="CI66" s="72">
        <v>1.09E-2</v>
      </c>
      <c r="CJ66" s="72">
        <v>7.7000000000000002E-3</v>
      </c>
      <c r="CK66" s="72">
        <v>8.3999999999999995E-3</v>
      </c>
      <c r="CL66" s="72">
        <v>0.1203</v>
      </c>
      <c r="CM66" s="72">
        <v>8.5000000000000006E-3</v>
      </c>
      <c r="CN66" s="72">
        <v>4.0000000000000001E-3</v>
      </c>
      <c r="CO66" s="72">
        <v>4.4000000000000003E-3</v>
      </c>
      <c r="CP66" s="72">
        <v>6.7999999999999996E-3</v>
      </c>
      <c r="CQ66" s="72">
        <v>7.1000000000000004E-3</v>
      </c>
      <c r="CR66" s="72">
        <v>1.0500000000000001E-2</v>
      </c>
      <c r="CS66" s="82">
        <v>9.7999999999999997E-3</v>
      </c>
      <c r="CT66" s="82">
        <v>4.2299999999999997E-2</v>
      </c>
      <c r="CU66" s="82">
        <v>3.9899999999999998E-2</v>
      </c>
      <c r="CV66" s="82">
        <v>3.2199999999999999E-2</v>
      </c>
      <c r="CW66" s="82">
        <v>2.4299999999999999E-2</v>
      </c>
      <c r="CX66" s="82">
        <v>5.0099999999999999E-2</v>
      </c>
      <c r="CY66" s="82">
        <v>4.9399999999999999E-2</v>
      </c>
      <c r="CZ66" s="82">
        <v>2.24E-2</v>
      </c>
      <c r="DA66" s="82">
        <v>3.5200000000000002E-2</v>
      </c>
      <c r="DB66" s="82">
        <v>5.0900000000000001E-2</v>
      </c>
      <c r="DC66" s="82">
        <v>4.24E-2</v>
      </c>
      <c r="DD66" s="82">
        <v>3.5200000000000002E-2</v>
      </c>
      <c r="DE66" s="82">
        <v>4.1700000000000001E-2</v>
      </c>
      <c r="DF66" s="234">
        <v>5.8999999999999997E-2</v>
      </c>
      <c r="DG66" s="234">
        <v>5.7299999999999997E-2</v>
      </c>
      <c r="DH66" s="82">
        <v>3.27E-2</v>
      </c>
      <c r="DI66" s="82">
        <v>1.83E-2</v>
      </c>
      <c r="DJ66" s="82">
        <v>2.7199999999999998E-2</v>
      </c>
      <c r="DK66" s="82">
        <v>2.6599999999999999E-2</v>
      </c>
      <c r="DM66" s="69"/>
      <c r="DN66" s="69"/>
      <c r="DO66" s="69"/>
      <c r="DP66" s="69"/>
      <c r="DQ66" s="69"/>
      <c r="DR66" s="69"/>
      <c r="DS66" s="69"/>
      <c r="DT66" s="69"/>
      <c r="DU66" s="69"/>
      <c r="DV66" s="69"/>
      <c r="DW66" s="69"/>
    </row>
    <row r="67" spans="1:128" ht="15.5" x14ac:dyDescent="0.35">
      <c r="A67" s="37" t="s">
        <v>47</v>
      </c>
      <c r="B67" s="71" t="s">
        <v>64</v>
      </c>
      <c r="C67" s="72" t="s">
        <v>119</v>
      </c>
      <c r="D67" s="72" t="s">
        <v>119</v>
      </c>
      <c r="E67" s="72" t="s">
        <v>119</v>
      </c>
      <c r="F67" s="72" t="s">
        <v>119</v>
      </c>
      <c r="G67" s="72" t="s">
        <v>119</v>
      </c>
      <c r="H67" s="72" t="s">
        <v>119</v>
      </c>
      <c r="I67" s="72" t="s">
        <v>119</v>
      </c>
      <c r="J67" s="72" t="s">
        <v>119</v>
      </c>
      <c r="K67" s="72" t="s">
        <v>119</v>
      </c>
      <c r="L67" s="72" t="s">
        <v>119</v>
      </c>
      <c r="M67" s="72" t="s">
        <v>119</v>
      </c>
      <c r="N67" s="72" t="s">
        <v>119</v>
      </c>
      <c r="O67" s="72" t="s">
        <v>119</v>
      </c>
      <c r="P67" s="72" t="s">
        <v>119</v>
      </c>
      <c r="Q67" s="72" t="s">
        <v>119</v>
      </c>
      <c r="R67" s="72" t="s">
        <v>119</v>
      </c>
      <c r="S67" s="72" t="s">
        <v>119</v>
      </c>
      <c r="T67" s="72" t="s">
        <v>119</v>
      </c>
      <c r="U67" s="72" t="s">
        <v>119</v>
      </c>
      <c r="V67" s="72" t="s">
        <v>119</v>
      </c>
      <c r="W67" s="72" t="s">
        <v>119</v>
      </c>
      <c r="X67" s="72" t="s">
        <v>119</v>
      </c>
      <c r="Y67" s="72" t="s">
        <v>119</v>
      </c>
      <c r="Z67" s="72" t="s">
        <v>119</v>
      </c>
      <c r="AA67" s="72" t="s">
        <v>119</v>
      </c>
      <c r="AB67" s="72" t="s">
        <v>119</v>
      </c>
      <c r="AC67" s="72" t="s">
        <v>119</v>
      </c>
      <c r="AD67" s="72" t="s">
        <v>119</v>
      </c>
      <c r="AE67" s="72" t="s">
        <v>119</v>
      </c>
      <c r="AF67" s="72" t="s">
        <v>119</v>
      </c>
      <c r="AG67" s="72" t="s">
        <v>119</v>
      </c>
      <c r="AH67" s="72" t="s">
        <v>119</v>
      </c>
      <c r="AI67" s="72" t="s">
        <v>119</v>
      </c>
      <c r="AJ67" s="72" t="s">
        <v>119</v>
      </c>
      <c r="AK67" s="72" t="s">
        <v>119</v>
      </c>
      <c r="AL67" s="72" t="s">
        <v>119</v>
      </c>
      <c r="AM67" s="72" t="s">
        <v>119</v>
      </c>
      <c r="AN67" s="72" t="s">
        <v>119</v>
      </c>
      <c r="AO67" s="72" t="s">
        <v>119</v>
      </c>
      <c r="AP67" s="72" t="s">
        <v>119</v>
      </c>
      <c r="AQ67" s="72" t="s">
        <v>119</v>
      </c>
      <c r="AR67" s="72" t="s">
        <v>119</v>
      </c>
      <c r="AS67" s="72" t="s">
        <v>119</v>
      </c>
      <c r="AT67" s="72" t="s">
        <v>119</v>
      </c>
      <c r="AU67" s="72" t="s">
        <v>119</v>
      </c>
      <c r="AV67" s="72" t="s">
        <v>119</v>
      </c>
      <c r="AW67" s="72" t="s">
        <v>119</v>
      </c>
      <c r="AX67" s="72" t="s">
        <v>119</v>
      </c>
      <c r="AY67" s="72" t="s">
        <v>119</v>
      </c>
      <c r="AZ67" s="72" t="s">
        <v>119</v>
      </c>
      <c r="BA67" s="72" t="s">
        <v>119</v>
      </c>
      <c r="BB67" s="72" t="s">
        <v>119</v>
      </c>
      <c r="BC67" s="72" t="s">
        <v>119</v>
      </c>
      <c r="BD67" s="72" t="s">
        <v>119</v>
      </c>
      <c r="BE67" s="72" t="s">
        <v>119</v>
      </c>
      <c r="BF67" s="72" t="s">
        <v>119</v>
      </c>
      <c r="BG67" s="72">
        <v>1E-3</v>
      </c>
      <c r="BH67" s="72">
        <v>8.9999999999999998E-4</v>
      </c>
      <c r="BI67" s="72">
        <v>1.1999999999999999E-3</v>
      </c>
      <c r="BJ67" s="72">
        <v>1.1999999999999999E-3</v>
      </c>
      <c r="BK67" s="72">
        <v>1.2999999999999999E-3</v>
      </c>
      <c r="BL67" s="72">
        <v>1.1000000000000001E-3</v>
      </c>
      <c r="BM67" s="72">
        <v>1E-3</v>
      </c>
      <c r="BN67" s="72">
        <v>1.4E-3</v>
      </c>
      <c r="BO67" s="72">
        <v>5.0000000000000001E-4</v>
      </c>
      <c r="BP67" s="72">
        <v>8.9999999999999998E-4</v>
      </c>
      <c r="BQ67" s="72">
        <v>2.0000000000000001E-4</v>
      </c>
      <c r="BR67" s="72">
        <v>5.9999999999999995E-4</v>
      </c>
      <c r="BS67" s="72">
        <v>5.9999999999999995E-4</v>
      </c>
      <c r="BT67" s="72">
        <v>5.0000000000000001E-4</v>
      </c>
      <c r="BU67" s="72">
        <v>5.0000000000000001E-4</v>
      </c>
      <c r="BV67" s="72">
        <v>5.0000000000000001E-4</v>
      </c>
      <c r="BW67" s="72">
        <v>0</v>
      </c>
      <c r="BX67" s="72">
        <v>0</v>
      </c>
      <c r="BY67" s="72">
        <v>0</v>
      </c>
      <c r="BZ67" s="72">
        <v>0</v>
      </c>
      <c r="CA67" s="72">
        <v>2.9999999999999997E-4</v>
      </c>
      <c r="CB67" s="72">
        <v>1E-4</v>
      </c>
      <c r="CC67" s="72">
        <v>2.3999999999999998E-3</v>
      </c>
      <c r="CD67" s="72">
        <v>1.2999999999999999E-3</v>
      </c>
      <c r="CE67" s="72">
        <v>3.0999999999999999E-3</v>
      </c>
      <c r="CF67" s="72">
        <v>3.0999999999999999E-3</v>
      </c>
      <c r="CG67" s="72">
        <v>1.1000000000000001E-3</v>
      </c>
      <c r="CH67" s="72">
        <v>1.9E-3</v>
      </c>
      <c r="CI67" s="72">
        <v>3.2000000000000002E-3</v>
      </c>
      <c r="CJ67" s="72">
        <v>3.8999999999999998E-3</v>
      </c>
      <c r="CK67" s="72">
        <v>4.0000000000000001E-3</v>
      </c>
      <c r="CL67" s="72">
        <v>2.8999999999999998E-3</v>
      </c>
      <c r="CM67" s="72">
        <v>2.8999999999999998E-3</v>
      </c>
      <c r="CN67" s="72">
        <v>3.0999999999999999E-3</v>
      </c>
      <c r="CO67" s="72">
        <v>3.3999999999999998E-3</v>
      </c>
      <c r="CP67" s="72">
        <v>1.8E-3</v>
      </c>
      <c r="CQ67" s="72">
        <v>1.2999999999999999E-3</v>
      </c>
      <c r="CR67" s="72">
        <v>1.1999999999999999E-3</v>
      </c>
      <c r="CS67" s="82">
        <v>1.2999999999999999E-3</v>
      </c>
      <c r="CT67" s="82">
        <v>1.6000000000000001E-3</v>
      </c>
      <c r="CU67" s="82">
        <v>1.5E-3</v>
      </c>
      <c r="CV67" s="82">
        <v>2.7000000000000001E-3</v>
      </c>
      <c r="CW67" s="82">
        <v>3.3999999999999998E-3</v>
      </c>
      <c r="CX67" s="82">
        <v>3.5000000000000001E-3</v>
      </c>
      <c r="CY67" s="82">
        <v>3.2000000000000002E-3</v>
      </c>
      <c r="CZ67" s="82">
        <v>3.2000000000000002E-3</v>
      </c>
      <c r="DA67" s="82">
        <v>3.3999999999999998E-3</v>
      </c>
      <c r="DB67" s="82">
        <v>2.8999999999999998E-3</v>
      </c>
      <c r="DC67" s="82">
        <v>2.8999999999999998E-3</v>
      </c>
      <c r="DD67" s="82">
        <v>3.3E-3</v>
      </c>
      <c r="DE67" s="82">
        <v>3.2000000000000002E-3</v>
      </c>
      <c r="DF67" s="234">
        <v>3.5999999999999999E-3</v>
      </c>
      <c r="DG67" s="234">
        <v>5.1999999999999998E-3</v>
      </c>
      <c r="DH67" s="82">
        <v>4.5999999999999999E-3</v>
      </c>
      <c r="DI67" s="82">
        <v>3.7000000000000002E-3</v>
      </c>
      <c r="DJ67" s="82">
        <v>2.5000000000000001E-3</v>
      </c>
      <c r="DK67" s="82">
        <v>1.8E-3</v>
      </c>
      <c r="DM67" s="278"/>
      <c r="DN67" s="278"/>
      <c r="DO67" s="278"/>
      <c r="DP67" s="278"/>
      <c r="DQ67" s="278"/>
      <c r="DR67" s="278"/>
      <c r="DS67" s="278"/>
      <c r="DT67" s="278"/>
      <c r="DU67" s="278"/>
      <c r="DV67" s="278"/>
      <c r="DW67" s="278"/>
      <c r="DX67" s="278"/>
    </row>
    <row r="68" spans="1:128" ht="15.5" x14ac:dyDescent="0.35">
      <c r="A68" s="37" t="s">
        <v>47</v>
      </c>
      <c r="B68" s="71" t="s">
        <v>52</v>
      </c>
      <c r="C68" s="72" t="s">
        <v>119</v>
      </c>
      <c r="D68" s="72" t="s">
        <v>119</v>
      </c>
      <c r="E68" s="72" t="s">
        <v>119</v>
      </c>
      <c r="F68" s="72" t="s">
        <v>119</v>
      </c>
      <c r="G68" s="72" t="s">
        <v>119</v>
      </c>
      <c r="H68" s="72" t="s">
        <v>119</v>
      </c>
      <c r="I68" s="72" t="s">
        <v>119</v>
      </c>
      <c r="J68" s="72" t="s">
        <v>119</v>
      </c>
      <c r="K68" s="72" t="s">
        <v>119</v>
      </c>
      <c r="L68" s="72" t="s">
        <v>119</v>
      </c>
      <c r="M68" s="72" t="s">
        <v>119</v>
      </c>
      <c r="N68" s="72" t="s">
        <v>119</v>
      </c>
      <c r="O68" s="72" t="s">
        <v>119</v>
      </c>
      <c r="P68" s="72" t="s">
        <v>119</v>
      </c>
      <c r="Q68" s="72" t="s">
        <v>119</v>
      </c>
      <c r="R68" s="72" t="s">
        <v>119</v>
      </c>
      <c r="S68" s="72" t="s">
        <v>119</v>
      </c>
      <c r="T68" s="72" t="s">
        <v>119</v>
      </c>
      <c r="U68" s="72" t="s">
        <v>119</v>
      </c>
      <c r="V68" s="72" t="s">
        <v>119</v>
      </c>
      <c r="W68" s="72" t="s">
        <v>119</v>
      </c>
      <c r="X68" s="72" t="s">
        <v>119</v>
      </c>
      <c r="Y68" s="72" t="s">
        <v>119</v>
      </c>
      <c r="Z68" s="72" t="s">
        <v>119</v>
      </c>
      <c r="AA68" s="72" t="s">
        <v>119</v>
      </c>
      <c r="AB68" s="72" t="s">
        <v>119</v>
      </c>
      <c r="AC68" s="72" t="s">
        <v>119</v>
      </c>
      <c r="AD68" s="72" t="s">
        <v>119</v>
      </c>
      <c r="AE68" s="72" t="s">
        <v>119</v>
      </c>
      <c r="AF68" s="72" t="s">
        <v>119</v>
      </c>
      <c r="AG68" s="72" t="s">
        <v>119</v>
      </c>
      <c r="AH68" s="72" t="s">
        <v>119</v>
      </c>
      <c r="AI68" s="72" t="s">
        <v>119</v>
      </c>
      <c r="AJ68" s="72" t="s">
        <v>119</v>
      </c>
      <c r="AK68" s="72" t="s">
        <v>119</v>
      </c>
      <c r="AL68" s="72" t="s">
        <v>119</v>
      </c>
      <c r="AM68" s="72" t="s">
        <v>119</v>
      </c>
      <c r="AN68" s="72" t="s">
        <v>119</v>
      </c>
      <c r="AO68" s="72" t="s">
        <v>119</v>
      </c>
      <c r="AP68" s="72" t="s">
        <v>119</v>
      </c>
      <c r="AQ68" s="72" t="s">
        <v>119</v>
      </c>
      <c r="AR68" s="72" t="s">
        <v>119</v>
      </c>
      <c r="AS68" s="72" t="s">
        <v>119</v>
      </c>
      <c r="AT68" s="72" t="s">
        <v>119</v>
      </c>
      <c r="AU68" s="72" t="s">
        <v>119</v>
      </c>
      <c r="AV68" s="72" t="s">
        <v>119</v>
      </c>
      <c r="AW68" s="72" t="s">
        <v>119</v>
      </c>
      <c r="AX68" s="72" t="s">
        <v>119</v>
      </c>
      <c r="AY68" s="72" t="s">
        <v>119</v>
      </c>
      <c r="AZ68" s="72" t="s">
        <v>119</v>
      </c>
      <c r="BA68" s="72" t="s">
        <v>119</v>
      </c>
      <c r="BB68" s="72" t="s">
        <v>119</v>
      </c>
      <c r="BC68" s="72" t="s">
        <v>119</v>
      </c>
      <c r="BD68" s="72" t="s">
        <v>119</v>
      </c>
      <c r="BE68" s="72" t="s">
        <v>119</v>
      </c>
      <c r="BF68" s="72" t="s">
        <v>119</v>
      </c>
      <c r="BG68" s="72">
        <v>0.1782</v>
      </c>
      <c r="BH68" s="72">
        <v>0.43780000000000002</v>
      </c>
      <c r="BI68" s="72">
        <v>0.55410000000000004</v>
      </c>
      <c r="BJ68" s="72">
        <v>0.18360000000000001</v>
      </c>
      <c r="BK68" s="72">
        <v>0.14019999999999999</v>
      </c>
      <c r="BL68" s="72">
        <v>0.70099999999999996</v>
      </c>
      <c r="BM68" s="72">
        <v>0.85960000000000003</v>
      </c>
      <c r="BN68" s="72">
        <v>0.30940000000000001</v>
      </c>
      <c r="BO68" s="72">
        <v>0.47039999999999998</v>
      </c>
      <c r="BP68" s="72">
        <v>1.4729000000000001</v>
      </c>
      <c r="BQ68" s="72">
        <v>1.5618000000000001</v>
      </c>
      <c r="BR68" s="72">
        <v>0.54890000000000005</v>
      </c>
      <c r="BS68" s="72">
        <v>0.76600000000000001</v>
      </c>
      <c r="BT68" s="72">
        <v>2.52</v>
      </c>
      <c r="BU68" s="72">
        <v>2.1953</v>
      </c>
      <c r="BV68" s="72">
        <v>0.64700000000000002</v>
      </c>
      <c r="BW68" s="72">
        <v>1.1636</v>
      </c>
      <c r="BX68" s="72">
        <v>3.1440000000000001</v>
      </c>
      <c r="BY68" s="72">
        <v>2.9977999999999998</v>
      </c>
      <c r="BZ68" s="72">
        <v>1.0542</v>
      </c>
      <c r="CA68" s="72">
        <v>1.1881999999999999</v>
      </c>
      <c r="CB68" s="72">
        <v>3.3978999999999999</v>
      </c>
      <c r="CC68" s="72">
        <v>2.927</v>
      </c>
      <c r="CD68" s="72">
        <v>0.96640000000000004</v>
      </c>
      <c r="CE68" s="72">
        <v>1.2917000000000001</v>
      </c>
      <c r="CF68" s="72">
        <v>3.5329000000000002</v>
      </c>
      <c r="CG68" s="72">
        <v>3.2395</v>
      </c>
      <c r="CH68" s="72">
        <v>1.0742</v>
      </c>
      <c r="CI68" s="72">
        <v>1.2697000000000001</v>
      </c>
      <c r="CJ68" s="72">
        <v>3.1644000000000001</v>
      </c>
      <c r="CK68" s="72">
        <v>3.1242000000000001</v>
      </c>
      <c r="CL68" s="72">
        <v>0.99939999999999996</v>
      </c>
      <c r="CM68" s="72">
        <v>1.1999</v>
      </c>
      <c r="CN68" s="72">
        <v>3.3538000000000001</v>
      </c>
      <c r="CO68" s="72">
        <v>2.7019000000000002</v>
      </c>
      <c r="CP68" s="72">
        <v>0.94320000000000004</v>
      </c>
      <c r="CQ68" s="72">
        <v>1.0884</v>
      </c>
      <c r="CR68" s="72">
        <v>3.105</v>
      </c>
      <c r="CS68" s="82">
        <v>2.6358000000000001</v>
      </c>
      <c r="CT68" s="82">
        <v>0.98770000000000002</v>
      </c>
      <c r="CU68" s="82">
        <v>1.3781000000000001</v>
      </c>
      <c r="CV68" s="82">
        <v>3.4169</v>
      </c>
      <c r="CW68" s="82">
        <v>3.2709999999999999</v>
      </c>
      <c r="CX68" s="82">
        <v>1.1757</v>
      </c>
      <c r="CY68" s="82">
        <v>1.6015999999999999</v>
      </c>
      <c r="CZ68" s="82">
        <v>3.8582000000000001</v>
      </c>
      <c r="DA68" s="82">
        <v>3.4603999999999999</v>
      </c>
      <c r="DB68" s="82">
        <v>1.3783000000000001</v>
      </c>
      <c r="DC68" s="82">
        <v>1.1816</v>
      </c>
      <c r="DD68" s="82">
        <v>4.024</v>
      </c>
      <c r="DE68" s="82">
        <v>3.9459</v>
      </c>
      <c r="DF68" s="234">
        <v>1.3594999999999999</v>
      </c>
      <c r="DG68" s="234">
        <v>1.7666999999999999</v>
      </c>
      <c r="DH68" s="82">
        <v>6.0162000000000004</v>
      </c>
      <c r="DI68" s="82">
        <v>5.0098000000000003</v>
      </c>
      <c r="DJ68" s="82">
        <v>1.5686</v>
      </c>
      <c r="DK68" s="82">
        <v>1.9032</v>
      </c>
      <c r="DM68" s="278"/>
      <c r="DN68" s="278"/>
      <c r="DO68" s="278"/>
      <c r="DP68" s="278"/>
      <c r="DQ68" s="278"/>
      <c r="DR68" s="278"/>
      <c r="DS68" s="278"/>
      <c r="DT68" s="278"/>
      <c r="DU68" s="278"/>
      <c r="DV68" s="278"/>
      <c r="DW68" s="278"/>
      <c r="DX68" s="278"/>
    </row>
    <row r="69" spans="1:128" ht="15.5" x14ac:dyDescent="0.35">
      <c r="A69" s="37" t="s">
        <v>47</v>
      </c>
      <c r="B69" s="71" t="s">
        <v>53</v>
      </c>
      <c r="C69" s="72">
        <v>0.63149999999999995</v>
      </c>
      <c r="D69" s="72">
        <v>0.65329999999999999</v>
      </c>
      <c r="E69" s="72">
        <v>0.67359999999999998</v>
      </c>
      <c r="F69" s="72">
        <v>0.70269999999999999</v>
      </c>
      <c r="G69" s="72">
        <v>0.76570000000000005</v>
      </c>
      <c r="H69" s="72">
        <v>0.7923</v>
      </c>
      <c r="I69" s="72">
        <v>0.81689999999999996</v>
      </c>
      <c r="J69" s="72">
        <v>0.85209999999999997</v>
      </c>
      <c r="K69" s="72">
        <v>0.91039999999999999</v>
      </c>
      <c r="L69" s="72">
        <v>0.85309999999999997</v>
      </c>
      <c r="M69" s="72">
        <v>0.9274</v>
      </c>
      <c r="N69" s="72">
        <v>0.93910000000000005</v>
      </c>
      <c r="O69" s="72">
        <v>0.99239999999999995</v>
      </c>
      <c r="P69" s="72">
        <v>1.0606</v>
      </c>
      <c r="Q69" s="72">
        <v>1.1207</v>
      </c>
      <c r="R69" s="72">
        <v>1.1442000000000001</v>
      </c>
      <c r="S69" s="72">
        <v>1.2062999999999999</v>
      </c>
      <c r="T69" s="72">
        <v>1.1653</v>
      </c>
      <c r="U69" s="72">
        <v>1.1839</v>
      </c>
      <c r="V69" s="72">
        <v>1.2135</v>
      </c>
      <c r="W69" s="72">
        <v>1.3976</v>
      </c>
      <c r="X69" s="72">
        <v>1.3099000000000001</v>
      </c>
      <c r="Y69" s="72">
        <v>1.3357000000000001</v>
      </c>
      <c r="Z69" s="72">
        <v>1.4938</v>
      </c>
      <c r="AA69" s="72">
        <v>1.5156000000000001</v>
      </c>
      <c r="AB69" s="72">
        <v>1.6072</v>
      </c>
      <c r="AC69" s="72">
        <v>1.6011</v>
      </c>
      <c r="AD69" s="72">
        <v>1.7450000000000001</v>
      </c>
      <c r="AE69" s="72">
        <v>1.6879999999999999</v>
      </c>
      <c r="AF69" s="72">
        <v>1.6491</v>
      </c>
      <c r="AG69" s="72">
        <v>1.6856</v>
      </c>
      <c r="AH69" s="72">
        <v>1.9182999999999999</v>
      </c>
      <c r="AI69" s="72">
        <v>1.6482000000000001</v>
      </c>
      <c r="AJ69" s="72">
        <v>1.6908000000000001</v>
      </c>
      <c r="AK69" s="72">
        <v>1.7459</v>
      </c>
      <c r="AL69" s="72">
        <v>1.9140999999999999</v>
      </c>
      <c r="AM69" s="72">
        <v>1.7279</v>
      </c>
      <c r="AN69" s="72">
        <v>1.641</v>
      </c>
      <c r="AO69" s="72">
        <v>1.7003999999999999</v>
      </c>
      <c r="AP69" s="72">
        <v>1.9138999999999999</v>
      </c>
      <c r="AQ69" s="72">
        <v>1.746</v>
      </c>
      <c r="AR69" s="72">
        <v>1.6428</v>
      </c>
      <c r="AS69" s="72">
        <v>1.7138</v>
      </c>
      <c r="AT69" s="72">
        <v>1.8555999999999999</v>
      </c>
      <c r="AU69" s="72">
        <v>2.0129999999999999</v>
      </c>
      <c r="AV69" s="72">
        <v>1.9208000000000001</v>
      </c>
      <c r="AW69" s="72">
        <v>1.9541999999999999</v>
      </c>
      <c r="AX69" s="72">
        <v>2.1564999999999999</v>
      </c>
      <c r="AY69" s="72">
        <v>2.0716999999999999</v>
      </c>
      <c r="AZ69" s="72">
        <v>2.1124999999999998</v>
      </c>
      <c r="BA69" s="72">
        <v>2.1204000000000001</v>
      </c>
      <c r="BB69" s="72">
        <v>2.1738</v>
      </c>
      <c r="BC69" s="72">
        <v>2.15</v>
      </c>
      <c r="BD69" s="72">
        <v>2.1566999999999998</v>
      </c>
      <c r="BE69" s="72">
        <v>2.1669</v>
      </c>
      <c r="BF69" s="72">
        <v>2.1938</v>
      </c>
      <c r="BG69" s="72">
        <v>2.1579000000000002</v>
      </c>
      <c r="BH69" s="72">
        <v>2.1053000000000002</v>
      </c>
      <c r="BI69" s="72">
        <v>2.1461999999999999</v>
      </c>
      <c r="BJ69" s="72">
        <v>2.2147999999999999</v>
      </c>
      <c r="BK69" s="72">
        <v>2.1242000000000001</v>
      </c>
      <c r="BL69" s="72">
        <v>2.2157</v>
      </c>
      <c r="BM69" s="72">
        <v>2.2301000000000002</v>
      </c>
      <c r="BN69" s="72">
        <v>2.3180999999999998</v>
      </c>
      <c r="BO69" s="72">
        <v>2.3965000000000001</v>
      </c>
      <c r="BP69" s="72">
        <v>2.4512</v>
      </c>
      <c r="BQ69" s="72">
        <v>2.464</v>
      </c>
      <c r="BR69" s="72">
        <v>2.6093999999999999</v>
      </c>
      <c r="BS69" s="72">
        <v>2.8077000000000001</v>
      </c>
      <c r="BT69" s="72">
        <v>2.8525999999999998</v>
      </c>
      <c r="BU69" s="72">
        <v>2.9001999999999999</v>
      </c>
      <c r="BV69" s="72">
        <v>3.0030000000000001</v>
      </c>
      <c r="BW69" s="72">
        <v>3.1981999999999999</v>
      </c>
      <c r="BX69" s="72">
        <v>3.0438999999999998</v>
      </c>
      <c r="BY69" s="72">
        <v>3.1234999999999999</v>
      </c>
      <c r="BZ69" s="72">
        <v>3.2997000000000001</v>
      </c>
      <c r="CA69" s="72">
        <v>3.5508999999999999</v>
      </c>
      <c r="CB69" s="72">
        <v>3.4927999999999999</v>
      </c>
      <c r="CC69" s="72">
        <v>3.5598999999999998</v>
      </c>
      <c r="CD69" s="72">
        <v>3.5247999999999999</v>
      </c>
      <c r="CE69" s="72">
        <v>3.8645999999999998</v>
      </c>
      <c r="CF69" s="72">
        <v>3.7256</v>
      </c>
      <c r="CG69" s="72">
        <v>3.6753999999999998</v>
      </c>
      <c r="CH69" s="72">
        <v>3.8706999999999998</v>
      </c>
      <c r="CI69" s="72">
        <v>4.1215999999999999</v>
      </c>
      <c r="CJ69" s="72">
        <v>4.1017999999999999</v>
      </c>
      <c r="CK69" s="72">
        <v>4.2234999999999996</v>
      </c>
      <c r="CL69" s="72">
        <v>4.2416</v>
      </c>
      <c r="CM69" s="72">
        <v>4.4478999999999997</v>
      </c>
      <c r="CN69" s="72">
        <v>4.3383000000000003</v>
      </c>
      <c r="CO69" s="72">
        <v>4.3899999999999997</v>
      </c>
      <c r="CP69" s="72">
        <v>4.4391999999999996</v>
      </c>
      <c r="CQ69" s="72">
        <v>4.3346</v>
      </c>
      <c r="CR69" s="72">
        <v>4.4214000000000002</v>
      </c>
      <c r="CS69" s="82">
        <v>4.4621000000000004</v>
      </c>
      <c r="CT69" s="82">
        <v>4.5660999999999996</v>
      </c>
      <c r="CU69" s="82">
        <v>4.6989000000000001</v>
      </c>
      <c r="CV69" s="82">
        <v>4.4960000000000004</v>
      </c>
      <c r="CW69" s="82">
        <v>4.3323</v>
      </c>
      <c r="CX69" s="82">
        <v>4.3403</v>
      </c>
      <c r="CY69" s="82">
        <v>4.5143000000000004</v>
      </c>
      <c r="CZ69" s="82">
        <v>4.2918000000000003</v>
      </c>
      <c r="DA69" s="82">
        <v>4.4451000000000001</v>
      </c>
      <c r="DB69" s="82">
        <v>4.5128000000000004</v>
      </c>
      <c r="DC69" s="82">
        <v>4.8094000000000001</v>
      </c>
      <c r="DD69" s="82">
        <v>4.7209000000000003</v>
      </c>
      <c r="DE69" s="82">
        <v>4.681</v>
      </c>
      <c r="DF69" s="234">
        <v>4.8411</v>
      </c>
      <c r="DG69" s="234">
        <v>4.7346000000000004</v>
      </c>
      <c r="DH69" s="82">
        <v>4.7752999999999997</v>
      </c>
      <c r="DI69" s="82">
        <v>4.8285</v>
      </c>
      <c r="DJ69" s="82">
        <v>4.6906999999999996</v>
      </c>
      <c r="DK69" s="82">
        <v>4.3917000000000002</v>
      </c>
      <c r="DM69" s="278"/>
      <c r="DN69" s="278"/>
      <c r="DO69" s="278"/>
      <c r="DP69" s="278"/>
      <c r="DQ69" s="278"/>
      <c r="DR69" s="278"/>
      <c r="DS69" s="278"/>
      <c r="DT69" s="278"/>
      <c r="DU69" s="278"/>
      <c r="DV69" s="278"/>
      <c r="DW69" s="278"/>
      <c r="DX69" s="278"/>
    </row>
    <row r="70" spans="1:128" ht="15.5" x14ac:dyDescent="0.35">
      <c r="A70" s="37" t="s">
        <v>47</v>
      </c>
      <c r="B70" s="71" t="s">
        <v>54</v>
      </c>
      <c r="C70" s="72">
        <v>1.5596000000000001</v>
      </c>
      <c r="D70" s="72">
        <v>0.90680000000000005</v>
      </c>
      <c r="E70" s="72">
        <v>0.84970000000000001</v>
      </c>
      <c r="F70" s="72">
        <v>0.92059999999999997</v>
      </c>
      <c r="G70" s="72">
        <v>1.5872999999999999</v>
      </c>
      <c r="H70" s="72">
        <v>0.92290000000000005</v>
      </c>
      <c r="I70" s="72">
        <v>0.86480000000000001</v>
      </c>
      <c r="J70" s="72">
        <v>0.93700000000000006</v>
      </c>
      <c r="K70" s="72">
        <v>1.1160000000000001</v>
      </c>
      <c r="L70" s="72">
        <v>1.3754</v>
      </c>
      <c r="M70" s="72">
        <v>0.72260000000000002</v>
      </c>
      <c r="N70" s="72">
        <v>1.1870000000000001</v>
      </c>
      <c r="O70" s="72">
        <v>0.94240000000000002</v>
      </c>
      <c r="P70" s="72">
        <v>0.90429999999999999</v>
      </c>
      <c r="Q70" s="72">
        <v>0.87519999999999998</v>
      </c>
      <c r="R70" s="72">
        <v>0.85509999999999997</v>
      </c>
      <c r="S70" s="72">
        <v>0.91779999999999995</v>
      </c>
      <c r="T70" s="72">
        <v>0.8639</v>
      </c>
      <c r="U70" s="72">
        <v>0.94530000000000003</v>
      </c>
      <c r="V70" s="72">
        <v>0.99199999999999999</v>
      </c>
      <c r="W70" s="72">
        <v>1.0048999999999999</v>
      </c>
      <c r="X70" s="72">
        <v>0.97340000000000004</v>
      </c>
      <c r="Y70" s="72">
        <v>0.8972</v>
      </c>
      <c r="Z70" s="72">
        <v>0.92449999999999999</v>
      </c>
      <c r="AA70" s="72">
        <v>0.67279999999999995</v>
      </c>
      <c r="AB70" s="72">
        <v>0.76559999999999995</v>
      </c>
      <c r="AC70" s="72">
        <v>0.67689999999999995</v>
      </c>
      <c r="AD70" s="72">
        <v>0.94669999999999999</v>
      </c>
      <c r="AE70" s="72">
        <v>0.93510000000000004</v>
      </c>
      <c r="AF70" s="72">
        <v>0.89380000000000004</v>
      </c>
      <c r="AG70" s="72">
        <v>0.93559999999999999</v>
      </c>
      <c r="AH70" s="72">
        <v>0.91139999999999999</v>
      </c>
      <c r="AI70" s="72">
        <v>0.90559999999999996</v>
      </c>
      <c r="AJ70" s="72">
        <v>0.80679999999999996</v>
      </c>
      <c r="AK70" s="72">
        <v>0.82430000000000003</v>
      </c>
      <c r="AL70" s="72">
        <v>0.83420000000000005</v>
      </c>
      <c r="AM70" s="72">
        <v>0.79890000000000005</v>
      </c>
      <c r="AN70" s="72">
        <v>0.90480000000000005</v>
      </c>
      <c r="AO70" s="72">
        <v>0.94989999999999997</v>
      </c>
      <c r="AP70" s="72">
        <v>0.81379999999999997</v>
      </c>
      <c r="AQ70" s="72">
        <v>0.85299999999999998</v>
      </c>
      <c r="AR70" s="72">
        <v>0.8458</v>
      </c>
      <c r="AS70" s="72">
        <v>0.7127</v>
      </c>
      <c r="AT70" s="72">
        <v>0.77669999999999995</v>
      </c>
      <c r="AU70" s="72">
        <v>0.81950000000000001</v>
      </c>
      <c r="AV70" s="72">
        <v>0.74860000000000004</v>
      </c>
      <c r="AW70" s="72">
        <v>0.84699999999999998</v>
      </c>
      <c r="AX70" s="72">
        <v>0.78069999999999995</v>
      </c>
      <c r="AY70" s="72">
        <v>0.63980000000000004</v>
      </c>
      <c r="AZ70" s="72">
        <v>0.67030000000000001</v>
      </c>
      <c r="BA70" s="72">
        <v>0.64159999999999995</v>
      </c>
      <c r="BB70" s="72">
        <v>0.59299999999999997</v>
      </c>
      <c r="BC70" s="72">
        <v>0.73839999999999995</v>
      </c>
      <c r="BD70" s="72">
        <v>0.74770000000000003</v>
      </c>
      <c r="BE70" s="72">
        <v>0.77900000000000003</v>
      </c>
      <c r="BF70" s="72">
        <v>0.55830000000000002</v>
      </c>
      <c r="BG70" s="72">
        <v>0.78120000000000001</v>
      </c>
      <c r="BH70" s="72">
        <v>0.86339999999999995</v>
      </c>
      <c r="BI70" s="72">
        <v>0.878</v>
      </c>
      <c r="BJ70" s="72">
        <v>0.878</v>
      </c>
      <c r="BK70" s="72">
        <v>0.70760000000000001</v>
      </c>
      <c r="BL70" s="72">
        <v>0.76429999999999998</v>
      </c>
      <c r="BM70" s="72">
        <v>0.69569999999999999</v>
      </c>
      <c r="BN70" s="72">
        <v>0.7026</v>
      </c>
      <c r="BO70" s="72">
        <v>0.86240000000000006</v>
      </c>
      <c r="BP70" s="72">
        <v>0.82130000000000003</v>
      </c>
      <c r="BQ70" s="72">
        <v>0.81779999999999997</v>
      </c>
      <c r="BR70" s="72">
        <v>0.86150000000000004</v>
      </c>
      <c r="BS70" s="72">
        <v>1.0529999999999999</v>
      </c>
      <c r="BT70" s="72">
        <v>1.0148999999999999</v>
      </c>
      <c r="BU70" s="72">
        <v>0.99490000000000001</v>
      </c>
      <c r="BV70" s="72">
        <v>0.88480000000000003</v>
      </c>
      <c r="BW70" s="72">
        <v>1.1054999999999999</v>
      </c>
      <c r="BX70" s="72">
        <v>1.1043000000000001</v>
      </c>
      <c r="BY70" s="72">
        <v>1.1188</v>
      </c>
      <c r="BZ70" s="72">
        <v>1.2766</v>
      </c>
      <c r="CA70" s="72">
        <v>0.96220000000000006</v>
      </c>
      <c r="CB70" s="72">
        <v>1.0122</v>
      </c>
      <c r="CC70" s="72">
        <v>0.95730000000000004</v>
      </c>
      <c r="CD70" s="72">
        <v>1.0117</v>
      </c>
      <c r="CE70" s="72">
        <v>1.2727999999999999</v>
      </c>
      <c r="CF70" s="72">
        <v>1.2416</v>
      </c>
      <c r="CG70" s="72">
        <v>1.2125999999999999</v>
      </c>
      <c r="CH70" s="72">
        <v>1.2714000000000001</v>
      </c>
      <c r="CI70" s="72">
        <v>1.6564000000000001</v>
      </c>
      <c r="CJ70" s="72">
        <v>1.5426</v>
      </c>
      <c r="CK70" s="72">
        <v>1.4916</v>
      </c>
      <c r="CL70" s="72">
        <v>1.5817000000000001</v>
      </c>
      <c r="CM70" s="72">
        <v>1.0827</v>
      </c>
      <c r="CN70" s="72">
        <v>1.0798000000000001</v>
      </c>
      <c r="CO70" s="72">
        <v>1.0706</v>
      </c>
      <c r="CP70" s="72">
        <v>1.0533999999999999</v>
      </c>
      <c r="CQ70" s="72">
        <v>1.0397000000000001</v>
      </c>
      <c r="CR70" s="72">
        <v>1.0183</v>
      </c>
      <c r="CS70" s="82">
        <v>0.97119999999999995</v>
      </c>
      <c r="CT70" s="82">
        <v>1.0722</v>
      </c>
      <c r="CU70" s="82">
        <v>1.1123000000000001</v>
      </c>
      <c r="CV70" s="82">
        <v>1.1593</v>
      </c>
      <c r="CW70" s="82">
        <v>1.1228</v>
      </c>
      <c r="CX70" s="82">
        <v>1.1395</v>
      </c>
      <c r="CY70" s="82">
        <v>1.2092000000000001</v>
      </c>
      <c r="CZ70" s="82">
        <v>1.2161999999999999</v>
      </c>
      <c r="DA70" s="82">
        <v>1.1617</v>
      </c>
      <c r="DB70" s="82">
        <v>1.1344000000000001</v>
      </c>
      <c r="DC70" s="82">
        <v>1.1836</v>
      </c>
      <c r="DD70" s="82">
        <v>1.2215</v>
      </c>
      <c r="DE70" s="82">
        <v>1.165</v>
      </c>
      <c r="DF70" s="234">
        <v>1.0668</v>
      </c>
      <c r="DG70" s="234">
        <v>1.0921000000000001</v>
      </c>
      <c r="DH70" s="82">
        <v>1.1464000000000001</v>
      </c>
      <c r="DI70" s="82">
        <v>1.1173999999999999</v>
      </c>
      <c r="DJ70" s="82">
        <v>1.1431</v>
      </c>
      <c r="DK70" s="82">
        <v>1.1059000000000001</v>
      </c>
      <c r="DM70" s="69"/>
      <c r="DN70" s="69"/>
      <c r="DO70" s="69"/>
      <c r="DP70" s="69"/>
      <c r="DQ70" s="69"/>
      <c r="DR70" s="69"/>
      <c r="DS70" s="69"/>
      <c r="DT70" s="69"/>
      <c r="DU70" s="69"/>
      <c r="DV70" s="69"/>
      <c r="DW70" s="69"/>
    </row>
    <row r="71" spans="1:128" ht="15.5" x14ac:dyDescent="0.35">
      <c r="A71" s="37" t="s">
        <v>47</v>
      </c>
      <c r="B71" s="71" t="s">
        <v>59</v>
      </c>
      <c r="C71" s="72">
        <v>7.7</v>
      </c>
      <c r="D71" s="72">
        <v>6.6573000000000002</v>
      </c>
      <c r="E71" s="72">
        <v>7.7055999999999996</v>
      </c>
      <c r="F71" s="72">
        <v>7.7028999999999996</v>
      </c>
      <c r="G71" s="72">
        <v>8.2378999999999998</v>
      </c>
      <c r="H71" s="72">
        <v>7.2461000000000002</v>
      </c>
      <c r="I71" s="72">
        <v>7.5826000000000002</v>
      </c>
      <c r="J71" s="72">
        <v>8.4763999999999999</v>
      </c>
      <c r="K71" s="72">
        <v>9.7192000000000007</v>
      </c>
      <c r="L71" s="72">
        <v>8.4847000000000001</v>
      </c>
      <c r="M71" s="72">
        <v>8.0588999999999995</v>
      </c>
      <c r="N71" s="72">
        <v>9.0231999999999992</v>
      </c>
      <c r="O71" s="72">
        <v>8.2261000000000006</v>
      </c>
      <c r="P71" s="72">
        <v>8.1097000000000001</v>
      </c>
      <c r="Q71" s="72">
        <v>7.4996999999999998</v>
      </c>
      <c r="R71" s="72">
        <v>7.8860000000000001</v>
      </c>
      <c r="S71" s="72">
        <v>8.7171000000000003</v>
      </c>
      <c r="T71" s="72">
        <v>8.1806999999999999</v>
      </c>
      <c r="U71" s="72">
        <v>7.8849999999999998</v>
      </c>
      <c r="V71" s="72">
        <v>8.4695999999999998</v>
      </c>
      <c r="W71" s="72">
        <v>9.1587999999999994</v>
      </c>
      <c r="X71" s="72">
        <v>8.7901000000000007</v>
      </c>
      <c r="Y71" s="72">
        <v>8.1887000000000008</v>
      </c>
      <c r="Z71" s="72">
        <v>9.6247000000000007</v>
      </c>
      <c r="AA71" s="72">
        <v>9.3367000000000004</v>
      </c>
      <c r="AB71" s="72">
        <v>8.7233000000000001</v>
      </c>
      <c r="AC71" s="72">
        <v>8.2455999999999996</v>
      </c>
      <c r="AD71" s="72">
        <v>9.3102999999999998</v>
      </c>
      <c r="AE71" s="72">
        <v>9.4501000000000008</v>
      </c>
      <c r="AF71" s="72">
        <v>8.6549999999999994</v>
      </c>
      <c r="AG71" s="72">
        <v>8.8132000000000001</v>
      </c>
      <c r="AH71" s="72">
        <v>9.2296999999999993</v>
      </c>
      <c r="AI71" s="72">
        <v>9.3111999999999995</v>
      </c>
      <c r="AJ71" s="72">
        <v>8.7838999999999992</v>
      </c>
      <c r="AK71" s="72">
        <v>8.5427</v>
      </c>
      <c r="AL71" s="72">
        <v>9.4122000000000003</v>
      </c>
      <c r="AM71" s="72">
        <v>9.1130999999999993</v>
      </c>
      <c r="AN71" s="72">
        <v>8.6992999999999991</v>
      </c>
      <c r="AO71" s="72">
        <v>8.2195</v>
      </c>
      <c r="AP71" s="72">
        <v>9.4809000000000001</v>
      </c>
      <c r="AQ71" s="72">
        <v>8.8707999999999991</v>
      </c>
      <c r="AR71" s="72">
        <v>8.0747</v>
      </c>
      <c r="AS71" s="72">
        <v>8.0810999999999993</v>
      </c>
      <c r="AT71" s="72">
        <v>8.6525999999999996</v>
      </c>
      <c r="AU71" s="72">
        <v>9.2536000000000005</v>
      </c>
      <c r="AV71" s="72">
        <v>8.1765000000000008</v>
      </c>
      <c r="AW71" s="72">
        <v>8.4480000000000004</v>
      </c>
      <c r="AX71" s="72">
        <v>8.8648000000000007</v>
      </c>
      <c r="AY71" s="72">
        <v>8.8861000000000008</v>
      </c>
      <c r="AZ71" s="72">
        <v>8.1979000000000006</v>
      </c>
      <c r="BA71" s="72">
        <v>8.3879999999999999</v>
      </c>
      <c r="BB71" s="72">
        <v>8.9887999999999995</v>
      </c>
      <c r="BC71" s="72">
        <v>9.0406999999999993</v>
      </c>
      <c r="BD71" s="72">
        <v>8.7301000000000002</v>
      </c>
      <c r="BE71" s="72">
        <v>8.5791000000000004</v>
      </c>
      <c r="BF71" s="72">
        <v>9.093</v>
      </c>
      <c r="BG71" s="72">
        <v>9.0970999999999993</v>
      </c>
      <c r="BH71" s="72">
        <v>8.7345000000000006</v>
      </c>
      <c r="BI71" s="72">
        <v>8.7119999999999997</v>
      </c>
      <c r="BJ71" s="72">
        <v>9.0421999999999993</v>
      </c>
      <c r="BK71" s="72">
        <v>8.3269000000000002</v>
      </c>
      <c r="BL71" s="72">
        <v>8.4601000000000006</v>
      </c>
      <c r="BM71" s="72">
        <v>7.9107000000000003</v>
      </c>
      <c r="BN71" s="72">
        <v>8.9633000000000003</v>
      </c>
      <c r="BO71" s="72">
        <v>9.4827999999999992</v>
      </c>
      <c r="BP71" s="72">
        <v>9.1038999999999994</v>
      </c>
      <c r="BQ71" s="72">
        <v>9.1257000000000001</v>
      </c>
      <c r="BR71" s="72">
        <v>9.5616000000000003</v>
      </c>
      <c r="BS71" s="72">
        <v>10.5489</v>
      </c>
      <c r="BT71" s="72">
        <v>11.2174</v>
      </c>
      <c r="BU71" s="72">
        <v>10.8063</v>
      </c>
      <c r="BV71" s="72">
        <v>10.311999999999999</v>
      </c>
      <c r="BW71" s="72">
        <v>10.8629</v>
      </c>
      <c r="BX71" s="72">
        <v>11.869199999999999</v>
      </c>
      <c r="BY71" s="72">
        <v>12.286199999999999</v>
      </c>
      <c r="BZ71" s="72">
        <v>11.2026</v>
      </c>
      <c r="CA71" s="72">
        <v>12.108499999999999</v>
      </c>
      <c r="CB71" s="72">
        <v>13.2256</v>
      </c>
      <c r="CC71" s="72">
        <v>12.951499999999999</v>
      </c>
      <c r="CD71" s="72">
        <v>12.167400000000001</v>
      </c>
      <c r="CE71" s="72">
        <v>13.211399999999999</v>
      </c>
      <c r="CF71" s="72">
        <v>13.7218</v>
      </c>
      <c r="CG71" s="72">
        <v>13.091799999999999</v>
      </c>
      <c r="CH71" s="72">
        <v>12.7417</v>
      </c>
      <c r="CI71" s="72">
        <v>14.2189</v>
      </c>
      <c r="CJ71" s="72">
        <v>15.0456</v>
      </c>
      <c r="CK71" s="72">
        <v>14.816700000000001</v>
      </c>
      <c r="CL71" s="72">
        <v>13.817299999999999</v>
      </c>
      <c r="CM71" s="72">
        <v>14.099399999999999</v>
      </c>
      <c r="CN71" s="72">
        <v>13.610900000000001</v>
      </c>
      <c r="CO71" s="72">
        <v>13.711</v>
      </c>
      <c r="CP71" s="72">
        <v>13.4236</v>
      </c>
      <c r="CQ71" s="72">
        <v>13.186400000000001</v>
      </c>
      <c r="CR71" s="72">
        <v>13.272500000000001</v>
      </c>
      <c r="CS71" s="82">
        <v>12.467499999999999</v>
      </c>
      <c r="CT71" s="82">
        <v>13.016999999999999</v>
      </c>
      <c r="CU71" s="82">
        <v>14.1981</v>
      </c>
      <c r="CV71" s="82">
        <v>14.2056</v>
      </c>
      <c r="CW71" s="82">
        <v>13.1952</v>
      </c>
      <c r="CX71" s="82">
        <v>12.941800000000001</v>
      </c>
      <c r="CY71" s="82">
        <v>14.311199999999999</v>
      </c>
      <c r="CZ71" s="82">
        <v>14.5296</v>
      </c>
      <c r="DA71" s="82">
        <v>14.5307</v>
      </c>
      <c r="DB71" s="82">
        <v>13.704700000000001</v>
      </c>
      <c r="DC71" s="82">
        <v>13.690099999999999</v>
      </c>
      <c r="DD71" s="82">
        <v>14.813599999999999</v>
      </c>
      <c r="DE71" s="82">
        <v>14.93</v>
      </c>
      <c r="DF71" s="234">
        <v>13.228199999999999</v>
      </c>
      <c r="DG71" s="234">
        <v>14.124000000000001</v>
      </c>
      <c r="DH71" s="82">
        <v>16.7209</v>
      </c>
      <c r="DI71" s="82">
        <v>15.9377</v>
      </c>
      <c r="DJ71" s="82">
        <v>13.933299999999999</v>
      </c>
      <c r="DK71" s="82">
        <v>13.8787</v>
      </c>
      <c r="DM71" s="69"/>
      <c r="DN71" s="69"/>
      <c r="DO71" s="69"/>
      <c r="DP71" s="69"/>
      <c r="DQ71" s="69"/>
      <c r="DR71" s="69"/>
      <c r="DS71" s="69"/>
      <c r="DT71" s="69"/>
      <c r="DU71" s="69"/>
      <c r="DV71" s="69"/>
      <c r="DW71" s="69"/>
    </row>
    <row r="72" spans="1:128" ht="15.5" x14ac:dyDescent="0.35">
      <c r="A72" s="37" t="s">
        <v>60</v>
      </c>
      <c r="B72" s="71" t="s">
        <v>57</v>
      </c>
      <c r="C72" s="72">
        <v>35.3887</v>
      </c>
      <c r="D72" s="72">
        <v>28.538599999999999</v>
      </c>
      <c r="E72" s="72">
        <v>27.3078</v>
      </c>
      <c r="F72" s="72">
        <v>31.735700000000001</v>
      </c>
      <c r="G72" s="72">
        <v>30.538499999999999</v>
      </c>
      <c r="H72" s="72">
        <v>22.561299999999999</v>
      </c>
      <c r="I72" s="72">
        <v>22.779800000000002</v>
      </c>
      <c r="J72" s="72">
        <v>30.3002</v>
      </c>
      <c r="K72" s="72">
        <v>32.5625</v>
      </c>
      <c r="L72" s="72">
        <v>26.567499999999999</v>
      </c>
      <c r="M72" s="72">
        <v>25.322099999999999</v>
      </c>
      <c r="N72" s="72">
        <v>35.497700000000002</v>
      </c>
      <c r="O72" s="72">
        <v>41.014499999999998</v>
      </c>
      <c r="P72" s="72">
        <v>29.133400000000002</v>
      </c>
      <c r="Q72" s="72">
        <v>26.003699999999998</v>
      </c>
      <c r="R72" s="72">
        <v>35.308900000000001</v>
      </c>
      <c r="S72" s="72">
        <v>37.356400000000001</v>
      </c>
      <c r="T72" s="72">
        <v>24.2773</v>
      </c>
      <c r="U72" s="72">
        <v>24.878799999999998</v>
      </c>
      <c r="V72" s="72">
        <v>37.766100000000002</v>
      </c>
      <c r="W72" s="72">
        <v>40.676000000000002</v>
      </c>
      <c r="X72" s="72">
        <v>30.269600000000001</v>
      </c>
      <c r="Y72" s="72">
        <v>27.199000000000002</v>
      </c>
      <c r="Z72" s="72">
        <v>40.314300000000003</v>
      </c>
      <c r="AA72" s="72">
        <v>41.487000000000002</v>
      </c>
      <c r="AB72" s="72">
        <v>25.746700000000001</v>
      </c>
      <c r="AC72" s="72">
        <v>25.991299999999999</v>
      </c>
      <c r="AD72" s="72">
        <v>38.5625</v>
      </c>
      <c r="AE72" s="72">
        <v>42.537199999999999</v>
      </c>
      <c r="AF72" s="72">
        <v>27.507200000000001</v>
      </c>
      <c r="AG72" s="72">
        <v>22.1677</v>
      </c>
      <c r="AH72" s="72">
        <v>42.424900000000001</v>
      </c>
      <c r="AI72" s="72">
        <v>50.034799999999997</v>
      </c>
      <c r="AJ72" s="72">
        <v>30.030799999999999</v>
      </c>
      <c r="AK72" s="72">
        <v>28.260999999999999</v>
      </c>
      <c r="AL72" s="72">
        <v>40.523400000000002</v>
      </c>
      <c r="AM72" s="72">
        <v>38.995399999999997</v>
      </c>
      <c r="AN72" s="72">
        <v>25.391999999999999</v>
      </c>
      <c r="AO72" s="72">
        <v>26.9986</v>
      </c>
      <c r="AP72" s="72">
        <v>44.557899999999997</v>
      </c>
      <c r="AQ72" s="72">
        <v>35.2166</v>
      </c>
      <c r="AR72" s="72">
        <v>27.7011</v>
      </c>
      <c r="AS72" s="72">
        <v>23.184899999999999</v>
      </c>
      <c r="AT72" s="72">
        <v>38.278799999999997</v>
      </c>
      <c r="AU72" s="72">
        <v>39.834400000000002</v>
      </c>
      <c r="AV72" s="72">
        <v>20.126899999999999</v>
      </c>
      <c r="AW72" s="72">
        <v>16.4041</v>
      </c>
      <c r="AX72" s="72">
        <v>26.672599999999999</v>
      </c>
      <c r="AY72" s="72">
        <v>32.616599999999998</v>
      </c>
      <c r="AZ72" s="72">
        <v>19.5307</v>
      </c>
      <c r="BA72" s="72">
        <v>19.790600000000001</v>
      </c>
      <c r="BB72" s="72">
        <v>35.656300000000002</v>
      </c>
      <c r="BC72" s="72">
        <v>35.126399999999997</v>
      </c>
      <c r="BD72" s="72">
        <v>19.041</v>
      </c>
      <c r="BE72" s="72">
        <v>19.0959</v>
      </c>
      <c r="BF72" s="72">
        <v>35.179000000000002</v>
      </c>
      <c r="BG72" s="72">
        <v>42.0411</v>
      </c>
      <c r="BH72" s="72">
        <v>31.225200000000001</v>
      </c>
      <c r="BI72" s="72">
        <v>28.773099999999999</v>
      </c>
      <c r="BJ72" s="72">
        <v>40.752600000000001</v>
      </c>
      <c r="BK72" s="72">
        <v>41.425800000000002</v>
      </c>
      <c r="BL72" s="72">
        <v>28.837199999999999</v>
      </c>
      <c r="BM72" s="72">
        <v>26.552299999999999</v>
      </c>
      <c r="BN72" s="72">
        <v>33.442599999999999</v>
      </c>
      <c r="BO72" s="72">
        <v>34.5486</v>
      </c>
      <c r="BP72" s="72">
        <v>22.096399999999999</v>
      </c>
      <c r="BQ72" s="72">
        <v>15.8987</v>
      </c>
      <c r="BR72" s="72">
        <v>27.6952</v>
      </c>
      <c r="BS72" s="72">
        <v>29.5535</v>
      </c>
      <c r="BT72" s="72">
        <v>16.014399999999998</v>
      </c>
      <c r="BU72" s="72">
        <v>12.8294</v>
      </c>
      <c r="BV72" s="72">
        <v>17.481000000000002</v>
      </c>
      <c r="BW72" s="72">
        <v>14.6905</v>
      </c>
      <c r="BX72" s="72">
        <v>4.5761000000000003</v>
      </c>
      <c r="BY72" s="72">
        <v>2.7121</v>
      </c>
      <c r="BZ72" s="72">
        <v>8.6898999999999997</v>
      </c>
      <c r="CA72" s="72">
        <v>10.4297</v>
      </c>
      <c r="CB72" s="72">
        <v>1.5392999999999999</v>
      </c>
      <c r="CC72" s="72">
        <v>2.1612</v>
      </c>
      <c r="CD72" s="72">
        <v>8.4001999999999999</v>
      </c>
      <c r="CE72" s="72">
        <v>8.7119</v>
      </c>
      <c r="CF72" s="72">
        <v>1.2096</v>
      </c>
      <c r="CG72" s="72">
        <v>1.8540000000000001</v>
      </c>
      <c r="CH72" s="72">
        <v>5.056</v>
      </c>
      <c r="CI72" s="72">
        <v>3.0554999999999999</v>
      </c>
      <c r="CJ72" s="72">
        <v>0.46239999999999998</v>
      </c>
      <c r="CK72" s="72">
        <v>0.73229999999999995</v>
      </c>
      <c r="CL72" s="72">
        <v>2.665</v>
      </c>
      <c r="CM72" s="72">
        <v>3.3378000000000001</v>
      </c>
      <c r="CN72" s="72">
        <v>0.40579999999999999</v>
      </c>
      <c r="CO72" s="72">
        <v>0.56810000000000005</v>
      </c>
      <c r="CP72" s="72">
        <v>1.3877999999999999</v>
      </c>
      <c r="CQ72" s="72">
        <v>2.4668999999999999</v>
      </c>
      <c r="CR72" s="72">
        <v>0.79830000000000001</v>
      </c>
      <c r="CS72" s="82">
        <v>1.5716000000000001</v>
      </c>
      <c r="CT72" s="82">
        <v>1.9486000000000001</v>
      </c>
      <c r="CU72" s="82">
        <v>2.5924</v>
      </c>
      <c r="CV72" s="82">
        <v>0.5101</v>
      </c>
      <c r="CW72" s="82">
        <v>1.5199</v>
      </c>
      <c r="CX72" s="82">
        <v>1.3207</v>
      </c>
      <c r="CY72" s="82">
        <v>1.196</v>
      </c>
      <c r="CZ72" s="82">
        <v>0.28070000000000001</v>
      </c>
      <c r="DA72" s="82">
        <v>0.72409999999999997</v>
      </c>
      <c r="DB72" s="82">
        <v>1.4520999999999999</v>
      </c>
      <c r="DC72" s="82">
        <v>1.3480000000000001</v>
      </c>
      <c r="DD72" s="82">
        <v>0.4047</v>
      </c>
      <c r="DE72" s="82">
        <v>0.28460000000000002</v>
      </c>
      <c r="DF72" s="234">
        <v>2.8E-3</v>
      </c>
      <c r="DG72" s="82">
        <v>0</v>
      </c>
      <c r="DH72" s="82">
        <v>0</v>
      </c>
      <c r="DI72" s="82">
        <v>0</v>
      </c>
      <c r="DJ72" s="82">
        <v>0</v>
      </c>
      <c r="DK72" s="82">
        <v>0</v>
      </c>
      <c r="DM72" s="201"/>
      <c r="DN72" s="201"/>
      <c r="DO72" s="201"/>
      <c r="DP72" s="201"/>
      <c r="DQ72" s="201"/>
      <c r="DR72" s="201"/>
      <c r="DS72" s="201"/>
      <c r="DT72" s="201"/>
      <c r="DU72" s="201"/>
      <c r="DV72" s="201"/>
      <c r="DW72" s="201"/>
      <c r="DX72" s="201"/>
    </row>
    <row r="73" spans="1:128" ht="15.5" x14ac:dyDescent="0.35">
      <c r="A73" s="37" t="s">
        <v>60</v>
      </c>
      <c r="B73" s="71" t="s">
        <v>58</v>
      </c>
      <c r="C73" s="72">
        <v>2.1295999999999999</v>
      </c>
      <c r="D73" s="72">
        <v>1.7746</v>
      </c>
      <c r="E73" s="72">
        <v>2.4213</v>
      </c>
      <c r="F73" s="72">
        <v>1.8571</v>
      </c>
      <c r="G73" s="72">
        <v>2.0358000000000001</v>
      </c>
      <c r="H73" s="72">
        <v>1.4601999999999999</v>
      </c>
      <c r="I73" s="72">
        <v>1.4486000000000001</v>
      </c>
      <c r="J73" s="72">
        <v>1.6042000000000001</v>
      </c>
      <c r="K73" s="72">
        <v>1.8031999999999999</v>
      </c>
      <c r="L73" s="72">
        <v>1.5093000000000001</v>
      </c>
      <c r="M73" s="72">
        <v>1.4077</v>
      </c>
      <c r="N73" s="72">
        <v>1.8039000000000001</v>
      </c>
      <c r="O73" s="72">
        <v>1.9467000000000001</v>
      </c>
      <c r="P73" s="72">
        <v>1.3971</v>
      </c>
      <c r="Q73" s="72">
        <v>0.77439999999999998</v>
      </c>
      <c r="R73" s="72">
        <v>1.135</v>
      </c>
      <c r="S73" s="72">
        <v>1.1829000000000001</v>
      </c>
      <c r="T73" s="72">
        <v>0.92069999999999996</v>
      </c>
      <c r="U73" s="72">
        <v>1.1447000000000001</v>
      </c>
      <c r="V73" s="72">
        <v>1.5506</v>
      </c>
      <c r="W73" s="72">
        <v>1.2930999999999999</v>
      </c>
      <c r="X73" s="72">
        <v>1.1103000000000001</v>
      </c>
      <c r="Y73" s="72">
        <v>0.91</v>
      </c>
      <c r="Z73" s="72">
        <v>1.2806999999999999</v>
      </c>
      <c r="AA73" s="72">
        <v>1.3182</v>
      </c>
      <c r="AB73" s="72">
        <v>1.0779000000000001</v>
      </c>
      <c r="AC73" s="72">
        <v>0.9667</v>
      </c>
      <c r="AD73" s="72">
        <v>1.2808999999999999</v>
      </c>
      <c r="AE73" s="72">
        <v>1.5398000000000001</v>
      </c>
      <c r="AF73" s="72">
        <v>0.82650000000000001</v>
      </c>
      <c r="AG73" s="72">
        <v>0.83130000000000004</v>
      </c>
      <c r="AH73" s="72">
        <v>2.1404999999999998</v>
      </c>
      <c r="AI73" s="72">
        <v>2.3843999999999999</v>
      </c>
      <c r="AJ73" s="72">
        <v>1.1271</v>
      </c>
      <c r="AK73" s="72">
        <v>1.2031000000000001</v>
      </c>
      <c r="AL73" s="72">
        <v>1.4582999999999999</v>
      </c>
      <c r="AM73" s="72">
        <v>1.3624000000000001</v>
      </c>
      <c r="AN73" s="72">
        <v>1.1508</v>
      </c>
      <c r="AO73" s="72">
        <v>0.91349999999999998</v>
      </c>
      <c r="AP73" s="72">
        <v>1.6214999999999999</v>
      </c>
      <c r="AQ73" s="72">
        <v>1.1657</v>
      </c>
      <c r="AR73" s="72">
        <v>1.3648</v>
      </c>
      <c r="AS73" s="72">
        <v>1.7282</v>
      </c>
      <c r="AT73" s="72">
        <v>2.4500000000000002</v>
      </c>
      <c r="AU73" s="72">
        <v>2.1488999999999998</v>
      </c>
      <c r="AV73" s="72">
        <v>1.1302000000000001</v>
      </c>
      <c r="AW73" s="72">
        <v>1.1398999999999999</v>
      </c>
      <c r="AX73" s="72">
        <v>1.5755999999999999</v>
      </c>
      <c r="AY73" s="72">
        <v>1.4378</v>
      </c>
      <c r="AZ73" s="72">
        <v>0.92479999999999996</v>
      </c>
      <c r="BA73" s="72">
        <v>1.1368</v>
      </c>
      <c r="BB73" s="72">
        <v>1.3061</v>
      </c>
      <c r="BC73" s="72">
        <v>0.90690000000000004</v>
      </c>
      <c r="BD73" s="72">
        <v>0.56140000000000001</v>
      </c>
      <c r="BE73" s="72">
        <v>0.77180000000000004</v>
      </c>
      <c r="BF73" s="72">
        <v>0.87880000000000003</v>
      </c>
      <c r="BG73" s="72">
        <v>0.85570000000000002</v>
      </c>
      <c r="BH73" s="72">
        <v>0.67259999999999998</v>
      </c>
      <c r="BI73" s="72">
        <v>0.56299999999999994</v>
      </c>
      <c r="BJ73" s="72">
        <v>0.8</v>
      </c>
      <c r="BK73" s="72">
        <v>0.52629999999999999</v>
      </c>
      <c r="BL73" s="72">
        <v>0.46129999999999999</v>
      </c>
      <c r="BM73" s="72">
        <v>0.59119999999999995</v>
      </c>
      <c r="BN73" s="72">
        <v>0.4874</v>
      </c>
      <c r="BO73" s="72">
        <v>0.54510000000000003</v>
      </c>
      <c r="BP73" s="72">
        <v>0.51119999999999999</v>
      </c>
      <c r="BQ73" s="72">
        <v>0.4456</v>
      </c>
      <c r="BR73" s="72">
        <v>0.41820000000000002</v>
      </c>
      <c r="BS73" s="72">
        <v>0.52080000000000004</v>
      </c>
      <c r="BT73" s="72">
        <v>0.42330000000000001</v>
      </c>
      <c r="BU73" s="72">
        <v>0.54369999999999996</v>
      </c>
      <c r="BV73" s="72">
        <v>0.5494</v>
      </c>
      <c r="BW73" s="72">
        <v>0.33700000000000002</v>
      </c>
      <c r="BX73" s="72">
        <v>0.56069999999999998</v>
      </c>
      <c r="BY73" s="72">
        <v>0.45500000000000002</v>
      </c>
      <c r="BZ73" s="72">
        <v>0.53759999999999997</v>
      </c>
      <c r="CA73" s="72">
        <v>0.372</v>
      </c>
      <c r="CB73" s="72">
        <v>0.35849999999999999</v>
      </c>
      <c r="CC73" s="72">
        <v>0.45860000000000001</v>
      </c>
      <c r="CD73" s="72">
        <v>0.4254</v>
      </c>
      <c r="CE73" s="72">
        <v>0.48749999999999999</v>
      </c>
      <c r="CF73" s="72">
        <v>0.29199999999999998</v>
      </c>
      <c r="CG73" s="72">
        <v>0.32300000000000001</v>
      </c>
      <c r="CH73" s="72">
        <v>0.47070000000000001</v>
      </c>
      <c r="CI73" s="72">
        <v>0.58440000000000003</v>
      </c>
      <c r="CJ73" s="72">
        <v>0.5746</v>
      </c>
      <c r="CK73" s="72">
        <v>0.47039999999999998</v>
      </c>
      <c r="CL73" s="72">
        <v>0.3584</v>
      </c>
      <c r="CM73" s="72">
        <v>0.33400000000000002</v>
      </c>
      <c r="CN73" s="72">
        <v>0.2278</v>
      </c>
      <c r="CO73" s="72">
        <v>0.37030000000000002</v>
      </c>
      <c r="CP73" s="72">
        <v>0.499</v>
      </c>
      <c r="CQ73" s="72">
        <v>0.46400000000000002</v>
      </c>
      <c r="CR73" s="72">
        <v>0.46239999999999998</v>
      </c>
      <c r="CS73" s="82">
        <v>0.47960000000000003</v>
      </c>
      <c r="CT73" s="82">
        <v>0.55569999999999997</v>
      </c>
      <c r="CU73" s="82">
        <v>0.57299999999999995</v>
      </c>
      <c r="CV73" s="82">
        <v>0.4536</v>
      </c>
      <c r="CW73" s="82">
        <v>0.53790000000000004</v>
      </c>
      <c r="CX73" s="82">
        <v>0.54590000000000005</v>
      </c>
      <c r="CY73" s="82">
        <v>0.62209999999999999</v>
      </c>
      <c r="CZ73" s="82">
        <v>0.48549999999999999</v>
      </c>
      <c r="DA73" s="82">
        <v>0.47110000000000002</v>
      </c>
      <c r="DB73" s="82">
        <v>0.42199999999999999</v>
      </c>
      <c r="DC73" s="82">
        <v>0.41289999999999999</v>
      </c>
      <c r="DD73" s="82">
        <v>0.4118</v>
      </c>
      <c r="DE73" s="82">
        <v>0.41149999999999998</v>
      </c>
      <c r="DF73" s="234">
        <v>0.50439999999999996</v>
      </c>
      <c r="DG73" s="234">
        <v>0.44979999999999998</v>
      </c>
      <c r="DH73" s="82">
        <v>0.43340000000000001</v>
      </c>
      <c r="DI73" s="82">
        <v>0.40500000000000003</v>
      </c>
      <c r="DJ73" s="82">
        <v>0.40949999999999998</v>
      </c>
      <c r="DK73" s="82">
        <v>0.40749999999999997</v>
      </c>
      <c r="DM73" s="201"/>
      <c r="DN73" s="201"/>
      <c r="DO73" s="201"/>
      <c r="DP73" s="201"/>
      <c r="DQ73" s="201"/>
      <c r="DR73" s="201"/>
      <c r="DS73" s="201"/>
      <c r="DT73" s="201"/>
      <c r="DU73" s="201"/>
      <c r="DV73" s="201"/>
      <c r="DW73" s="201"/>
      <c r="DX73" s="201"/>
    </row>
    <row r="74" spans="1:128" ht="15.5" x14ac:dyDescent="0.35">
      <c r="A74" s="37" t="s">
        <v>60</v>
      </c>
      <c r="B74" s="71" t="s">
        <v>49</v>
      </c>
      <c r="C74" s="72">
        <v>30.114999999999998</v>
      </c>
      <c r="D74" s="72">
        <v>26.742599999999999</v>
      </c>
      <c r="E74" s="72">
        <v>27.909199999999998</v>
      </c>
      <c r="F74" s="72">
        <v>33.031500000000001</v>
      </c>
      <c r="G74" s="72">
        <v>36.836500000000001</v>
      </c>
      <c r="H74" s="72">
        <v>32.770000000000003</v>
      </c>
      <c r="I74" s="72">
        <v>33.5824</v>
      </c>
      <c r="J74" s="72">
        <v>39.712000000000003</v>
      </c>
      <c r="K74" s="72">
        <v>40.895699999999998</v>
      </c>
      <c r="L74" s="72">
        <v>35.408499999999997</v>
      </c>
      <c r="M74" s="72">
        <v>34.780500000000004</v>
      </c>
      <c r="N74" s="72">
        <v>36.991900000000001</v>
      </c>
      <c r="O74" s="72">
        <v>37.473399999999998</v>
      </c>
      <c r="P74" s="72">
        <v>35.907499999999999</v>
      </c>
      <c r="Q74" s="72">
        <v>32.944499999999998</v>
      </c>
      <c r="R74" s="72">
        <v>35.580599999999997</v>
      </c>
      <c r="S74" s="72">
        <v>38.285899999999998</v>
      </c>
      <c r="T74" s="72">
        <v>38.705100000000002</v>
      </c>
      <c r="U74" s="72">
        <v>37.891800000000003</v>
      </c>
      <c r="V74" s="72">
        <v>37.3947</v>
      </c>
      <c r="W74" s="72">
        <v>36.920699999999997</v>
      </c>
      <c r="X74" s="72">
        <v>35.2911</v>
      </c>
      <c r="Y74" s="72">
        <v>37.606699999999996</v>
      </c>
      <c r="Z74" s="72">
        <v>39.0642</v>
      </c>
      <c r="AA74" s="72">
        <v>39.246000000000002</v>
      </c>
      <c r="AB74" s="72">
        <v>37.785299999999999</v>
      </c>
      <c r="AC74" s="72">
        <v>39.354900000000001</v>
      </c>
      <c r="AD74" s="72">
        <v>40.678699999999999</v>
      </c>
      <c r="AE74" s="72">
        <v>36.539200000000001</v>
      </c>
      <c r="AF74" s="72">
        <v>39.7866</v>
      </c>
      <c r="AG74" s="72">
        <v>40.960700000000003</v>
      </c>
      <c r="AH74" s="72">
        <v>35.355400000000003</v>
      </c>
      <c r="AI74" s="72">
        <v>30.593499999999999</v>
      </c>
      <c r="AJ74" s="72">
        <v>34.479700000000001</v>
      </c>
      <c r="AK74" s="72">
        <v>36.150599999999997</v>
      </c>
      <c r="AL74" s="72">
        <v>39.604399999999998</v>
      </c>
      <c r="AM74" s="72">
        <v>43.731699999999996</v>
      </c>
      <c r="AN74" s="72">
        <v>44.399000000000001</v>
      </c>
      <c r="AO74" s="72">
        <v>37.3155</v>
      </c>
      <c r="AP74" s="72">
        <v>40.346899999999998</v>
      </c>
      <c r="AQ74" s="72">
        <v>48.517000000000003</v>
      </c>
      <c r="AR74" s="72">
        <v>42.743200000000002</v>
      </c>
      <c r="AS74" s="72">
        <v>44.104100000000003</v>
      </c>
      <c r="AT74" s="72">
        <v>40.854700000000001</v>
      </c>
      <c r="AU74" s="72">
        <v>37.990499999999997</v>
      </c>
      <c r="AV74" s="72">
        <v>38.828600000000002</v>
      </c>
      <c r="AW74" s="72">
        <v>42.862299999999998</v>
      </c>
      <c r="AX74" s="72">
        <v>46.817300000000003</v>
      </c>
      <c r="AY74" s="72">
        <v>48.185699999999997</v>
      </c>
      <c r="AZ74" s="72">
        <v>45.486699999999999</v>
      </c>
      <c r="BA74" s="72">
        <v>40.83</v>
      </c>
      <c r="BB74" s="72">
        <v>41.1511</v>
      </c>
      <c r="BC74" s="72">
        <v>38.300899999999999</v>
      </c>
      <c r="BD74" s="72">
        <v>36.924100000000003</v>
      </c>
      <c r="BE74" s="72">
        <v>38.614800000000002</v>
      </c>
      <c r="BF74" s="72">
        <v>32.659100000000002</v>
      </c>
      <c r="BG74" s="72">
        <v>27.225999999999999</v>
      </c>
      <c r="BH74" s="72">
        <v>25.232700000000001</v>
      </c>
      <c r="BI74" s="72">
        <v>22.981200000000001</v>
      </c>
      <c r="BJ74" s="72">
        <v>24.729600000000001</v>
      </c>
      <c r="BK74" s="72">
        <v>27.237500000000001</v>
      </c>
      <c r="BL74" s="72">
        <v>24.165299999999998</v>
      </c>
      <c r="BM74" s="72">
        <v>21.332599999999999</v>
      </c>
      <c r="BN74" s="72">
        <v>23.107500000000002</v>
      </c>
      <c r="BO74" s="72">
        <v>21.7456</v>
      </c>
      <c r="BP74" s="72">
        <v>23.7729</v>
      </c>
      <c r="BQ74" s="72">
        <v>29.148199999999999</v>
      </c>
      <c r="BR74" s="72">
        <v>26.225300000000001</v>
      </c>
      <c r="BS74" s="72">
        <v>23.634799999999998</v>
      </c>
      <c r="BT74" s="72">
        <v>23.478100000000001</v>
      </c>
      <c r="BU74" s="72">
        <v>26.5625</v>
      </c>
      <c r="BV74" s="72">
        <v>26.200099999999999</v>
      </c>
      <c r="BW74" s="72">
        <v>34.097200000000001</v>
      </c>
      <c r="BX74" s="72">
        <v>34.495699999999999</v>
      </c>
      <c r="BY74" s="72">
        <v>32.667999999999999</v>
      </c>
      <c r="BZ74" s="72">
        <v>42.095199999999998</v>
      </c>
      <c r="CA74" s="72">
        <v>37.850299999999997</v>
      </c>
      <c r="CB74" s="72">
        <v>31.779499999999999</v>
      </c>
      <c r="CC74" s="72">
        <v>30.139800000000001</v>
      </c>
      <c r="CD74" s="72">
        <v>36.976300000000002</v>
      </c>
      <c r="CE74" s="72">
        <v>36.901699999999998</v>
      </c>
      <c r="CF74" s="72">
        <v>32.116300000000003</v>
      </c>
      <c r="CG74" s="72">
        <v>29.057200000000002</v>
      </c>
      <c r="CH74" s="72">
        <v>33.414499999999997</v>
      </c>
      <c r="CI74" s="72">
        <v>36.898800000000001</v>
      </c>
      <c r="CJ74" s="72">
        <v>33.434100000000001</v>
      </c>
      <c r="CK74" s="72">
        <v>28.867000000000001</v>
      </c>
      <c r="CL74" s="72">
        <v>33.8887</v>
      </c>
      <c r="CM74" s="72">
        <v>27.3354</v>
      </c>
      <c r="CN74" s="72">
        <v>22.702000000000002</v>
      </c>
      <c r="CO74" s="72">
        <v>30.326499999999999</v>
      </c>
      <c r="CP74" s="72">
        <v>31.517399999999999</v>
      </c>
      <c r="CQ74" s="72">
        <v>32.659300000000002</v>
      </c>
      <c r="CR74" s="72">
        <v>30.865400000000001</v>
      </c>
      <c r="CS74" s="82">
        <v>29.200299999999999</v>
      </c>
      <c r="CT74" s="82">
        <v>30.1096</v>
      </c>
      <c r="CU74" s="82">
        <v>28.237100000000002</v>
      </c>
      <c r="CV74" s="82">
        <v>32.042900000000003</v>
      </c>
      <c r="CW74" s="82">
        <v>34.4148</v>
      </c>
      <c r="CX74" s="82">
        <v>31.127700000000001</v>
      </c>
      <c r="CY74" s="82">
        <v>26.985600000000002</v>
      </c>
      <c r="CZ74" s="82">
        <v>25.864699999999999</v>
      </c>
      <c r="DA74" s="82">
        <v>24.187999999999999</v>
      </c>
      <c r="DB74" s="82">
        <v>24.661100000000001</v>
      </c>
      <c r="DC74" s="82">
        <v>25.8934</v>
      </c>
      <c r="DD74" s="82">
        <v>16.559000000000001</v>
      </c>
      <c r="DE74" s="82">
        <v>17.335599999999999</v>
      </c>
      <c r="DF74" s="234">
        <v>27.621300000000002</v>
      </c>
      <c r="DG74" s="234">
        <v>31.6496</v>
      </c>
      <c r="DH74" s="82">
        <v>17.5992</v>
      </c>
      <c r="DI74" s="82">
        <v>18.864699999999999</v>
      </c>
      <c r="DJ74" s="82">
        <v>25.0779</v>
      </c>
      <c r="DK74" s="82">
        <v>26.6067</v>
      </c>
      <c r="DM74" s="201"/>
      <c r="DN74" s="201"/>
      <c r="DO74" s="201"/>
      <c r="DP74" s="201"/>
      <c r="DQ74" s="201"/>
      <c r="DR74" s="201"/>
      <c r="DS74" s="201"/>
      <c r="DT74" s="201"/>
      <c r="DU74" s="201"/>
      <c r="DV74" s="201"/>
      <c r="DW74" s="201"/>
      <c r="DX74" s="201"/>
    </row>
    <row r="75" spans="1:128" ht="15.5" x14ac:dyDescent="0.35">
      <c r="A75" s="37" t="s">
        <v>60</v>
      </c>
      <c r="B75" s="71" t="s">
        <v>50</v>
      </c>
      <c r="C75" s="72">
        <v>25.956600000000002</v>
      </c>
      <c r="D75" s="72">
        <v>23.630099999999999</v>
      </c>
      <c r="E75" s="72">
        <v>22.9314</v>
      </c>
      <c r="F75" s="72">
        <v>26.9678</v>
      </c>
      <c r="G75" s="72">
        <v>26.240400000000001</v>
      </c>
      <c r="H75" s="72">
        <v>24.650300000000001</v>
      </c>
      <c r="I75" s="72">
        <v>21.502300000000002</v>
      </c>
      <c r="J75" s="72">
        <v>22.739899999999999</v>
      </c>
      <c r="K75" s="72">
        <v>22.9725</v>
      </c>
      <c r="L75" s="72">
        <v>21.073</v>
      </c>
      <c r="M75" s="72">
        <v>19.7057</v>
      </c>
      <c r="N75" s="72">
        <v>21.311599999999999</v>
      </c>
      <c r="O75" s="72">
        <v>22.780100000000001</v>
      </c>
      <c r="P75" s="72">
        <v>20.183399999999999</v>
      </c>
      <c r="Q75" s="72">
        <v>22.383400000000002</v>
      </c>
      <c r="R75" s="72">
        <v>24.745699999999999</v>
      </c>
      <c r="S75" s="72">
        <v>24.549900000000001</v>
      </c>
      <c r="T75" s="72">
        <v>21.549700000000001</v>
      </c>
      <c r="U75" s="72">
        <v>20.6235</v>
      </c>
      <c r="V75" s="72">
        <v>21.125299999999999</v>
      </c>
      <c r="W75" s="72">
        <v>24.517700000000001</v>
      </c>
      <c r="X75" s="72">
        <v>22.444199999999999</v>
      </c>
      <c r="Y75" s="72">
        <v>20.832000000000001</v>
      </c>
      <c r="Z75" s="72">
        <v>20.892399999999999</v>
      </c>
      <c r="AA75" s="72">
        <v>23.535900000000002</v>
      </c>
      <c r="AB75" s="72">
        <v>18.602799999999998</v>
      </c>
      <c r="AC75" s="72">
        <v>18.6708</v>
      </c>
      <c r="AD75" s="72">
        <v>19.189599999999999</v>
      </c>
      <c r="AE75" s="72">
        <v>22.461300000000001</v>
      </c>
      <c r="AF75" s="72">
        <v>19.799700000000001</v>
      </c>
      <c r="AG75" s="72">
        <v>20.373699999999999</v>
      </c>
      <c r="AH75" s="72">
        <v>18.9834</v>
      </c>
      <c r="AI75" s="72">
        <v>22.366499999999998</v>
      </c>
      <c r="AJ75" s="72">
        <v>19.838799999999999</v>
      </c>
      <c r="AK75" s="72">
        <v>18.791699999999999</v>
      </c>
      <c r="AL75" s="72">
        <v>14.4536</v>
      </c>
      <c r="AM75" s="72">
        <v>15.547700000000001</v>
      </c>
      <c r="AN75" s="72">
        <v>15.116099999999999</v>
      </c>
      <c r="AO75" s="72">
        <v>17.322900000000001</v>
      </c>
      <c r="AP75" s="72">
        <v>15.041700000000001</v>
      </c>
      <c r="AQ75" s="72">
        <v>14.465400000000001</v>
      </c>
      <c r="AR75" s="72">
        <v>12.1981</v>
      </c>
      <c r="AS75" s="72">
        <v>12.0707</v>
      </c>
      <c r="AT75" s="72">
        <v>13.7516</v>
      </c>
      <c r="AU75" s="72">
        <v>16.953099999999999</v>
      </c>
      <c r="AV75" s="72">
        <v>18.111599999999999</v>
      </c>
      <c r="AW75" s="72">
        <v>17.7288</v>
      </c>
      <c r="AX75" s="72">
        <v>16.304099999999998</v>
      </c>
      <c r="AY75" s="72">
        <v>18.190200000000001</v>
      </c>
      <c r="AZ75" s="72">
        <v>13.8797</v>
      </c>
      <c r="BA75" s="72">
        <v>13.017099999999999</v>
      </c>
      <c r="BB75" s="72">
        <v>17.052700000000002</v>
      </c>
      <c r="BC75" s="72">
        <v>19.451599999999999</v>
      </c>
      <c r="BD75" s="72">
        <v>19.154599999999999</v>
      </c>
      <c r="BE75" s="72">
        <v>15.758100000000001</v>
      </c>
      <c r="BF75" s="72">
        <v>14.616099999999999</v>
      </c>
      <c r="BG75" s="72">
        <v>17.198899999999998</v>
      </c>
      <c r="BH75" s="72">
        <v>18.525600000000001</v>
      </c>
      <c r="BI75" s="72">
        <v>18.030899999999999</v>
      </c>
      <c r="BJ75" s="72">
        <v>16.6496</v>
      </c>
      <c r="BK75" s="72">
        <v>18.284800000000001</v>
      </c>
      <c r="BL75" s="72">
        <v>15.4703</v>
      </c>
      <c r="BM75" s="72">
        <v>18.6876</v>
      </c>
      <c r="BN75" s="72">
        <v>18.164100000000001</v>
      </c>
      <c r="BO75" s="72">
        <v>16.526199999999999</v>
      </c>
      <c r="BP75" s="72">
        <v>17.503299999999999</v>
      </c>
      <c r="BQ75" s="72">
        <v>15.659800000000001</v>
      </c>
      <c r="BR75" s="72">
        <v>14.0586</v>
      </c>
      <c r="BS75" s="72">
        <v>18.173400000000001</v>
      </c>
      <c r="BT75" s="72">
        <v>16.9193</v>
      </c>
      <c r="BU75" s="72">
        <v>16.562000000000001</v>
      </c>
      <c r="BV75" s="72">
        <v>18.690200000000001</v>
      </c>
      <c r="BW75" s="72">
        <v>17.338200000000001</v>
      </c>
      <c r="BX75" s="72">
        <v>16.657699999999998</v>
      </c>
      <c r="BY75" s="72">
        <v>18.858000000000001</v>
      </c>
      <c r="BZ75" s="72">
        <v>18.872199999999999</v>
      </c>
      <c r="CA75" s="72">
        <v>17.644100000000002</v>
      </c>
      <c r="CB75" s="72">
        <v>17.8324</v>
      </c>
      <c r="CC75" s="72">
        <v>18.172000000000001</v>
      </c>
      <c r="CD75" s="72">
        <v>16.687799999999999</v>
      </c>
      <c r="CE75" s="72">
        <v>16.644400000000001</v>
      </c>
      <c r="CF75" s="72">
        <v>16.6295</v>
      </c>
      <c r="CG75" s="72">
        <v>17.247499999999999</v>
      </c>
      <c r="CH75" s="72">
        <v>14.542400000000001</v>
      </c>
      <c r="CI75" s="72">
        <v>13.905900000000001</v>
      </c>
      <c r="CJ75" s="72">
        <v>13.066800000000001</v>
      </c>
      <c r="CK75" s="72">
        <v>13.592700000000001</v>
      </c>
      <c r="CL75" s="72">
        <v>15.618600000000001</v>
      </c>
      <c r="CM75" s="72">
        <v>13.022399999999999</v>
      </c>
      <c r="CN75" s="72">
        <v>11.9003</v>
      </c>
      <c r="CO75" s="72">
        <v>11.0425</v>
      </c>
      <c r="CP75" s="72">
        <v>14.273899999999999</v>
      </c>
      <c r="CQ75" s="72">
        <v>11.554</v>
      </c>
      <c r="CR75" s="72">
        <v>11.491199999999999</v>
      </c>
      <c r="CS75" s="82">
        <v>10.732900000000001</v>
      </c>
      <c r="CT75" s="82">
        <v>12.325799999999999</v>
      </c>
      <c r="CU75" s="82">
        <v>12.436500000000001</v>
      </c>
      <c r="CV75" s="82">
        <v>12.8643</v>
      </c>
      <c r="CW75" s="82">
        <v>10.7994</v>
      </c>
      <c r="CX75" s="82">
        <v>11.3003</v>
      </c>
      <c r="CY75" s="82">
        <v>9.7606000000000002</v>
      </c>
      <c r="CZ75" s="82">
        <v>10.1264</v>
      </c>
      <c r="DA75" s="82">
        <v>10.4861</v>
      </c>
      <c r="DB75" s="82">
        <v>10.222899999999999</v>
      </c>
      <c r="DC75" s="82">
        <v>8.2720000000000002</v>
      </c>
      <c r="DD75" s="82">
        <v>11.3606</v>
      </c>
      <c r="DE75" s="82">
        <v>11.323600000000001</v>
      </c>
      <c r="DF75" s="234">
        <v>9.6316000000000006</v>
      </c>
      <c r="DG75" s="234">
        <v>9.5099</v>
      </c>
      <c r="DH75" s="82">
        <v>9.8594000000000008</v>
      </c>
      <c r="DI75" s="82">
        <v>8.1464999999999996</v>
      </c>
      <c r="DJ75" s="82">
        <v>8.3350000000000009</v>
      </c>
      <c r="DK75" s="82">
        <v>8.8337000000000003</v>
      </c>
      <c r="DM75" s="69"/>
      <c r="DN75" s="69"/>
      <c r="DO75" s="69"/>
      <c r="DP75" s="69"/>
      <c r="DQ75" s="69"/>
      <c r="DR75" s="69"/>
      <c r="DS75" s="69"/>
      <c r="DT75" s="69"/>
      <c r="DU75" s="69"/>
      <c r="DV75" s="69"/>
      <c r="DW75" s="69"/>
    </row>
    <row r="76" spans="1:128" ht="15.5" x14ac:dyDescent="0.35">
      <c r="A76" s="37" t="s">
        <v>60</v>
      </c>
      <c r="B76" s="71" t="s">
        <v>63</v>
      </c>
      <c r="C76" s="72">
        <v>1.8733</v>
      </c>
      <c r="D76" s="72">
        <v>0.82499999999999996</v>
      </c>
      <c r="E76" s="72">
        <v>0.8579</v>
      </c>
      <c r="F76" s="72">
        <v>1.5613999999999999</v>
      </c>
      <c r="G76" s="72">
        <v>1.8765000000000001</v>
      </c>
      <c r="H76" s="72">
        <v>1.0748</v>
      </c>
      <c r="I76" s="72">
        <v>0.73599999999999999</v>
      </c>
      <c r="J76" s="72">
        <v>1.6483000000000001</v>
      </c>
      <c r="K76" s="72">
        <v>2.1272000000000002</v>
      </c>
      <c r="L76" s="72">
        <v>0.68130000000000002</v>
      </c>
      <c r="M76" s="72">
        <v>0.57469999999999999</v>
      </c>
      <c r="N76" s="72">
        <v>1.7024999999999999</v>
      </c>
      <c r="O76" s="72">
        <v>1.0382</v>
      </c>
      <c r="P76" s="72">
        <v>0.57840000000000003</v>
      </c>
      <c r="Q76" s="72">
        <v>0.63339999999999996</v>
      </c>
      <c r="R76" s="72">
        <v>1.8046</v>
      </c>
      <c r="S76" s="72">
        <v>1.972</v>
      </c>
      <c r="T76" s="72">
        <v>1.1367</v>
      </c>
      <c r="U76" s="72">
        <v>0.65229999999999999</v>
      </c>
      <c r="V76" s="72">
        <v>1.0265</v>
      </c>
      <c r="W76" s="72">
        <v>0.98429999999999995</v>
      </c>
      <c r="X76" s="72">
        <v>0.68510000000000004</v>
      </c>
      <c r="Y76" s="72">
        <v>0.50880000000000003</v>
      </c>
      <c r="Z76" s="72">
        <v>1.0495000000000001</v>
      </c>
      <c r="AA76" s="72">
        <v>1.5164</v>
      </c>
      <c r="AB76" s="72">
        <v>0.7339</v>
      </c>
      <c r="AC76" s="72">
        <v>0.97130000000000005</v>
      </c>
      <c r="AD76" s="72">
        <v>1.6229</v>
      </c>
      <c r="AE76" s="72">
        <v>1.6464000000000001</v>
      </c>
      <c r="AF76" s="72">
        <v>1.03</v>
      </c>
      <c r="AG76" s="72">
        <v>0.72560000000000002</v>
      </c>
      <c r="AH76" s="72">
        <v>1.5208999999999999</v>
      </c>
      <c r="AI76" s="72">
        <v>1.1162000000000001</v>
      </c>
      <c r="AJ76" s="72">
        <v>0.96819999999999995</v>
      </c>
      <c r="AK76" s="72">
        <v>0.6774</v>
      </c>
      <c r="AL76" s="72">
        <v>1.8314999999999999</v>
      </c>
      <c r="AM76" s="72">
        <v>1.9560999999999999</v>
      </c>
      <c r="AN76" s="72">
        <v>0.85089999999999999</v>
      </c>
      <c r="AO76" s="72">
        <v>0.95250000000000001</v>
      </c>
      <c r="AP76" s="72">
        <v>1.3178000000000001</v>
      </c>
      <c r="AQ76" s="72">
        <v>1.9841</v>
      </c>
      <c r="AR76" s="72">
        <v>0.84919999999999995</v>
      </c>
      <c r="AS76" s="72">
        <v>0.73229999999999995</v>
      </c>
      <c r="AT76" s="72">
        <v>1.5755999999999999</v>
      </c>
      <c r="AU76" s="72">
        <v>1.5662</v>
      </c>
      <c r="AV76" s="72">
        <v>0.91710000000000003</v>
      </c>
      <c r="AW76" s="72">
        <v>1.1344000000000001</v>
      </c>
      <c r="AX76" s="72">
        <v>1.6101000000000001</v>
      </c>
      <c r="AY76" s="72">
        <v>0.84489999999999998</v>
      </c>
      <c r="AZ76" s="72">
        <v>0.65249999999999997</v>
      </c>
      <c r="BA76" s="72">
        <v>0.85570000000000002</v>
      </c>
      <c r="BB76" s="72">
        <v>1.2383</v>
      </c>
      <c r="BC76" s="72">
        <v>1.3037000000000001</v>
      </c>
      <c r="BD76" s="72">
        <v>1.1415999999999999</v>
      </c>
      <c r="BE76" s="72">
        <v>1.2313000000000001</v>
      </c>
      <c r="BF76" s="72">
        <v>2.0152000000000001</v>
      </c>
      <c r="BG76" s="72">
        <v>1.8250999999999999</v>
      </c>
      <c r="BH76" s="72">
        <v>0.79549999999999998</v>
      </c>
      <c r="BI76" s="72">
        <v>1.0535000000000001</v>
      </c>
      <c r="BJ76" s="72">
        <v>1.635</v>
      </c>
      <c r="BK76" s="72">
        <v>1.2522</v>
      </c>
      <c r="BL76" s="72">
        <v>0.96940000000000004</v>
      </c>
      <c r="BM76" s="72">
        <v>0.74339999999999995</v>
      </c>
      <c r="BN76" s="72">
        <v>1.7364999999999999</v>
      </c>
      <c r="BO76" s="72">
        <v>2.2433999999999998</v>
      </c>
      <c r="BP76" s="72">
        <v>1.1133</v>
      </c>
      <c r="BQ76" s="72">
        <v>0.77869999999999995</v>
      </c>
      <c r="BR76" s="72">
        <v>1.7524</v>
      </c>
      <c r="BS76" s="72">
        <v>2.0105</v>
      </c>
      <c r="BT76" s="72">
        <v>1.4253</v>
      </c>
      <c r="BU76" s="72">
        <v>1.0284</v>
      </c>
      <c r="BV76" s="72">
        <v>1.833</v>
      </c>
      <c r="BW76" s="72">
        <v>2.0815999999999999</v>
      </c>
      <c r="BX76" s="72">
        <v>0.93259999999999998</v>
      </c>
      <c r="BY76" s="72">
        <v>1.1479999999999999</v>
      </c>
      <c r="BZ76" s="72">
        <v>1.2082999999999999</v>
      </c>
      <c r="CA76" s="72">
        <v>1.7984</v>
      </c>
      <c r="CB76" s="72">
        <v>0.8639</v>
      </c>
      <c r="CC76" s="72">
        <v>1.2638</v>
      </c>
      <c r="CD76" s="72">
        <v>1.9557</v>
      </c>
      <c r="CE76" s="72">
        <v>1.5645</v>
      </c>
      <c r="CF76" s="72">
        <v>0.9536</v>
      </c>
      <c r="CG76" s="72">
        <v>0.89090000000000003</v>
      </c>
      <c r="CH76" s="72">
        <v>2.0343</v>
      </c>
      <c r="CI76" s="72">
        <v>1.8913</v>
      </c>
      <c r="CJ76" s="72">
        <v>0.83179999999999998</v>
      </c>
      <c r="CK76" s="72">
        <v>1.4060999999999999</v>
      </c>
      <c r="CL76" s="72">
        <v>1.8037000000000001</v>
      </c>
      <c r="CM76" s="72">
        <v>2.4769999999999999</v>
      </c>
      <c r="CN76" s="72">
        <v>1.012</v>
      </c>
      <c r="CO76" s="72">
        <v>1.1850000000000001</v>
      </c>
      <c r="CP76" s="72">
        <v>2.2040000000000002</v>
      </c>
      <c r="CQ76" s="72">
        <v>1.7729999999999999</v>
      </c>
      <c r="CR76" s="72">
        <v>1.0009999999999999</v>
      </c>
      <c r="CS76" s="82">
        <v>0.56399999999999995</v>
      </c>
      <c r="CT76" s="82">
        <v>2.08</v>
      </c>
      <c r="CU76" s="82">
        <v>1.8560000000000001</v>
      </c>
      <c r="CV76" s="82">
        <v>0.88</v>
      </c>
      <c r="CW76" s="82">
        <v>0.64400000000000002</v>
      </c>
      <c r="CX76" s="82">
        <v>1.6879999999999999</v>
      </c>
      <c r="CY76" s="82">
        <v>1.84</v>
      </c>
      <c r="CZ76" s="82">
        <v>0.84499999999999997</v>
      </c>
      <c r="DA76" s="82">
        <v>1.06</v>
      </c>
      <c r="DB76" s="82">
        <v>1.8640000000000001</v>
      </c>
      <c r="DC76" s="82">
        <v>2.0430000000000001</v>
      </c>
      <c r="DD76" s="82">
        <v>1.079</v>
      </c>
      <c r="DE76" s="82">
        <v>1.1160000000000001</v>
      </c>
      <c r="DF76" s="234">
        <v>1.4930000000000001</v>
      </c>
      <c r="DG76" s="234">
        <v>1.647</v>
      </c>
      <c r="DH76" s="82">
        <v>0.71399999999999997</v>
      </c>
      <c r="DI76" s="82">
        <v>1.0569999999999999</v>
      </c>
      <c r="DJ76" s="82">
        <v>1.968</v>
      </c>
      <c r="DK76" s="82">
        <v>1.5737000000000001</v>
      </c>
      <c r="DM76" s="69"/>
      <c r="DN76" s="69"/>
      <c r="DO76" s="69"/>
      <c r="DP76" s="69"/>
      <c r="DQ76" s="69"/>
      <c r="DR76" s="69"/>
      <c r="DS76" s="69"/>
      <c r="DT76" s="69"/>
      <c r="DU76" s="69"/>
      <c r="DV76" s="69"/>
      <c r="DW76" s="69"/>
    </row>
    <row r="77" spans="1:128" ht="15.5" x14ac:dyDescent="0.35">
      <c r="A77" s="37" t="s">
        <v>60</v>
      </c>
      <c r="B77" s="83" t="s">
        <v>97</v>
      </c>
      <c r="C77" s="72">
        <v>0.20530000000000001</v>
      </c>
      <c r="D77" s="72">
        <v>0.21460000000000001</v>
      </c>
      <c r="E77" s="72">
        <v>0.22489999999999999</v>
      </c>
      <c r="F77" s="72">
        <v>0.2321</v>
      </c>
      <c r="G77" s="72">
        <v>0.19919999999999999</v>
      </c>
      <c r="H77" s="72">
        <v>0.2082</v>
      </c>
      <c r="I77" s="72">
        <v>0.21829999999999999</v>
      </c>
      <c r="J77" s="72">
        <v>0.2253</v>
      </c>
      <c r="K77" s="72">
        <v>0.22520000000000001</v>
      </c>
      <c r="L77" s="72">
        <v>0.23119999999999999</v>
      </c>
      <c r="M77" s="72">
        <v>0.24329999999999999</v>
      </c>
      <c r="N77" s="72">
        <v>0.24729999999999999</v>
      </c>
      <c r="O77" s="72">
        <v>0.247</v>
      </c>
      <c r="P77" s="72">
        <v>0.23499999999999999</v>
      </c>
      <c r="Q77" s="72">
        <v>0.23300000000000001</v>
      </c>
      <c r="R77" s="72">
        <v>0.25</v>
      </c>
      <c r="S77" s="72">
        <v>0.25059999999999999</v>
      </c>
      <c r="T77" s="72">
        <v>0.2757</v>
      </c>
      <c r="U77" s="72">
        <v>0.33179999999999998</v>
      </c>
      <c r="V77" s="72">
        <v>0.40100000000000002</v>
      </c>
      <c r="W77" s="72">
        <v>0.40060000000000001</v>
      </c>
      <c r="X77" s="72">
        <v>0.25040000000000001</v>
      </c>
      <c r="Y77" s="72">
        <v>0.20030000000000001</v>
      </c>
      <c r="Z77" s="72">
        <v>0.43669999999999998</v>
      </c>
      <c r="AA77" s="72">
        <v>0.501</v>
      </c>
      <c r="AB77" s="72">
        <v>0.36070000000000002</v>
      </c>
      <c r="AC77" s="72">
        <v>0.46100000000000002</v>
      </c>
      <c r="AD77" s="72">
        <v>0.61629999999999996</v>
      </c>
      <c r="AE77" s="72">
        <v>0.75209999999999999</v>
      </c>
      <c r="AF77" s="72">
        <v>0.54149999999999998</v>
      </c>
      <c r="AG77" s="72">
        <v>0.69189999999999996</v>
      </c>
      <c r="AH77" s="72">
        <v>0.92649999999999999</v>
      </c>
      <c r="AI77" s="72">
        <v>1.0938000000000001</v>
      </c>
      <c r="AJ77" s="72">
        <v>0.78800000000000003</v>
      </c>
      <c r="AK77" s="72">
        <v>1.0065999999999999</v>
      </c>
      <c r="AL77" s="72">
        <v>1.3474999999999999</v>
      </c>
      <c r="AM77" s="72">
        <v>1.6482000000000001</v>
      </c>
      <c r="AN77" s="72">
        <v>0.93230000000000002</v>
      </c>
      <c r="AO77" s="72">
        <v>1.1949000000000001</v>
      </c>
      <c r="AP77" s="72">
        <v>1.5124</v>
      </c>
      <c r="AQ77" s="72">
        <v>2.2155999999999998</v>
      </c>
      <c r="AR77" s="72">
        <v>1.2681</v>
      </c>
      <c r="AS77" s="72">
        <v>1.3089999999999999</v>
      </c>
      <c r="AT77" s="72">
        <v>2.3458000000000001</v>
      </c>
      <c r="AU77" s="72">
        <v>2.6015999999999999</v>
      </c>
      <c r="AV77" s="72">
        <v>1.9850000000000001</v>
      </c>
      <c r="AW77" s="72">
        <v>2.1193</v>
      </c>
      <c r="AX77" s="72">
        <v>2.5956000000000001</v>
      </c>
      <c r="AY77" s="72">
        <v>2.4281999999999999</v>
      </c>
      <c r="AZ77" s="72">
        <v>1.659</v>
      </c>
      <c r="BA77" s="72">
        <v>2.7593999999999999</v>
      </c>
      <c r="BB77" s="72">
        <v>3.4390999999999998</v>
      </c>
      <c r="BC77" s="72">
        <v>3.3946000000000001</v>
      </c>
      <c r="BD77" s="72">
        <v>3.6208</v>
      </c>
      <c r="BE77" s="72">
        <v>3.0131999999999999</v>
      </c>
      <c r="BF77" s="72">
        <v>5.9343000000000004</v>
      </c>
      <c r="BG77" s="72">
        <v>5.0723000000000003</v>
      </c>
      <c r="BH77" s="72">
        <v>3.8919000000000001</v>
      </c>
      <c r="BI77" s="72">
        <v>4.3548999999999998</v>
      </c>
      <c r="BJ77" s="72">
        <v>6.5279999999999996</v>
      </c>
      <c r="BK77" s="72">
        <v>6.7790999999999997</v>
      </c>
      <c r="BL77" s="72">
        <v>6.4885000000000002</v>
      </c>
      <c r="BM77" s="72">
        <v>4.7339000000000002</v>
      </c>
      <c r="BN77" s="72">
        <v>10.3957</v>
      </c>
      <c r="BO77" s="72">
        <v>11.05</v>
      </c>
      <c r="BP77" s="72">
        <v>5.1284999999999998</v>
      </c>
      <c r="BQ77" s="72">
        <v>5.1261000000000001</v>
      </c>
      <c r="BR77" s="72">
        <v>10.6547</v>
      </c>
      <c r="BS77" s="72">
        <v>11.8361</v>
      </c>
      <c r="BT77" s="72">
        <v>8.3350000000000009</v>
      </c>
      <c r="BU77" s="72">
        <v>7.2213000000000003</v>
      </c>
      <c r="BV77" s="72">
        <v>12.882300000000001</v>
      </c>
      <c r="BW77" s="72">
        <v>11.4726</v>
      </c>
      <c r="BX77" s="72">
        <v>7.2092999999999998</v>
      </c>
      <c r="BY77" s="72">
        <v>8.1812000000000005</v>
      </c>
      <c r="BZ77" s="72">
        <v>10.2964</v>
      </c>
      <c r="CA77" s="72">
        <v>12.907400000000001</v>
      </c>
      <c r="CB77" s="72">
        <v>10.1776</v>
      </c>
      <c r="CC77" s="72">
        <v>9.5891000000000002</v>
      </c>
      <c r="CD77" s="72">
        <v>16.966899999999999</v>
      </c>
      <c r="CE77" s="72">
        <v>17.488399999999999</v>
      </c>
      <c r="CF77" s="72">
        <v>10.163600000000001</v>
      </c>
      <c r="CG77" s="72">
        <v>10.565</v>
      </c>
      <c r="CH77" s="72">
        <v>18.6906</v>
      </c>
      <c r="CI77" s="72">
        <v>18.436299999999999</v>
      </c>
      <c r="CJ77" s="72">
        <v>11.9878</v>
      </c>
      <c r="CK77" s="72">
        <v>13.9842</v>
      </c>
      <c r="CL77" s="72">
        <v>19.426600000000001</v>
      </c>
      <c r="CM77" s="72">
        <v>26.361999999999998</v>
      </c>
      <c r="CN77" s="72">
        <v>13.430999999999999</v>
      </c>
      <c r="CO77" s="72">
        <v>14.739000000000001</v>
      </c>
      <c r="CP77" s="72">
        <v>21.091000000000001</v>
      </c>
      <c r="CQ77" s="72">
        <v>21.234999999999999</v>
      </c>
      <c r="CR77" s="72">
        <v>11.545999999999999</v>
      </c>
      <c r="CS77" s="82">
        <v>10.175000000000001</v>
      </c>
      <c r="CT77" s="82">
        <v>21.968</v>
      </c>
      <c r="CU77" s="82">
        <v>24.431000000000001</v>
      </c>
      <c r="CV77" s="82">
        <v>16.367899999999999</v>
      </c>
      <c r="CW77" s="82">
        <v>13.446099999999999</v>
      </c>
      <c r="CX77" s="82">
        <v>25.97</v>
      </c>
      <c r="CY77" s="82">
        <v>25.510999999999999</v>
      </c>
      <c r="CZ77" s="82">
        <v>13.961</v>
      </c>
      <c r="DA77" s="82">
        <v>16.670000000000002</v>
      </c>
      <c r="DB77" s="82">
        <v>26.625</v>
      </c>
      <c r="DC77" s="82">
        <v>26.024999999999999</v>
      </c>
      <c r="DD77" s="82">
        <v>17.292999999999999</v>
      </c>
      <c r="DE77" s="82">
        <v>16.777000000000001</v>
      </c>
      <c r="DF77" s="234">
        <v>23.523</v>
      </c>
      <c r="DG77" s="234">
        <v>22.515999999999998</v>
      </c>
      <c r="DH77" s="82">
        <v>17.512</v>
      </c>
      <c r="DI77" s="82">
        <v>17.794</v>
      </c>
      <c r="DJ77" s="82">
        <v>28.617999999999999</v>
      </c>
      <c r="DK77" s="82">
        <v>29.313400000000001</v>
      </c>
      <c r="DM77" s="69"/>
      <c r="DN77" s="69"/>
      <c r="DO77" s="69"/>
      <c r="DP77" s="69"/>
      <c r="DQ77" s="69"/>
      <c r="DR77" s="69"/>
      <c r="DS77" s="69"/>
      <c r="DT77" s="69"/>
      <c r="DU77" s="69"/>
      <c r="DV77" s="69"/>
      <c r="DW77" s="69"/>
    </row>
    <row r="78" spans="1:128" ht="15.5" x14ac:dyDescent="0.35">
      <c r="A78" s="37" t="s">
        <v>60</v>
      </c>
      <c r="B78" s="84" t="s">
        <v>98</v>
      </c>
      <c r="C78" s="72" t="s">
        <v>119</v>
      </c>
      <c r="D78" s="72" t="s">
        <v>119</v>
      </c>
      <c r="E78" s="72" t="s">
        <v>119</v>
      </c>
      <c r="F78" s="72" t="s">
        <v>119</v>
      </c>
      <c r="G78" s="72" t="s">
        <v>119</v>
      </c>
      <c r="H78" s="72" t="s">
        <v>119</v>
      </c>
      <c r="I78" s="72" t="s">
        <v>119</v>
      </c>
      <c r="J78" s="72" t="s">
        <v>119</v>
      </c>
      <c r="K78" s="72" t="s">
        <v>119</v>
      </c>
      <c r="L78" s="72" t="s">
        <v>119</v>
      </c>
      <c r="M78" s="72" t="s">
        <v>119</v>
      </c>
      <c r="N78" s="72" t="s">
        <v>119</v>
      </c>
      <c r="O78" s="72" t="s">
        <v>119</v>
      </c>
      <c r="P78" s="72" t="s">
        <v>119</v>
      </c>
      <c r="Q78" s="72" t="s">
        <v>119</v>
      </c>
      <c r="R78" s="72" t="s">
        <v>119</v>
      </c>
      <c r="S78" s="72" t="s">
        <v>119</v>
      </c>
      <c r="T78" s="72" t="s">
        <v>119</v>
      </c>
      <c r="U78" s="72" t="s">
        <v>119</v>
      </c>
      <c r="V78" s="72" t="s">
        <v>119</v>
      </c>
      <c r="W78" s="72" t="s">
        <v>119</v>
      </c>
      <c r="X78" s="72" t="s">
        <v>119</v>
      </c>
      <c r="Y78" s="72" t="s">
        <v>119</v>
      </c>
      <c r="Z78" s="72" t="s">
        <v>119</v>
      </c>
      <c r="AA78" s="72" t="s">
        <v>119</v>
      </c>
      <c r="AB78" s="72" t="s">
        <v>119</v>
      </c>
      <c r="AC78" s="72" t="s">
        <v>119</v>
      </c>
      <c r="AD78" s="72" t="s">
        <v>119</v>
      </c>
      <c r="AE78" s="72" t="s">
        <v>119</v>
      </c>
      <c r="AF78" s="72" t="s">
        <v>119</v>
      </c>
      <c r="AG78" s="72" t="s">
        <v>119</v>
      </c>
      <c r="AH78" s="72" t="s">
        <v>119</v>
      </c>
      <c r="AI78" s="72" t="s">
        <v>119</v>
      </c>
      <c r="AJ78" s="72" t="s">
        <v>119</v>
      </c>
      <c r="AK78" s="72" t="s">
        <v>119</v>
      </c>
      <c r="AL78" s="72" t="s">
        <v>119</v>
      </c>
      <c r="AM78" s="72" t="s">
        <v>119</v>
      </c>
      <c r="AN78" s="72" t="s">
        <v>119</v>
      </c>
      <c r="AO78" s="72" t="s">
        <v>119</v>
      </c>
      <c r="AP78" s="72" t="s">
        <v>119</v>
      </c>
      <c r="AQ78" s="72" t="s">
        <v>119</v>
      </c>
      <c r="AR78" s="72" t="s">
        <v>119</v>
      </c>
      <c r="AS78" s="72" t="s">
        <v>119</v>
      </c>
      <c r="AT78" s="72" t="s">
        <v>119</v>
      </c>
      <c r="AU78" s="72" t="s">
        <v>119</v>
      </c>
      <c r="AV78" s="72" t="s">
        <v>119</v>
      </c>
      <c r="AW78" s="72" t="s">
        <v>119</v>
      </c>
      <c r="AX78" s="72" t="s">
        <v>119</v>
      </c>
      <c r="AY78" s="72">
        <v>1.7574000000000001</v>
      </c>
      <c r="AZ78" s="72">
        <v>1.1984999999999999</v>
      </c>
      <c r="BA78" s="72">
        <v>1.9337</v>
      </c>
      <c r="BB78" s="72">
        <v>2.3363999999999998</v>
      </c>
      <c r="BC78" s="72">
        <v>2.3965999999999998</v>
      </c>
      <c r="BD78" s="72">
        <v>2.4922</v>
      </c>
      <c r="BE78" s="72">
        <v>1.9148000000000001</v>
      </c>
      <c r="BF78" s="72">
        <v>4.0103999999999997</v>
      </c>
      <c r="BG78" s="72">
        <v>3.5651999999999999</v>
      </c>
      <c r="BH78" s="72">
        <v>2.242</v>
      </c>
      <c r="BI78" s="72">
        <v>2.6475</v>
      </c>
      <c r="BJ78" s="72">
        <v>3.7892000000000001</v>
      </c>
      <c r="BK78" s="72">
        <v>3.9744999999999999</v>
      </c>
      <c r="BL78" s="72">
        <v>3.8736000000000002</v>
      </c>
      <c r="BM78" s="72">
        <v>2.7685</v>
      </c>
      <c r="BN78" s="72">
        <v>6.3087999999999997</v>
      </c>
      <c r="BO78" s="72">
        <v>6.6661999999999999</v>
      </c>
      <c r="BP78" s="72">
        <v>3.0364</v>
      </c>
      <c r="BQ78" s="72">
        <v>2.8841000000000001</v>
      </c>
      <c r="BR78" s="72">
        <v>5.9680999999999997</v>
      </c>
      <c r="BS78" s="72">
        <v>7.1608999999999998</v>
      </c>
      <c r="BT78" s="72">
        <v>4.7573999999999996</v>
      </c>
      <c r="BU78" s="72">
        <v>3.8090000000000002</v>
      </c>
      <c r="BV78" s="72">
        <v>7.1246999999999998</v>
      </c>
      <c r="BW78" s="72">
        <v>6.3243</v>
      </c>
      <c r="BX78" s="72">
        <v>3.9571000000000001</v>
      </c>
      <c r="BY78" s="72">
        <v>4.5993000000000004</v>
      </c>
      <c r="BZ78" s="72">
        <v>5.8730000000000002</v>
      </c>
      <c r="CA78" s="72">
        <v>5.1653000000000002</v>
      </c>
      <c r="CB78" s="72">
        <v>3.8616000000000001</v>
      </c>
      <c r="CC78" s="72">
        <v>6.3761999999999999</v>
      </c>
      <c r="CD78" s="72">
        <v>7.633</v>
      </c>
      <c r="CE78" s="72">
        <v>9.5614000000000008</v>
      </c>
      <c r="CF78" s="72">
        <v>5.4366000000000003</v>
      </c>
      <c r="CG78" s="72">
        <v>5.5469999999999997</v>
      </c>
      <c r="CH78" s="72">
        <v>9.8375000000000004</v>
      </c>
      <c r="CI78" s="72">
        <v>9.8362999999999996</v>
      </c>
      <c r="CJ78" s="72">
        <v>6.0517000000000003</v>
      </c>
      <c r="CK78" s="72">
        <v>6.7958999999999996</v>
      </c>
      <c r="CL78" s="72">
        <v>9.1759000000000004</v>
      </c>
      <c r="CM78" s="72">
        <v>12.987</v>
      </c>
      <c r="CN78" s="72">
        <v>6.12</v>
      </c>
      <c r="CO78" s="72">
        <v>6.7069999999999999</v>
      </c>
      <c r="CP78" s="72">
        <v>9.0589999999999993</v>
      </c>
      <c r="CQ78" s="72">
        <v>10.016</v>
      </c>
      <c r="CR78" s="72">
        <v>5.33</v>
      </c>
      <c r="CS78" s="82">
        <v>4.024</v>
      </c>
      <c r="CT78" s="82">
        <v>9.9570000000000007</v>
      </c>
      <c r="CU78" s="82">
        <v>11.782</v>
      </c>
      <c r="CV78" s="82">
        <v>7.4679000000000002</v>
      </c>
      <c r="CW78" s="82">
        <v>5.6890999999999998</v>
      </c>
      <c r="CX78" s="82">
        <v>10.163</v>
      </c>
      <c r="CY78" s="82">
        <v>10.474</v>
      </c>
      <c r="CZ78" s="82">
        <v>5.383</v>
      </c>
      <c r="DA78" s="82">
        <v>6.8739999999999997</v>
      </c>
      <c r="DB78" s="82">
        <v>10.601000000000001</v>
      </c>
      <c r="DC78" s="82">
        <v>10.898999999999999</v>
      </c>
      <c r="DD78" s="82">
        <v>7.298</v>
      </c>
      <c r="DE78" s="82">
        <v>6.9390000000000001</v>
      </c>
      <c r="DF78" s="234">
        <v>9.6769999999999996</v>
      </c>
      <c r="DG78" s="234">
        <v>9.5389999999999997</v>
      </c>
      <c r="DH78" s="82">
        <v>7.032</v>
      </c>
      <c r="DI78" s="82">
        <v>6.9690000000000003</v>
      </c>
      <c r="DJ78" s="82">
        <v>10.879</v>
      </c>
      <c r="DK78" s="82">
        <v>12.4155</v>
      </c>
      <c r="DM78" s="69"/>
      <c r="DN78" s="69"/>
      <c r="DO78" s="69"/>
      <c r="DP78" s="69"/>
      <c r="DQ78" s="69"/>
      <c r="DR78" s="69"/>
      <c r="DS78" s="69"/>
      <c r="DT78" s="69"/>
      <c r="DU78" s="69"/>
      <c r="DV78" s="69"/>
      <c r="DW78" s="69"/>
    </row>
    <row r="79" spans="1:128" ht="15.5" x14ac:dyDescent="0.35">
      <c r="A79" s="37" t="s">
        <v>60</v>
      </c>
      <c r="B79" s="83" t="s">
        <v>99</v>
      </c>
      <c r="C79" s="72" t="s">
        <v>119</v>
      </c>
      <c r="D79" s="72" t="s">
        <v>119</v>
      </c>
      <c r="E79" s="72" t="s">
        <v>119</v>
      </c>
      <c r="F79" s="72" t="s">
        <v>119</v>
      </c>
      <c r="G79" s="72" t="s">
        <v>119</v>
      </c>
      <c r="H79" s="72" t="s">
        <v>119</v>
      </c>
      <c r="I79" s="72" t="s">
        <v>119</v>
      </c>
      <c r="J79" s="72" t="s">
        <v>119</v>
      </c>
      <c r="K79" s="72" t="s">
        <v>119</v>
      </c>
      <c r="L79" s="72" t="s">
        <v>119</v>
      </c>
      <c r="M79" s="72" t="s">
        <v>119</v>
      </c>
      <c r="N79" s="72" t="s">
        <v>119</v>
      </c>
      <c r="O79" s="72" t="s">
        <v>119</v>
      </c>
      <c r="P79" s="72" t="s">
        <v>119</v>
      </c>
      <c r="Q79" s="72" t="s">
        <v>119</v>
      </c>
      <c r="R79" s="72" t="s">
        <v>119</v>
      </c>
      <c r="S79" s="72" t="s">
        <v>119</v>
      </c>
      <c r="T79" s="72" t="s">
        <v>119</v>
      </c>
      <c r="U79" s="72" t="s">
        <v>119</v>
      </c>
      <c r="V79" s="72" t="s">
        <v>119</v>
      </c>
      <c r="W79" s="72" t="s">
        <v>119</v>
      </c>
      <c r="X79" s="72" t="s">
        <v>119</v>
      </c>
      <c r="Y79" s="72" t="s">
        <v>119</v>
      </c>
      <c r="Z79" s="72" t="s">
        <v>119</v>
      </c>
      <c r="AA79" s="72" t="s">
        <v>119</v>
      </c>
      <c r="AB79" s="72" t="s">
        <v>119</v>
      </c>
      <c r="AC79" s="72" t="s">
        <v>119</v>
      </c>
      <c r="AD79" s="72" t="s">
        <v>119</v>
      </c>
      <c r="AE79" s="72" t="s">
        <v>119</v>
      </c>
      <c r="AF79" s="72" t="s">
        <v>119</v>
      </c>
      <c r="AG79" s="72" t="s">
        <v>119</v>
      </c>
      <c r="AH79" s="72" t="s">
        <v>119</v>
      </c>
      <c r="AI79" s="72" t="s">
        <v>119</v>
      </c>
      <c r="AJ79" s="72" t="s">
        <v>119</v>
      </c>
      <c r="AK79" s="72" t="s">
        <v>119</v>
      </c>
      <c r="AL79" s="72" t="s">
        <v>119</v>
      </c>
      <c r="AM79" s="72" t="s">
        <v>119</v>
      </c>
      <c r="AN79" s="72" t="s">
        <v>119</v>
      </c>
      <c r="AO79" s="72" t="s">
        <v>119</v>
      </c>
      <c r="AP79" s="72" t="s">
        <v>119</v>
      </c>
      <c r="AQ79" s="72" t="s">
        <v>119</v>
      </c>
      <c r="AR79" s="72" t="s">
        <v>119</v>
      </c>
      <c r="AS79" s="72" t="s">
        <v>119</v>
      </c>
      <c r="AT79" s="72" t="s">
        <v>119</v>
      </c>
      <c r="AU79" s="72" t="s">
        <v>119</v>
      </c>
      <c r="AV79" s="72" t="s">
        <v>119</v>
      </c>
      <c r="AW79" s="72" t="s">
        <v>119</v>
      </c>
      <c r="AX79" s="72" t="s">
        <v>119</v>
      </c>
      <c r="AY79" s="72">
        <v>0.67090000000000005</v>
      </c>
      <c r="AZ79" s="72">
        <v>0.46039999999999998</v>
      </c>
      <c r="BA79" s="72">
        <v>0.82569999999999999</v>
      </c>
      <c r="BB79" s="72">
        <v>1.1027</v>
      </c>
      <c r="BC79" s="72">
        <v>0.99809999999999999</v>
      </c>
      <c r="BD79" s="72">
        <v>1.1286</v>
      </c>
      <c r="BE79" s="72">
        <v>1.0985</v>
      </c>
      <c r="BF79" s="72">
        <v>1.9238999999999999</v>
      </c>
      <c r="BG79" s="72">
        <v>1.5069999999999999</v>
      </c>
      <c r="BH79" s="72">
        <v>1.6498999999999999</v>
      </c>
      <c r="BI79" s="72">
        <v>1.7074</v>
      </c>
      <c r="BJ79" s="72">
        <v>2.7387000000000001</v>
      </c>
      <c r="BK79" s="72">
        <v>2.8046000000000002</v>
      </c>
      <c r="BL79" s="72">
        <v>2.6149</v>
      </c>
      <c r="BM79" s="72">
        <v>1.9653</v>
      </c>
      <c r="BN79" s="72">
        <v>4.0869</v>
      </c>
      <c r="BO79" s="72">
        <v>4.3837999999999999</v>
      </c>
      <c r="BP79" s="72">
        <v>2.0920999999999998</v>
      </c>
      <c r="BQ79" s="72">
        <v>2.2421000000000002</v>
      </c>
      <c r="BR79" s="72">
        <v>4.6866000000000003</v>
      </c>
      <c r="BS79" s="72">
        <v>4.6753</v>
      </c>
      <c r="BT79" s="72">
        <v>3.5775999999999999</v>
      </c>
      <c r="BU79" s="72">
        <v>3.4123000000000001</v>
      </c>
      <c r="BV79" s="72">
        <v>5.7576000000000001</v>
      </c>
      <c r="BW79" s="72">
        <v>5.1482999999999999</v>
      </c>
      <c r="BX79" s="72">
        <v>3.2522000000000002</v>
      </c>
      <c r="BY79" s="72">
        <v>3.5819000000000001</v>
      </c>
      <c r="BZ79" s="72">
        <v>4.4234</v>
      </c>
      <c r="CA79" s="72">
        <v>2.6436999999999999</v>
      </c>
      <c r="CB79" s="72">
        <v>1.9941</v>
      </c>
      <c r="CC79" s="72">
        <v>4.0418000000000003</v>
      </c>
      <c r="CD79" s="72">
        <v>4.3941999999999997</v>
      </c>
      <c r="CE79" s="72">
        <v>7.9269999999999996</v>
      </c>
      <c r="CF79" s="72">
        <v>4.7270000000000003</v>
      </c>
      <c r="CG79" s="72">
        <v>5.0179999999999998</v>
      </c>
      <c r="CH79" s="72">
        <v>8.8531999999999993</v>
      </c>
      <c r="CI79" s="72">
        <v>8.6</v>
      </c>
      <c r="CJ79" s="72">
        <v>5.9362000000000004</v>
      </c>
      <c r="CK79" s="72">
        <v>7.1882999999999999</v>
      </c>
      <c r="CL79" s="72">
        <v>10.2507</v>
      </c>
      <c r="CM79" s="72">
        <v>13.375</v>
      </c>
      <c r="CN79" s="72">
        <v>7.3109999999999999</v>
      </c>
      <c r="CO79" s="72">
        <v>8.032</v>
      </c>
      <c r="CP79" s="72">
        <v>12.032</v>
      </c>
      <c r="CQ79" s="72">
        <v>11.218999999999999</v>
      </c>
      <c r="CR79" s="72">
        <v>6.2160000000000002</v>
      </c>
      <c r="CS79" s="82">
        <v>6.1509999999999998</v>
      </c>
      <c r="CT79" s="82">
        <v>12.010999999999999</v>
      </c>
      <c r="CU79" s="82">
        <v>12.648999999999999</v>
      </c>
      <c r="CV79" s="82">
        <v>8.9</v>
      </c>
      <c r="CW79" s="82">
        <v>7.7569999999999997</v>
      </c>
      <c r="CX79" s="82">
        <v>15.807</v>
      </c>
      <c r="CY79" s="82">
        <v>15.037000000000001</v>
      </c>
      <c r="CZ79" s="82">
        <v>8.5779999999999994</v>
      </c>
      <c r="DA79" s="82">
        <v>9.7959999999999994</v>
      </c>
      <c r="DB79" s="82">
        <v>16.024000000000001</v>
      </c>
      <c r="DC79" s="82">
        <v>15.125999999999999</v>
      </c>
      <c r="DD79" s="82">
        <v>9.9949999999999992</v>
      </c>
      <c r="DE79" s="82">
        <v>9.8379999999999992</v>
      </c>
      <c r="DF79" s="234">
        <v>13.846</v>
      </c>
      <c r="DG79" s="234">
        <v>12.977</v>
      </c>
      <c r="DH79" s="82">
        <v>10.48</v>
      </c>
      <c r="DI79" s="82">
        <v>10.824999999999999</v>
      </c>
      <c r="DJ79" s="82">
        <v>17.739000000000001</v>
      </c>
      <c r="DK79" s="82">
        <v>16.8979</v>
      </c>
      <c r="DM79" s="69"/>
      <c r="DN79" s="69"/>
      <c r="DO79" s="69"/>
      <c r="DP79" s="69"/>
      <c r="DQ79" s="69"/>
      <c r="DR79" s="69"/>
      <c r="DS79" s="69"/>
      <c r="DT79" s="69"/>
      <c r="DU79" s="69"/>
      <c r="DV79" s="69"/>
      <c r="DW79" s="69"/>
    </row>
    <row r="80" spans="1:128" ht="15.5" x14ac:dyDescent="0.35">
      <c r="A80" s="37" t="s">
        <v>60</v>
      </c>
      <c r="B80" s="71" t="s">
        <v>64</v>
      </c>
      <c r="C80" s="72" t="s">
        <v>119</v>
      </c>
      <c r="D80" s="72" t="s">
        <v>119</v>
      </c>
      <c r="E80" s="72" t="s">
        <v>119</v>
      </c>
      <c r="F80" s="72" t="s">
        <v>119</v>
      </c>
      <c r="G80" s="72" t="s">
        <v>119</v>
      </c>
      <c r="H80" s="72" t="s">
        <v>119</v>
      </c>
      <c r="I80" s="72" t="s">
        <v>119</v>
      </c>
      <c r="J80" s="72" t="s">
        <v>119</v>
      </c>
      <c r="K80" s="72" t="s">
        <v>119</v>
      </c>
      <c r="L80" s="72" t="s">
        <v>119</v>
      </c>
      <c r="M80" s="72" t="s">
        <v>119</v>
      </c>
      <c r="N80" s="72" t="s">
        <v>119</v>
      </c>
      <c r="O80" s="72" t="s">
        <v>119</v>
      </c>
      <c r="P80" s="72" t="s">
        <v>119</v>
      </c>
      <c r="Q80" s="72" t="s">
        <v>119</v>
      </c>
      <c r="R80" s="72" t="s">
        <v>119</v>
      </c>
      <c r="S80" s="72" t="s">
        <v>119</v>
      </c>
      <c r="T80" s="72" t="s">
        <v>119</v>
      </c>
      <c r="U80" s="72" t="s">
        <v>119</v>
      </c>
      <c r="V80" s="72" t="s">
        <v>119</v>
      </c>
      <c r="W80" s="72" t="s">
        <v>119</v>
      </c>
      <c r="X80" s="72" t="s">
        <v>119</v>
      </c>
      <c r="Y80" s="72" t="s">
        <v>119</v>
      </c>
      <c r="Z80" s="72" t="s">
        <v>119</v>
      </c>
      <c r="AA80" s="72" t="s">
        <v>119</v>
      </c>
      <c r="AB80" s="72" t="s">
        <v>119</v>
      </c>
      <c r="AC80" s="72" t="s">
        <v>119</v>
      </c>
      <c r="AD80" s="72" t="s">
        <v>119</v>
      </c>
      <c r="AE80" s="72" t="s">
        <v>119</v>
      </c>
      <c r="AF80" s="72" t="s">
        <v>119</v>
      </c>
      <c r="AG80" s="72" t="s">
        <v>119</v>
      </c>
      <c r="AH80" s="72" t="s">
        <v>119</v>
      </c>
      <c r="AI80" s="72" t="s">
        <v>119</v>
      </c>
      <c r="AJ80" s="72" t="s">
        <v>119</v>
      </c>
      <c r="AK80" s="72" t="s">
        <v>119</v>
      </c>
      <c r="AL80" s="72" t="s">
        <v>119</v>
      </c>
      <c r="AM80" s="72" t="s">
        <v>119</v>
      </c>
      <c r="AN80" s="72" t="s">
        <v>119</v>
      </c>
      <c r="AO80" s="72" t="s">
        <v>119</v>
      </c>
      <c r="AP80" s="72" t="s">
        <v>119</v>
      </c>
      <c r="AQ80" s="72" t="s">
        <v>119</v>
      </c>
      <c r="AR80" s="72" t="s">
        <v>119</v>
      </c>
      <c r="AS80" s="72" t="s">
        <v>119</v>
      </c>
      <c r="AT80" s="72" t="s">
        <v>119</v>
      </c>
      <c r="AU80" s="72" t="s">
        <v>119</v>
      </c>
      <c r="AV80" s="72" t="s">
        <v>119</v>
      </c>
      <c r="AW80" s="72" t="s">
        <v>119</v>
      </c>
      <c r="AX80" s="72" t="s">
        <v>119</v>
      </c>
      <c r="AY80" s="72">
        <v>5.0000000000000001E-4</v>
      </c>
      <c r="AZ80" s="72">
        <v>5.9999999999999995E-4</v>
      </c>
      <c r="BA80" s="72">
        <v>5.9999999999999995E-4</v>
      </c>
      <c r="BB80" s="72">
        <v>1E-4</v>
      </c>
      <c r="BC80" s="72">
        <v>2.0000000000000001E-4</v>
      </c>
      <c r="BD80" s="72">
        <v>2.9999999999999997E-4</v>
      </c>
      <c r="BE80" s="72">
        <v>2.0000000000000001E-4</v>
      </c>
      <c r="BF80" s="72">
        <v>2.0000000000000001E-4</v>
      </c>
      <c r="BG80" s="72">
        <v>1E-3</v>
      </c>
      <c r="BH80" s="72">
        <v>8.9999999999999998E-4</v>
      </c>
      <c r="BI80" s="72">
        <v>1.1999999999999999E-3</v>
      </c>
      <c r="BJ80" s="72">
        <v>1.1999999999999999E-3</v>
      </c>
      <c r="BK80" s="72">
        <v>1.2999999999999999E-3</v>
      </c>
      <c r="BL80" s="72">
        <v>1.1000000000000001E-3</v>
      </c>
      <c r="BM80" s="72">
        <v>1E-3</v>
      </c>
      <c r="BN80" s="72">
        <v>1.4E-3</v>
      </c>
      <c r="BO80" s="72">
        <v>5.0000000000000001E-4</v>
      </c>
      <c r="BP80" s="72">
        <v>8.9999999999999998E-4</v>
      </c>
      <c r="BQ80" s="72">
        <v>2.0000000000000001E-4</v>
      </c>
      <c r="BR80" s="72">
        <v>5.9999999999999995E-4</v>
      </c>
      <c r="BS80" s="72">
        <v>5.9999999999999995E-4</v>
      </c>
      <c r="BT80" s="72">
        <v>5.0000000000000001E-4</v>
      </c>
      <c r="BU80" s="72">
        <v>5.0000000000000001E-4</v>
      </c>
      <c r="BV80" s="72">
        <v>5.0000000000000001E-4</v>
      </c>
      <c r="BW80" s="72">
        <v>0</v>
      </c>
      <c r="BX80" s="72">
        <v>0</v>
      </c>
      <c r="BY80" s="72">
        <v>0</v>
      </c>
      <c r="BZ80" s="72">
        <v>0</v>
      </c>
      <c r="CA80" s="72">
        <v>2.9999999999999997E-4</v>
      </c>
      <c r="CB80" s="72">
        <v>1E-4</v>
      </c>
      <c r="CC80" s="72">
        <v>2.3999999999999998E-3</v>
      </c>
      <c r="CD80" s="72">
        <v>1.2999999999999999E-3</v>
      </c>
      <c r="CE80" s="72">
        <v>3.0999999999999999E-3</v>
      </c>
      <c r="CF80" s="72">
        <v>3.0999999999999999E-3</v>
      </c>
      <c r="CG80" s="72">
        <v>1.1000000000000001E-3</v>
      </c>
      <c r="CH80" s="72">
        <v>1.9E-3</v>
      </c>
      <c r="CI80" s="72">
        <v>3.2000000000000002E-3</v>
      </c>
      <c r="CJ80" s="72">
        <v>3.8999999999999998E-3</v>
      </c>
      <c r="CK80" s="72">
        <v>4.0000000000000001E-3</v>
      </c>
      <c r="CL80" s="72">
        <v>2.8999999999999998E-3</v>
      </c>
      <c r="CM80" s="72">
        <v>2.8999999999999998E-3</v>
      </c>
      <c r="CN80" s="72">
        <v>3.0999999999999999E-3</v>
      </c>
      <c r="CO80" s="72">
        <v>3.3999999999999998E-3</v>
      </c>
      <c r="CP80" s="72">
        <v>1.8E-3</v>
      </c>
      <c r="CQ80" s="72">
        <v>1.2999999999999999E-3</v>
      </c>
      <c r="CR80" s="72">
        <v>1.1999999999999999E-3</v>
      </c>
      <c r="CS80" s="82">
        <v>1.2999999999999999E-3</v>
      </c>
      <c r="CT80" s="82">
        <v>1.6000000000000001E-3</v>
      </c>
      <c r="CU80" s="82">
        <v>1.5E-3</v>
      </c>
      <c r="CV80" s="82">
        <v>2.7000000000000001E-3</v>
      </c>
      <c r="CW80" s="82">
        <v>3.3999999999999998E-3</v>
      </c>
      <c r="CX80" s="82">
        <v>3.5000000000000001E-3</v>
      </c>
      <c r="CY80" s="82">
        <v>3.2000000000000002E-3</v>
      </c>
      <c r="CZ80" s="82">
        <v>3.2000000000000002E-3</v>
      </c>
      <c r="DA80" s="82">
        <v>3.3999999999999998E-3</v>
      </c>
      <c r="DB80" s="82">
        <v>2.8999999999999998E-3</v>
      </c>
      <c r="DC80" s="82">
        <v>2.8999999999999998E-3</v>
      </c>
      <c r="DD80" s="82">
        <v>3.3E-3</v>
      </c>
      <c r="DE80" s="82">
        <v>3.2000000000000002E-3</v>
      </c>
      <c r="DF80" s="234">
        <v>3.5999999999999999E-3</v>
      </c>
      <c r="DG80" s="234">
        <v>5.1999999999999998E-3</v>
      </c>
      <c r="DH80" s="82">
        <v>4.5999999999999999E-3</v>
      </c>
      <c r="DI80" s="82">
        <v>3.7000000000000002E-3</v>
      </c>
      <c r="DJ80" s="82">
        <v>2.5000000000000001E-3</v>
      </c>
      <c r="DK80" s="82">
        <v>1.8E-3</v>
      </c>
      <c r="DM80" s="69"/>
      <c r="DN80" s="69"/>
      <c r="DO80" s="69"/>
      <c r="DP80" s="69"/>
      <c r="DQ80" s="69"/>
      <c r="DR80" s="69"/>
      <c r="DS80" s="69"/>
      <c r="DT80" s="69"/>
      <c r="DU80" s="69"/>
      <c r="DV80" s="69"/>
      <c r="DW80" s="69"/>
    </row>
    <row r="81" spans="1:127" ht="15.5" x14ac:dyDescent="0.35">
      <c r="A81" s="37" t="s">
        <v>60</v>
      </c>
      <c r="B81" s="71" t="s">
        <v>52</v>
      </c>
      <c r="C81" s="72" t="s">
        <v>119</v>
      </c>
      <c r="D81" s="72" t="s">
        <v>119</v>
      </c>
      <c r="E81" s="72" t="s">
        <v>119</v>
      </c>
      <c r="F81" s="72" t="s">
        <v>119</v>
      </c>
      <c r="G81" s="72" t="s">
        <v>119</v>
      </c>
      <c r="H81" s="72" t="s">
        <v>119</v>
      </c>
      <c r="I81" s="72" t="s">
        <v>119</v>
      </c>
      <c r="J81" s="72" t="s">
        <v>119</v>
      </c>
      <c r="K81" s="72" t="s">
        <v>119</v>
      </c>
      <c r="L81" s="72" t="s">
        <v>119</v>
      </c>
      <c r="M81" s="72" t="s">
        <v>119</v>
      </c>
      <c r="N81" s="72" t="s">
        <v>119</v>
      </c>
      <c r="O81" s="72" t="s">
        <v>119</v>
      </c>
      <c r="P81" s="72" t="s">
        <v>119</v>
      </c>
      <c r="Q81" s="72" t="s">
        <v>119</v>
      </c>
      <c r="R81" s="72" t="s">
        <v>119</v>
      </c>
      <c r="S81" s="72" t="s">
        <v>119</v>
      </c>
      <c r="T81" s="72" t="s">
        <v>119</v>
      </c>
      <c r="U81" s="72" t="s">
        <v>119</v>
      </c>
      <c r="V81" s="72" t="s">
        <v>119</v>
      </c>
      <c r="W81" s="72" t="s">
        <v>119</v>
      </c>
      <c r="X81" s="72" t="s">
        <v>119</v>
      </c>
      <c r="Y81" s="72" t="s">
        <v>119</v>
      </c>
      <c r="Z81" s="72" t="s">
        <v>119</v>
      </c>
      <c r="AA81" s="72" t="s">
        <v>119</v>
      </c>
      <c r="AB81" s="72" t="s">
        <v>119</v>
      </c>
      <c r="AC81" s="72" t="s">
        <v>119</v>
      </c>
      <c r="AD81" s="72" t="s">
        <v>119</v>
      </c>
      <c r="AE81" s="72" t="s">
        <v>119</v>
      </c>
      <c r="AF81" s="72" t="s">
        <v>119</v>
      </c>
      <c r="AG81" s="72" t="s">
        <v>119</v>
      </c>
      <c r="AH81" s="72" t="s">
        <v>119</v>
      </c>
      <c r="AI81" s="72" t="s">
        <v>119</v>
      </c>
      <c r="AJ81" s="72" t="s">
        <v>119</v>
      </c>
      <c r="AK81" s="72" t="s">
        <v>119</v>
      </c>
      <c r="AL81" s="72" t="s">
        <v>119</v>
      </c>
      <c r="AM81" s="72" t="s">
        <v>119</v>
      </c>
      <c r="AN81" s="72" t="s">
        <v>119</v>
      </c>
      <c r="AO81" s="72" t="s">
        <v>119</v>
      </c>
      <c r="AP81" s="72" t="s">
        <v>119</v>
      </c>
      <c r="AQ81" s="72" t="s">
        <v>119</v>
      </c>
      <c r="AR81" s="72" t="s">
        <v>119</v>
      </c>
      <c r="AS81" s="72" t="s">
        <v>119</v>
      </c>
      <c r="AT81" s="72" t="s">
        <v>119</v>
      </c>
      <c r="AU81" s="72" t="s">
        <v>119</v>
      </c>
      <c r="AV81" s="72" t="s">
        <v>119</v>
      </c>
      <c r="AW81" s="72" t="s">
        <v>119</v>
      </c>
      <c r="AX81" s="72" t="s">
        <v>119</v>
      </c>
      <c r="AY81" s="72">
        <v>5.7000000000000002E-3</v>
      </c>
      <c r="AZ81" s="72">
        <v>1.12E-2</v>
      </c>
      <c r="BA81" s="72">
        <v>1.4500000000000001E-2</v>
      </c>
      <c r="BB81" s="72">
        <v>8.8999999999999999E-3</v>
      </c>
      <c r="BC81" s="72">
        <v>1.5299999999999999E-2</v>
      </c>
      <c r="BD81" s="72">
        <v>6.6100000000000006E-2</v>
      </c>
      <c r="BE81" s="72">
        <v>0.1052</v>
      </c>
      <c r="BF81" s="72">
        <v>5.7099999999999998E-2</v>
      </c>
      <c r="BG81" s="72">
        <v>0.1782</v>
      </c>
      <c r="BH81" s="72">
        <v>0.43780000000000002</v>
      </c>
      <c r="BI81" s="72">
        <v>0.55410000000000004</v>
      </c>
      <c r="BJ81" s="72">
        <v>0.18360000000000001</v>
      </c>
      <c r="BK81" s="72">
        <v>0.14019999999999999</v>
      </c>
      <c r="BL81" s="72">
        <v>0.70099999999999996</v>
      </c>
      <c r="BM81" s="72">
        <v>0.85960000000000003</v>
      </c>
      <c r="BN81" s="72">
        <v>0.30940000000000001</v>
      </c>
      <c r="BO81" s="72">
        <v>0.47039999999999998</v>
      </c>
      <c r="BP81" s="72">
        <v>1.4729000000000001</v>
      </c>
      <c r="BQ81" s="72">
        <v>1.5618000000000001</v>
      </c>
      <c r="BR81" s="72">
        <v>0.54890000000000005</v>
      </c>
      <c r="BS81" s="72">
        <v>0.9375</v>
      </c>
      <c r="BT81" s="72">
        <v>3.1042999999999998</v>
      </c>
      <c r="BU81" s="72">
        <v>2.6951999999999998</v>
      </c>
      <c r="BV81" s="72">
        <v>0.79579999999999995</v>
      </c>
      <c r="BW81" s="72">
        <v>1.4572000000000001</v>
      </c>
      <c r="BX81" s="72">
        <v>3.8681999999999999</v>
      </c>
      <c r="BY81" s="72">
        <v>3.7391999999999999</v>
      </c>
      <c r="BZ81" s="72">
        <v>1.3305</v>
      </c>
      <c r="CA81" s="72">
        <v>1.6057999999999999</v>
      </c>
      <c r="CB81" s="72">
        <v>4.5787000000000004</v>
      </c>
      <c r="CC81" s="72">
        <v>3.9569000000000001</v>
      </c>
      <c r="CD81" s="72">
        <v>1.3159000000000001</v>
      </c>
      <c r="CE81" s="72">
        <v>1.7930999999999999</v>
      </c>
      <c r="CF81" s="72">
        <v>4.9093999999999998</v>
      </c>
      <c r="CG81" s="72">
        <v>4.4809999999999999</v>
      </c>
      <c r="CH81" s="72">
        <v>1.4849000000000001</v>
      </c>
      <c r="CI81" s="72">
        <v>1.9177999999999999</v>
      </c>
      <c r="CJ81" s="72">
        <v>4.6208</v>
      </c>
      <c r="CK81" s="72">
        <v>4.4882999999999997</v>
      </c>
      <c r="CL81" s="72">
        <v>1.3912</v>
      </c>
      <c r="CM81" s="72">
        <v>1.897</v>
      </c>
      <c r="CN81" s="72">
        <v>5.1890000000000001</v>
      </c>
      <c r="CO81" s="72">
        <v>4.0990000000000002</v>
      </c>
      <c r="CP81" s="72">
        <v>1.3620000000000001</v>
      </c>
      <c r="CQ81" s="72">
        <v>1.734</v>
      </c>
      <c r="CR81" s="72">
        <v>4.8479999999999999</v>
      </c>
      <c r="CS81" s="82">
        <v>4.0860000000000003</v>
      </c>
      <c r="CT81" s="82">
        <v>1.46</v>
      </c>
      <c r="CU81" s="82">
        <v>2.1629999999999998</v>
      </c>
      <c r="CV81" s="82">
        <v>5.1989999999999998</v>
      </c>
      <c r="CW81" s="82">
        <v>4.9050000000000002</v>
      </c>
      <c r="CX81" s="82">
        <v>1.716</v>
      </c>
      <c r="CY81" s="82">
        <v>2.2629999999999999</v>
      </c>
      <c r="CZ81" s="82">
        <v>5.7460000000000004</v>
      </c>
      <c r="DA81" s="82">
        <v>4.9669999999999996</v>
      </c>
      <c r="DB81" s="82">
        <v>1.9159999999999999</v>
      </c>
      <c r="DC81" s="82">
        <v>1.8440000000000001</v>
      </c>
      <c r="DD81" s="82">
        <v>5.7690000000000001</v>
      </c>
      <c r="DE81" s="82">
        <v>5.5460000000000003</v>
      </c>
      <c r="DF81" s="234">
        <v>1.833</v>
      </c>
      <c r="DG81" s="234">
        <v>2.653</v>
      </c>
      <c r="DH81" s="82">
        <v>8.4130000000000003</v>
      </c>
      <c r="DI81" s="82">
        <v>6.9379999999999997</v>
      </c>
      <c r="DJ81" s="82">
        <v>2.121</v>
      </c>
      <c r="DK81" s="82">
        <v>2.6997</v>
      </c>
      <c r="DM81" s="69"/>
      <c r="DN81" s="69"/>
      <c r="DO81" s="69"/>
      <c r="DP81" s="69"/>
      <c r="DQ81" s="69"/>
      <c r="DR81" s="69"/>
      <c r="DS81" s="69"/>
      <c r="DT81" s="69"/>
      <c r="DU81" s="69"/>
      <c r="DV81" s="69"/>
      <c r="DW81" s="69"/>
    </row>
    <row r="82" spans="1:127" ht="15.5" x14ac:dyDescent="0.35">
      <c r="A82" s="37" t="s">
        <v>60</v>
      </c>
      <c r="B82" s="71" t="s">
        <v>53</v>
      </c>
      <c r="C82" s="72">
        <v>0.77129999999999999</v>
      </c>
      <c r="D82" s="72">
        <v>0.79520000000000002</v>
      </c>
      <c r="E82" s="72">
        <v>0.81279999999999997</v>
      </c>
      <c r="F82" s="72">
        <v>0.85799999999999998</v>
      </c>
      <c r="G82" s="72">
        <v>0.93320000000000003</v>
      </c>
      <c r="H82" s="72">
        <v>0.98899999999999999</v>
      </c>
      <c r="I82" s="72">
        <v>1.0209999999999999</v>
      </c>
      <c r="J82" s="72">
        <v>1.0439000000000001</v>
      </c>
      <c r="K82" s="72">
        <v>1.0835999999999999</v>
      </c>
      <c r="L82" s="72">
        <v>1.0169999999999999</v>
      </c>
      <c r="M82" s="72">
        <v>1.1123000000000001</v>
      </c>
      <c r="N82" s="72">
        <v>1.1152</v>
      </c>
      <c r="O82" s="72">
        <v>1.163</v>
      </c>
      <c r="P82" s="72">
        <v>1.2253000000000001</v>
      </c>
      <c r="Q82" s="72">
        <v>1.3152999999999999</v>
      </c>
      <c r="R82" s="72">
        <v>1.3438000000000001</v>
      </c>
      <c r="S82" s="72">
        <v>1.4296</v>
      </c>
      <c r="T82" s="72">
        <v>1.3653</v>
      </c>
      <c r="U82" s="72">
        <v>1.3888</v>
      </c>
      <c r="V82" s="72">
        <v>1.4416</v>
      </c>
      <c r="W82" s="72">
        <v>1.7016</v>
      </c>
      <c r="X82" s="72">
        <v>1.5844</v>
      </c>
      <c r="Y82" s="72">
        <v>1.5885</v>
      </c>
      <c r="Z82" s="72">
        <v>1.8168</v>
      </c>
      <c r="AA82" s="72">
        <v>1.9308000000000001</v>
      </c>
      <c r="AB82" s="72">
        <v>1.9389000000000001</v>
      </c>
      <c r="AC82" s="72">
        <v>1.921</v>
      </c>
      <c r="AD82" s="72">
        <v>2.1497000000000002</v>
      </c>
      <c r="AE82" s="72">
        <v>2.5343</v>
      </c>
      <c r="AF82" s="72">
        <v>2.2273000000000001</v>
      </c>
      <c r="AG82" s="72">
        <v>2.1871</v>
      </c>
      <c r="AH82" s="72">
        <v>2.7366999999999999</v>
      </c>
      <c r="AI82" s="72">
        <v>2.5897000000000001</v>
      </c>
      <c r="AJ82" s="72">
        <v>2.3228</v>
      </c>
      <c r="AK82" s="72">
        <v>2.2964000000000002</v>
      </c>
      <c r="AL82" s="72">
        <v>2.7185000000000001</v>
      </c>
      <c r="AM82" s="72">
        <v>2.4687000000000001</v>
      </c>
      <c r="AN82" s="72">
        <v>2.1375000000000002</v>
      </c>
      <c r="AO82" s="72">
        <v>2.1648000000000001</v>
      </c>
      <c r="AP82" s="72">
        <v>2.5535000000000001</v>
      </c>
      <c r="AQ82" s="72">
        <v>2.4159000000000002</v>
      </c>
      <c r="AR82" s="72">
        <v>2.2768999999999999</v>
      </c>
      <c r="AS82" s="72">
        <v>2.2940999999999998</v>
      </c>
      <c r="AT82" s="72">
        <v>2.5794000000000001</v>
      </c>
      <c r="AU82" s="72">
        <v>2.8195999999999999</v>
      </c>
      <c r="AV82" s="72">
        <v>2.5400999999999998</v>
      </c>
      <c r="AW82" s="72">
        <v>2.4893000000000001</v>
      </c>
      <c r="AX82" s="72">
        <v>2.8653</v>
      </c>
      <c r="AY82" s="72">
        <v>2.9693000000000001</v>
      </c>
      <c r="AZ82" s="72">
        <v>2.9285999999999999</v>
      </c>
      <c r="BA82" s="72">
        <v>3.1263999999999998</v>
      </c>
      <c r="BB82" s="72">
        <v>3.2370000000000001</v>
      </c>
      <c r="BC82" s="72">
        <v>3.3614000000000002</v>
      </c>
      <c r="BD82" s="72">
        <v>3.1551</v>
      </c>
      <c r="BE82" s="72">
        <v>3.3483000000000001</v>
      </c>
      <c r="BF82" s="72">
        <v>3.448</v>
      </c>
      <c r="BG82" s="72">
        <v>3.9257</v>
      </c>
      <c r="BH82" s="72">
        <v>3.0076999999999998</v>
      </c>
      <c r="BI82" s="72">
        <v>3.5445000000000002</v>
      </c>
      <c r="BJ82" s="72">
        <v>4.2558999999999996</v>
      </c>
      <c r="BK82" s="72">
        <v>4.1395999999999997</v>
      </c>
      <c r="BL82" s="72">
        <v>5.0618999999999996</v>
      </c>
      <c r="BM82" s="72">
        <v>4.4595000000000002</v>
      </c>
      <c r="BN82" s="72">
        <v>4.4386999999999999</v>
      </c>
      <c r="BO82" s="72">
        <v>4.5686</v>
      </c>
      <c r="BP82" s="72">
        <v>5.4493</v>
      </c>
      <c r="BQ82" s="72">
        <v>5.9146000000000001</v>
      </c>
      <c r="BR82" s="72">
        <v>6.6864999999999997</v>
      </c>
      <c r="BS82" s="72">
        <v>6.9598000000000004</v>
      </c>
      <c r="BT82" s="72">
        <v>7.0179999999999998</v>
      </c>
      <c r="BU82" s="72">
        <v>7.0594000000000001</v>
      </c>
      <c r="BV82" s="72">
        <v>8.2197999999999993</v>
      </c>
      <c r="BW82" s="72">
        <v>8.5282999999999998</v>
      </c>
      <c r="BX82" s="72">
        <v>7.7077999999999998</v>
      </c>
      <c r="BY82" s="72">
        <v>6.2225999999999999</v>
      </c>
      <c r="BZ82" s="72">
        <v>7.6069000000000004</v>
      </c>
      <c r="CA82" s="72">
        <v>8.9657999999999998</v>
      </c>
      <c r="CB82" s="72">
        <v>7.8262999999999998</v>
      </c>
      <c r="CC82" s="72">
        <v>7.7653999999999996</v>
      </c>
      <c r="CD82" s="72">
        <v>7.3368000000000002</v>
      </c>
      <c r="CE82" s="72">
        <v>7.7762000000000002</v>
      </c>
      <c r="CF82" s="72">
        <v>8.6696000000000009</v>
      </c>
      <c r="CG82" s="72">
        <v>8.8261000000000003</v>
      </c>
      <c r="CH82" s="72">
        <v>9.8298000000000005</v>
      </c>
      <c r="CI82" s="72">
        <v>8.9750999999999994</v>
      </c>
      <c r="CJ82" s="72">
        <v>9.1203000000000003</v>
      </c>
      <c r="CK82" s="72">
        <v>9.0869999999999997</v>
      </c>
      <c r="CL82" s="72">
        <v>10.3438</v>
      </c>
      <c r="CM82" s="72">
        <v>10.1189</v>
      </c>
      <c r="CN82" s="72">
        <v>9.6980000000000004</v>
      </c>
      <c r="CO82" s="72">
        <v>9.0009999999999994</v>
      </c>
      <c r="CP82" s="72">
        <v>9.7461000000000002</v>
      </c>
      <c r="CQ82" s="72">
        <v>10.323</v>
      </c>
      <c r="CR82" s="72">
        <v>9.7720000000000002</v>
      </c>
      <c r="CS82" s="82">
        <v>9.2330000000000005</v>
      </c>
      <c r="CT82" s="82">
        <v>10.673999999999999</v>
      </c>
      <c r="CU82" s="82">
        <v>10.063000000000001</v>
      </c>
      <c r="CV82" s="82">
        <v>8.2710000000000008</v>
      </c>
      <c r="CW82" s="82">
        <v>9.2810000000000006</v>
      </c>
      <c r="CX82" s="82">
        <v>8.3379999999999992</v>
      </c>
      <c r="CY82" s="82">
        <v>8.9220000000000006</v>
      </c>
      <c r="CZ82" s="82">
        <v>7.3470000000000004</v>
      </c>
      <c r="DA82" s="82">
        <v>7.9530000000000003</v>
      </c>
      <c r="DB82" s="82">
        <v>9.8620000000000001</v>
      </c>
      <c r="DC82" s="82">
        <v>10.015000000000001</v>
      </c>
      <c r="DD82" s="82">
        <v>9.7029999999999994</v>
      </c>
      <c r="DE82" s="82">
        <v>9.8539999999999992</v>
      </c>
      <c r="DF82" s="234">
        <v>10.558999999999999</v>
      </c>
      <c r="DG82" s="234">
        <v>10.215</v>
      </c>
      <c r="DH82" s="82">
        <v>9.7769999999999992</v>
      </c>
      <c r="DI82" s="82">
        <v>10.263</v>
      </c>
      <c r="DJ82" s="82">
        <v>10.772</v>
      </c>
      <c r="DK82" s="82">
        <v>10.071099999999999</v>
      </c>
      <c r="DM82" s="69"/>
      <c r="DN82" s="69"/>
      <c r="DO82" s="69"/>
      <c r="DP82" s="69"/>
      <c r="DQ82" s="69"/>
      <c r="DR82" s="69"/>
      <c r="DS82" s="69"/>
      <c r="DT82" s="69"/>
      <c r="DU82" s="69"/>
      <c r="DV82" s="69"/>
      <c r="DW82" s="69"/>
    </row>
    <row r="83" spans="1:127" ht="15.5" x14ac:dyDescent="0.35">
      <c r="A83" s="37" t="s">
        <v>60</v>
      </c>
      <c r="B83" s="71" t="s">
        <v>54</v>
      </c>
      <c r="C83" s="72">
        <v>1.5596000000000001</v>
      </c>
      <c r="D83" s="72">
        <v>0.90680000000000005</v>
      </c>
      <c r="E83" s="72">
        <v>0.84970000000000001</v>
      </c>
      <c r="F83" s="72">
        <v>0.92059999999999997</v>
      </c>
      <c r="G83" s="72">
        <v>1.5872999999999999</v>
      </c>
      <c r="H83" s="72">
        <v>0.92290000000000005</v>
      </c>
      <c r="I83" s="72">
        <v>0.86480000000000001</v>
      </c>
      <c r="J83" s="72">
        <v>0.93700000000000006</v>
      </c>
      <c r="K83" s="72">
        <v>1.1160000000000001</v>
      </c>
      <c r="L83" s="72">
        <v>1.3754</v>
      </c>
      <c r="M83" s="72">
        <v>0.72260000000000002</v>
      </c>
      <c r="N83" s="72">
        <v>1.1870000000000001</v>
      </c>
      <c r="O83" s="72">
        <v>0.94240000000000002</v>
      </c>
      <c r="P83" s="72">
        <v>0.90429999999999999</v>
      </c>
      <c r="Q83" s="72">
        <v>0.87519999999999998</v>
      </c>
      <c r="R83" s="72">
        <v>0.85509999999999997</v>
      </c>
      <c r="S83" s="72">
        <v>0.91779999999999995</v>
      </c>
      <c r="T83" s="72">
        <v>0.8639</v>
      </c>
      <c r="U83" s="72">
        <v>0.94530000000000003</v>
      </c>
      <c r="V83" s="72">
        <v>0.99199999999999999</v>
      </c>
      <c r="W83" s="72">
        <v>1.0048999999999999</v>
      </c>
      <c r="X83" s="72">
        <v>0.97340000000000004</v>
      </c>
      <c r="Y83" s="72">
        <v>0.8972</v>
      </c>
      <c r="Z83" s="72">
        <v>0.92449999999999999</v>
      </c>
      <c r="AA83" s="72">
        <v>0.67279999999999995</v>
      </c>
      <c r="AB83" s="72">
        <v>0.76559999999999995</v>
      </c>
      <c r="AC83" s="72">
        <v>0.67689999999999995</v>
      </c>
      <c r="AD83" s="72">
        <v>0.94669999999999999</v>
      </c>
      <c r="AE83" s="72">
        <v>0.93510000000000004</v>
      </c>
      <c r="AF83" s="72">
        <v>0.89380000000000004</v>
      </c>
      <c r="AG83" s="72">
        <v>0.93559999999999999</v>
      </c>
      <c r="AH83" s="72">
        <v>0.91139999999999999</v>
      </c>
      <c r="AI83" s="72">
        <v>0.90559999999999996</v>
      </c>
      <c r="AJ83" s="72">
        <v>0.80679999999999996</v>
      </c>
      <c r="AK83" s="72">
        <v>0.82430000000000003</v>
      </c>
      <c r="AL83" s="72">
        <v>0.83420000000000005</v>
      </c>
      <c r="AM83" s="72">
        <v>0.79890000000000005</v>
      </c>
      <c r="AN83" s="72">
        <v>0.90480000000000005</v>
      </c>
      <c r="AO83" s="72">
        <v>0.94989999999999997</v>
      </c>
      <c r="AP83" s="72">
        <v>0.81379999999999997</v>
      </c>
      <c r="AQ83" s="72">
        <v>0.85299999999999998</v>
      </c>
      <c r="AR83" s="72">
        <v>0.8458</v>
      </c>
      <c r="AS83" s="72">
        <v>0.7127</v>
      </c>
      <c r="AT83" s="72">
        <v>0.77669999999999995</v>
      </c>
      <c r="AU83" s="72">
        <v>0.81950000000000001</v>
      </c>
      <c r="AV83" s="72">
        <v>0.74860000000000004</v>
      </c>
      <c r="AW83" s="72">
        <v>0.84699999999999998</v>
      </c>
      <c r="AX83" s="72">
        <v>0.78069999999999995</v>
      </c>
      <c r="AY83" s="72">
        <v>0.63980000000000004</v>
      </c>
      <c r="AZ83" s="72">
        <v>0.67030000000000001</v>
      </c>
      <c r="BA83" s="72">
        <v>0.64159999999999995</v>
      </c>
      <c r="BB83" s="72">
        <v>0.59299999999999997</v>
      </c>
      <c r="BC83" s="72">
        <v>0.73839999999999995</v>
      </c>
      <c r="BD83" s="72">
        <v>0.74770000000000003</v>
      </c>
      <c r="BE83" s="72">
        <v>0.77900000000000003</v>
      </c>
      <c r="BF83" s="72">
        <v>0.55830000000000002</v>
      </c>
      <c r="BG83" s="72">
        <v>0.78120000000000001</v>
      </c>
      <c r="BH83" s="72">
        <v>0.86339999999999995</v>
      </c>
      <c r="BI83" s="72">
        <v>0.878</v>
      </c>
      <c r="BJ83" s="72">
        <v>0.878</v>
      </c>
      <c r="BK83" s="72">
        <v>0.8407</v>
      </c>
      <c r="BL83" s="72">
        <v>0.88529999999999998</v>
      </c>
      <c r="BM83" s="72">
        <v>0.83240000000000003</v>
      </c>
      <c r="BN83" s="72">
        <v>0.83409999999999995</v>
      </c>
      <c r="BO83" s="72">
        <v>0.98829999999999996</v>
      </c>
      <c r="BP83" s="72">
        <v>0.94389999999999996</v>
      </c>
      <c r="BQ83" s="72">
        <v>0.96009999999999995</v>
      </c>
      <c r="BR83" s="72">
        <v>0.99890000000000001</v>
      </c>
      <c r="BS83" s="72">
        <v>1.1996</v>
      </c>
      <c r="BT83" s="72">
        <v>1.1577</v>
      </c>
      <c r="BU83" s="72">
        <v>1.1687000000000001</v>
      </c>
      <c r="BV83" s="72">
        <v>1.1104000000000001</v>
      </c>
      <c r="BW83" s="72">
        <v>1.4005000000000001</v>
      </c>
      <c r="BX83" s="72">
        <v>1.2954000000000001</v>
      </c>
      <c r="BY83" s="72">
        <v>1.3440000000000001</v>
      </c>
      <c r="BZ83" s="72">
        <v>1.5336000000000001</v>
      </c>
      <c r="CA83" s="72">
        <v>1.2849999999999999</v>
      </c>
      <c r="CB83" s="72">
        <v>1.2988999999999999</v>
      </c>
      <c r="CC83" s="72">
        <v>1.2994000000000001</v>
      </c>
      <c r="CD83" s="72">
        <v>1.3362000000000001</v>
      </c>
      <c r="CE83" s="72">
        <v>1.6</v>
      </c>
      <c r="CF83" s="72">
        <v>1.5394000000000001</v>
      </c>
      <c r="CG83" s="72">
        <v>1.4925999999999999</v>
      </c>
      <c r="CH83" s="72">
        <v>1.4974000000000001</v>
      </c>
      <c r="CI83" s="72">
        <v>1.8988</v>
      </c>
      <c r="CJ83" s="72">
        <v>1.8081</v>
      </c>
      <c r="CK83" s="72">
        <v>1.8016000000000001</v>
      </c>
      <c r="CL83" s="72">
        <v>1.925</v>
      </c>
      <c r="CM83" s="72">
        <v>1.4945999999999999</v>
      </c>
      <c r="CN83" s="72">
        <v>1.4604999999999999</v>
      </c>
      <c r="CO83" s="72">
        <v>1.4151</v>
      </c>
      <c r="CP83" s="72">
        <v>1.3622000000000001</v>
      </c>
      <c r="CQ83" s="72">
        <v>1.4539</v>
      </c>
      <c r="CR83" s="72">
        <v>1.4063000000000001</v>
      </c>
      <c r="CS83" s="82">
        <v>1.3713</v>
      </c>
      <c r="CT83" s="82">
        <v>1.496</v>
      </c>
      <c r="CU83" s="82">
        <v>1.5210999999999999</v>
      </c>
      <c r="CV83" s="82">
        <v>1.5347999999999999</v>
      </c>
      <c r="CW83" s="82">
        <v>1.5042</v>
      </c>
      <c r="CX83" s="82">
        <v>1.5558000000000001</v>
      </c>
      <c r="CY83" s="82">
        <v>1.61</v>
      </c>
      <c r="CZ83" s="82">
        <v>1.5843</v>
      </c>
      <c r="DA83" s="82">
        <v>1.5531999999999999</v>
      </c>
      <c r="DB83" s="82">
        <v>1.5246</v>
      </c>
      <c r="DC83" s="82">
        <v>1.5829</v>
      </c>
      <c r="DD83" s="82">
        <v>1.6154999999999999</v>
      </c>
      <c r="DE83" s="82">
        <v>1.5826</v>
      </c>
      <c r="DF83" s="234">
        <v>1.4689000000000001</v>
      </c>
      <c r="DG83" s="234">
        <v>1.5084</v>
      </c>
      <c r="DH83" s="82">
        <v>1.5289999999999999</v>
      </c>
      <c r="DI83" s="82">
        <v>1.5173000000000001</v>
      </c>
      <c r="DJ83" s="82">
        <v>1.5625</v>
      </c>
      <c r="DK83" s="82">
        <v>1.5177</v>
      </c>
      <c r="DM83" s="69"/>
      <c r="DN83" s="69"/>
      <c r="DO83" s="69"/>
      <c r="DP83" s="69"/>
      <c r="DQ83" s="69"/>
      <c r="DR83" s="69"/>
      <c r="DS83" s="69"/>
      <c r="DT83" s="69"/>
      <c r="DU83" s="69"/>
      <c r="DV83" s="69"/>
      <c r="DW83" s="69"/>
    </row>
    <row r="84" spans="1:127" ht="15.5" x14ac:dyDescent="0.35">
      <c r="A84" s="37" t="s">
        <v>60</v>
      </c>
      <c r="B84" s="71" t="s">
        <v>62</v>
      </c>
      <c r="C84" s="72">
        <v>0.45760000000000001</v>
      </c>
      <c r="D84" s="72">
        <v>0.43580000000000002</v>
      </c>
      <c r="E84" s="72">
        <v>0.40450000000000003</v>
      </c>
      <c r="F84" s="72">
        <v>0.32569999999999999</v>
      </c>
      <c r="G84" s="72">
        <v>0.80589999999999995</v>
      </c>
      <c r="H84" s="72">
        <v>0.63570000000000004</v>
      </c>
      <c r="I84" s="72">
        <v>0.79349999999999998</v>
      </c>
      <c r="J84" s="72">
        <v>0.66749999999999998</v>
      </c>
      <c r="K84" s="72">
        <v>0.69540000000000002</v>
      </c>
      <c r="L84" s="72">
        <v>0.64370000000000005</v>
      </c>
      <c r="M84" s="72">
        <v>0.63190000000000002</v>
      </c>
      <c r="N84" s="72">
        <v>0.72340000000000004</v>
      </c>
      <c r="O84" s="72">
        <v>0.68149999999999999</v>
      </c>
      <c r="P84" s="72">
        <v>0.36799999999999999</v>
      </c>
      <c r="Q84" s="72">
        <v>0.57320000000000004</v>
      </c>
      <c r="R84" s="72">
        <v>0.79930000000000001</v>
      </c>
      <c r="S84" s="72">
        <v>0.73809999999999998</v>
      </c>
      <c r="T84" s="72">
        <v>0.59</v>
      </c>
      <c r="U84" s="72">
        <v>0.63800000000000001</v>
      </c>
      <c r="V84" s="72">
        <v>0.68559999999999999</v>
      </c>
      <c r="W84" s="72">
        <v>0.65349999999999997</v>
      </c>
      <c r="X84" s="72">
        <v>0.59040000000000004</v>
      </c>
      <c r="Y84" s="72">
        <v>0.76829999999999998</v>
      </c>
      <c r="Z84" s="72">
        <v>0.72170000000000001</v>
      </c>
      <c r="AA84" s="72">
        <v>0.71460000000000001</v>
      </c>
      <c r="AB84" s="72">
        <v>0.62829999999999997</v>
      </c>
      <c r="AC84" s="72">
        <v>0.61409999999999998</v>
      </c>
      <c r="AD84" s="72">
        <v>0.6915</v>
      </c>
      <c r="AE84" s="72">
        <v>0.76619999999999999</v>
      </c>
      <c r="AF84" s="72">
        <v>0.56259999999999999</v>
      </c>
      <c r="AG84" s="72">
        <v>0.69099999999999995</v>
      </c>
      <c r="AH84" s="72">
        <v>0.91</v>
      </c>
      <c r="AI84" s="72">
        <v>1.0734999999999999</v>
      </c>
      <c r="AJ84" s="72">
        <v>0.80330000000000001</v>
      </c>
      <c r="AK84" s="72">
        <v>0.98970000000000002</v>
      </c>
      <c r="AL84" s="72">
        <v>0.98599999999999999</v>
      </c>
      <c r="AM84" s="72">
        <v>0.89039999999999997</v>
      </c>
      <c r="AN84" s="72">
        <v>0.86539999999999995</v>
      </c>
      <c r="AO84" s="72">
        <v>1.0342</v>
      </c>
      <c r="AP84" s="72">
        <v>1.0692999999999999</v>
      </c>
      <c r="AQ84" s="72">
        <v>0.95279999999999998</v>
      </c>
      <c r="AR84" s="72">
        <v>0.9345</v>
      </c>
      <c r="AS84" s="72">
        <v>1.0888</v>
      </c>
      <c r="AT84" s="72">
        <v>1.1128</v>
      </c>
      <c r="AU84" s="72">
        <v>1.0412999999999999</v>
      </c>
      <c r="AV84" s="72">
        <v>0.82289999999999996</v>
      </c>
      <c r="AW84" s="72">
        <v>0.90739999999999998</v>
      </c>
      <c r="AX84" s="72">
        <v>0.91359999999999997</v>
      </c>
      <c r="AY84" s="72">
        <v>0.86470000000000002</v>
      </c>
      <c r="AZ84" s="72">
        <v>0.76270000000000004</v>
      </c>
      <c r="BA84" s="72">
        <v>0.70499999999999996</v>
      </c>
      <c r="BB84" s="72">
        <v>0.81810000000000005</v>
      </c>
      <c r="BC84" s="72">
        <v>0.77039999999999997</v>
      </c>
      <c r="BD84" s="72">
        <v>0.65359999999999996</v>
      </c>
      <c r="BE84" s="72">
        <v>0.70189999999999997</v>
      </c>
      <c r="BF84" s="72">
        <v>0.77959999999999996</v>
      </c>
      <c r="BG84" s="72">
        <v>0.79400000000000004</v>
      </c>
      <c r="BH84" s="72">
        <v>0.67469999999999997</v>
      </c>
      <c r="BI84" s="72">
        <v>0.70509999999999995</v>
      </c>
      <c r="BJ84" s="72">
        <v>0.79269999999999996</v>
      </c>
      <c r="BK84" s="72">
        <v>0.74209999999999998</v>
      </c>
      <c r="BL84" s="72">
        <v>0.69159999999999999</v>
      </c>
      <c r="BM84" s="72">
        <v>0.70760000000000001</v>
      </c>
      <c r="BN84" s="72">
        <v>0.76259999999999994</v>
      </c>
      <c r="BO84" s="72">
        <v>0.79079999999999995</v>
      </c>
      <c r="BP84" s="72">
        <v>0.67110000000000003</v>
      </c>
      <c r="BQ84" s="72">
        <v>0.62829999999999997</v>
      </c>
      <c r="BR84" s="72">
        <v>0.79330000000000001</v>
      </c>
      <c r="BS84" s="72">
        <v>0.72270000000000001</v>
      </c>
      <c r="BT84" s="72">
        <v>0.64980000000000004</v>
      </c>
      <c r="BU84" s="72">
        <v>0.65329999999999999</v>
      </c>
      <c r="BV84" s="72">
        <v>0.7137</v>
      </c>
      <c r="BW84" s="72">
        <v>0.76249999999999996</v>
      </c>
      <c r="BX84" s="72">
        <v>0.68879999999999997</v>
      </c>
      <c r="BY84" s="72">
        <v>0.69279999999999997</v>
      </c>
      <c r="BZ84" s="72">
        <v>0.81520000000000004</v>
      </c>
      <c r="CA84" s="72">
        <v>0.7913</v>
      </c>
      <c r="CB84" s="72">
        <v>0.69350000000000001</v>
      </c>
      <c r="CC84" s="72">
        <v>0.63639999999999997</v>
      </c>
      <c r="CD84" s="72">
        <v>0.75090000000000001</v>
      </c>
      <c r="CE84" s="72">
        <v>0.74560000000000004</v>
      </c>
      <c r="CF84" s="72">
        <v>0.65759999999999996</v>
      </c>
      <c r="CG84" s="72">
        <v>0.53069999999999995</v>
      </c>
      <c r="CH84" s="72">
        <v>0.5645</v>
      </c>
      <c r="CI84" s="72">
        <v>0.5635</v>
      </c>
      <c r="CJ84" s="72">
        <v>0.33850000000000002</v>
      </c>
      <c r="CK84" s="72">
        <v>0.37090000000000001</v>
      </c>
      <c r="CL84" s="72">
        <v>0.48349999999999999</v>
      </c>
      <c r="CM84" s="72">
        <v>0.42570000000000002</v>
      </c>
      <c r="CN84" s="72">
        <v>0.28589999999999999</v>
      </c>
      <c r="CO84" s="72">
        <v>0.32619999999999999</v>
      </c>
      <c r="CP84" s="72">
        <v>0.52929999999999999</v>
      </c>
      <c r="CQ84" s="72">
        <v>0.48480000000000001</v>
      </c>
      <c r="CR84" s="72">
        <v>0.43009999999999998</v>
      </c>
      <c r="CS84" s="82">
        <v>0.42059999999999997</v>
      </c>
      <c r="CT84" s="82">
        <v>0.55800000000000005</v>
      </c>
      <c r="CU84" s="82">
        <v>0.58830000000000005</v>
      </c>
      <c r="CV84" s="82">
        <v>0.44369999999999998</v>
      </c>
      <c r="CW84" s="82">
        <v>0.40339999999999998</v>
      </c>
      <c r="CX84" s="82">
        <v>0.55549999999999999</v>
      </c>
      <c r="CY84" s="82">
        <v>0.66410000000000002</v>
      </c>
      <c r="CZ84" s="82">
        <v>0.29620000000000002</v>
      </c>
      <c r="DA84" s="82">
        <v>0.24590000000000001</v>
      </c>
      <c r="DB84" s="82">
        <v>0.61709999999999998</v>
      </c>
      <c r="DC84" s="82">
        <v>0.64749999999999996</v>
      </c>
      <c r="DD84" s="82">
        <v>0.46460000000000001</v>
      </c>
      <c r="DE84" s="82">
        <v>0.42859999999999998</v>
      </c>
      <c r="DF84" s="234">
        <v>0.51919999999999999</v>
      </c>
      <c r="DG84" s="234">
        <v>0.55089999999999995</v>
      </c>
      <c r="DH84" s="82">
        <v>0.19500000000000001</v>
      </c>
      <c r="DI84" s="82">
        <v>0.20899999999999999</v>
      </c>
      <c r="DJ84" s="82">
        <v>0.4824</v>
      </c>
      <c r="DK84" s="82">
        <v>0.43919999999999998</v>
      </c>
      <c r="DM84" s="254"/>
      <c r="DN84" s="69"/>
      <c r="DO84" s="69"/>
      <c r="DP84" s="69"/>
      <c r="DQ84" s="69"/>
      <c r="DR84" s="69"/>
      <c r="DS84" s="69"/>
      <c r="DT84" s="69"/>
      <c r="DU84" s="69"/>
      <c r="DV84" s="69"/>
      <c r="DW84" s="69"/>
    </row>
    <row r="85" spans="1:127" ht="15.5" x14ac:dyDescent="0.35">
      <c r="A85" s="37" t="s">
        <v>60</v>
      </c>
      <c r="B85" s="47" t="s">
        <v>263</v>
      </c>
      <c r="C85" s="72" t="s">
        <v>119</v>
      </c>
      <c r="D85" s="72" t="s">
        <v>119</v>
      </c>
      <c r="E85" s="72" t="s">
        <v>119</v>
      </c>
      <c r="F85" s="72" t="s">
        <v>119</v>
      </c>
      <c r="G85" s="72" t="s">
        <v>119</v>
      </c>
      <c r="H85" s="72" t="s">
        <v>119</v>
      </c>
      <c r="I85" s="72" t="s">
        <v>119</v>
      </c>
      <c r="J85" s="72" t="s">
        <v>119</v>
      </c>
      <c r="K85" s="72" t="s">
        <v>119</v>
      </c>
      <c r="L85" s="72" t="s">
        <v>119</v>
      </c>
      <c r="M85" s="72" t="s">
        <v>119</v>
      </c>
      <c r="N85" s="72" t="s">
        <v>119</v>
      </c>
      <c r="O85" s="72" t="s">
        <v>119</v>
      </c>
      <c r="P85" s="72" t="s">
        <v>119</v>
      </c>
      <c r="Q85" s="72" t="s">
        <v>119</v>
      </c>
      <c r="R85" s="72" t="s">
        <v>119</v>
      </c>
      <c r="S85" s="72" t="s">
        <v>119</v>
      </c>
      <c r="T85" s="72" t="s">
        <v>119</v>
      </c>
      <c r="U85" s="72" t="s">
        <v>119</v>
      </c>
      <c r="V85" s="72" t="s">
        <v>119</v>
      </c>
      <c r="W85" s="72" t="s">
        <v>119</v>
      </c>
      <c r="X85" s="72" t="s">
        <v>119</v>
      </c>
      <c r="Y85" s="72" t="s">
        <v>119</v>
      </c>
      <c r="Z85" s="72" t="s">
        <v>119</v>
      </c>
      <c r="AA85" s="72" t="s">
        <v>119</v>
      </c>
      <c r="AB85" s="72" t="s">
        <v>119</v>
      </c>
      <c r="AC85" s="72" t="s">
        <v>119</v>
      </c>
      <c r="AD85" s="72" t="s">
        <v>119</v>
      </c>
      <c r="AE85" s="72" t="s">
        <v>119</v>
      </c>
      <c r="AF85" s="72" t="s">
        <v>119</v>
      </c>
      <c r="AG85" s="72" t="s">
        <v>119</v>
      </c>
      <c r="AH85" s="72" t="s">
        <v>119</v>
      </c>
      <c r="AI85" s="72" t="s">
        <v>119</v>
      </c>
      <c r="AJ85" s="72" t="s">
        <v>119</v>
      </c>
      <c r="AK85" s="72" t="s">
        <v>119</v>
      </c>
      <c r="AL85" s="72" t="s">
        <v>119</v>
      </c>
      <c r="AM85" s="72" t="s">
        <v>119</v>
      </c>
      <c r="AN85" s="72" t="s">
        <v>119</v>
      </c>
      <c r="AO85" s="72" t="s">
        <v>119</v>
      </c>
      <c r="AP85" s="72" t="s">
        <v>119</v>
      </c>
      <c r="AQ85" s="72" t="s">
        <v>119</v>
      </c>
      <c r="AR85" s="72" t="s">
        <v>119</v>
      </c>
      <c r="AS85" s="72" t="s">
        <v>119</v>
      </c>
      <c r="AT85" s="72" t="s">
        <v>119</v>
      </c>
      <c r="AU85" s="72" t="s">
        <v>119</v>
      </c>
      <c r="AV85" s="72" t="s">
        <v>119</v>
      </c>
      <c r="AW85" s="72" t="s">
        <v>119</v>
      </c>
      <c r="AX85" s="72" t="s">
        <v>119</v>
      </c>
      <c r="AY85" s="72" t="s">
        <v>119</v>
      </c>
      <c r="AZ85" s="72" t="s">
        <v>119</v>
      </c>
      <c r="BA85" s="72" t="s">
        <v>119</v>
      </c>
      <c r="BB85" s="72" t="s">
        <v>119</v>
      </c>
      <c r="BC85" s="72" t="s">
        <v>119</v>
      </c>
      <c r="BD85" s="72" t="s">
        <v>119</v>
      </c>
      <c r="BE85" s="72" t="s">
        <v>119</v>
      </c>
      <c r="BF85" s="72" t="s">
        <v>119</v>
      </c>
      <c r="BG85" s="72" t="s">
        <v>119</v>
      </c>
      <c r="BH85" s="72" t="s">
        <v>119</v>
      </c>
      <c r="BI85" s="72" t="s">
        <v>119</v>
      </c>
      <c r="BJ85" s="72" t="s">
        <v>119</v>
      </c>
      <c r="BK85" s="72" t="s">
        <v>119</v>
      </c>
      <c r="BL85" s="72" t="s">
        <v>119</v>
      </c>
      <c r="BM85" s="72" t="s">
        <v>119</v>
      </c>
      <c r="BN85" s="72" t="s">
        <v>119</v>
      </c>
      <c r="BO85" s="72" t="s">
        <v>119</v>
      </c>
      <c r="BP85" s="72" t="s">
        <v>119</v>
      </c>
      <c r="BQ85" s="72" t="s">
        <v>119</v>
      </c>
      <c r="BR85" s="72" t="s">
        <v>119</v>
      </c>
      <c r="BS85" s="72" t="s">
        <v>119</v>
      </c>
      <c r="BT85" s="72" t="s">
        <v>119</v>
      </c>
      <c r="BU85" s="72" t="s">
        <v>119</v>
      </c>
      <c r="BV85" s="72" t="s">
        <v>119</v>
      </c>
      <c r="BW85" s="72" t="s">
        <v>119</v>
      </c>
      <c r="BX85" s="72" t="s">
        <v>119</v>
      </c>
      <c r="BY85" s="72" t="s">
        <v>119</v>
      </c>
      <c r="BZ85" s="72" t="s">
        <v>119</v>
      </c>
      <c r="CA85" s="82">
        <v>0</v>
      </c>
      <c r="CB85" s="82">
        <v>0</v>
      </c>
      <c r="CC85" s="82">
        <v>0</v>
      </c>
      <c r="CD85" s="82">
        <v>5.0000000000000001E-4</v>
      </c>
      <c r="CE85" s="82">
        <v>3.5000000000000001E-3</v>
      </c>
      <c r="CF85" s="82">
        <v>6.4999999999999997E-3</v>
      </c>
      <c r="CG85" s="82">
        <v>1.0999999999999999E-2</v>
      </c>
      <c r="CH85" s="82">
        <v>1.49E-2</v>
      </c>
      <c r="CI85" s="82">
        <v>1.8599999999999998E-2</v>
      </c>
      <c r="CJ85" s="82">
        <v>1.7500000000000002E-2</v>
      </c>
      <c r="CK85" s="82">
        <v>1.89E-2</v>
      </c>
      <c r="CL85" s="82">
        <v>2.69E-2</v>
      </c>
      <c r="CM85" s="82">
        <v>2.7900000000000001E-2</v>
      </c>
      <c r="CN85" s="82">
        <v>3.0099999999999998E-2</v>
      </c>
      <c r="CO85" s="82">
        <v>3.04E-2</v>
      </c>
      <c r="CP85" s="82">
        <v>2.47E-2</v>
      </c>
      <c r="CQ85" s="82">
        <v>2.1399999999999999E-2</v>
      </c>
      <c r="CR85" s="82">
        <v>1.44E-2</v>
      </c>
      <c r="CS85" s="82">
        <v>1.38E-2</v>
      </c>
      <c r="CT85" s="82">
        <v>4.4200000000000003E-2</v>
      </c>
      <c r="CU85" s="82">
        <v>4.0300000000000002E-2</v>
      </c>
      <c r="CV85" s="82">
        <v>3.5700000000000003E-2</v>
      </c>
      <c r="CW85" s="82">
        <v>3.7199999999999997E-2</v>
      </c>
      <c r="CX85" s="82">
        <v>8.1299999999999997E-2</v>
      </c>
      <c r="CY85" s="82">
        <v>0.1163</v>
      </c>
      <c r="CZ85" s="82">
        <v>0.1298</v>
      </c>
      <c r="DA85" s="82">
        <v>0.21179999999999999</v>
      </c>
      <c r="DB85" s="82">
        <v>0.30730000000000002</v>
      </c>
      <c r="DC85" s="82">
        <v>0.3261</v>
      </c>
      <c r="DD85" s="82">
        <v>0.35470000000000002</v>
      </c>
      <c r="DE85" s="82">
        <v>0.37740000000000001</v>
      </c>
      <c r="DF85" s="234">
        <v>0.39689999999999998</v>
      </c>
      <c r="DG85" s="234">
        <v>0.49559999999999998</v>
      </c>
      <c r="DH85" s="82">
        <v>0.56669999999999998</v>
      </c>
      <c r="DI85" s="82">
        <v>0.54830000000000001</v>
      </c>
      <c r="DJ85" s="82">
        <v>0.66310000000000002</v>
      </c>
      <c r="DK85" s="82">
        <v>0.82169999999999999</v>
      </c>
      <c r="DM85" s="69"/>
      <c r="DN85" s="69"/>
      <c r="DO85" s="69"/>
      <c r="DP85" s="69"/>
      <c r="DQ85" s="69"/>
      <c r="DR85" s="69"/>
      <c r="DS85" s="69"/>
      <c r="DT85" s="69"/>
      <c r="DU85" s="69"/>
      <c r="DV85" s="69"/>
      <c r="DW85" s="69"/>
    </row>
    <row r="86" spans="1:127" ht="15.5" x14ac:dyDescent="0.35">
      <c r="A86" s="85" t="s">
        <v>60</v>
      </c>
      <c r="B86" s="86" t="s">
        <v>61</v>
      </c>
      <c r="C86" s="87">
        <v>98.456900000000005</v>
      </c>
      <c r="D86" s="87">
        <v>83.863100000000003</v>
      </c>
      <c r="E86" s="87">
        <v>83.719499999999996</v>
      </c>
      <c r="F86" s="87">
        <v>97.49</v>
      </c>
      <c r="G86" s="87">
        <v>101.0532</v>
      </c>
      <c r="H86" s="87">
        <v>85.272300000000001</v>
      </c>
      <c r="I86" s="87">
        <v>82.946700000000007</v>
      </c>
      <c r="J86" s="87">
        <v>98.878200000000007</v>
      </c>
      <c r="K86" s="87">
        <v>103.48139999999999</v>
      </c>
      <c r="L86" s="87">
        <v>88.506699999999995</v>
      </c>
      <c r="M86" s="87">
        <v>84.500699999999995</v>
      </c>
      <c r="N86" s="87">
        <v>100.5805</v>
      </c>
      <c r="O86" s="87">
        <v>107.2868</v>
      </c>
      <c r="P86" s="87">
        <v>89.932599999999994</v>
      </c>
      <c r="Q86" s="87">
        <v>85.7363</v>
      </c>
      <c r="R86" s="87">
        <v>101.82299999999999</v>
      </c>
      <c r="S86" s="87">
        <v>106.6832</v>
      </c>
      <c r="T86" s="87">
        <v>89.684299999999993</v>
      </c>
      <c r="U86" s="87">
        <v>88.495099999999994</v>
      </c>
      <c r="V86" s="87">
        <v>102.38330000000001</v>
      </c>
      <c r="W86" s="87">
        <v>108.1524</v>
      </c>
      <c r="X86" s="87">
        <v>93.198800000000006</v>
      </c>
      <c r="Y86" s="87">
        <v>90.510800000000003</v>
      </c>
      <c r="Z86" s="87">
        <v>106.50069999999999</v>
      </c>
      <c r="AA86" s="87">
        <v>110.92270000000001</v>
      </c>
      <c r="AB86" s="87">
        <v>87.640199999999993</v>
      </c>
      <c r="AC86" s="87">
        <v>89.628100000000003</v>
      </c>
      <c r="AD86" s="87">
        <v>105.73869999999999</v>
      </c>
      <c r="AE86" s="87">
        <v>109.7115</v>
      </c>
      <c r="AF86" s="87">
        <v>93.175299999999993</v>
      </c>
      <c r="AG86" s="87">
        <v>89.564599999999999</v>
      </c>
      <c r="AH86" s="87">
        <v>105.9098</v>
      </c>
      <c r="AI86" s="87">
        <v>112.1581</v>
      </c>
      <c r="AJ86" s="87">
        <v>91.165700000000001</v>
      </c>
      <c r="AK86" s="87">
        <v>90.200900000000004</v>
      </c>
      <c r="AL86" s="87">
        <v>103.7576</v>
      </c>
      <c r="AM86" s="87">
        <v>107.3995</v>
      </c>
      <c r="AN86" s="87">
        <v>91.748799999999989</v>
      </c>
      <c r="AO86" s="87">
        <v>88.846800000000002</v>
      </c>
      <c r="AP86" s="87">
        <v>108.8348</v>
      </c>
      <c r="AQ86" s="87">
        <v>107.7861</v>
      </c>
      <c r="AR86" s="87">
        <v>90.181899999999999</v>
      </c>
      <c r="AS86" s="87">
        <v>87.224800000000002</v>
      </c>
      <c r="AT86" s="87">
        <v>103.7253</v>
      </c>
      <c r="AU86" s="87">
        <v>105.7753</v>
      </c>
      <c r="AV86" s="87">
        <v>85.211100000000002</v>
      </c>
      <c r="AW86" s="87">
        <v>85.632599999999996</v>
      </c>
      <c r="AX86" s="87">
        <v>100.1348</v>
      </c>
      <c r="AY86" s="87">
        <v>108.1833</v>
      </c>
      <c r="AZ86" s="87">
        <v>86.506699999999995</v>
      </c>
      <c r="BA86" s="87">
        <v>82.877700000000004</v>
      </c>
      <c r="BB86" s="87">
        <v>104.50060000000001</v>
      </c>
      <c r="BC86" s="87">
        <v>103.3699</v>
      </c>
      <c r="BD86" s="87">
        <v>85.066299999999998</v>
      </c>
      <c r="BE86" s="87">
        <v>83.419899999999998</v>
      </c>
      <c r="BF86" s="87">
        <v>96.125799999999998</v>
      </c>
      <c r="BG86" s="87">
        <v>99.899100000000004</v>
      </c>
      <c r="BH86" s="87">
        <v>85.328000000000003</v>
      </c>
      <c r="BI86" s="87">
        <v>81.439599999999999</v>
      </c>
      <c r="BJ86" s="87">
        <v>97.206299999999999</v>
      </c>
      <c r="BK86" s="87">
        <v>101.36960000000001</v>
      </c>
      <c r="BL86" s="87">
        <v>83.733000000000004</v>
      </c>
      <c r="BM86" s="87">
        <v>79.501000000000005</v>
      </c>
      <c r="BN86" s="87">
        <v>93.680099999999996</v>
      </c>
      <c r="BO86" s="87">
        <v>93.477500000000006</v>
      </c>
      <c r="BP86" s="87">
        <v>78.663899999999998</v>
      </c>
      <c r="BQ86" s="87">
        <v>76.122200000000007</v>
      </c>
      <c r="BR86" s="87">
        <v>89.832400000000007</v>
      </c>
      <c r="BS86" s="87">
        <v>95.549199999999999</v>
      </c>
      <c r="BT86" s="87">
        <v>78.525599999999997</v>
      </c>
      <c r="BU86" s="87">
        <v>76.324299999999994</v>
      </c>
      <c r="BV86" s="87">
        <v>88.476100000000002</v>
      </c>
      <c r="BW86" s="87">
        <v>92.165499999999994</v>
      </c>
      <c r="BX86" s="87">
        <v>77.9923</v>
      </c>
      <c r="BY86" s="87">
        <v>76.020799999999994</v>
      </c>
      <c r="BZ86" s="87">
        <v>92.985600000000005</v>
      </c>
      <c r="CA86" s="87">
        <v>93.650099999999995</v>
      </c>
      <c r="CB86" s="87">
        <v>76.948700000000002</v>
      </c>
      <c r="CC86" s="87">
        <v>75.445099999999996</v>
      </c>
      <c r="CD86" s="87">
        <v>92.153800000000004</v>
      </c>
      <c r="CE86" s="87">
        <v>93.719899999999996</v>
      </c>
      <c r="CF86" s="87">
        <v>77.150300000000001</v>
      </c>
      <c r="CG86" s="87">
        <v>75.280199999999994</v>
      </c>
      <c r="CH86" s="87">
        <v>87.602000000000004</v>
      </c>
      <c r="CI86" s="87">
        <v>88.149000000000001</v>
      </c>
      <c r="CJ86" s="87">
        <v>76.266800000000003</v>
      </c>
      <c r="CK86" s="87">
        <v>74.823300000000003</v>
      </c>
      <c r="CL86" s="87">
        <v>87.934299999999993</v>
      </c>
      <c r="CM86" s="87">
        <v>86.835599999999999</v>
      </c>
      <c r="CN86" s="87">
        <v>66.345600000000005</v>
      </c>
      <c r="CO86" s="87">
        <v>73.1066</v>
      </c>
      <c r="CP86" s="87">
        <v>83.999200000000002</v>
      </c>
      <c r="CQ86" s="87">
        <v>84.170699999999997</v>
      </c>
      <c r="CR86" s="87">
        <v>72.636399999999995</v>
      </c>
      <c r="CS86" s="82">
        <v>67.849500000000006</v>
      </c>
      <c r="CT86" s="82">
        <v>83.221500000000006</v>
      </c>
      <c r="CU86" s="82">
        <v>84.503299999999996</v>
      </c>
      <c r="CV86" s="82">
        <v>78.605699999999999</v>
      </c>
      <c r="CW86" s="82">
        <v>77.496200000000002</v>
      </c>
      <c r="CX86" s="82">
        <v>84.202600000000004</v>
      </c>
      <c r="CY86" s="82">
        <v>79.494</v>
      </c>
      <c r="CZ86" s="82">
        <v>66.669799999999995</v>
      </c>
      <c r="DA86" s="82">
        <v>68.533500000000004</v>
      </c>
      <c r="DB86" s="82">
        <v>79.477099999999993</v>
      </c>
      <c r="DC86" s="82">
        <v>78.412700000000001</v>
      </c>
      <c r="DD86" s="82">
        <v>65.018299999999996</v>
      </c>
      <c r="DE86" s="82">
        <v>65.040099999999995</v>
      </c>
      <c r="DF86" s="234">
        <v>77.556700000000006</v>
      </c>
      <c r="DG86" s="234">
        <v>81.200400000000002</v>
      </c>
      <c r="DH86" s="82">
        <v>66.603399999999993</v>
      </c>
      <c r="DI86" s="82">
        <v>65.746499999999997</v>
      </c>
      <c r="DJ86" s="82">
        <v>80.011899999999997</v>
      </c>
      <c r="DK86" s="276">
        <v>82.286299999999997</v>
      </c>
      <c r="DM86" s="69"/>
      <c r="DN86" s="69"/>
      <c r="DO86" s="69"/>
      <c r="DP86" s="69"/>
      <c r="DQ86" s="69"/>
      <c r="DR86" s="69"/>
      <c r="DS86" s="69"/>
      <c r="DT86" s="69"/>
      <c r="DU86" s="69"/>
      <c r="DV86" s="69"/>
      <c r="DW86" s="69"/>
    </row>
    <row r="87" spans="1:127" ht="21" x14ac:dyDescent="0.35">
      <c r="A87" s="33" t="s">
        <v>279</v>
      </c>
      <c r="B87" s="47"/>
      <c r="C87" s="250"/>
      <c r="D87" s="250"/>
      <c r="E87" s="250"/>
      <c r="F87" s="250"/>
      <c r="G87" s="250"/>
      <c r="H87" s="250"/>
      <c r="I87" s="250"/>
      <c r="J87" s="250"/>
      <c r="K87" s="250"/>
      <c r="L87" s="250"/>
      <c r="M87" s="250"/>
      <c r="N87" s="250"/>
      <c r="O87" s="250"/>
      <c r="P87" s="250"/>
      <c r="Q87" s="250"/>
      <c r="R87" s="250"/>
      <c r="S87" s="250"/>
      <c r="T87" s="250"/>
      <c r="U87" s="250"/>
      <c r="V87" s="250"/>
      <c r="W87" s="250"/>
      <c r="X87" s="250"/>
      <c r="Y87" s="250"/>
      <c r="Z87" s="250"/>
      <c r="AA87" s="250"/>
      <c r="AB87" s="250"/>
      <c r="AC87" s="250"/>
      <c r="AD87" s="250"/>
      <c r="AE87" s="250"/>
      <c r="AF87" s="250"/>
      <c r="AG87" s="250"/>
      <c r="AH87" s="250"/>
      <c r="AI87" s="250"/>
      <c r="AJ87" s="250"/>
      <c r="AK87" s="250"/>
      <c r="AL87" s="250"/>
      <c r="AM87" s="250"/>
      <c r="AN87" s="250"/>
      <c r="AO87" s="250"/>
      <c r="AP87" s="250"/>
      <c r="AQ87" s="250"/>
      <c r="AR87" s="250"/>
      <c r="AS87" s="250"/>
      <c r="AT87" s="250"/>
      <c r="AU87" s="250"/>
      <c r="AV87" s="250"/>
      <c r="AW87" s="250"/>
      <c r="AX87" s="250"/>
      <c r="AY87" s="250"/>
      <c r="AZ87" s="250"/>
      <c r="BA87" s="250"/>
      <c r="BB87" s="250"/>
      <c r="BC87" s="250"/>
      <c r="BD87" s="250"/>
      <c r="BE87" s="250"/>
      <c r="BF87" s="250"/>
      <c r="BG87" s="250"/>
      <c r="BH87" s="250"/>
      <c r="BI87" s="250"/>
      <c r="BJ87" s="250"/>
      <c r="BK87" s="250"/>
      <c r="BL87" s="250"/>
      <c r="BM87" s="250"/>
      <c r="BN87" s="250"/>
      <c r="BO87" s="250"/>
      <c r="BP87" s="250"/>
      <c r="BQ87" s="250"/>
      <c r="BR87" s="250"/>
      <c r="BS87" s="250"/>
      <c r="BT87" s="250"/>
      <c r="BU87" s="250"/>
      <c r="BV87" s="250"/>
      <c r="BW87" s="250"/>
      <c r="BX87" s="250"/>
      <c r="BY87" s="250"/>
      <c r="BZ87" s="250"/>
      <c r="CA87" s="250"/>
      <c r="CB87" s="250"/>
      <c r="CC87" s="250"/>
      <c r="CD87" s="250"/>
      <c r="CE87" s="250"/>
      <c r="CF87" s="250"/>
      <c r="CG87" s="250"/>
      <c r="CH87" s="250"/>
      <c r="CI87" s="250"/>
      <c r="CJ87" s="250"/>
      <c r="CK87" s="250"/>
      <c r="CL87" s="250"/>
      <c r="CM87" s="250"/>
      <c r="CN87" s="250"/>
      <c r="CO87" s="250"/>
      <c r="CP87" s="250"/>
      <c r="CQ87" s="250"/>
      <c r="CR87" s="250"/>
      <c r="CS87" s="250"/>
      <c r="CT87" s="250"/>
      <c r="CU87" s="250"/>
      <c r="CV87" s="250"/>
      <c r="CW87" s="250"/>
      <c r="CX87" s="250"/>
      <c r="CY87" s="250"/>
      <c r="CZ87" s="250"/>
      <c r="DA87" s="250"/>
      <c r="DB87" s="250"/>
      <c r="DC87" s="250"/>
      <c r="DD87" s="250"/>
      <c r="DE87" s="250"/>
      <c r="DF87" s="250"/>
      <c r="DG87" s="250"/>
      <c r="DH87" s="250"/>
      <c r="DI87" s="250"/>
      <c r="DJ87" s="250"/>
      <c r="DK87" s="250"/>
      <c r="DL87" s="69"/>
      <c r="DM87" s="69"/>
      <c r="DN87" s="69"/>
      <c r="DO87" s="69"/>
      <c r="DP87" s="69"/>
      <c r="DQ87" s="69"/>
      <c r="DR87" s="69"/>
      <c r="DS87" s="69"/>
      <c r="DT87" s="69"/>
      <c r="DU87" s="69"/>
    </row>
    <row r="88" spans="1:127" ht="46.5" x14ac:dyDescent="0.35">
      <c r="A88" s="89" t="s">
        <v>91</v>
      </c>
      <c r="B88" s="90" t="s">
        <v>92</v>
      </c>
      <c r="C88" s="61" t="s">
        <v>145</v>
      </c>
      <c r="D88" s="61" t="s">
        <v>146</v>
      </c>
      <c r="E88" s="61" t="s">
        <v>147</v>
      </c>
      <c r="F88" s="61" t="s">
        <v>148</v>
      </c>
      <c r="G88" s="61" t="s">
        <v>149</v>
      </c>
      <c r="H88" s="61" t="s">
        <v>150</v>
      </c>
      <c r="I88" s="61" t="s">
        <v>151</v>
      </c>
      <c r="J88" s="61" t="s">
        <v>152</v>
      </c>
      <c r="K88" s="61" t="s">
        <v>153</v>
      </c>
      <c r="L88" s="61" t="s">
        <v>154</v>
      </c>
      <c r="M88" s="61" t="s">
        <v>155</v>
      </c>
      <c r="N88" s="61" t="s">
        <v>156</v>
      </c>
      <c r="O88" s="61" t="s">
        <v>157</v>
      </c>
      <c r="P88" s="61" t="s">
        <v>158</v>
      </c>
      <c r="Q88" s="61" t="s">
        <v>159</v>
      </c>
      <c r="R88" s="61" t="s">
        <v>160</v>
      </c>
      <c r="S88" s="61" t="s">
        <v>161</v>
      </c>
      <c r="T88" s="61" t="s">
        <v>162</v>
      </c>
      <c r="U88" s="61" t="s">
        <v>163</v>
      </c>
      <c r="V88" s="61" t="s">
        <v>164</v>
      </c>
      <c r="W88" s="61" t="s">
        <v>165</v>
      </c>
      <c r="X88" s="61" t="s">
        <v>166</v>
      </c>
      <c r="Y88" s="61" t="s">
        <v>167</v>
      </c>
      <c r="Z88" s="61" t="s">
        <v>168</v>
      </c>
      <c r="AA88" s="61" t="s">
        <v>169</v>
      </c>
      <c r="AB88" s="61" t="s">
        <v>170</v>
      </c>
      <c r="AC88" s="61" t="s">
        <v>171</v>
      </c>
      <c r="AD88" s="61" t="s">
        <v>172</v>
      </c>
      <c r="AE88" s="61" t="s">
        <v>173</v>
      </c>
      <c r="AF88" s="61" t="s">
        <v>174</v>
      </c>
      <c r="AG88" s="61" t="s">
        <v>175</v>
      </c>
      <c r="AH88" s="61" t="s">
        <v>176</v>
      </c>
      <c r="AI88" s="61" t="s">
        <v>177</v>
      </c>
      <c r="AJ88" s="61" t="s">
        <v>178</v>
      </c>
      <c r="AK88" s="61" t="s">
        <v>179</v>
      </c>
      <c r="AL88" s="61" t="s">
        <v>180</v>
      </c>
      <c r="AM88" s="61" t="s">
        <v>181</v>
      </c>
      <c r="AN88" s="61" t="s">
        <v>182</v>
      </c>
      <c r="AO88" s="61" t="s">
        <v>183</v>
      </c>
      <c r="AP88" s="61" t="s">
        <v>184</v>
      </c>
      <c r="AQ88" s="61" t="s">
        <v>185</v>
      </c>
      <c r="AR88" s="61" t="s">
        <v>186</v>
      </c>
      <c r="AS88" s="61" t="s">
        <v>187</v>
      </c>
      <c r="AT88" s="61" t="s">
        <v>188</v>
      </c>
      <c r="AU88" s="61" t="s">
        <v>189</v>
      </c>
      <c r="AV88" s="61" t="s">
        <v>190</v>
      </c>
      <c r="AW88" s="61" t="s">
        <v>191</v>
      </c>
      <c r="AX88" s="61" t="s">
        <v>192</v>
      </c>
      <c r="AY88" s="61" t="s">
        <v>193</v>
      </c>
      <c r="AZ88" s="61" t="s">
        <v>194</v>
      </c>
      <c r="BA88" s="61" t="s">
        <v>195</v>
      </c>
      <c r="BB88" s="61" t="s">
        <v>196</v>
      </c>
      <c r="BC88" s="61" t="s">
        <v>197</v>
      </c>
      <c r="BD88" s="61" t="s">
        <v>198</v>
      </c>
      <c r="BE88" s="61" t="s">
        <v>199</v>
      </c>
      <c r="BF88" s="61" t="s">
        <v>200</v>
      </c>
      <c r="BG88" s="61" t="s">
        <v>201</v>
      </c>
      <c r="BH88" s="61" t="s">
        <v>202</v>
      </c>
      <c r="BI88" s="61" t="s">
        <v>203</v>
      </c>
      <c r="BJ88" s="61" t="s">
        <v>204</v>
      </c>
      <c r="BK88" s="36" t="s">
        <v>205</v>
      </c>
      <c r="BL88" s="36" t="s">
        <v>206</v>
      </c>
      <c r="BM88" s="36" t="s">
        <v>207</v>
      </c>
      <c r="BN88" s="36" t="s">
        <v>208</v>
      </c>
      <c r="BO88" s="61" t="s">
        <v>209</v>
      </c>
      <c r="BP88" s="61" t="s">
        <v>210</v>
      </c>
      <c r="BQ88" s="61" t="s">
        <v>211</v>
      </c>
      <c r="BR88" s="61" t="s">
        <v>212</v>
      </c>
      <c r="BS88" s="61" t="s">
        <v>213</v>
      </c>
      <c r="BT88" s="61" t="s">
        <v>214</v>
      </c>
      <c r="BU88" s="61" t="s">
        <v>215</v>
      </c>
      <c r="BV88" s="61" t="s">
        <v>216</v>
      </c>
      <c r="BW88" s="61" t="s">
        <v>217</v>
      </c>
      <c r="BX88" s="61" t="s">
        <v>218</v>
      </c>
      <c r="BY88" s="61" t="s">
        <v>219</v>
      </c>
      <c r="BZ88" s="61" t="s">
        <v>220</v>
      </c>
      <c r="CA88" s="61" t="s">
        <v>221</v>
      </c>
      <c r="CB88" s="61" t="s">
        <v>222</v>
      </c>
      <c r="CC88" s="61" t="s">
        <v>223</v>
      </c>
      <c r="CD88" s="61" t="s">
        <v>224</v>
      </c>
      <c r="CE88" s="61" t="s">
        <v>225</v>
      </c>
      <c r="CF88" s="61" t="s">
        <v>226</v>
      </c>
      <c r="CG88" s="36" t="s">
        <v>227</v>
      </c>
      <c r="CH88" s="36" t="s">
        <v>228</v>
      </c>
      <c r="CI88" s="36" t="s">
        <v>229</v>
      </c>
      <c r="CJ88" s="36" t="s">
        <v>230</v>
      </c>
      <c r="CK88" s="36" t="s">
        <v>231</v>
      </c>
      <c r="CL88" s="61" t="s">
        <v>232</v>
      </c>
      <c r="CM88" s="61" t="s">
        <v>233</v>
      </c>
      <c r="CN88" s="61" t="s">
        <v>234</v>
      </c>
      <c r="CO88" s="36" t="s">
        <v>235</v>
      </c>
      <c r="CP88" s="36" t="s">
        <v>236</v>
      </c>
      <c r="CQ88" s="36" t="s">
        <v>237</v>
      </c>
      <c r="CR88" s="36" t="s">
        <v>238</v>
      </c>
      <c r="CS88" s="35" t="s">
        <v>239</v>
      </c>
      <c r="CT88" s="35" t="s">
        <v>244</v>
      </c>
      <c r="CU88" s="63" t="s">
        <v>247</v>
      </c>
      <c r="CV88" s="63" t="s">
        <v>248</v>
      </c>
      <c r="CW88" s="64" t="s">
        <v>249</v>
      </c>
      <c r="CX88" s="64" t="s">
        <v>253</v>
      </c>
      <c r="CY88" s="63" t="s">
        <v>259</v>
      </c>
      <c r="CZ88" s="63" t="s">
        <v>260</v>
      </c>
      <c r="DA88" s="63" t="s">
        <v>261</v>
      </c>
      <c r="DB88" s="63" t="s">
        <v>262</v>
      </c>
      <c r="DC88" s="35" t="s">
        <v>268</v>
      </c>
      <c r="DD88" s="35" t="s">
        <v>269</v>
      </c>
      <c r="DE88" s="35" t="s">
        <v>272</v>
      </c>
      <c r="DF88" s="35" t="s">
        <v>278</v>
      </c>
      <c r="DG88" s="62" t="s">
        <v>282</v>
      </c>
      <c r="DH88" s="62" t="s">
        <v>284</v>
      </c>
      <c r="DI88" s="35" t="s">
        <v>285</v>
      </c>
      <c r="DJ88" s="62" t="s">
        <v>311</v>
      </c>
      <c r="DK88" s="273" t="s">
        <v>310</v>
      </c>
      <c r="DM88" s="69"/>
      <c r="DN88" s="69"/>
      <c r="DO88" s="69"/>
      <c r="DP88" s="69"/>
      <c r="DQ88" s="69"/>
      <c r="DR88" s="69"/>
      <c r="DS88" s="69"/>
      <c r="DT88" s="69"/>
      <c r="DU88" s="69"/>
      <c r="DV88" s="69"/>
      <c r="DW88" s="69"/>
    </row>
    <row r="89" spans="1:127" ht="15.5" x14ac:dyDescent="0.35">
      <c r="A89" s="40" t="s">
        <v>46</v>
      </c>
      <c r="B89" s="71" t="s">
        <v>57</v>
      </c>
      <c r="C89" s="91">
        <v>32.5518</v>
      </c>
      <c r="D89" s="91">
        <v>26.177399999999999</v>
      </c>
      <c r="E89" s="91">
        <v>25.136299999999999</v>
      </c>
      <c r="F89" s="91">
        <v>29.028400000000001</v>
      </c>
      <c r="G89" s="91">
        <v>28.057099999999998</v>
      </c>
      <c r="H89" s="91">
        <v>20.5868</v>
      </c>
      <c r="I89" s="91">
        <v>20.917899999999999</v>
      </c>
      <c r="J89" s="91">
        <v>27.7866</v>
      </c>
      <c r="K89" s="91">
        <v>30.343800000000002</v>
      </c>
      <c r="L89" s="91">
        <v>24.754000000000001</v>
      </c>
      <c r="M89" s="91">
        <v>23.6404</v>
      </c>
      <c r="N89" s="91">
        <v>33.1113</v>
      </c>
      <c r="O89" s="91">
        <v>38.073</v>
      </c>
      <c r="P89" s="91">
        <v>26.836200000000002</v>
      </c>
      <c r="Q89" s="91">
        <v>23.864799999999999</v>
      </c>
      <c r="R89" s="91">
        <v>32.524000000000001</v>
      </c>
      <c r="S89" s="91">
        <v>34.767499999999998</v>
      </c>
      <c r="T89" s="91">
        <v>22.430199999999999</v>
      </c>
      <c r="U89" s="91">
        <v>23.040199999999999</v>
      </c>
      <c r="V89" s="91">
        <v>35.145600000000002</v>
      </c>
      <c r="W89" s="91">
        <v>37.686799999999998</v>
      </c>
      <c r="X89" s="91">
        <v>27.6769</v>
      </c>
      <c r="Y89" s="91">
        <v>25.050599999999999</v>
      </c>
      <c r="Z89" s="91">
        <v>37.283999999999999</v>
      </c>
      <c r="AA89" s="91">
        <v>38.550699999999999</v>
      </c>
      <c r="AB89" s="91">
        <v>23.574100000000001</v>
      </c>
      <c r="AC89" s="91">
        <v>23.985700000000001</v>
      </c>
      <c r="AD89" s="91">
        <v>35.826099999999997</v>
      </c>
      <c r="AE89" s="91">
        <v>39.642600000000002</v>
      </c>
      <c r="AF89" s="91">
        <v>25.299399999999999</v>
      </c>
      <c r="AG89" s="91">
        <v>20.3157</v>
      </c>
      <c r="AH89" s="91">
        <v>39.5184</v>
      </c>
      <c r="AI89" s="91">
        <v>46.643599999999999</v>
      </c>
      <c r="AJ89" s="91">
        <v>27.620799999999999</v>
      </c>
      <c r="AK89" s="91">
        <v>25.996500000000001</v>
      </c>
      <c r="AL89" s="91">
        <v>37.5411</v>
      </c>
      <c r="AM89" s="91">
        <v>36.052300000000002</v>
      </c>
      <c r="AN89" s="91">
        <v>23.050699999999999</v>
      </c>
      <c r="AO89" s="91">
        <v>24.902799999999999</v>
      </c>
      <c r="AP89" s="91">
        <v>41.361899999999999</v>
      </c>
      <c r="AQ89" s="91">
        <v>32.468400000000003</v>
      </c>
      <c r="AR89" s="91">
        <v>25.3657</v>
      </c>
      <c r="AS89" s="91">
        <v>21.018699999999999</v>
      </c>
      <c r="AT89" s="91">
        <v>35.339500000000001</v>
      </c>
      <c r="AU89" s="91">
        <v>36.8123</v>
      </c>
      <c r="AV89" s="91">
        <v>18.2057</v>
      </c>
      <c r="AW89" s="91">
        <v>14.892300000000001</v>
      </c>
      <c r="AX89" s="91">
        <v>24.346900000000002</v>
      </c>
      <c r="AY89" s="91">
        <v>30.0425</v>
      </c>
      <c r="AZ89" s="91">
        <v>17.662099999999999</v>
      </c>
      <c r="BA89" s="91">
        <v>18.031099999999999</v>
      </c>
      <c r="BB89" s="91">
        <v>32.882199999999997</v>
      </c>
      <c r="BC89" s="91">
        <v>32.368400000000001</v>
      </c>
      <c r="BD89" s="91">
        <v>17.173500000000001</v>
      </c>
      <c r="BE89" s="91">
        <v>17.366700000000002</v>
      </c>
      <c r="BF89" s="91">
        <v>32.527099999999997</v>
      </c>
      <c r="BG89" s="91">
        <v>39.086100000000002</v>
      </c>
      <c r="BH89" s="91">
        <v>28.789899999999999</v>
      </c>
      <c r="BI89" s="91">
        <v>26.816400000000002</v>
      </c>
      <c r="BJ89" s="91">
        <v>38.007300000000001</v>
      </c>
      <c r="BK89" s="91">
        <v>39.277900000000002</v>
      </c>
      <c r="BL89" s="91">
        <v>27.338999999999999</v>
      </c>
      <c r="BM89" s="91">
        <v>25.173300000000001</v>
      </c>
      <c r="BN89" s="91">
        <v>31.707100000000001</v>
      </c>
      <c r="BO89" s="91">
        <v>32.757399999999997</v>
      </c>
      <c r="BP89" s="91">
        <v>20.941400000000002</v>
      </c>
      <c r="BQ89" s="91">
        <v>15.0604</v>
      </c>
      <c r="BR89" s="91">
        <v>26.253699999999998</v>
      </c>
      <c r="BS89" s="91">
        <v>28.017399999999999</v>
      </c>
      <c r="BT89" s="91">
        <v>15.177300000000001</v>
      </c>
      <c r="BU89" s="91">
        <v>12.1568</v>
      </c>
      <c r="BV89" s="91">
        <v>16.570399999999999</v>
      </c>
      <c r="BW89" s="91">
        <v>13.925599999999999</v>
      </c>
      <c r="BX89" s="91">
        <v>4.3303000000000003</v>
      </c>
      <c r="BY89" s="91">
        <v>2.5589</v>
      </c>
      <c r="BZ89" s="91">
        <v>8.2293000000000003</v>
      </c>
      <c r="CA89" s="91">
        <v>9.8826999999999998</v>
      </c>
      <c r="CB89" s="91">
        <v>1.4503999999999999</v>
      </c>
      <c r="CC89" s="91">
        <v>2.0381999999999998</v>
      </c>
      <c r="CD89" s="91">
        <v>7.9561999999999999</v>
      </c>
      <c r="CE89" s="91">
        <v>8.2506000000000004</v>
      </c>
      <c r="CF89" s="91">
        <v>1.1343000000000001</v>
      </c>
      <c r="CG89" s="91">
        <v>1.7461</v>
      </c>
      <c r="CH89" s="91">
        <v>4.7843</v>
      </c>
      <c r="CI89" s="91">
        <v>2.8864999999999998</v>
      </c>
      <c r="CJ89" s="91">
        <v>0.42709999999999998</v>
      </c>
      <c r="CK89" s="91">
        <v>0.68400000000000005</v>
      </c>
      <c r="CL89" s="91">
        <v>2.5146999999999999</v>
      </c>
      <c r="CM89" s="91">
        <v>3.1223000000000001</v>
      </c>
      <c r="CN89" s="91">
        <v>0.34200000000000003</v>
      </c>
      <c r="CO89" s="91">
        <v>0.4919</v>
      </c>
      <c r="CP89" s="91">
        <v>1.2177</v>
      </c>
      <c r="CQ89" s="67">
        <v>2.1945999999999999</v>
      </c>
      <c r="CR89" s="67">
        <v>0.6986</v>
      </c>
      <c r="CS89" s="68">
        <v>1.3817999999999999</v>
      </c>
      <c r="CT89" s="68">
        <v>1.7019</v>
      </c>
      <c r="CU89" s="68">
        <v>2.2343999999999999</v>
      </c>
      <c r="CV89" s="68">
        <v>0.43680000000000002</v>
      </c>
      <c r="CW89" s="68">
        <v>1.3091999999999999</v>
      </c>
      <c r="CX89" s="68">
        <v>1.1243000000000001</v>
      </c>
      <c r="CY89" s="68">
        <v>1.0276000000000001</v>
      </c>
      <c r="CZ89" s="68">
        <v>0.2374</v>
      </c>
      <c r="DA89" s="68">
        <v>0.62190000000000001</v>
      </c>
      <c r="DB89" s="68">
        <v>1.2342</v>
      </c>
      <c r="DC89" s="68">
        <v>1.0204</v>
      </c>
      <c r="DD89" s="68">
        <v>0.30530000000000002</v>
      </c>
      <c r="DE89" s="68">
        <v>0.21729999999999999</v>
      </c>
      <c r="DF89" s="68">
        <v>0</v>
      </c>
      <c r="DG89" s="68">
        <v>0</v>
      </c>
      <c r="DH89" s="68">
        <v>0</v>
      </c>
      <c r="DI89" s="68">
        <v>0</v>
      </c>
      <c r="DJ89" s="68">
        <v>0</v>
      </c>
      <c r="DK89" s="68">
        <v>0</v>
      </c>
      <c r="DM89" s="69"/>
      <c r="DN89" s="69"/>
      <c r="DO89" s="69"/>
      <c r="DP89" s="69"/>
      <c r="DQ89" s="69"/>
      <c r="DR89" s="69"/>
      <c r="DS89" s="69"/>
      <c r="DT89" s="69"/>
      <c r="DU89" s="69"/>
      <c r="DV89" s="69"/>
      <c r="DW89" s="69"/>
    </row>
    <row r="90" spans="1:127" ht="15.5" x14ac:dyDescent="0.35">
      <c r="A90" s="40" t="s">
        <v>46</v>
      </c>
      <c r="B90" s="71" t="s">
        <v>58</v>
      </c>
      <c r="C90" s="91">
        <v>0.80479999999999996</v>
      </c>
      <c r="D90" s="91">
        <v>0.78080000000000005</v>
      </c>
      <c r="E90" s="91">
        <v>0.66490000000000005</v>
      </c>
      <c r="F90" s="91">
        <v>0.96020000000000005</v>
      </c>
      <c r="G90" s="91">
        <v>0.80679999999999996</v>
      </c>
      <c r="H90" s="91">
        <v>0.55359999999999998</v>
      </c>
      <c r="I90" s="91">
        <v>0.59160000000000001</v>
      </c>
      <c r="J90" s="91">
        <v>0.78080000000000005</v>
      </c>
      <c r="K90" s="91">
        <v>0.59519999999999995</v>
      </c>
      <c r="L90" s="91">
        <v>0.48780000000000001</v>
      </c>
      <c r="M90" s="91">
        <v>0.43519999999999998</v>
      </c>
      <c r="N90" s="91">
        <v>0.60519999999999996</v>
      </c>
      <c r="O90" s="91">
        <v>0.82730000000000004</v>
      </c>
      <c r="P90" s="91">
        <v>0.4531</v>
      </c>
      <c r="Q90" s="91">
        <v>0.41570000000000001</v>
      </c>
      <c r="R90" s="91">
        <v>0.4955</v>
      </c>
      <c r="S90" s="91">
        <v>0.38529999999999998</v>
      </c>
      <c r="T90" s="91">
        <v>0.34639999999999999</v>
      </c>
      <c r="U90" s="91">
        <v>0.3332</v>
      </c>
      <c r="V90" s="91">
        <v>0.56789999999999996</v>
      </c>
      <c r="W90" s="91">
        <v>0.59860000000000002</v>
      </c>
      <c r="X90" s="91">
        <v>0.46160000000000001</v>
      </c>
      <c r="Y90" s="91">
        <v>0.33300000000000002</v>
      </c>
      <c r="Z90" s="91">
        <v>0.55459999999999998</v>
      </c>
      <c r="AA90" s="91">
        <v>0.44040000000000001</v>
      </c>
      <c r="AB90" s="91">
        <v>0.3201</v>
      </c>
      <c r="AC90" s="91">
        <v>0.30890000000000001</v>
      </c>
      <c r="AD90" s="91">
        <v>0.45900000000000002</v>
      </c>
      <c r="AE90" s="91">
        <v>0.65300000000000002</v>
      </c>
      <c r="AF90" s="91">
        <v>0.23699999999999999</v>
      </c>
      <c r="AG90" s="91">
        <v>0.28070000000000001</v>
      </c>
      <c r="AH90" s="91">
        <v>1.2202999999999999</v>
      </c>
      <c r="AI90" s="91">
        <v>1.3613</v>
      </c>
      <c r="AJ90" s="91">
        <v>0.50570000000000004</v>
      </c>
      <c r="AK90" s="91">
        <v>0.54590000000000005</v>
      </c>
      <c r="AL90" s="91">
        <v>0.69920000000000004</v>
      </c>
      <c r="AM90" s="91">
        <v>0.5927</v>
      </c>
      <c r="AN90" s="91">
        <v>0.43740000000000001</v>
      </c>
      <c r="AO90" s="91">
        <v>0.4667</v>
      </c>
      <c r="AP90" s="91">
        <v>1.0276000000000001</v>
      </c>
      <c r="AQ90" s="91">
        <v>0.64139999999999997</v>
      </c>
      <c r="AR90" s="91">
        <v>0.70250000000000001</v>
      </c>
      <c r="AS90" s="91">
        <v>0.98089999999999999</v>
      </c>
      <c r="AT90" s="91">
        <v>1.5636000000000001</v>
      </c>
      <c r="AU90" s="91">
        <v>1.3315999999999999</v>
      </c>
      <c r="AV90" s="91">
        <v>0.57120000000000004</v>
      </c>
      <c r="AW90" s="91">
        <v>0.64639999999999997</v>
      </c>
      <c r="AX90" s="91">
        <v>0.81420000000000003</v>
      </c>
      <c r="AY90" s="91">
        <v>0.70920000000000005</v>
      </c>
      <c r="AZ90" s="91">
        <v>0.2525</v>
      </c>
      <c r="BA90" s="91">
        <v>0.40860000000000002</v>
      </c>
      <c r="BB90" s="91">
        <v>0.59209999999999996</v>
      </c>
      <c r="BC90" s="91">
        <v>0.3831</v>
      </c>
      <c r="BD90" s="91">
        <v>0.12139999999999999</v>
      </c>
      <c r="BE90" s="91">
        <v>0.15359999999999999</v>
      </c>
      <c r="BF90" s="91">
        <v>0.25629999999999997</v>
      </c>
      <c r="BG90" s="91">
        <v>0.39800000000000002</v>
      </c>
      <c r="BH90" s="91">
        <v>0.29160000000000003</v>
      </c>
      <c r="BI90" s="91">
        <v>0.16880000000000001</v>
      </c>
      <c r="BJ90" s="91">
        <v>0.38829999999999998</v>
      </c>
      <c r="BK90" s="91">
        <v>0.22600000000000001</v>
      </c>
      <c r="BL90" s="91">
        <v>9.3700000000000006E-2</v>
      </c>
      <c r="BM90" s="91">
        <v>0.19009999999999999</v>
      </c>
      <c r="BN90" s="91">
        <v>0.13789999999999999</v>
      </c>
      <c r="BO90" s="91">
        <v>0.1537</v>
      </c>
      <c r="BP90" s="91">
        <v>8.5800000000000001E-2</v>
      </c>
      <c r="BQ90" s="91">
        <v>8.7800000000000003E-2</v>
      </c>
      <c r="BR90" s="91">
        <v>0.1305</v>
      </c>
      <c r="BS90" s="91">
        <v>0.13539999999999999</v>
      </c>
      <c r="BT90" s="91">
        <v>0.12859999999999999</v>
      </c>
      <c r="BU90" s="91">
        <v>0.15559999999999999</v>
      </c>
      <c r="BV90" s="91">
        <v>0.1757</v>
      </c>
      <c r="BW90" s="91">
        <v>0.16339999999999999</v>
      </c>
      <c r="BX90" s="91">
        <v>0.10580000000000001</v>
      </c>
      <c r="BY90" s="91">
        <v>0.1009</v>
      </c>
      <c r="BZ90" s="91">
        <v>0.15060000000000001</v>
      </c>
      <c r="CA90" s="91">
        <v>0.12659999999999999</v>
      </c>
      <c r="CB90" s="91">
        <v>6.0900000000000003E-2</v>
      </c>
      <c r="CC90" s="91">
        <v>5.8500000000000003E-2</v>
      </c>
      <c r="CD90" s="91">
        <v>9.6000000000000002E-2</v>
      </c>
      <c r="CE90" s="91">
        <v>0.21390000000000001</v>
      </c>
      <c r="CF90" s="91">
        <v>0.1011</v>
      </c>
      <c r="CG90" s="91">
        <v>9.5100000000000004E-2</v>
      </c>
      <c r="CH90" s="91">
        <v>0.13789999999999999</v>
      </c>
      <c r="CI90" s="91">
        <v>0.17979999999999999</v>
      </c>
      <c r="CJ90" s="91">
        <v>0.1074</v>
      </c>
      <c r="CK90" s="91">
        <v>0.1358</v>
      </c>
      <c r="CL90" s="91">
        <v>0.16220000000000001</v>
      </c>
      <c r="CM90" s="91">
        <v>0.14860000000000001</v>
      </c>
      <c r="CN90" s="91">
        <v>6.9400000000000003E-2</v>
      </c>
      <c r="CO90" s="91">
        <v>9.1600000000000001E-2</v>
      </c>
      <c r="CP90" s="91">
        <v>0.1706</v>
      </c>
      <c r="CQ90" s="67">
        <v>0.16830000000000001</v>
      </c>
      <c r="CR90" s="67">
        <v>0.15540000000000001</v>
      </c>
      <c r="CS90" s="68">
        <v>0.15859999999999999</v>
      </c>
      <c r="CT90" s="68">
        <v>0.1913</v>
      </c>
      <c r="CU90" s="68">
        <v>0.24329999999999999</v>
      </c>
      <c r="CV90" s="68">
        <v>0.1096</v>
      </c>
      <c r="CW90" s="68">
        <v>0.18859999999999999</v>
      </c>
      <c r="CX90" s="68">
        <v>0.222</v>
      </c>
      <c r="CY90" s="68">
        <v>0.17199999999999999</v>
      </c>
      <c r="CZ90" s="68">
        <v>0.1137</v>
      </c>
      <c r="DA90" s="68">
        <v>0.12479999999999999</v>
      </c>
      <c r="DB90" s="68">
        <v>0.12670000000000001</v>
      </c>
      <c r="DC90" s="68">
        <v>0.1144</v>
      </c>
      <c r="DD90" s="68">
        <v>0.1203</v>
      </c>
      <c r="DE90" s="68">
        <v>9.9299999999999999E-2</v>
      </c>
      <c r="DF90" s="68">
        <v>9.3700000000000006E-2</v>
      </c>
      <c r="DG90" s="68">
        <v>7.46E-2</v>
      </c>
      <c r="DH90" s="68">
        <v>8.4500000000000006E-2</v>
      </c>
      <c r="DI90" s="68">
        <v>0.1074</v>
      </c>
      <c r="DJ90" s="68">
        <v>0.128</v>
      </c>
      <c r="DK90" s="68">
        <v>0.12570000000000001</v>
      </c>
      <c r="DM90" s="69"/>
      <c r="DN90" s="69"/>
      <c r="DO90" s="69"/>
      <c r="DP90" s="69"/>
      <c r="DQ90" s="69"/>
      <c r="DR90" s="69"/>
      <c r="DS90" s="69"/>
      <c r="DT90" s="69"/>
      <c r="DU90" s="69"/>
      <c r="DV90" s="69"/>
      <c r="DW90" s="69"/>
    </row>
    <row r="91" spans="1:127" ht="15.5" x14ac:dyDescent="0.35">
      <c r="A91" s="40" t="s">
        <v>46</v>
      </c>
      <c r="B91" s="71" t="s">
        <v>49</v>
      </c>
      <c r="C91" s="91">
        <v>27.240400000000001</v>
      </c>
      <c r="D91" s="91">
        <v>23.779900000000001</v>
      </c>
      <c r="E91" s="91">
        <v>24.473099999999999</v>
      </c>
      <c r="F91" s="91">
        <v>29.194600000000001</v>
      </c>
      <c r="G91" s="91">
        <v>32.984099999999998</v>
      </c>
      <c r="H91" s="91">
        <v>28.851700000000001</v>
      </c>
      <c r="I91" s="91">
        <v>29.101900000000001</v>
      </c>
      <c r="J91" s="91">
        <v>34.668399999999998</v>
      </c>
      <c r="K91" s="91">
        <v>34.933399999999999</v>
      </c>
      <c r="L91" s="91">
        <v>30.506799999999998</v>
      </c>
      <c r="M91" s="91">
        <v>29.591000000000001</v>
      </c>
      <c r="N91" s="91">
        <v>31.934000000000001</v>
      </c>
      <c r="O91" s="91">
        <v>33.024099999999997</v>
      </c>
      <c r="P91" s="91">
        <v>31.372299999999999</v>
      </c>
      <c r="Q91" s="91">
        <v>28.5275</v>
      </c>
      <c r="R91" s="91">
        <v>31.365500000000001</v>
      </c>
      <c r="S91" s="91">
        <v>33.162300000000002</v>
      </c>
      <c r="T91" s="91">
        <v>33.5364</v>
      </c>
      <c r="U91" s="91">
        <v>33.350200000000001</v>
      </c>
      <c r="V91" s="91">
        <v>32.814700000000002</v>
      </c>
      <c r="W91" s="91">
        <v>31.698499999999999</v>
      </c>
      <c r="X91" s="91">
        <v>30.241800000000001</v>
      </c>
      <c r="Y91" s="91">
        <v>32.622</v>
      </c>
      <c r="Z91" s="91">
        <v>33.474699999999999</v>
      </c>
      <c r="AA91" s="91">
        <v>34.03</v>
      </c>
      <c r="AB91" s="91">
        <v>33.021900000000002</v>
      </c>
      <c r="AC91" s="91">
        <v>34.777799999999999</v>
      </c>
      <c r="AD91" s="91">
        <v>35.927799999999998</v>
      </c>
      <c r="AE91" s="91">
        <v>31.8156</v>
      </c>
      <c r="AF91" s="91">
        <v>35.1723</v>
      </c>
      <c r="AG91" s="91">
        <v>36.284999999999997</v>
      </c>
      <c r="AH91" s="91">
        <v>31.251300000000001</v>
      </c>
      <c r="AI91" s="91">
        <v>26.373699999999999</v>
      </c>
      <c r="AJ91" s="91">
        <v>30.020099999999999</v>
      </c>
      <c r="AK91" s="91">
        <v>32.131700000000002</v>
      </c>
      <c r="AL91" s="91">
        <v>35.477899999999998</v>
      </c>
      <c r="AM91" s="91">
        <v>38.865400000000001</v>
      </c>
      <c r="AN91" s="91">
        <v>39.698900000000002</v>
      </c>
      <c r="AO91" s="91">
        <v>32.8581</v>
      </c>
      <c r="AP91" s="91">
        <v>35.029400000000003</v>
      </c>
      <c r="AQ91" s="91">
        <v>43.7453</v>
      </c>
      <c r="AR91" s="91">
        <v>38.513399999999997</v>
      </c>
      <c r="AS91" s="91">
        <v>39.870699999999999</v>
      </c>
      <c r="AT91" s="91">
        <v>36.676099999999998</v>
      </c>
      <c r="AU91" s="91">
        <v>33.639499999999998</v>
      </c>
      <c r="AV91" s="91">
        <v>34.936399999999999</v>
      </c>
      <c r="AW91" s="91">
        <v>38.530099999999997</v>
      </c>
      <c r="AX91" s="91">
        <v>42.878599999999999</v>
      </c>
      <c r="AY91" s="91">
        <v>43.6479</v>
      </c>
      <c r="AZ91" s="91">
        <v>41.509700000000002</v>
      </c>
      <c r="BA91" s="91">
        <v>36.887900000000002</v>
      </c>
      <c r="BB91" s="91">
        <v>36.931699999999999</v>
      </c>
      <c r="BC91" s="91">
        <v>34.015099999999997</v>
      </c>
      <c r="BD91" s="91">
        <v>32.8703</v>
      </c>
      <c r="BE91" s="91">
        <v>34.7288</v>
      </c>
      <c r="BF91" s="91">
        <v>28.8705</v>
      </c>
      <c r="BG91" s="91">
        <v>23.167200000000001</v>
      </c>
      <c r="BH91" s="91">
        <v>21.514500000000002</v>
      </c>
      <c r="BI91" s="91">
        <v>19.250599999999999</v>
      </c>
      <c r="BJ91" s="91">
        <v>20.822800000000001</v>
      </c>
      <c r="BK91" s="91">
        <v>23.0487</v>
      </c>
      <c r="BL91" s="91">
        <v>20.680800000000001</v>
      </c>
      <c r="BM91" s="91">
        <v>18.2501</v>
      </c>
      <c r="BN91" s="91">
        <v>19.502600000000001</v>
      </c>
      <c r="BO91" s="91">
        <v>18.206299999999999</v>
      </c>
      <c r="BP91" s="91">
        <v>20.598500000000001</v>
      </c>
      <c r="BQ91" s="91">
        <v>25.863700000000001</v>
      </c>
      <c r="BR91" s="91">
        <v>22.683299999999999</v>
      </c>
      <c r="BS91" s="91">
        <v>20.1675</v>
      </c>
      <c r="BT91" s="91">
        <v>20.3414</v>
      </c>
      <c r="BU91" s="91">
        <v>23.311900000000001</v>
      </c>
      <c r="BV91" s="91">
        <v>23.122699999999998</v>
      </c>
      <c r="BW91" s="91">
        <v>30.750900000000001</v>
      </c>
      <c r="BX91" s="91">
        <v>31.353999999999999</v>
      </c>
      <c r="BY91" s="91">
        <v>29.255099999999999</v>
      </c>
      <c r="BZ91" s="91">
        <v>38.364699999999999</v>
      </c>
      <c r="CA91" s="91">
        <v>33.926200000000001</v>
      </c>
      <c r="CB91" s="91">
        <v>28.467300000000002</v>
      </c>
      <c r="CC91" s="91">
        <v>26.696300000000001</v>
      </c>
      <c r="CD91" s="91">
        <v>33.298200000000001</v>
      </c>
      <c r="CE91" s="91">
        <v>33.140999999999998</v>
      </c>
      <c r="CF91" s="91">
        <v>28.504899999999999</v>
      </c>
      <c r="CG91" s="91">
        <v>25.8416</v>
      </c>
      <c r="CH91" s="91">
        <v>30.102399999999999</v>
      </c>
      <c r="CI91" s="91">
        <v>32.802300000000002</v>
      </c>
      <c r="CJ91" s="91">
        <v>29.057400000000001</v>
      </c>
      <c r="CK91" s="91">
        <v>25.009699999999999</v>
      </c>
      <c r="CL91" s="91">
        <v>29.697600000000001</v>
      </c>
      <c r="CM91" s="91">
        <v>23.735700000000001</v>
      </c>
      <c r="CN91" s="91">
        <v>19.474699999999999</v>
      </c>
      <c r="CO91" s="91">
        <v>26.585599999999999</v>
      </c>
      <c r="CP91" s="91">
        <v>27.4773</v>
      </c>
      <c r="CQ91" s="67">
        <v>28.752300000000002</v>
      </c>
      <c r="CR91" s="67">
        <v>27.5503</v>
      </c>
      <c r="CS91" s="68">
        <v>25.8246</v>
      </c>
      <c r="CT91" s="68">
        <v>26.7895</v>
      </c>
      <c r="CU91" s="68">
        <v>24.4221</v>
      </c>
      <c r="CV91" s="68">
        <v>28.782699999999998</v>
      </c>
      <c r="CW91" s="68">
        <v>31.214200000000002</v>
      </c>
      <c r="CX91" s="68">
        <v>27.471900000000002</v>
      </c>
      <c r="CY91" s="68">
        <v>23.232500000000002</v>
      </c>
      <c r="CZ91" s="68">
        <v>22.569099999999999</v>
      </c>
      <c r="DA91" s="68">
        <v>20.7788</v>
      </c>
      <c r="DB91" s="68">
        <v>21.060199999999998</v>
      </c>
      <c r="DC91" s="68">
        <v>22.076699999999999</v>
      </c>
      <c r="DD91" s="68">
        <v>13.6045</v>
      </c>
      <c r="DE91" s="68">
        <v>14.034000000000001</v>
      </c>
      <c r="DF91" s="68">
        <v>24.031500000000001</v>
      </c>
      <c r="DG91" s="68">
        <v>27.557600000000001</v>
      </c>
      <c r="DH91" s="68">
        <v>14.734999999999999</v>
      </c>
      <c r="DI91" s="68">
        <v>15.800599999999999</v>
      </c>
      <c r="DJ91" s="68">
        <v>21.392800000000001</v>
      </c>
      <c r="DK91" s="68">
        <v>23.077500000000001</v>
      </c>
      <c r="DM91" s="69"/>
      <c r="DN91" s="69"/>
      <c r="DO91" s="69"/>
      <c r="DP91" s="69"/>
      <c r="DQ91" s="69"/>
      <c r="DR91" s="69"/>
      <c r="DS91" s="69"/>
      <c r="DT91" s="69"/>
      <c r="DU91" s="69"/>
      <c r="DV91" s="69"/>
      <c r="DW91" s="69"/>
    </row>
    <row r="92" spans="1:127" ht="15.5" x14ac:dyDescent="0.35">
      <c r="A92" s="40" t="s">
        <v>46</v>
      </c>
      <c r="B92" s="71" t="s">
        <v>50</v>
      </c>
      <c r="C92" s="91">
        <v>23.6356</v>
      </c>
      <c r="D92" s="91">
        <v>21.517099999999999</v>
      </c>
      <c r="E92" s="91">
        <v>20.8809</v>
      </c>
      <c r="F92" s="91">
        <v>24.5564</v>
      </c>
      <c r="G92" s="91">
        <v>24.182400000000001</v>
      </c>
      <c r="H92" s="91">
        <v>22.717099999999999</v>
      </c>
      <c r="I92" s="91">
        <v>19.815999999999999</v>
      </c>
      <c r="J92" s="91">
        <v>20.956499999999998</v>
      </c>
      <c r="K92" s="91">
        <v>21.1553</v>
      </c>
      <c r="L92" s="91">
        <v>19.405999999999999</v>
      </c>
      <c r="M92" s="91">
        <v>18.146899999999999</v>
      </c>
      <c r="N92" s="91">
        <v>19.625699999999998</v>
      </c>
      <c r="O92" s="91">
        <v>20.982900000000001</v>
      </c>
      <c r="P92" s="91">
        <v>18.591100000000001</v>
      </c>
      <c r="Q92" s="91">
        <v>20.6175</v>
      </c>
      <c r="R92" s="91">
        <v>22.793399999999998</v>
      </c>
      <c r="S92" s="91">
        <v>22.661300000000001</v>
      </c>
      <c r="T92" s="91">
        <v>19.8919</v>
      </c>
      <c r="U92" s="91">
        <v>19.036999999999999</v>
      </c>
      <c r="V92" s="91">
        <v>19.5001</v>
      </c>
      <c r="W92" s="91">
        <v>22.6448</v>
      </c>
      <c r="X92" s="91">
        <v>20.729700000000001</v>
      </c>
      <c r="Y92" s="91">
        <v>19.240600000000001</v>
      </c>
      <c r="Z92" s="91">
        <v>19.296399999999998</v>
      </c>
      <c r="AA92" s="91">
        <v>21.677299999999999</v>
      </c>
      <c r="AB92" s="91">
        <v>17.133700000000001</v>
      </c>
      <c r="AC92" s="91">
        <v>17.196400000000001</v>
      </c>
      <c r="AD92" s="91">
        <v>17.674199999999999</v>
      </c>
      <c r="AE92" s="91">
        <v>20.6876</v>
      </c>
      <c r="AF92" s="91">
        <v>18.2362</v>
      </c>
      <c r="AG92" s="91">
        <v>18.764800000000001</v>
      </c>
      <c r="AH92" s="91">
        <v>17.484300000000001</v>
      </c>
      <c r="AI92" s="91">
        <v>20.5246</v>
      </c>
      <c r="AJ92" s="91">
        <v>18.205100000000002</v>
      </c>
      <c r="AK92" s="91">
        <v>17.244199999999999</v>
      </c>
      <c r="AL92" s="91">
        <v>13.263400000000001</v>
      </c>
      <c r="AM92" s="91">
        <v>14.122</v>
      </c>
      <c r="AN92" s="91">
        <v>13.73</v>
      </c>
      <c r="AO92" s="91">
        <v>15.734500000000001</v>
      </c>
      <c r="AP92" s="91">
        <v>13.6625</v>
      </c>
      <c r="AQ92" s="91">
        <v>13.138999999999999</v>
      </c>
      <c r="AR92" s="91">
        <v>11.079599999999999</v>
      </c>
      <c r="AS92" s="91">
        <v>10.963800000000001</v>
      </c>
      <c r="AT92" s="91">
        <v>12.490600000000001</v>
      </c>
      <c r="AU92" s="91">
        <v>15.3985</v>
      </c>
      <c r="AV92" s="91">
        <v>16.450900000000001</v>
      </c>
      <c r="AW92" s="91">
        <v>16.103200000000001</v>
      </c>
      <c r="AX92" s="91">
        <v>14.809100000000001</v>
      </c>
      <c r="AY92" s="91">
        <v>16.522200000000002</v>
      </c>
      <c r="AZ92" s="91">
        <v>12.606999999999999</v>
      </c>
      <c r="BA92" s="91">
        <v>11.823499999999999</v>
      </c>
      <c r="BB92" s="91">
        <v>15.489000000000001</v>
      </c>
      <c r="BC92" s="91">
        <v>17.667999999999999</v>
      </c>
      <c r="BD92" s="91">
        <v>17.398199999999999</v>
      </c>
      <c r="BE92" s="91">
        <v>14.3131</v>
      </c>
      <c r="BF92" s="91">
        <v>13.2759</v>
      </c>
      <c r="BG92" s="91">
        <v>15.6218</v>
      </c>
      <c r="BH92" s="91">
        <v>16.826899999999998</v>
      </c>
      <c r="BI92" s="91">
        <v>16.377600000000001</v>
      </c>
      <c r="BJ92" s="91">
        <v>15.1229</v>
      </c>
      <c r="BK92" s="91">
        <v>16.6082</v>
      </c>
      <c r="BL92" s="91">
        <v>14.0517</v>
      </c>
      <c r="BM92" s="91">
        <v>16.974</v>
      </c>
      <c r="BN92" s="91">
        <v>16.4986</v>
      </c>
      <c r="BO92" s="91">
        <v>15.0108</v>
      </c>
      <c r="BP92" s="91">
        <v>15.898300000000001</v>
      </c>
      <c r="BQ92" s="91">
        <v>14.2239</v>
      </c>
      <c r="BR92" s="91">
        <v>12.769500000000001</v>
      </c>
      <c r="BS92" s="91">
        <v>16.507000000000001</v>
      </c>
      <c r="BT92" s="91">
        <v>15.367900000000001</v>
      </c>
      <c r="BU92" s="91">
        <v>15.0433</v>
      </c>
      <c r="BV92" s="91">
        <v>16.976400000000002</v>
      </c>
      <c r="BW92" s="91">
        <v>15.7483</v>
      </c>
      <c r="BX92" s="91">
        <v>15.1303</v>
      </c>
      <c r="BY92" s="91">
        <v>17.128799999999998</v>
      </c>
      <c r="BZ92" s="91">
        <v>17.1417</v>
      </c>
      <c r="CA92" s="91">
        <v>16.026299999999999</v>
      </c>
      <c r="CB92" s="91">
        <v>16.197299999999998</v>
      </c>
      <c r="CC92" s="91">
        <v>16.505700000000001</v>
      </c>
      <c r="CD92" s="91">
        <v>15.1576</v>
      </c>
      <c r="CE92" s="91">
        <v>15.1182</v>
      </c>
      <c r="CF92" s="91">
        <v>15.1046</v>
      </c>
      <c r="CG92" s="91">
        <v>15.666</v>
      </c>
      <c r="CH92" s="91">
        <v>13.209</v>
      </c>
      <c r="CI92" s="91">
        <v>12.630699999999999</v>
      </c>
      <c r="CJ92" s="91">
        <v>11.868600000000001</v>
      </c>
      <c r="CK92" s="91">
        <v>12.346299999999999</v>
      </c>
      <c r="CL92" s="91">
        <v>14.186400000000001</v>
      </c>
      <c r="CM92" s="91">
        <v>12.019500000000001</v>
      </c>
      <c r="CN92" s="91">
        <v>10.8758</v>
      </c>
      <c r="CO92" s="91">
        <v>10.0489</v>
      </c>
      <c r="CP92" s="91">
        <v>13.132099999999999</v>
      </c>
      <c r="CQ92" s="67">
        <v>10.583299999999999</v>
      </c>
      <c r="CR92" s="67">
        <v>10.4237</v>
      </c>
      <c r="CS92" s="68">
        <v>9.7048000000000005</v>
      </c>
      <c r="CT92" s="68">
        <v>11.2784</v>
      </c>
      <c r="CU92" s="68">
        <v>11.3963</v>
      </c>
      <c r="CV92" s="68">
        <v>11.835800000000001</v>
      </c>
      <c r="CW92" s="68">
        <v>9.9236000000000004</v>
      </c>
      <c r="CX92" s="68">
        <v>10.430899999999999</v>
      </c>
      <c r="CY92" s="68">
        <v>8.9654000000000007</v>
      </c>
      <c r="CZ92" s="68">
        <v>9.2934000000000001</v>
      </c>
      <c r="DA92" s="68">
        <v>9.6401000000000003</v>
      </c>
      <c r="DB92" s="68">
        <v>9.3978999999999999</v>
      </c>
      <c r="DC92" s="68">
        <v>7.5968</v>
      </c>
      <c r="DD92" s="68">
        <v>10.497400000000001</v>
      </c>
      <c r="DE92" s="68">
        <v>10.4435</v>
      </c>
      <c r="DF92" s="68">
        <v>8.8027999999999995</v>
      </c>
      <c r="DG92" s="68">
        <v>8.7504000000000008</v>
      </c>
      <c r="DH92" s="68">
        <v>9.0789000000000009</v>
      </c>
      <c r="DI92" s="68">
        <v>7.508</v>
      </c>
      <c r="DJ92" s="68">
        <v>7.6651999999999996</v>
      </c>
      <c r="DK92" s="68">
        <v>8.1045999999999996</v>
      </c>
      <c r="DM92" s="69"/>
      <c r="DN92" s="69"/>
      <c r="DO92" s="69"/>
      <c r="DP92" s="69"/>
      <c r="DQ92" s="69"/>
      <c r="DR92" s="69"/>
      <c r="DS92" s="69"/>
      <c r="DT92" s="69"/>
      <c r="DU92" s="69"/>
      <c r="DV92" s="69"/>
      <c r="DW92" s="69"/>
    </row>
    <row r="93" spans="1:127" ht="15.5" x14ac:dyDescent="0.35">
      <c r="A93" s="40" t="s">
        <v>46</v>
      </c>
      <c r="B93" s="71" t="s">
        <v>70</v>
      </c>
      <c r="C93" s="72">
        <v>1.6079000000000001</v>
      </c>
      <c r="D93" s="72">
        <v>0.61570000000000003</v>
      </c>
      <c r="E93" s="72">
        <v>0.6865</v>
      </c>
      <c r="F93" s="72">
        <v>1.3148</v>
      </c>
      <c r="G93" s="72">
        <v>1.6008</v>
      </c>
      <c r="H93" s="72">
        <v>0.85750000000000004</v>
      </c>
      <c r="I93" s="72">
        <v>0.55920000000000003</v>
      </c>
      <c r="J93" s="72">
        <v>1.3919999999999999</v>
      </c>
      <c r="K93" s="72">
        <v>1.8438000000000001</v>
      </c>
      <c r="L93" s="72">
        <v>0.53979999999999995</v>
      </c>
      <c r="M93" s="72">
        <v>0.46400000000000002</v>
      </c>
      <c r="N93" s="72">
        <v>1.468</v>
      </c>
      <c r="O93" s="72">
        <v>0.82430000000000003</v>
      </c>
      <c r="P93" s="72">
        <v>0.41220000000000001</v>
      </c>
      <c r="Q93" s="72">
        <v>0.45989999999999998</v>
      </c>
      <c r="R93" s="72">
        <v>1.5071000000000001</v>
      </c>
      <c r="S93" s="72">
        <v>1.6808000000000001</v>
      </c>
      <c r="T93" s="72">
        <v>0.9274</v>
      </c>
      <c r="U93" s="72">
        <v>0.47610000000000002</v>
      </c>
      <c r="V93" s="72">
        <v>0.82950000000000002</v>
      </c>
      <c r="W93" s="72">
        <v>0.78559999999999997</v>
      </c>
      <c r="X93" s="72">
        <v>0.52229999999999999</v>
      </c>
      <c r="Y93" s="72">
        <v>0.38100000000000001</v>
      </c>
      <c r="Z93" s="72">
        <v>0.86990000000000001</v>
      </c>
      <c r="AA93" s="72">
        <v>1.2619</v>
      </c>
      <c r="AB93" s="72">
        <v>0.53110000000000002</v>
      </c>
      <c r="AC93" s="72">
        <v>0.75470000000000004</v>
      </c>
      <c r="AD93" s="72">
        <v>1.3539000000000001</v>
      </c>
      <c r="AE93" s="72">
        <v>1.3313999999999999</v>
      </c>
      <c r="AF93" s="72">
        <v>0.77839999999999998</v>
      </c>
      <c r="AG93" s="72">
        <v>0.50490000000000002</v>
      </c>
      <c r="AH93" s="72">
        <v>1.2058</v>
      </c>
      <c r="AI93" s="72">
        <v>0.88160000000000005</v>
      </c>
      <c r="AJ93" s="72">
        <v>0.75719999999999998</v>
      </c>
      <c r="AK93" s="72">
        <v>0.51370000000000005</v>
      </c>
      <c r="AL93" s="72">
        <v>1.5281</v>
      </c>
      <c r="AM93" s="72">
        <v>1.6537999999999999</v>
      </c>
      <c r="AN93" s="72">
        <v>0.65800000000000003</v>
      </c>
      <c r="AO93" s="72">
        <v>0.72740000000000005</v>
      </c>
      <c r="AP93" s="72">
        <v>1.0745</v>
      </c>
      <c r="AQ93" s="72">
        <v>1.6879999999999999</v>
      </c>
      <c r="AR93" s="72">
        <v>0.65490000000000004</v>
      </c>
      <c r="AS93" s="72">
        <v>0.55410000000000004</v>
      </c>
      <c r="AT93" s="72">
        <v>1.3120000000000001</v>
      </c>
      <c r="AU93" s="72">
        <v>1.2989999999999999</v>
      </c>
      <c r="AV93" s="72">
        <v>0.71509999999999996</v>
      </c>
      <c r="AW93" s="72">
        <v>0.91659999999999997</v>
      </c>
      <c r="AX93" s="72">
        <v>1.3484</v>
      </c>
      <c r="AY93" s="72">
        <v>0.61250000000000004</v>
      </c>
      <c r="AZ93" s="72">
        <v>0.45550000000000002</v>
      </c>
      <c r="BA93" s="72">
        <v>0.64749999999999996</v>
      </c>
      <c r="BB93" s="72">
        <v>0.97819999999999996</v>
      </c>
      <c r="BC93" s="72">
        <v>1.0128999999999999</v>
      </c>
      <c r="BD93" s="72">
        <v>0.90100000000000002</v>
      </c>
      <c r="BE93" s="72">
        <v>0.98180000000000001</v>
      </c>
      <c r="BF93" s="72">
        <v>1.6821999999999999</v>
      </c>
      <c r="BG93" s="72">
        <v>1.5041</v>
      </c>
      <c r="BH93" s="72">
        <v>0.56589999999999996</v>
      </c>
      <c r="BI93" s="72">
        <v>0.79559999999999997</v>
      </c>
      <c r="BJ93" s="72">
        <v>1.3025</v>
      </c>
      <c r="BK93" s="72">
        <v>0.9395</v>
      </c>
      <c r="BL93" s="72">
        <v>0.71940000000000004</v>
      </c>
      <c r="BM93" s="72">
        <v>0.52349999999999997</v>
      </c>
      <c r="BN93" s="72">
        <v>1.4139999999999999</v>
      </c>
      <c r="BO93" s="72">
        <v>1.8492999999999999</v>
      </c>
      <c r="BP93" s="72">
        <v>0.81089999999999995</v>
      </c>
      <c r="BQ93" s="72">
        <v>0.53490000000000004</v>
      </c>
      <c r="BR93" s="72">
        <v>1.4107000000000001</v>
      </c>
      <c r="BS93" s="72">
        <v>1.629</v>
      </c>
      <c r="BT93" s="72">
        <v>1.0901000000000001</v>
      </c>
      <c r="BU93" s="72">
        <v>0.72929999999999995</v>
      </c>
      <c r="BV93" s="72">
        <v>1.4410000000000001</v>
      </c>
      <c r="BW93" s="72">
        <v>1.6243000000000001</v>
      </c>
      <c r="BX93" s="72">
        <v>0.62729999999999997</v>
      </c>
      <c r="BY93" s="72">
        <v>0.82030000000000003</v>
      </c>
      <c r="BZ93" s="72">
        <v>0.86539999999999995</v>
      </c>
      <c r="CA93" s="72">
        <v>1.3153999999999999</v>
      </c>
      <c r="CB93" s="72">
        <v>0.52549999999999997</v>
      </c>
      <c r="CC93" s="72">
        <v>0.86</v>
      </c>
      <c r="CD93" s="72">
        <v>1.4631000000000001</v>
      </c>
      <c r="CE93" s="72">
        <v>1.0707</v>
      </c>
      <c r="CF93" s="72">
        <v>0.63560000000000005</v>
      </c>
      <c r="CG93" s="72">
        <v>0.59750000000000003</v>
      </c>
      <c r="CH93" s="72">
        <v>1.4831000000000001</v>
      </c>
      <c r="CI93" s="72">
        <v>1.3152999999999999</v>
      </c>
      <c r="CJ93" s="72">
        <v>0.57230000000000003</v>
      </c>
      <c r="CK93" s="72">
        <v>1.0091000000000001</v>
      </c>
      <c r="CL93" s="72">
        <v>1.2785</v>
      </c>
      <c r="CM93" s="72">
        <v>1.7977000000000001</v>
      </c>
      <c r="CN93" s="72">
        <v>0.754</v>
      </c>
      <c r="CO93" s="72">
        <v>0.84650000000000003</v>
      </c>
      <c r="CP93" s="72">
        <v>1.5821000000000001</v>
      </c>
      <c r="CQ93" s="67">
        <v>1.2</v>
      </c>
      <c r="CR93" s="67">
        <v>0.70099999999999996</v>
      </c>
      <c r="CS93" s="68">
        <v>0.3614</v>
      </c>
      <c r="CT93" s="68">
        <v>1.4508000000000001</v>
      </c>
      <c r="CU93" s="68">
        <v>1.3551</v>
      </c>
      <c r="CV93" s="68">
        <v>0.67659999999999998</v>
      </c>
      <c r="CW93" s="68">
        <v>0.49440000000000001</v>
      </c>
      <c r="CX93" s="68">
        <v>1.3647</v>
      </c>
      <c r="CY93" s="68">
        <v>1.2583</v>
      </c>
      <c r="CZ93" s="68">
        <v>0.42420000000000002</v>
      </c>
      <c r="DA93" s="68">
        <v>0.71779999999999999</v>
      </c>
      <c r="DB93" s="68">
        <v>1.3915</v>
      </c>
      <c r="DC93" s="68">
        <v>1.4636</v>
      </c>
      <c r="DD93" s="68">
        <v>0.70320000000000005</v>
      </c>
      <c r="DE93" s="68">
        <v>0.76049999999999995</v>
      </c>
      <c r="DF93" s="68">
        <v>1.0827</v>
      </c>
      <c r="DG93" s="68">
        <v>1.1396999999999999</v>
      </c>
      <c r="DH93" s="68">
        <v>0.4</v>
      </c>
      <c r="DI93" s="68">
        <v>0.68359999999999999</v>
      </c>
      <c r="DJ93" s="68">
        <v>1.4200999999999999</v>
      </c>
      <c r="DK93" s="68">
        <v>1.1045</v>
      </c>
      <c r="DM93" s="69"/>
      <c r="DN93" s="69"/>
      <c r="DO93" s="69"/>
      <c r="DP93" s="69"/>
      <c r="DQ93" s="69"/>
      <c r="DR93" s="69"/>
      <c r="DS93" s="69"/>
      <c r="DT93" s="69"/>
      <c r="DU93" s="69"/>
      <c r="DV93" s="69"/>
      <c r="DW93" s="69"/>
    </row>
    <row r="94" spans="1:127" ht="15.5" x14ac:dyDescent="0.35">
      <c r="A94" s="40" t="s">
        <v>46</v>
      </c>
      <c r="B94" s="83" t="s">
        <v>97</v>
      </c>
      <c r="C94" s="72" t="s">
        <v>119</v>
      </c>
      <c r="D94" s="72" t="s">
        <v>119</v>
      </c>
      <c r="E94" s="72" t="s">
        <v>119</v>
      </c>
      <c r="F94" s="72" t="s">
        <v>119</v>
      </c>
      <c r="G94" s="72" t="s">
        <v>119</v>
      </c>
      <c r="H94" s="72" t="s">
        <v>119</v>
      </c>
      <c r="I94" s="72" t="s">
        <v>119</v>
      </c>
      <c r="J94" s="72" t="s">
        <v>119</v>
      </c>
      <c r="K94" s="72" t="s">
        <v>119</v>
      </c>
      <c r="L94" s="72" t="s">
        <v>119</v>
      </c>
      <c r="M94" s="72" t="s">
        <v>119</v>
      </c>
      <c r="N94" s="72" t="s">
        <v>119</v>
      </c>
      <c r="O94" s="72" t="s">
        <v>119</v>
      </c>
      <c r="P94" s="72" t="s">
        <v>119</v>
      </c>
      <c r="Q94" s="72" t="s">
        <v>119</v>
      </c>
      <c r="R94" s="72" t="s">
        <v>119</v>
      </c>
      <c r="S94" s="72" t="s">
        <v>119</v>
      </c>
      <c r="T94" s="72" t="s">
        <v>119</v>
      </c>
      <c r="U94" s="72" t="s">
        <v>119</v>
      </c>
      <c r="V94" s="72" t="s">
        <v>119</v>
      </c>
      <c r="W94" s="72" t="s">
        <v>119</v>
      </c>
      <c r="X94" s="72" t="s">
        <v>119</v>
      </c>
      <c r="Y94" s="72" t="s">
        <v>119</v>
      </c>
      <c r="Z94" s="72" t="s">
        <v>119</v>
      </c>
      <c r="AA94" s="72" t="s">
        <v>119</v>
      </c>
      <c r="AB94" s="72" t="s">
        <v>119</v>
      </c>
      <c r="AC94" s="72" t="s">
        <v>119</v>
      </c>
      <c r="AD94" s="72" t="s">
        <v>119</v>
      </c>
      <c r="AE94" s="72" t="s">
        <v>119</v>
      </c>
      <c r="AF94" s="72" t="s">
        <v>119</v>
      </c>
      <c r="AG94" s="72" t="s">
        <v>119</v>
      </c>
      <c r="AH94" s="72" t="s">
        <v>119</v>
      </c>
      <c r="AI94" s="72" t="s">
        <v>119</v>
      </c>
      <c r="AJ94" s="72" t="s">
        <v>119</v>
      </c>
      <c r="AK94" s="72" t="s">
        <v>119</v>
      </c>
      <c r="AL94" s="72" t="s">
        <v>119</v>
      </c>
      <c r="AM94" s="72">
        <v>1.1325000000000001</v>
      </c>
      <c r="AN94" s="72">
        <v>0.62290000000000001</v>
      </c>
      <c r="AO94" s="72">
        <v>0.79959999999999998</v>
      </c>
      <c r="AP94" s="72">
        <v>1.0139</v>
      </c>
      <c r="AQ94" s="72">
        <v>1.6728000000000001</v>
      </c>
      <c r="AR94" s="72">
        <v>0.95289999999999997</v>
      </c>
      <c r="AS94" s="72">
        <v>0.99380000000000002</v>
      </c>
      <c r="AT94" s="72">
        <v>1.768</v>
      </c>
      <c r="AU94" s="72">
        <v>1.8561000000000001</v>
      </c>
      <c r="AV94" s="72">
        <v>1.4051</v>
      </c>
      <c r="AW94" s="72">
        <v>1.4842</v>
      </c>
      <c r="AX94" s="72">
        <v>1.7948</v>
      </c>
      <c r="AY94" s="72">
        <v>1.8661000000000001</v>
      </c>
      <c r="AZ94" s="72">
        <v>1.2653000000000001</v>
      </c>
      <c r="BA94" s="72">
        <v>2.1425999999999998</v>
      </c>
      <c r="BB94" s="72">
        <v>2.6956000000000002</v>
      </c>
      <c r="BC94" s="72">
        <v>2.7446999999999999</v>
      </c>
      <c r="BD94" s="72">
        <v>2.9676</v>
      </c>
      <c r="BE94" s="72">
        <v>2.4342999999999999</v>
      </c>
      <c r="BF94" s="72">
        <v>4.7712000000000003</v>
      </c>
      <c r="BG94" s="72">
        <v>4.3365999999999998</v>
      </c>
      <c r="BH94" s="72">
        <v>3.3763999999999998</v>
      </c>
      <c r="BI94" s="72">
        <v>3.762</v>
      </c>
      <c r="BJ94" s="72">
        <v>5.6821999999999999</v>
      </c>
      <c r="BK94" s="72">
        <v>5.8148999999999997</v>
      </c>
      <c r="BL94" s="72">
        <v>5.4568000000000003</v>
      </c>
      <c r="BM94" s="72">
        <v>3.9887000000000001</v>
      </c>
      <c r="BN94" s="72">
        <v>8.6978000000000009</v>
      </c>
      <c r="BO94" s="72">
        <v>9.2799999999999994</v>
      </c>
      <c r="BP94" s="72">
        <v>4.3186</v>
      </c>
      <c r="BQ94" s="72">
        <v>4.2816999999999998</v>
      </c>
      <c r="BR94" s="72">
        <v>8.8818999999999999</v>
      </c>
      <c r="BS94" s="72">
        <v>9.7876999999999992</v>
      </c>
      <c r="BT94" s="72">
        <v>6.9126000000000003</v>
      </c>
      <c r="BU94" s="72">
        <v>6.0290999999999997</v>
      </c>
      <c r="BV94" s="72">
        <v>10.527699999999999</v>
      </c>
      <c r="BW94" s="72">
        <v>9.5010999999999992</v>
      </c>
      <c r="BX94" s="72">
        <v>5.9827000000000004</v>
      </c>
      <c r="BY94" s="72">
        <v>6.7163000000000004</v>
      </c>
      <c r="BZ94" s="72">
        <v>8.5122999999999998</v>
      </c>
      <c r="CA94" s="72">
        <v>10.555199999999999</v>
      </c>
      <c r="CB94" s="72">
        <v>8.3106000000000009</v>
      </c>
      <c r="CC94" s="72">
        <v>7.8689</v>
      </c>
      <c r="CD94" s="72">
        <v>14.2197</v>
      </c>
      <c r="CE94" s="72">
        <v>14.6401</v>
      </c>
      <c r="CF94" s="72">
        <v>8.5681999999999992</v>
      </c>
      <c r="CG94" s="72">
        <v>8.8869000000000007</v>
      </c>
      <c r="CH94" s="72">
        <v>15.8286</v>
      </c>
      <c r="CI94" s="72">
        <v>15.7567</v>
      </c>
      <c r="CJ94" s="72">
        <v>10.3476</v>
      </c>
      <c r="CK94" s="72">
        <v>12.1531</v>
      </c>
      <c r="CL94" s="72">
        <v>16.816299999999998</v>
      </c>
      <c r="CM94" s="72">
        <v>22.846299999999999</v>
      </c>
      <c r="CN94" s="72">
        <v>11.7537</v>
      </c>
      <c r="CO94" s="72">
        <v>12.9435</v>
      </c>
      <c r="CP94" s="72">
        <v>18.508700000000001</v>
      </c>
      <c r="CQ94" s="67">
        <v>18.6539</v>
      </c>
      <c r="CR94" s="67">
        <v>10.168100000000001</v>
      </c>
      <c r="CS94" s="68">
        <v>9.0975000000000001</v>
      </c>
      <c r="CT94" s="68">
        <v>19.2988</v>
      </c>
      <c r="CU94" s="68">
        <v>21.5029</v>
      </c>
      <c r="CV94" s="68">
        <v>14.448399999999999</v>
      </c>
      <c r="CW94" s="68">
        <v>12.0242</v>
      </c>
      <c r="CX94" s="68">
        <v>23.3645</v>
      </c>
      <c r="CY94" s="68">
        <v>22.7193</v>
      </c>
      <c r="CZ94" s="68">
        <v>12.305099999999999</v>
      </c>
      <c r="DA94" s="68">
        <v>14.761900000000001</v>
      </c>
      <c r="DB94" s="68">
        <v>23.750399999999999</v>
      </c>
      <c r="DC94" s="68">
        <v>23.6036</v>
      </c>
      <c r="DD94" s="68">
        <v>15.6189</v>
      </c>
      <c r="DE94" s="68">
        <v>15.1568</v>
      </c>
      <c r="DF94" s="68">
        <v>21.3367</v>
      </c>
      <c r="DG94" s="68">
        <v>20.2668</v>
      </c>
      <c r="DH94" s="68">
        <v>15.788500000000001</v>
      </c>
      <c r="DI94" s="68">
        <v>16.061800000000002</v>
      </c>
      <c r="DJ94" s="68">
        <v>25.989799999999999</v>
      </c>
      <c r="DK94" s="68">
        <v>26.467099999999999</v>
      </c>
      <c r="DM94" s="69"/>
      <c r="DN94" s="69"/>
      <c r="DO94" s="69"/>
      <c r="DP94" s="69"/>
      <c r="DQ94" s="69"/>
      <c r="DR94" s="69"/>
      <c r="DS94" s="69"/>
      <c r="DT94" s="69"/>
      <c r="DU94" s="69"/>
      <c r="DV94" s="69"/>
      <c r="DW94" s="69"/>
    </row>
    <row r="95" spans="1:127" ht="15.5" x14ac:dyDescent="0.35">
      <c r="A95" s="40" t="s">
        <v>46</v>
      </c>
      <c r="B95" s="84" t="s">
        <v>98</v>
      </c>
      <c r="C95" s="72" t="s">
        <v>119</v>
      </c>
      <c r="D95" s="72" t="s">
        <v>119</v>
      </c>
      <c r="E95" s="72" t="s">
        <v>119</v>
      </c>
      <c r="F95" s="72" t="s">
        <v>119</v>
      </c>
      <c r="G95" s="72" t="s">
        <v>119</v>
      </c>
      <c r="H95" s="72" t="s">
        <v>119</v>
      </c>
      <c r="I95" s="72" t="s">
        <v>119</v>
      </c>
      <c r="J95" s="72" t="s">
        <v>119</v>
      </c>
      <c r="K95" s="72" t="s">
        <v>119</v>
      </c>
      <c r="L95" s="72" t="s">
        <v>119</v>
      </c>
      <c r="M95" s="72" t="s">
        <v>119</v>
      </c>
      <c r="N95" s="72" t="s">
        <v>119</v>
      </c>
      <c r="O95" s="72" t="s">
        <v>119</v>
      </c>
      <c r="P95" s="72" t="s">
        <v>119</v>
      </c>
      <c r="Q95" s="72" t="s">
        <v>119</v>
      </c>
      <c r="R95" s="72" t="s">
        <v>119</v>
      </c>
      <c r="S95" s="72" t="s">
        <v>119</v>
      </c>
      <c r="T95" s="72" t="s">
        <v>119</v>
      </c>
      <c r="U95" s="72" t="s">
        <v>119</v>
      </c>
      <c r="V95" s="72" t="s">
        <v>119</v>
      </c>
      <c r="W95" s="72" t="s">
        <v>119</v>
      </c>
      <c r="X95" s="72" t="s">
        <v>119</v>
      </c>
      <c r="Y95" s="72" t="s">
        <v>119</v>
      </c>
      <c r="Z95" s="72" t="s">
        <v>119</v>
      </c>
      <c r="AA95" s="72" t="s">
        <v>119</v>
      </c>
      <c r="AB95" s="72" t="s">
        <v>119</v>
      </c>
      <c r="AC95" s="72" t="s">
        <v>119</v>
      </c>
      <c r="AD95" s="72" t="s">
        <v>119</v>
      </c>
      <c r="AE95" s="72" t="s">
        <v>119</v>
      </c>
      <c r="AF95" s="72" t="s">
        <v>119</v>
      </c>
      <c r="AG95" s="72" t="s">
        <v>119</v>
      </c>
      <c r="AH95" s="72" t="s">
        <v>119</v>
      </c>
      <c r="AI95" s="72" t="s">
        <v>119</v>
      </c>
      <c r="AJ95" s="72" t="s">
        <v>119</v>
      </c>
      <c r="AK95" s="72" t="s">
        <v>119</v>
      </c>
      <c r="AL95" s="72" t="s">
        <v>119</v>
      </c>
      <c r="AM95" s="72" t="s">
        <v>119</v>
      </c>
      <c r="AN95" s="72" t="s">
        <v>119</v>
      </c>
      <c r="AO95" s="72" t="s">
        <v>119</v>
      </c>
      <c r="AP95" s="72" t="s">
        <v>119</v>
      </c>
      <c r="AQ95" s="72" t="s">
        <v>119</v>
      </c>
      <c r="AR95" s="72" t="s">
        <v>119</v>
      </c>
      <c r="AS95" s="72" t="s">
        <v>119</v>
      </c>
      <c r="AT95" s="72" t="s">
        <v>119</v>
      </c>
      <c r="AU95" s="72" t="s">
        <v>119</v>
      </c>
      <c r="AV95" s="72" t="s">
        <v>119</v>
      </c>
      <c r="AW95" s="72" t="s">
        <v>119</v>
      </c>
      <c r="AX95" s="72" t="s">
        <v>119</v>
      </c>
      <c r="AY95" s="72">
        <v>1.1953</v>
      </c>
      <c r="AZ95" s="72">
        <v>0.80489999999999995</v>
      </c>
      <c r="BA95" s="72">
        <v>1.3169</v>
      </c>
      <c r="BB95" s="72">
        <v>1.5929</v>
      </c>
      <c r="BC95" s="72">
        <v>1.7447999999999999</v>
      </c>
      <c r="BD95" s="72">
        <v>1.8371999999999999</v>
      </c>
      <c r="BE95" s="72">
        <v>1.3340000000000001</v>
      </c>
      <c r="BF95" s="72">
        <v>2.8527</v>
      </c>
      <c r="BG95" s="72">
        <v>2.8296000000000001</v>
      </c>
      <c r="BH95" s="72">
        <v>1.7264999999999999</v>
      </c>
      <c r="BI95" s="72">
        <v>2.0546000000000002</v>
      </c>
      <c r="BJ95" s="72">
        <v>2.9434</v>
      </c>
      <c r="BK95" s="72">
        <v>2.9918</v>
      </c>
      <c r="BL95" s="72">
        <v>2.8235000000000001</v>
      </c>
      <c r="BM95" s="72">
        <v>2.0049000000000001</v>
      </c>
      <c r="BN95" s="72">
        <v>4.6662999999999997</v>
      </c>
      <c r="BO95" s="72">
        <v>4.8962000000000003</v>
      </c>
      <c r="BP95" s="72">
        <v>2.2269999999999999</v>
      </c>
      <c r="BQ95" s="72">
        <v>2.0406</v>
      </c>
      <c r="BR95" s="72">
        <v>4.1965000000000003</v>
      </c>
      <c r="BS95" s="72">
        <v>5.1146000000000003</v>
      </c>
      <c r="BT95" s="72">
        <v>3.3397999999999999</v>
      </c>
      <c r="BU95" s="72">
        <v>2.6204999999999998</v>
      </c>
      <c r="BV95" s="72">
        <v>4.7766999999999999</v>
      </c>
      <c r="BW95" s="72">
        <v>4.3528000000000002</v>
      </c>
      <c r="BX95" s="72">
        <v>2.7305000000000001</v>
      </c>
      <c r="BY95" s="72">
        <v>3.1343999999999999</v>
      </c>
      <c r="BZ95" s="72">
        <v>4.0960000000000001</v>
      </c>
      <c r="CA95" s="72">
        <v>5.4036</v>
      </c>
      <c r="CB95" s="72">
        <v>4.3293999999999997</v>
      </c>
      <c r="CC95" s="72">
        <v>3.92</v>
      </c>
      <c r="CD95" s="72">
        <v>6.4269999999999996</v>
      </c>
      <c r="CE95" s="72">
        <v>6.7179000000000002</v>
      </c>
      <c r="CF95" s="72">
        <v>3.8447</v>
      </c>
      <c r="CG95" s="72">
        <v>3.8721999999999999</v>
      </c>
      <c r="CH95" s="72">
        <v>6.9808000000000003</v>
      </c>
      <c r="CI95" s="72">
        <v>7.1676000000000002</v>
      </c>
      <c r="CJ95" s="72">
        <v>4.4192</v>
      </c>
      <c r="CK95" s="72">
        <v>4.9732000000000003</v>
      </c>
      <c r="CL95" s="72">
        <v>6.6859000000000002</v>
      </c>
      <c r="CM95" s="72">
        <v>9.4923999999999999</v>
      </c>
      <c r="CN95" s="72">
        <v>4.4679000000000002</v>
      </c>
      <c r="CO95" s="72">
        <v>4.9363000000000001</v>
      </c>
      <c r="CP95" s="72">
        <v>6.4983000000000004</v>
      </c>
      <c r="CQ95" s="67">
        <v>7.4606000000000003</v>
      </c>
      <c r="CR95" s="67">
        <v>3.9883000000000002</v>
      </c>
      <c r="CS95" s="68">
        <v>2.9832999999999998</v>
      </c>
      <c r="CT95" s="68">
        <v>7.3464</v>
      </c>
      <c r="CU95" s="68">
        <v>8.9160000000000004</v>
      </c>
      <c r="CV95" s="68">
        <v>5.6040999999999999</v>
      </c>
      <c r="CW95" s="68">
        <v>4.3192000000000004</v>
      </c>
      <c r="CX95" s="68">
        <v>7.6268000000000002</v>
      </c>
      <c r="CY95" s="68">
        <v>7.7469999999999999</v>
      </c>
      <c r="CZ95" s="68">
        <v>3.7772000000000001</v>
      </c>
      <c r="DA95" s="68">
        <v>5.0259</v>
      </c>
      <c r="DB95" s="68">
        <v>7.8169000000000004</v>
      </c>
      <c r="DC95" s="68">
        <v>8.5396999999999998</v>
      </c>
      <c r="DD95" s="68">
        <v>5.6852</v>
      </c>
      <c r="DE95" s="68">
        <v>5.383</v>
      </c>
      <c r="DF95" s="68">
        <v>7.5678000000000001</v>
      </c>
      <c r="DG95" s="68">
        <v>7.3639999999999999</v>
      </c>
      <c r="DH95" s="68">
        <v>5.3651999999999997</v>
      </c>
      <c r="DI95" s="68">
        <v>5.2813999999999997</v>
      </c>
      <c r="DJ95" s="68">
        <v>8.2952999999999992</v>
      </c>
      <c r="DK95" s="68">
        <v>9.6119000000000003</v>
      </c>
      <c r="DM95" s="69"/>
      <c r="DN95" s="69"/>
      <c r="DO95" s="69"/>
      <c r="DP95" s="69"/>
      <c r="DQ95" s="69"/>
      <c r="DR95" s="69"/>
      <c r="DS95" s="69"/>
      <c r="DT95" s="69"/>
      <c r="DU95" s="69"/>
      <c r="DV95" s="69"/>
      <c r="DW95" s="69"/>
    </row>
    <row r="96" spans="1:127" ht="15.5" x14ac:dyDescent="0.35">
      <c r="A96" s="40" t="s">
        <v>46</v>
      </c>
      <c r="B96" s="83" t="s">
        <v>99</v>
      </c>
      <c r="C96" s="72" t="s">
        <v>119</v>
      </c>
      <c r="D96" s="72" t="s">
        <v>119</v>
      </c>
      <c r="E96" s="72" t="s">
        <v>119</v>
      </c>
      <c r="F96" s="72" t="s">
        <v>119</v>
      </c>
      <c r="G96" s="72" t="s">
        <v>119</v>
      </c>
      <c r="H96" s="72" t="s">
        <v>119</v>
      </c>
      <c r="I96" s="72" t="s">
        <v>119</v>
      </c>
      <c r="J96" s="72" t="s">
        <v>119</v>
      </c>
      <c r="K96" s="72" t="s">
        <v>119</v>
      </c>
      <c r="L96" s="72" t="s">
        <v>119</v>
      </c>
      <c r="M96" s="72" t="s">
        <v>119</v>
      </c>
      <c r="N96" s="72" t="s">
        <v>119</v>
      </c>
      <c r="O96" s="72" t="s">
        <v>119</v>
      </c>
      <c r="P96" s="72" t="s">
        <v>119</v>
      </c>
      <c r="Q96" s="72" t="s">
        <v>119</v>
      </c>
      <c r="R96" s="72" t="s">
        <v>119</v>
      </c>
      <c r="S96" s="72" t="s">
        <v>119</v>
      </c>
      <c r="T96" s="72" t="s">
        <v>119</v>
      </c>
      <c r="U96" s="72" t="s">
        <v>119</v>
      </c>
      <c r="V96" s="72" t="s">
        <v>119</v>
      </c>
      <c r="W96" s="72" t="s">
        <v>119</v>
      </c>
      <c r="X96" s="72" t="s">
        <v>119</v>
      </c>
      <c r="Y96" s="72" t="s">
        <v>119</v>
      </c>
      <c r="Z96" s="72" t="s">
        <v>119</v>
      </c>
      <c r="AA96" s="72" t="s">
        <v>119</v>
      </c>
      <c r="AB96" s="72" t="s">
        <v>119</v>
      </c>
      <c r="AC96" s="72" t="s">
        <v>119</v>
      </c>
      <c r="AD96" s="72" t="s">
        <v>119</v>
      </c>
      <c r="AE96" s="72" t="s">
        <v>119</v>
      </c>
      <c r="AF96" s="72" t="s">
        <v>119</v>
      </c>
      <c r="AG96" s="72" t="s">
        <v>119</v>
      </c>
      <c r="AH96" s="72" t="s">
        <v>119</v>
      </c>
      <c r="AI96" s="72" t="s">
        <v>119</v>
      </c>
      <c r="AJ96" s="72" t="s">
        <v>119</v>
      </c>
      <c r="AK96" s="72" t="s">
        <v>119</v>
      </c>
      <c r="AL96" s="72" t="s">
        <v>119</v>
      </c>
      <c r="AM96" s="72" t="s">
        <v>119</v>
      </c>
      <c r="AN96" s="72" t="s">
        <v>119</v>
      </c>
      <c r="AO96" s="72" t="s">
        <v>119</v>
      </c>
      <c r="AP96" s="72" t="s">
        <v>119</v>
      </c>
      <c r="AQ96" s="72" t="s">
        <v>119</v>
      </c>
      <c r="AR96" s="72" t="s">
        <v>119</v>
      </c>
      <c r="AS96" s="72" t="s">
        <v>119</v>
      </c>
      <c r="AT96" s="72" t="s">
        <v>119</v>
      </c>
      <c r="AU96" s="72" t="s">
        <v>119</v>
      </c>
      <c r="AV96" s="72" t="s">
        <v>119</v>
      </c>
      <c r="AW96" s="72" t="s">
        <v>119</v>
      </c>
      <c r="AX96" s="72" t="s">
        <v>119</v>
      </c>
      <c r="AY96" s="72">
        <v>0.67090000000000005</v>
      </c>
      <c r="AZ96" s="72">
        <v>0.46039999999999998</v>
      </c>
      <c r="BA96" s="72">
        <v>0.82569999999999999</v>
      </c>
      <c r="BB96" s="72">
        <v>1.1027</v>
      </c>
      <c r="BC96" s="72">
        <v>0.99990000000000001</v>
      </c>
      <c r="BD96" s="72">
        <v>1.1304000000000001</v>
      </c>
      <c r="BE96" s="72">
        <v>1.1003000000000001</v>
      </c>
      <c r="BF96" s="72">
        <v>1.9185000000000001</v>
      </c>
      <c r="BG96" s="72">
        <v>1.5069999999999999</v>
      </c>
      <c r="BH96" s="72">
        <v>1.6498999999999999</v>
      </c>
      <c r="BI96" s="72">
        <v>1.7074</v>
      </c>
      <c r="BJ96" s="72">
        <v>2.7387000000000001</v>
      </c>
      <c r="BK96" s="72">
        <v>2.8231000000000002</v>
      </c>
      <c r="BL96" s="72">
        <v>2.6334</v>
      </c>
      <c r="BM96" s="72">
        <v>1.9838</v>
      </c>
      <c r="BN96" s="72">
        <v>4.0315000000000003</v>
      </c>
      <c r="BO96" s="72">
        <v>4.3837999999999999</v>
      </c>
      <c r="BP96" s="72">
        <v>2.0916000000000001</v>
      </c>
      <c r="BQ96" s="72">
        <v>2.2410999999999999</v>
      </c>
      <c r="BR96" s="72">
        <v>4.6855000000000002</v>
      </c>
      <c r="BS96" s="72">
        <v>4.6731999999999996</v>
      </c>
      <c r="BT96" s="72">
        <v>3.5728</v>
      </c>
      <c r="BU96" s="72">
        <v>3.4085999999999999</v>
      </c>
      <c r="BV96" s="72">
        <v>5.7510000000000003</v>
      </c>
      <c r="BW96" s="72">
        <v>5.1482999999999999</v>
      </c>
      <c r="BX96" s="72">
        <v>3.2522000000000002</v>
      </c>
      <c r="BY96" s="72">
        <v>3.5819000000000001</v>
      </c>
      <c r="BZ96" s="72">
        <v>4.4162999999999997</v>
      </c>
      <c r="CA96" s="72">
        <v>5.1516999999999999</v>
      </c>
      <c r="CB96" s="72">
        <v>3.9811999999999999</v>
      </c>
      <c r="CC96" s="72">
        <v>3.9489000000000001</v>
      </c>
      <c r="CD96" s="72">
        <v>7.7927999999999997</v>
      </c>
      <c r="CE96" s="72">
        <v>7.9221000000000004</v>
      </c>
      <c r="CF96" s="72">
        <v>4.7233999999999998</v>
      </c>
      <c r="CG96" s="72">
        <v>5.0147000000000004</v>
      </c>
      <c r="CH96" s="72">
        <v>8.8477999999999994</v>
      </c>
      <c r="CI96" s="72">
        <v>8.5891000000000002</v>
      </c>
      <c r="CJ96" s="72">
        <v>5.9283999999999999</v>
      </c>
      <c r="CK96" s="72">
        <v>7.1798999999999999</v>
      </c>
      <c r="CL96" s="72">
        <v>10.1304</v>
      </c>
      <c r="CM96" s="72">
        <v>13.353899999999999</v>
      </c>
      <c r="CN96" s="72">
        <v>7.2858000000000001</v>
      </c>
      <c r="CO96" s="72">
        <v>8.0071999999999992</v>
      </c>
      <c r="CP96" s="72">
        <v>12.010300000000001</v>
      </c>
      <c r="CQ96" s="67">
        <v>11.193300000000001</v>
      </c>
      <c r="CR96" s="67">
        <v>6.1798000000000002</v>
      </c>
      <c r="CS96" s="68">
        <v>6.1140999999999996</v>
      </c>
      <c r="CT96" s="68">
        <v>11.952299999999999</v>
      </c>
      <c r="CU96" s="68">
        <v>12.5869</v>
      </c>
      <c r="CV96" s="68">
        <v>8.8443000000000005</v>
      </c>
      <c r="CW96" s="68">
        <v>7.7049000000000003</v>
      </c>
      <c r="CX96" s="68">
        <v>15.7376</v>
      </c>
      <c r="CY96" s="68">
        <v>14.972300000000001</v>
      </c>
      <c r="CZ96" s="68">
        <v>8.5277999999999992</v>
      </c>
      <c r="DA96" s="68">
        <v>9.7360000000000007</v>
      </c>
      <c r="DB96" s="68">
        <v>15.933400000000001</v>
      </c>
      <c r="DC96" s="68">
        <v>15.0639</v>
      </c>
      <c r="DD96" s="68">
        <v>9.9337</v>
      </c>
      <c r="DE96" s="68">
        <v>9.7737999999999996</v>
      </c>
      <c r="DF96" s="68">
        <v>13.768800000000001</v>
      </c>
      <c r="DG96" s="68">
        <v>12.902699999999999</v>
      </c>
      <c r="DH96" s="68">
        <v>10.423299999999999</v>
      </c>
      <c r="DI96" s="68">
        <v>10.7804</v>
      </c>
      <c r="DJ96" s="68">
        <v>17.694500000000001</v>
      </c>
      <c r="DK96" s="68">
        <v>16.8552</v>
      </c>
      <c r="DM96" s="69"/>
      <c r="DN96" s="69"/>
      <c r="DO96" s="69"/>
      <c r="DP96" s="69"/>
      <c r="DQ96" s="69"/>
      <c r="DR96" s="69"/>
      <c r="DS96" s="69"/>
      <c r="DT96" s="69"/>
      <c r="DU96" s="69"/>
      <c r="DV96" s="69"/>
      <c r="DW96" s="69"/>
    </row>
    <row r="97" spans="1:127" ht="15.5" x14ac:dyDescent="0.35">
      <c r="A97" s="40" t="s">
        <v>46</v>
      </c>
      <c r="B97" s="71" t="s">
        <v>52</v>
      </c>
      <c r="C97" s="72" t="s">
        <v>119</v>
      </c>
      <c r="D97" s="72" t="s">
        <v>119</v>
      </c>
      <c r="E97" s="72" t="s">
        <v>119</v>
      </c>
      <c r="F97" s="72" t="s">
        <v>119</v>
      </c>
      <c r="G97" s="72" t="s">
        <v>119</v>
      </c>
      <c r="H97" s="72" t="s">
        <v>119</v>
      </c>
      <c r="I97" s="72" t="s">
        <v>119</v>
      </c>
      <c r="J97" s="72" t="s">
        <v>119</v>
      </c>
      <c r="K97" s="72" t="s">
        <v>119</v>
      </c>
      <c r="L97" s="72" t="s">
        <v>119</v>
      </c>
      <c r="M97" s="72" t="s">
        <v>119</v>
      </c>
      <c r="N97" s="72" t="s">
        <v>119</v>
      </c>
      <c r="O97" s="72" t="s">
        <v>119</v>
      </c>
      <c r="P97" s="72" t="s">
        <v>119</v>
      </c>
      <c r="Q97" s="72" t="s">
        <v>119</v>
      </c>
      <c r="R97" s="72" t="s">
        <v>119</v>
      </c>
      <c r="S97" s="72" t="s">
        <v>119</v>
      </c>
      <c r="T97" s="72" t="s">
        <v>119</v>
      </c>
      <c r="U97" s="72" t="s">
        <v>119</v>
      </c>
      <c r="V97" s="72" t="s">
        <v>119</v>
      </c>
      <c r="W97" s="72" t="s">
        <v>119</v>
      </c>
      <c r="X97" s="72" t="s">
        <v>119</v>
      </c>
      <c r="Y97" s="72" t="s">
        <v>119</v>
      </c>
      <c r="Z97" s="72" t="s">
        <v>119</v>
      </c>
      <c r="AA97" s="72" t="s">
        <v>119</v>
      </c>
      <c r="AB97" s="72" t="s">
        <v>119</v>
      </c>
      <c r="AC97" s="72" t="s">
        <v>119</v>
      </c>
      <c r="AD97" s="72" t="s">
        <v>119</v>
      </c>
      <c r="AE97" s="72" t="s">
        <v>119</v>
      </c>
      <c r="AF97" s="72" t="s">
        <v>119</v>
      </c>
      <c r="AG97" s="72" t="s">
        <v>119</v>
      </c>
      <c r="AH97" s="72" t="s">
        <v>119</v>
      </c>
      <c r="AI97" s="72" t="s">
        <v>119</v>
      </c>
      <c r="AJ97" s="72" t="s">
        <v>119</v>
      </c>
      <c r="AK97" s="72" t="s">
        <v>119</v>
      </c>
      <c r="AL97" s="72" t="s">
        <v>119</v>
      </c>
      <c r="AM97" s="72" t="s">
        <v>119</v>
      </c>
      <c r="AN97" s="72" t="s">
        <v>119</v>
      </c>
      <c r="AO97" s="72" t="s">
        <v>119</v>
      </c>
      <c r="AP97" s="72" t="s">
        <v>119</v>
      </c>
      <c r="AQ97" s="72" t="s">
        <v>119</v>
      </c>
      <c r="AR97" s="72" t="s">
        <v>119</v>
      </c>
      <c r="AS97" s="72" t="s">
        <v>119</v>
      </c>
      <c r="AT97" s="72" t="s">
        <v>119</v>
      </c>
      <c r="AU97" s="72" t="s">
        <v>119</v>
      </c>
      <c r="AV97" s="72" t="s">
        <v>119</v>
      </c>
      <c r="AW97" s="72" t="s">
        <v>119</v>
      </c>
      <c r="AX97" s="72" t="s">
        <v>119</v>
      </c>
      <c r="AY97" s="72" t="s">
        <v>119</v>
      </c>
      <c r="AZ97" s="72" t="s">
        <v>119</v>
      </c>
      <c r="BA97" s="72" t="s">
        <v>119</v>
      </c>
      <c r="BB97" s="72" t="s">
        <v>119</v>
      </c>
      <c r="BC97" s="72" t="s">
        <v>119</v>
      </c>
      <c r="BD97" s="72" t="s">
        <v>119</v>
      </c>
      <c r="BE97" s="72" t="s">
        <v>119</v>
      </c>
      <c r="BF97" s="72" t="s">
        <v>119</v>
      </c>
      <c r="BG97" s="72" t="s">
        <v>119</v>
      </c>
      <c r="BH97" s="72" t="s">
        <v>119</v>
      </c>
      <c r="BI97" s="72" t="s">
        <v>119</v>
      </c>
      <c r="BJ97" s="72" t="s">
        <v>119</v>
      </c>
      <c r="BK97" s="72" t="s">
        <v>119</v>
      </c>
      <c r="BL97" s="72" t="s">
        <v>119</v>
      </c>
      <c r="BM97" s="72" t="s">
        <v>119</v>
      </c>
      <c r="BN97" s="72" t="s">
        <v>119</v>
      </c>
      <c r="BO97" s="72" t="s">
        <v>119</v>
      </c>
      <c r="BP97" s="72" t="s">
        <v>119</v>
      </c>
      <c r="BQ97" s="72" t="s">
        <v>119</v>
      </c>
      <c r="BR97" s="72" t="s">
        <v>119</v>
      </c>
      <c r="BS97" s="72">
        <v>0.17150000000000001</v>
      </c>
      <c r="BT97" s="72">
        <v>0.58420000000000005</v>
      </c>
      <c r="BU97" s="72">
        <v>0.5</v>
      </c>
      <c r="BV97" s="72">
        <v>0.14879999999999999</v>
      </c>
      <c r="BW97" s="72">
        <v>0.29360000000000003</v>
      </c>
      <c r="BX97" s="72">
        <v>0.72419999999999995</v>
      </c>
      <c r="BY97" s="72">
        <v>0.74139999999999995</v>
      </c>
      <c r="BZ97" s="72">
        <v>0.27629999999999999</v>
      </c>
      <c r="CA97" s="72">
        <v>0.41760000000000003</v>
      </c>
      <c r="CB97" s="72">
        <v>1.1808000000000001</v>
      </c>
      <c r="CC97" s="72">
        <v>1.0299</v>
      </c>
      <c r="CD97" s="72">
        <v>0.34949999999999998</v>
      </c>
      <c r="CE97" s="72">
        <v>0.50149999999999995</v>
      </c>
      <c r="CF97" s="72">
        <v>1.3765000000000001</v>
      </c>
      <c r="CG97" s="72">
        <v>1.2415</v>
      </c>
      <c r="CH97" s="72">
        <v>0.41060000000000002</v>
      </c>
      <c r="CI97" s="72">
        <v>0.64800000000000002</v>
      </c>
      <c r="CJ97" s="72">
        <v>1.4563999999999999</v>
      </c>
      <c r="CK97" s="72">
        <v>1.3641000000000001</v>
      </c>
      <c r="CL97" s="72">
        <v>0.39179999999999998</v>
      </c>
      <c r="CM97" s="72">
        <v>0.68740000000000001</v>
      </c>
      <c r="CN97" s="72">
        <v>1.8156000000000001</v>
      </c>
      <c r="CO97" s="72">
        <v>1.3816999999999999</v>
      </c>
      <c r="CP97" s="72">
        <v>0.41170000000000001</v>
      </c>
      <c r="CQ97" s="67">
        <v>0.63619999999999999</v>
      </c>
      <c r="CR97" s="67">
        <v>1.7237</v>
      </c>
      <c r="CS97" s="68">
        <v>1.4337</v>
      </c>
      <c r="CT97" s="68">
        <v>0.46450000000000002</v>
      </c>
      <c r="CU97" s="68">
        <v>0.77429999999999999</v>
      </c>
      <c r="CV97" s="68">
        <v>1.7627999999999999</v>
      </c>
      <c r="CW97" s="68">
        <v>1.6161000000000001</v>
      </c>
      <c r="CX97" s="68">
        <v>0.53190000000000004</v>
      </c>
      <c r="CY97" s="68">
        <v>0.65190000000000003</v>
      </c>
      <c r="CZ97" s="68">
        <v>1.8673</v>
      </c>
      <c r="DA97" s="68">
        <v>1.4896</v>
      </c>
      <c r="DB97" s="68">
        <v>0.5292</v>
      </c>
      <c r="DC97" s="68">
        <v>0.65229999999999999</v>
      </c>
      <c r="DD97" s="68">
        <v>1.7242999999999999</v>
      </c>
      <c r="DE97" s="68">
        <v>1.5806</v>
      </c>
      <c r="DF97" s="68">
        <v>0.46500000000000002</v>
      </c>
      <c r="DG97" s="68">
        <v>0.87350000000000005</v>
      </c>
      <c r="DH97" s="68">
        <v>2.3702000000000001</v>
      </c>
      <c r="DI97" s="68">
        <v>1.9067000000000001</v>
      </c>
      <c r="DJ97" s="68">
        <v>0.54279999999999995</v>
      </c>
      <c r="DK97" s="68">
        <v>0.78539999999999999</v>
      </c>
      <c r="DM97" s="69"/>
      <c r="DN97" s="69"/>
      <c r="DO97" s="69"/>
      <c r="DP97" s="69"/>
      <c r="DQ97" s="69"/>
      <c r="DR97" s="69"/>
      <c r="DS97" s="69"/>
      <c r="DT97" s="69"/>
      <c r="DU97" s="69"/>
      <c r="DV97" s="69"/>
      <c r="DW97" s="69"/>
    </row>
    <row r="98" spans="1:127" ht="15.5" x14ac:dyDescent="0.35">
      <c r="A98" s="40" t="s">
        <v>46</v>
      </c>
      <c r="B98" s="71" t="s">
        <v>53</v>
      </c>
      <c r="C98" s="91">
        <v>0.1085</v>
      </c>
      <c r="D98" s="91">
        <v>0.1101</v>
      </c>
      <c r="E98" s="91">
        <v>0.108</v>
      </c>
      <c r="F98" s="91">
        <v>0.1206</v>
      </c>
      <c r="G98" s="91">
        <v>0.1265</v>
      </c>
      <c r="H98" s="91">
        <v>0.14860000000000001</v>
      </c>
      <c r="I98" s="91">
        <v>0.1542</v>
      </c>
      <c r="J98" s="91">
        <v>0.1449</v>
      </c>
      <c r="K98" s="91">
        <v>0.15890000000000001</v>
      </c>
      <c r="L98" s="91">
        <v>0.15029999999999999</v>
      </c>
      <c r="M98" s="91">
        <v>0.1696</v>
      </c>
      <c r="N98" s="91">
        <v>0.16159999999999999</v>
      </c>
      <c r="O98" s="91">
        <v>0.1598</v>
      </c>
      <c r="P98" s="91">
        <v>0.15429999999999999</v>
      </c>
      <c r="Q98" s="91">
        <v>0.18229999999999999</v>
      </c>
      <c r="R98" s="91">
        <v>0.18690000000000001</v>
      </c>
      <c r="S98" s="91">
        <v>0.20910000000000001</v>
      </c>
      <c r="T98" s="91">
        <v>0.18720000000000001</v>
      </c>
      <c r="U98" s="91">
        <v>0.19170000000000001</v>
      </c>
      <c r="V98" s="91">
        <v>0.21360000000000001</v>
      </c>
      <c r="W98" s="91">
        <v>0.27960000000000002</v>
      </c>
      <c r="X98" s="91">
        <v>0.25140000000000001</v>
      </c>
      <c r="Y98" s="91">
        <v>0.23150000000000001</v>
      </c>
      <c r="Z98" s="91">
        <v>0.29659999999999997</v>
      </c>
      <c r="AA98" s="91">
        <v>0.38690000000000002</v>
      </c>
      <c r="AB98" s="91">
        <v>0.30709999999999998</v>
      </c>
      <c r="AC98" s="91">
        <v>0.29649999999999999</v>
      </c>
      <c r="AD98" s="91">
        <v>0.37659999999999999</v>
      </c>
      <c r="AE98" s="91">
        <v>0.77510000000000001</v>
      </c>
      <c r="AF98" s="91">
        <v>0.54310000000000003</v>
      </c>
      <c r="AG98" s="91">
        <v>0.46279999999999999</v>
      </c>
      <c r="AH98" s="91">
        <v>0.70550000000000002</v>
      </c>
      <c r="AI98" s="91">
        <v>0.8498</v>
      </c>
      <c r="AJ98" s="91">
        <v>0.57050000000000001</v>
      </c>
      <c r="AK98" s="91">
        <v>0.49690000000000001</v>
      </c>
      <c r="AL98" s="91">
        <v>0.72599999999999998</v>
      </c>
      <c r="AM98" s="91">
        <v>0.66649999999999998</v>
      </c>
      <c r="AN98" s="91">
        <v>0.4466</v>
      </c>
      <c r="AO98" s="91">
        <v>0.41770000000000002</v>
      </c>
      <c r="AP98" s="91">
        <v>0.57540000000000002</v>
      </c>
      <c r="AQ98" s="91">
        <v>0.60260000000000002</v>
      </c>
      <c r="AR98" s="91">
        <v>0.57040000000000002</v>
      </c>
      <c r="AS98" s="91">
        <v>0.52210000000000001</v>
      </c>
      <c r="AT98" s="91">
        <v>0.6512</v>
      </c>
      <c r="AU98" s="91">
        <v>0.72560000000000002</v>
      </c>
      <c r="AV98" s="91">
        <v>0.55720000000000003</v>
      </c>
      <c r="AW98" s="91">
        <v>0.48139999999999999</v>
      </c>
      <c r="AX98" s="91">
        <v>0.63759999999999994</v>
      </c>
      <c r="AY98" s="91">
        <v>0.80740000000000001</v>
      </c>
      <c r="AZ98" s="91">
        <v>0.73419999999999996</v>
      </c>
      <c r="BA98" s="91">
        <v>0.90500000000000003</v>
      </c>
      <c r="BB98" s="91">
        <v>0.95640000000000003</v>
      </c>
      <c r="BC98" s="91">
        <v>1.0898000000000001</v>
      </c>
      <c r="BD98" s="91">
        <v>0.89810000000000001</v>
      </c>
      <c r="BE98" s="91">
        <v>1.0628</v>
      </c>
      <c r="BF98" s="91">
        <v>1.1283000000000001</v>
      </c>
      <c r="BG98" s="91">
        <v>1.591</v>
      </c>
      <c r="BH98" s="91">
        <v>0.81259999999999999</v>
      </c>
      <c r="BI98" s="91">
        <v>1.2586999999999999</v>
      </c>
      <c r="BJ98" s="91">
        <v>1.8369</v>
      </c>
      <c r="BK98" s="91">
        <v>1.8129</v>
      </c>
      <c r="BL98" s="91">
        <v>2.5604</v>
      </c>
      <c r="BM98" s="91">
        <v>2.0055000000000001</v>
      </c>
      <c r="BN98" s="91">
        <v>1.9077</v>
      </c>
      <c r="BO98" s="91">
        <v>1.954</v>
      </c>
      <c r="BP98" s="91">
        <v>2.6970000000000001</v>
      </c>
      <c r="BQ98" s="91">
        <v>3.1040999999999999</v>
      </c>
      <c r="BR98" s="91">
        <v>3.6677</v>
      </c>
      <c r="BS98" s="91">
        <v>3.7351000000000001</v>
      </c>
      <c r="BT98" s="91">
        <v>3.7471000000000001</v>
      </c>
      <c r="BU98" s="91">
        <v>3.7416</v>
      </c>
      <c r="BV98" s="91">
        <v>4.6929999999999996</v>
      </c>
      <c r="BW98" s="91">
        <v>4.7949000000000002</v>
      </c>
      <c r="BX98" s="91">
        <v>4.1955</v>
      </c>
      <c r="BY98" s="91">
        <v>2.7879</v>
      </c>
      <c r="BZ98" s="91">
        <v>3.8746999999999998</v>
      </c>
      <c r="CA98" s="91">
        <v>4.8711000000000002</v>
      </c>
      <c r="CB98" s="91">
        <v>3.8982999999999999</v>
      </c>
      <c r="CC98" s="91">
        <v>3.7831999999999999</v>
      </c>
      <c r="CD98" s="91">
        <v>3.4291</v>
      </c>
      <c r="CE98" s="91">
        <v>3.5188000000000001</v>
      </c>
      <c r="CF98" s="91">
        <v>4.4476000000000004</v>
      </c>
      <c r="CG98" s="91">
        <v>4.6334999999999997</v>
      </c>
      <c r="CH98" s="91">
        <v>5.3606999999999996</v>
      </c>
      <c r="CI98" s="91">
        <v>4.3662999999999998</v>
      </c>
      <c r="CJ98" s="91">
        <v>4.5148000000000001</v>
      </c>
      <c r="CK98" s="91">
        <v>4.3753000000000002</v>
      </c>
      <c r="CL98" s="91">
        <v>5.4897</v>
      </c>
      <c r="CM98" s="91">
        <v>5.3314000000000004</v>
      </c>
      <c r="CN98" s="91">
        <v>5.0381999999999998</v>
      </c>
      <c r="CO98" s="91">
        <v>4.3284000000000002</v>
      </c>
      <c r="CP98" s="91">
        <v>4.9942000000000002</v>
      </c>
      <c r="CQ98" s="67">
        <v>5.6429</v>
      </c>
      <c r="CR98" s="67">
        <v>5.0332999999999997</v>
      </c>
      <c r="CS98" s="68">
        <v>4.4691000000000001</v>
      </c>
      <c r="CT98" s="68">
        <v>5.7523999999999997</v>
      </c>
      <c r="CU98" s="68">
        <v>5.0956999999999999</v>
      </c>
      <c r="CV98" s="68">
        <v>3.5083000000000002</v>
      </c>
      <c r="CW98" s="68">
        <v>4.6412000000000004</v>
      </c>
      <c r="CX98" s="68">
        <v>3.7363</v>
      </c>
      <c r="CY98" s="68">
        <v>4.1329000000000002</v>
      </c>
      <c r="CZ98" s="68">
        <v>2.8367</v>
      </c>
      <c r="DA98" s="68">
        <v>3.2755000000000001</v>
      </c>
      <c r="DB98" s="68">
        <v>5.0178000000000003</v>
      </c>
      <c r="DC98" s="68">
        <v>4.8872</v>
      </c>
      <c r="DD98" s="68">
        <v>4.6773999999999996</v>
      </c>
      <c r="DE98" s="68">
        <v>4.8586</v>
      </c>
      <c r="DF98" s="68">
        <v>5.3791000000000002</v>
      </c>
      <c r="DG98" s="68">
        <v>5.1440999999999999</v>
      </c>
      <c r="DH98" s="68">
        <v>4.6891999999999996</v>
      </c>
      <c r="DI98" s="68">
        <v>5.1013999999999999</v>
      </c>
      <c r="DJ98" s="68">
        <v>5.7304000000000004</v>
      </c>
      <c r="DK98" s="68">
        <v>5.3407</v>
      </c>
      <c r="DM98" s="69"/>
      <c r="DN98" s="69"/>
      <c r="DO98" s="69"/>
      <c r="DP98" s="69"/>
      <c r="DQ98" s="69"/>
      <c r="DR98" s="69"/>
      <c r="DS98" s="69"/>
      <c r="DT98" s="69"/>
      <c r="DU98" s="69"/>
      <c r="DV98" s="69"/>
      <c r="DW98" s="69"/>
    </row>
    <row r="99" spans="1:127" ht="15.5" x14ac:dyDescent="0.35">
      <c r="A99" s="40" t="s">
        <v>46</v>
      </c>
      <c r="B99" s="71" t="s">
        <v>54</v>
      </c>
      <c r="C99" s="72" t="s">
        <v>119</v>
      </c>
      <c r="D99" s="72" t="s">
        <v>119</v>
      </c>
      <c r="E99" s="72" t="s">
        <v>119</v>
      </c>
      <c r="F99" s="72" t="s">
        <v>119</v>
      </c>
      <c r="G99" s="72" t="s">
        <v>119</v>
      </c>
      <c r="H99" s="72" t="s">
        <v>119</v>
      </c>
      <c r="I99" s="72" t="s">
        <v>119</v>
      </c>
      <c r="J99" s="72" t="s">
        <v>119</v>
      </c>
      <c r="K99" s="72" t="s">
        <v>119</v>
      </c>
      <c r="L99" s="72" t="s">
        <v>119</v>
      </c>
      <c r="M99" s="72" t="s">
        <v>119</v>
      </c>
      <c r="N99" s="72" t="s">
        <v>119</v>
      </c>
      <c r="O99" s="72" t="s">
        <v>119</v>
      </c>
      <c r="P99" s="72" t="s">
        <v>119</v>
      </c>
      <c r="Q99" s="72" t="s">
        <v>119</v>
      </c>
      <c r="R99" s="72" t="s">
        <v>119</v>
      </c>
      <c r="S99" s="72" t="s">
        <v>119</v>
      </c>
      <c r="T99" s="72" t="s">
        <v>119</v>
      </c>
      <c r="U99" s="72" t="s">
        <v>119</v>
      </c>
      <c r="V99" s="72" t="s">
        <v>119</v>
      </c>
      <c r="W99" s="72" t="s">
        <v>119</v>
      </c>
      <c r="X99" s="72" t="s">
        <v>119</v>
      </c>
      <c r="Y99" s="72" t="s">
        <v>119</v>
      </c>
      <c r="Z99" s="72" t="s">
        <v>119</v>
      </c>
      <c r="AA99" s="72" t="s">
        <v>119</v>
      </c>
      <c r="AB99" s="72" t="s">
        <v>119</v>
      </c>
      <c r="AC99" s="72" t="s">
        <v>119</v>
      </c>
      <c r="AD99" s="72" t="s">
        <v>119</v>
      </c>
      <c r="AE99" s="72" t="s">
        <v>119</v>
      </c>
      <c r="AF99" s="72" t="s">
        <v>119</v>
      </c>
      <c r="AG99" s="72" t="s">
        <v>119</v>
      </c>
      <c r="AH99" s="72" t="s">
        <v>119</v>
      </c>
      <c r="AI99" s="72" t="s">
        <v>119</v>
      </c>
      <c r="AJ99" s="72" t="s">
        <v>119</v>
      </c>
      <c r="AK99" s="72" t="s">
        <v>119</v>
      </c>
      <c r="AL99" s="72" t="s">
        <v>119</v>
      </c>
      <c r="AM99" s="72" t="s">
        <v>119</v>
      </c>
      <c r="AN99" s="72" t="s">
        <v>119</v>
      </c>
      <c r="AO99" s="72" t="s">
        <v>119</v>
      </c>
      <c r="AP99" s="72" t="s">
        <v>119</v>
      </c>
      <c r="AQ99" s="72" t="s">
        <v>119</v>
      </c>
      <c r="AR99" s="72" t="s">
        <v>119</v>
      </c>
      <c r="AS99" s="72" t="s">
        <v>119</v>
      </c>
      <c r="AT99" s="72" t="s">
        <v>119</v>
      </c>
      <c r="AU99" s="72" t="s">
        <v>119</v>
      </c>
      <c r="AV99" s="72" t="s">
        <v>119</v>
      </c>
      <c r="AW99" s="72" t="s">
        <v>119</v>
      </c>
      <c r="AX99" s="72" t="s">
        <v>119</v>
      </c>
      <c r="AY99" s="72" t="s">
        <v>119</v>
      </c>
      <c r="AZ99" s="72" t="s">
        <v>119</v>
      </c>
      <c r="BA99" s="72" t="s">
        <v>119</v>
      </c>
      <c r="BB99" s="72" t="s">
        <v>119</v>
      </c>
      <c r="BC99" s="72" t="s">
        <v>119</v>
      </c>
      <c r="BD99" s="72" t="s">
        <v>119</v>
      </c>
      <c r="BE99" s="72" t="s">
        <v>119</v>
      </c>
      <c r="BF99" s="72" t="s">
        <v>119</v>
      </c>
      <c r="BG99" s="72" t="s">
        <v>119</v>
      </c>
      <c r="BH99" s="72" t="s">
        <v>119</v>
      </c>
      <c r="BI99" s="72" t="s">
        <v>119</v>
      </c>
      <c r="BJ99" s="72" t="s">
        <v>119</v>
      </c>
      <c r="BK99" s="91">
        <v>0.1197</v>
      </c>
      <c r="BL99" s="91">
        <v>0.10879999999999999</v>
      </c>
      <c r="BM99" s="91">
        <v>0.1229</v>
      </c>
      <c r="BN99" s="91">
        <v>0.1183</v>
      </c>
      <c r="BO99" s="91">
        <v>0.1132</v>
      </c>
      <c r="BP99" s="91">
        <v>0.1103</v>
      </c>
      <c r="BQ99" s="91">
        <v>0.128</v>
      </c>
      <c r="BR99" s="91">
        <v>0.1235</v>
      </c>
      <c r="BS99" s="91">
        <v>0.1193</v>
      </c>
      <c r="BT99" s="91">
        <v>0.1163</v>
      </c>
      <c r="BU99" s="91">
        <v>0.19170000000000001</v>
      </c>
      <c r="BV99" s="91">
        <v>0.1923</v>
      </c>
      <c r="BW99" s="91">
        <v>0.26529999999999998</v>
      </c>
      <c r="BX99" s="91">
        <v>0.17199999999999999</v>
      </c>
      <c r="BY99" s="91">
        <v>0.20269999999999999</v>
      </c>
      <c r="BZ99" s="91">
        <v>0.23119999999999999</v>
      </c>
      <c r="CA99" s="91">
        <v>0.2903</v>
      </c>
      <c r="CB99" s="91">
        <v>0.25790000000000002</v>
      </c>
      <c r="CC99" s="91">
        <v>0.30769999999999997</v>
      </c>
      <c r="CD99" s="91">
        <v>0.29189999999999999</v>
      </c>
      <c r="CE99" s="91">
        <v>0.29430000000000001</v>
      </c>
      <c r="CF99" s="91">
        <v>0.26790000000000003</v>
      </c>
      <c r="CG99" s="91">
        <v>0.25180000000000002</v>
      </c>
      <c r="CH99" s="91">
        <v>0.20330000000000001</v>
      </c>
      <c r="CI99" s="91">
        <v>0.21779999999999999</v>
      </c>
      <c r="CJ99" s="91">
        <v>0.23860000000000001</v>
      </c>
      <c r="CK99" s="91">
        <v>0.27860000000000001</v>
      </c>
      <c r="CL99" s="91">
        <v>0.30859999999999999</v>
      </c>
      <c r="CM99" s="91">
        <v>0.37009999999999998</v>
      </c>
      <c r="CN99" s="91">
        <v>0.34010000000000001</v>
      </c>
      <c r="CO99" s="91">
        <v>0.30740000000000001</v>
      </c>
      <c r="CP99" s="91">
        <v>0.2732</v>
      </c>
      <c r="CQ99" s="67">
        <v>0.3725</v>
      </c>
      <c r="CR99" s="67">
        <v>0.34710000000000002</v>
      </c>
      <c r="CS99" s="68">
        <v>0.35620000000000002</v>
      </c>
      <c r="CT99" s="68">
        <v>0.38109999999999999</v>
      </c>
      <c r="CU99" s="68">
        <v>0.36649999999999999</v>
      </c>
      <c r="CV99" s="68">
        <v>0.33560000000000001</v>
      </c>
      <c r="CW99" s="68">
        <v>0.34050000000000002</v>
      </c>
      <c r="CX99" s="68">
        <v>0.37419999999999998</v>
      </c>
      <c r="CY99" s="68">
        <v>0.35720000000000002</v>
      </c>
      <c r="CZ99" s="68">
        <v>0.32950000000000002</v>
      </c>
      <c r="DA99" s="68">
        <v>0.34989999999999999</v>
      </c>
      <c r="DB99" s="68">
        <v>0.35210000000000002</v>
      </c>
      <c r="DC99" s="68">
        <v>0.36099999999999999</v>
      </c>
      <c r="DD99" s="68">
        <v>0.35370000000000001</v>
      </c>
      <c r="DE99" s="68">
        <v>0.37290000000000001</v>
      </c>
      <c r="DF99" s="68">
        <v>0.35970000000000002</v>
      </c>
      <c r="DG99" s="68">
        <v>0.3745</v>
      </c>
      <c r="DH99" s="68">
        <v>0.3422</v>
      </c>
      <c r="DI99" s="68">
        <v>0.35849999999999999</v>
      </c>
      <c r="DJ99" s="68">
        <v>0.38109999999999999</v>
      </c>
      <c r="DK99" s="68">
        <v>0.374</v>
      </c>
      <c r="DM99" s="69"/>
      <c r="DN99" s="69"/>
      <c r="DO99" s="69"/>
      <c r="DP99" s="69"/>
      <c r="DQ99" s="69"/>
      <c r="DR99" s="69"/>
      <c r="DS99" s="69"/>
      <c r="DT99" s="69"/>
      <c r="DU99" s="69"/>
      <c r="DV99" s="69"/>
      <c r="DW99" s="69"/>
    </row>
    <row r="100" spans="1:127" ht="15.5" x14ac:dyDescent="0.35">
      <c r="A100" s="40" t="s">
        <v>46</v>
      </c>
      <c r="B100" s="71" t="s">
        <v>66</v>
      </c>
      <c r="C100" s="91">
        <v>-0.26200000000000001</v>
      </c>
      <c r="D100" s="91">
        <v>-0.23430000000000001</v>
      </c>
      <c r="E100" s="91">
        <v>-0.25919999999999999</v>
      </c>
      <c r="F100" s="91">
        <v>-0.26900000000000002</v>
      </c>
      <c r="G100" s="91">
        <v>-0.27679999999999999</v>
      </c>
      <c r="H100" s="91">
        <v>-0.23</v>
      </c>
      <c r="I100" s="91">
        <v>-0.24229999999999999</v>
      </c>
      <c r="J100" s="91">
        <v>-0.221</v>
      </c>
      <c r="K100" s="91">
        <v>-0.24310000000000001</v>
      </c>
      <c r="L100" s="91">
        <v>-0.217</v>
      </c>
      <c r="M100" s="91">
        <v>-0.19789999999999999</v>
      </c>
      <c r="N100" s="91">
        <v>-0.23749999999999999</v>
      </c>
      <c r="O100" s="91">
        <v>-0.2641</v>
      </c>
      <c r="P100" s="91">
        <v>-0.15679999999999999</v>
      </c>
      <c r="Q100" s="91">
        <v>-0.19819999999999999</v>
      </c>
      <c r="R100" s="91">
        <v>-0.251</v>
      </c>
      <c r="S100" s="91">
        <v>-0.2417</v>
      </c>
      <c r="T100" s="91">
        <v>-0.21129999999999999</v>
      </c>
      <c r="U100" s="91">
        <v>-0.2205</v>
      </c>
      <c r="V100" s="91">
        <v>-0.22739999999999999</v>
      </c>
      <c r="W100" s="91">
        <v>-0.22819999999999999</v>
      </c>
      <c r="X100" s="91">
        <v>-0.19370000000000001</v>
      </c>
      <c r="Y100" s="91">
        <v>-0.25269999999999998</v>
      </c>
      <c r="Z100" s="91">
        <v>-0.22969999999999999</v>
      </c>
      <c r="AA100" s="91">
        <v>-0.24829999999999999</v>
      </c>
      <c r="AB100" s="91">
        <v>-0.21490000000000001</v>
      </c>
      <c r="AC100" s="91">
        <v>-0.22670000000000001</v>
      </c>
      <c r="AD100" s="91">
        <v>-0.2482</v>
      </c>
      <c r="AE100" s="91">
        <v>-0.24229999999999999</v>
      </c>
      <c r="AF100" s="91">
        <v>-0.22620000000000001</v>
      </c>
      <c r="AG100" s="91">
        <v>-0.18729999999999999</v>
      </c>
      <c r="AH100" s="91">
        <v>-0.27479999999999999</v>
      </c>
      <c r="AI100" s="91">
        <v>-0.33579999999999999</v>
      </c>
      <c r="AJ100" s="91">
        <v>-0.25240000000000001</v>
      </c>
      <c r="AK100" s="91">
        <v>-0.311</v>
      </c>
      <c r="AL100" s="91">
        <v>-0.2964</v>
      </c>
      <c r="AM100" s="91">
        <v>-0.2767</v>
      </c>
      <c r="AN100" s="91">
        <v>-0.2802</v>
      </c>
      <c r="AO100" s="91">
        <v>-0.32840000000000003</v>
      </c>
      <c r="AP100" s="91">
        <v>-0.3402</v>
      </c>
      <c r="AQ100" s="91">
        <v>-0.29380000000000001</v>
      </c>
      <c r="AR100" s="91">
        <v>-0.30349999999999999</v>
      </c>
      <c r="AS100" s="91">
        <v>-0.3508</v>
      </c>
      <c r="AT100" s="91">
        <v>-0.34860000000000002</v>
      </c>
      <c r="AU100" s="91">
        <v>-0.32929999999999998</v>
      </c>
      <c r="AV100" s="91">
        <v>-0.2586</v>
      </c>
      <c r="AW100" s="91">
        <v>-0.28839999999999999</v>
      </c>
      <c r="AX100" s="91">
        <v>-0.29420000000000002</v>
      </c>
      <c r="AY100" s="91">
        <v>-0.29239999999999999</v>
      </c>
      <c r="AZ100" s="91">
        <v>-0.26569999999999999</v>
      </c>
      <c r="BA100" s="91">
        <v>-0.23380000000000001</v>
      </c>
      <c r="BB100" s="91">
        <v>-0.28070000000000001</v>
      </c>
      <c r="BC100" s="91">
        <v>-0.25600000000000001</v>
      </c>
      <c r="BD100" s="91">
        <v>-0.2185</v>
      </c>
      <c r="BE100" s="91">
        <v>-0.2329</v>
      </c>
      <c r="BF100" s="91">
        <v>-0.2404</v>
      </c>
      <c r="BG100" s="91">
        <v>-0.25690000000000002</v>
      </c>
      <c r="BH100" s="91">
        <v>-0.24429999999999999</v>
      </c>
      <c r="BI100" s="91">
        <v>-0.24879999999999999</v>
      </c>
      <c r="BJ100" s="91">
        <v>-0.2717</v>
      </c>
      <c r="BK100" s="91">
        <v>-0.26900000000000002</v>
      </c>
      <c r="BL100" s="91">
        <v>-0.25790000000000002</v>
      </c>
      <c r="BM100" s="91">
        <v>-0.25700000000000001</v>
      </c>
      <c r="BN100" s="91">
        <v>-0.25190000000000001</v>
      </c>
      <c r="BO100" s="91">
        <v>-0.26190000000000002</v>
      </c>
      <c r="BP100" s="91">
        <v>-0.2492</v>
      </c>
      <c r="BQ100" s="91">
        <v>-0.23599999999999999</v>
      </c>
      <c r="BR100" s="91">
        <v>-0.2636</v>
      </c>
      <c r="BS100" s="91">
        <v>-0.252</v>
      </c>
      <c r="BT100" s="91">
        <v>-0.2339</v>
      </c>
      <c r="BU100" s="91">
        <v>-0.2482</v>
      </c>
      <c r="BV100" s="91">
        <v>-0.24660000000000001</v>
      </c>
      <c r="BW100" s="91">
        <v>-0.27050000000000002</v>
      </c>
      <c r="BX100" s="91">
        <v>-0.26190000000000002</v>
      </c>
      <c r="BY100" s="91">
        <v>-0.23319999999999999</v>
      </c>
      <c r="BZ100" s="91">
        <v>-0.2999</v>
      </c>
      <c r="CA100" s="91">
        <v>-0.28560000000000002</v>
      </c>
      <c r="CB100" s="91">
        <v>-0.2482</v>
      </c>
      <c r="CC100" s="91">
        <v>-0.21190000000000001</v>
      </c>
      <c r="CD100" s="91">
        <v>-0.2515</v>
      </c>
      <c r="CE100" s="91">
        <v>-0.26869999999999999</v>
      </c>
      <c r="CF100" s="91">
        <v>-0.24149999999999999</v>
      </c>
      <c r="CG100" s="91">
        <v>-0.19839999999999999</v>
      </c>
      <c r="CH100" s="91">
        <v>-0.1925</v>
      </c>
      <c r="CI100" s="91">
        <v>-0.1862</v>
      </c>
      <c r="CJ100" s="91">
        <v>-0.14660000000000001</v>
      </c>
      <c r="CK100" s="91">
        <v>-0.11409999999999999</v>
      </c>
      <c r="CL100" s="91">
        <v>-0.1633</v>
      </c>
      <c r="CM100" s="91">
        <v>-0.13489999999999999</v>
      </c>
      <c r="CN100" s="91">
        <v>-0.1168</v>
      </c>
      <c r="CO100" s="91">
        <v>-0.1205</v>
      </c>
      <c r="CP100" s="91">
        <v>-0.13159999999999999</v>
      </c>
      <c r="CQ100" s="67">
        <v>-0.1401</v>
      </c>
      <c r="CR100" s="67">
        <v>-0.1532</v>
      </c>
      <c r="CS100" s="68">
        <v>-0.1671</v>
      </c>
      <c r="CT100" s="68">
        <v>-0.16109999999999999</v>
      </c>
      <c r="CU100" s="68">
        <v>-0.1668</v>
      </c>
      <c r="CV100" s="68">
        <v>-0.14879999999999999</v>
      </c>
      <c r="CW100" s="68">
        <v>-0.16009999999999999</v>
      </c>
      <c r="CX100" s="68">
        <v>-0.1361</v>
      </c>
      <c r="CY100" s="68">
        <v>-0.19209999999999999</v>
      </c>
      <c r="CZ100" s="68">
        <v>-0.1144</v>
      </c>
      <c r="DA100" s="68">
        <v>-7.2400000000000006E-2</v>
      </c>
      <c r="DB100" s="68">
        <v>-0.1656</v>
      </c>
      <c r="DC100" s="68">
        <v>-0.18410000000000001</v>
      </c>
      <c r="DD100" s="68">
        <v>-0.1532</v>
      </c>
      <c r="DE100" s="68">
        <v>-0.16339999999999999</v>
      </c>
      <c r="DF100" s="68">
        <v>-0.1502</v>
      </c>
      <c r="DG100" s="68">
        <v>-0.15939999999999999</v>
      </c>
      <c r="DH100" s="68">
        <v>-1.89E-2</v>
      </c>
      <c r="DI100" s="68">
        <v>-4.2700000000000002E-2</v>
      </c>
      <c r="DJ100" s="68">
        <v>-0.1109</v>
      </c>
      <c r="DK100" s="68">
        <v>-0.12280000000000001</v>
      </c>
      <c r="DM100" s="69"/>
      <c r="DN100" s="69"/>
      <c r="DO100" s="69"/>
      <c r="DP100" s="69"/>
      <c r="DQ100" s="69"/>
      <c r="DR100" s="69"/>
      <c r="DS100" s="69"/>
      <c r="DT100" s="69"/>
      <c r="DU100" s="69"/>
      <c r="DV100" s="69"/>
      <c r="DW100" s="69"/>
    </row>
    <row r="101" spans="1:127" ht="15.5" x14ac:dyDescent="0.35">
      <c r="A101" s="40" t="s">
        <v>46</v>
      </c>
      <c r="B101" s="47" t="s">
        <v>263</v>
      </c>
      <c r="C101" s="72" t="s">
        <v>119</v>
      </c>
      <c r="D101" s="72" t="s">
        <v>119</v>
      </c>
      <c r="E101" s="72" t="s">
        <v>119</v>
      </c>
      <c r="F101" s="72" t="s">
        <v>119</v>
      </c>
      <c r="G101" s="72" t="s">
        <v>119</v>
      </c>
      <c r="H101" s="72" t="s">
        <v>119</v>
      </c>
      <c r="I101" s="72" t="s">
        <v>119</v>
      </c>
      <c r="J101" s="72" t="s">
        <v>119</v>
      </c>
      <c r="K101" s="72" t="s">
        <v>119</v>
      </c>
      <c r="L101" s="72" t="s">
        <v>119</v>
      </c>
      <c r="M101" s="72" t="s">
        <v>119</v>
      </c>
      <c r="N101" s="72" t="s">
        <v>119</v>
      </c>
      <c r="O101" s="72" t="s">
        <v>119</v>
      </c>
      <c r="P101" s="72" t="s">
        <v>119</v>
      </c>
      <c r="Q101" s="72" t="s">
        <v>119</v>
      </c>
      <c r="R101" s="72" t="s">
        <v>119</v>
      </c>
      <c r="S101" s="72" t="s">
        <v>119</v>
      </c>
      <c r="T101" s="72" t="s">
        <v>119</v>
      </c>
      <c r="U101" s="72" t="s">
        <v>119</v>
      </c>
      <c r="V101" s="72" t="s">
        <v>119</v>
      </c>
      <c r="W101" s="72" t="s">
        <v>119</v>
      </c>
      <c r="X101" s="72" t="s">
        <v>119</v>
      </c>
      <c r="Y101" s="72" t="s">
        <v>119</v>
      </c>
      <c r="Z101" s="72" t="s">
        <v>119</v>
      </c>
      <c r="AA101" s="72" t="s">
        <v>119</v>
      </c>
      <c r="AB101" s="72" t="s">
        <v>119</v>
      </c>
      <c r="AC101" s="72" t="s">
        <v>119</v>
      </c>
      <c r="AD101" s="72" t="s">
        <v>119</v>
      </c>
      <c r="AE101" s="72" t="s">
        <v>119</v>
      </c>
      <c r="AF101" s="72" t="s">
        <v>119</v>
      </c>
      <c r="AG101" s="72" t="s">
        <v>119</v>
      </c>
      <c r="AH101" s="72" t="s">
        <v>119</v>
      </c>
      <c r="AI101" s="72" t="s">
        <v>119</v>
      </c>
      <c r="AJ101" s="72" t="s">
        <v>119</v>
      </c>
      <c r="AK101" s="72" t="s">
        <v>119</v>
      </c>
      <c r="AL101" s="72" t="s">
        <v>119</v>
      </c>
      <c r="AM101" s="72" t="s">
        <v>119</v>
      </c>
      <c r="AN101" s="72" t="s">
        <v>119</v>
      </c>
      <c r="AO101" s="72" t="s">
        <v>119</v>
      </c>
      <c r="AP101" s="72" t="s">
        <v>119</v>
      </c>
      <c r="AQ101" s="72" t="s">
        <v>119</v>
      </c>
      <c r="AR101" s="72" t="s">
        <v>119</v>
      </c>
      <c r="AS101" s="72" t="s">
        <v>119</v>
      </c>
      <c r="AT101" s="72" t="s">
        <v>119</v>
      </c>
      <c r="AU101" s="72" t="s">
        <v>119</v>
      </c>
      <c r="AV101" s="72" t="s">
        <v>119</v>
      </c>
      <c r="AW101" s="72" t="s">
        <v>119</v>
      </c>
      <c r="AX101" s="72" t="s">
        <v>119</v>
      </c>
      <c r="AY101" s="72" t="s">
        <v>119</v>
      </c>
      <c r="AZ101" s="72" t="s">
        <v>119</v>
      </c>
      <c r="BA101" s="72" t="s">
        <v>119</v>
      </c>
      <c r="BB101" s="72" t="s">
        <v>119</v>
      </c>
      <c r="BC101" s="72" t="s">
        <v>119</v>
      </c>
      <c r="BD101" s="72" t="s">
        <v>119</v>
      </c>
      <c r="BE101" s="72" t="s">
        <v>119</v>
      </c>
      <c r="BF101" s="72" t="s">
        <v>119</v>
      </c>
      <c r="BG101" s="72" t="s">
        <v>119</v>
      </c>
      <c r="BH101" s="72" t="s">
        <v>119</v>
      </c>
      <c r="BI101" s="72" t="s">
        <v>119</v>
      </c>
      <c r="BJ101" s="72" t="s">
        <v>119</v>
      </c>
      <c r="BK101" s="72" t="s">
        <v>119</v>
      </c>
      <c r="BL101" s="72" t="s">
        <v>119</v>
      </c>
      <c r="BM101" s="72" t="s">
        <v>119</v>
      </c>
      <c r="BN101" s="72" t="s">
        <v>119</v>
      </c>
      <c r="BO101" s="72" t="s">
        <v>119</v>
      </c>
      <c r="BP101" s="72" t="s">
        <v>119</v>
      </c>
      <c r="BQ101" s="72" t="s">
        <v>119</v>
      </c>
      <c r="BR101" s="72" t="s">
        <v>119</v>
      </c>
      <c r="BS101" s="72" t="s">
        <v>119</v>
      </c>
      <c r="BT101" s="72" t="s">
        <v>119</v>
      </c>
      <c r="BU101" s="72" t="s">
        <v>119</v>
      </c>
      <c r="BV101" s="72" t="s">
        <v>119</v>
      </c>
      <c r="BW101" s="72" t="s">
        <v>119</v>
      </c>
      <c r="BX101" s="72" t="s">
        <v>119</v>
      </c>
      <c r="BY101" s="72" t="s">
        <v>119</v>
      </c>
      <c r="BZ101" s="72" t="s">
        <v>119</v>
      </c>
      <c r="CA101" s="68">
        <v>0</v>
      </c>
      <c r="CB101" s="68">
        <v>0</v>
      </c>
      <c r="CC101" s="68">
        <v>0</v>
      </c>
      <c r="CD101" s="68">
        <v>-5.0000000000000001E-4</v>
      </c>
      <c r="CE101" s="68">
        <v>-1.9E-3</v>
      </c>
      <c r="CF101" s="68">
        <v>-2.5999999999999999E-3</v>
      </c>
      <c r="CG101" s="68">
        <v>-3.5000000000000001E-3</v>
      </c>
      <c r="CH101" s="68">
        <v>-3.8E-3</v>
      </c>
      <c r="CI101" s="68">
        <v>-4.5999999999999999E-3</v>
      </c>
      <c r="CJ101" s="68">
        <v>-7.1000000000000004E-3</v>
      </c>
      <c r="CK101" s="68">
        <v>-7.6E-3</v>
      </c>
      <c r="CL101" s="68">
        <v>-8.8999999999999999E-3</v>
      </c>
      <c r="CM101" s="68">
        <v>-9.4000000000000004E-3</v>
      </c>
      <c r="CN101" s="68">
        <v>-1.06E-2</v>
      </c>
      <c r="CO101" s="68">
        <v>-1.0699999999999999E-2</v>
      </c>
      <c r="CP101" s="68">
        <v>-8.8000000000000005E-3</v>
      </c>
      <c r="CQ101" s="68">
        <v>-8.3000000000000001E-3</v>
      </c>
      <c r="CR101" s="68">
        <v>-8.5000000000000006E-3</v>
      </c>
      <c r="CS101" s="68">
        <v>-0.01</v>
      </c>
      <c r="CT101" s="68">
        <v>-1.5800000000000002E-2</v>
      </c>
      <c r="CU101" s="68">
        <v>-1.7100000000000001E-2</v>
      </c>
      <c r="CV101" s="68">
        <v>-1.78E-2</v>
      </c>
      <c r="CW101" s="68">
        <v>-1.8700000000000001E-2</v>
      </c>
      <c r="CX101" s="68">
        <v>-2.8400000000000002E-2</v>
      </c>
      <c r="CY101" s="68">
        <v>-3.1699999999999999E-2</v>
      </c>
      <c r="CZ101" s="68">
        <v>-3.56E-2</v>
      </c>
      <c r="DA101" s="68">
        <v>-4.8399999999999999E-2</v>
      </c>
      <c r="DB101" s="68">
        <v>-6.3100000000000003E-2</v>
      </c>
      <c r="DC101" s="220">
        <v>-6.5199999999999994E-2</v>
      </c>
      <c r="DD101" s="220">
        <v>-6.59E-2</v>
      </c>
      <c r="DE101" s="220">
        <v>-7.0000000000000007E-2</v>
      </c>
      <c r="DF101" s="220">
        <v>-7.7600000000000002E-2</v>
      </c>
      <c r="DG101" s="220">
        <v>-9.1499999999999998E-2</v>
      </c>
      <c r="DH101" s="68">
        <v>-0.1007</v>
      </c>
      <c r="DI101" s="68">
        <v>-0.10050000000000001</v>
      </c>
      <c r="DJ101" s="68">
        <v>-0.12180000000000001</v>
      </c>
      <c r="DK101" s="68">
        <v>-0.1459</v>
      </c>
      <c r="DM101" s="69"/>
      <c r="DN101" s="69"/>
      <c r="DO101" s="69"/>
      <c r="DP101" s="69"/>
      <c r="DQ101" s="69"/>
      <c r="DR101" s="69"/>
      <c r="DS101" s="69"/>
      <c r="DT101" s="69"/>
      <c r="DU101" s="69"/>
      <c r="DV101" s="69"/>
      <c r="DW101" s="69"/>
    </row>
    <row r="102" spans="1:127" ht="15.5" x14ac:dyDescent="0.35">
      <c r="A102" s="40" t="s">
        <v>46</v>
      </c>
      <c r="B102" s="71" t="s">
        <v>55</v>
      </c>
      <c r="C102" s="91">
        <v>4.2141000000000002</v>
      </c>
      <c r="D102" s="91">
        <v>3.9784000000000002</v>
      </c>
      <c r="E102" s="91">
        <v>0.84689999999999999</v>
      </c>
      <c r="F102" s="91">
        <v>3.4287000000000001</v>
      </c>
      <c r="G102" s="91">
        <v>3.6215000000000002</v>
      </c>
      <c r="H102" s="91">
        <v>3.7084000000000001</v>
      </c>
      <c r="I102" s="91">
        <v>3.2944</v>
      </c>
      <c r="J102" s="91">
        <v>3.62</v>
      </c>
      <c r="K102" s="91">
        <v>3.2374000000000001</v>
      </c>
      <c r="L102" s="91">
        <v>3.7795000000000001</v>
      </c>
      <c r="M102" s="91">
        <v>3.7206999999999999</v>
      </c>
      <c r="N102" s="91">
        <v>3.4367000000000001</v>
      </c>
      <c r="O102" s="91">
        <v>3.2383999999999999</v>
      </c>
      <c r="P102" s="91">
        <v>2.6292</v>
      </c>
      <c r="Q102" s="91">
        <v>2.6415999999999999</v>
      </c>
      <c r="R102" s="91">
        <v>1.8900999999999999</v>
      </c>
      <c r="S102" s="91">
        <v>1.8232999999999999</v>
      </c>
      <c r="T102" s="91">
        <v>2.7761999999999998</v>
      </c>
      <c r="U102" s="91">
        <v>0.64600000000000002</v>
      </c>
      <c r="V102" s="91">
        <v>3.1692</v>
      </c>
      <c r="W102" s="91">
        <v>0.79930000000000001</v>
      </c>
      <c r="X102" s="91">
        <v>0.30659999999999998</v>
      </c>
      <c r="Y102" s="91">
        <v>-0.22450000000000001</v>
      </c>
      <c r="Z102" s="91">
        <v>1.2788999999999999</v>
      </c>
      <c r="AA102" s="91">
        <v>1.2867</v>
      </c>
      <c r="AB102" s="91">
        <v>1.6857</v>
      </c>
      <c r="AC102" s="91">
        <v>2.0548999999999999</v>
      </c>
      <c r="AD102" s="91">
        <v>2.4624000000000001</v>
      </c>
      <c r="AE102" s="91">
        <v>1.3995</v>
      </c>
      <c r="AF102" s="91">
        <v>2.1259999999999999</v>
      </c>
      <c r="AG102" s="91">
        <v>1.9413</v>
      </c>
      <c r="AH102" s="91">
        <v>2.8542000000000001</v>
      </c>
      <c r="AI102" s="91">
        <v>1.4012</v>
      </c>
      <c r="AJ102" s="91">
        <v>2.8645999999999998</v>
      </c>
      <c r="AK102" s="91">
        <v>1.6225000000000001</v>
      </c>
      <c r="AL102" s="91">
        <v>1.6286</v>
      </c>
      <c r="AM102" s="91">
        <v>1.1187</v>
      </c>
      <c r="AN102" s="91">
        <v>0.89</v>
      </c>
      <c r="AO102" s="91">
        <v>2.6644999999999999</v>
      </c>
      <c r="AP102" s="91">
        <v>0.54139999999999999</v>
      </c>
      <c r="AQ102" s="91">
        <v>2.4152</v>
      </c>
      <c r="AR102" s="91">
        <v>3.5590000000000002</v>
      </c>
      <c r="AS102" s="91">
        <v>3.7162999999999999</v>
      </c>
      <c r="AT102" s="91">
        <v>1.3315999999999999</v>
      </c>
      <c r="AU102" s="91">
        <v>0.56569999999999998</v>
      </c>
      <c r="AV102" s="91">
        <v>2.7806999999999999</v>
      </c>
      <c r="AW102" s="91">
        <v>0.8115</v>
      </c>
      <c r="AX102" s="91">
        <v>-1.2971999999999999</v>
      </c>
      <c r="AY102" s="91">
        <v>-1.6912</v>
      </c>
      <c r="AZ102" s="91">
        <v>1.4181999999999999</v>
      </c>
      <c r="BA102" s="91">
        <v>2.7587000000000002</v>
      </c>
      <c r="BB102" s="91">
        <v>0.17580000000000001</v>
      </c>
      <c r="BC102" s="91">
        <v>1.0641</v>
      </c>
      <c r="BD102" s="91">
        <v>1.5294000000000001</v>
      </c>
      <c r="BE102" s="91">
        <v>2.359</v>
      </c>
      <c r="BF102" s="91">
        <v>1.2706</v>
      </c>
      <c r="BG102" s="91">
        <v>1.9877</v>
      </c>
      <c r="BH102" s="91">
        <v>3.1231</v>
      </c>
      <c r="BI102" s="91">
        <v>4.0564999999999998</v>
      </c>
      <c r="BJ102" s="91">
        <v>2.6966000000000001</v>
      </c>
      <c r="BK102" s="91">
        <v>2.8138000000000001</v>
      </c>
      <c r="BL102" s="91">
        <v>3.5638999999999998</v>
      </c>
      <c r="BM102" s="91">
        <v>4.6536999999999997</v>
      </c>
      <c r="BN102" s="91">
        <v>3.3995000000000002</v>
      </c>
      <c r="BO102" s="91">
        <v>4.8921999999999999</v>
      </c>
      <c r="BP102" s="91">
        <v>5.0762</v>
      </c>
      <c r="BQ102" s="91">
        <v>5.4325000000000001</v>
      </c>
      <c r="BR102" s="91">
        <v>5.1189</v>
      </c>
      <c r="BS102" s="91">
        <v>4.9599000000000002</v>
      </c>
      <c r="BT102" s="91">
        <v>5.601</v>
      </c>
      <c r="BU102" s="91">
        <v>5.9230999999999998</v>
      </c>
      <c r="BV102" s="91">
        <v>4.6215999999999999</v>
      </c>
      <c r="BW102" s="91">
        <v>6.0353000000000003</v>
      </c>
      <c r="BX102" s="91">
        <v>5.3573000000000004</v>
      </c>
      <c r="BY102" s="91">
        <v>4.7449000000000003</v>
      </c>
      <c r="BZ102" s="91">
        <v>1.6075999999999999</v>
      </c>
      <c r="CA102" s="91">
        <v>2.6067</v>
      </c>
      <c r="CB102" s="91">
        <v>5.2502000000000004</v>
      </c>
      <c r="CC102" s="91">
        <v>5.3013000000000003</v>
      </c>
      <c r="CD102" s="91">
        <v>1.6017999999999999</v>
      </c>
      <c r="CE102" s="91">
        <v>5.3760000000000003</v>
      </c>
      <c r="CF102" s="91">
        <v>5.1509999999999998</v>
      </c>
      <c r="CG102" s="91">
        <v>4.9283999999999999</v>
      </c>
      <c r="CH102" s="91">
        <v>3.6522999999999999</v>
      </c>
      <c r="CI102" s="91">
        <v>6.0495999999999999</v>
      </c>
      <c r="CJ102" s="91">
        <v>5.6235999999999997</v>
      </c>
      <c r="CK102" s="91">
        <v>4.4497999999999998</v>
      </c>
      <c r="CL102" s="91">
        <v>5.0473999999999997</v>
      </c>
      <c r="CM102" s="91">
        <v>5.8017000000000003</v>
      </c>
      <c r="CN102" s="91">
        <v>4.4611000000000001</v>
      </c>
      <c r="CO102" s="91">
        <v>2.3395000000000001</v>
      </c>
      <c r="CP102" s="91">
        <v>5.3075000000000001</v>
      </c>
      <c r="CQ102" s="67">
        <v>6.3113000000000001</v>
      </c>
      <c r="CR102" s="67">
        <v>6.0868000000000002</v>
      </c>
      <c r="CS102" s="68">
        <v>7.6997999999999998</v>
      </c>
      <c r="CT102" s="68">
        <v>4.5265000000000004</v>
      </c>
      <c r="CU102" s="68">
        <v>4.9729999999999999</v>
      </c>
      <c r="CV102" s="68">
        <v>-3.9592999999999998</v>
      </c>
      <c r="CW102" s="68">
        <v>-4.8531000000000004</v>
      </c>
      <c r="CX102" s="68">
        <v>-1.4702</v>
      </c>
      <c r="CY102" s="68">
        <v>7.2233999999999998</v>
      </c>
      <c r="CZ102" s="68">
        <v>7.5909000000000004</v>
      </c>
      <c r="DA102" s="68">
        <v>3.8706</v>
      </c>
      <c r="DB102" s="68">
        <v>5.1487999999999996</v>
      </c>
      <c r="DC102" s="68">
        <v>9.0266000000000002</v>
      </c>
      <c r="DD102" s="68">
        <v>9.2181999999999995</v>
      </c>
      <c r="DE102" s="68">
        <v>8.1369000000000007</v>
      </c>
      <c r="DF102" s="68">
        <v>7.0260999999999996</v>
      </c>
      <c r="DG102" s="68">
        <v>7.8326000000000002</v>
      </c>
      <c r="DH102" s="68">
        <v>7.3819999999999997</v>
      </c>
      <c r="DI102" s="68">
        <v>8.0993999999999993</v>
      </c>
      <c r="DJ102" s="68">
        <v>6.4157000000000002</v>
      </c>
      <c r="DK102" s="68">
        <v>6.1829999999999998</v>
      </c>
      <c r="DM102" s="69"/>
      <c r="DN102" s="69"/>
      <c r="DO102" s="69"/>
      <c r="DP102" s="69"/>
      <c r="DQ102" s="69"/>
      <c r="DR102" s="69"/>
      <c r="DS102" s="69"/>
      <c r="DT102" s="69"/>
      <c r="DU102" s="69"/>
      <c r="DV102" s="69"/>
      <c r="DW102" s="69"/>
    </row>
    <row r="103" spans="1:127" ht="15.5" x14ac:dyDescent="0.35">
      <c r="A103" s="40" t="s">
        <v>46</v>
      </c>
      <c r="B103" s="92" t="s">
        <v>56</v>
      </c>
      <c r="C103" s="91">
        <v>89.9011</v>
      </c>
      <c r="D103" s="91">
        <v>76.725200000000001</v>
      </c>
      <c r="E103" s="91">
        <v>72.537400000000005</v>
      </c>
      <c r="F103" s="91">
        <v>88.334599999999995</v>
      </c>
      <c r="G103" s="91">
        <v>91.102400000000003</v>
      </c>
      <c r="H103" s="91">
        <v>77.193700000000007</v>
      </c>
      <c r="I103" s="91">
        <v>74.192700000000002</v>
      </c>
      <c r="J103" s="91">
        <v>89.128100000000003</v>
      </c>
      <c r="K103" s="91">
        <v>92.024600000000007</v>
      </c>
      <c r="L103" s="91">
        <v>79.407200000000003</v>
      </c>
      <c r="M103" s="91">
        <v>75.969800000000006</v>
      </c>
      <c r="N103" s="91">
        <v>90.105000000000004</v>
      </c>
      <c r="O103" s="91">
        <v>96.865799999999993</v>
      </c>
      <c r="P103" s="91">
        <v>80.291700000000006</v>
      </c>
      <c r="Q103" s="91">
        <v>76.511200000000002</v>
      </c>
      <c r="R103" s="91">
        <v>90.511399999999995</v>
      </c>
      <c r="S103" s="91">
        <v>94.447699999999998</v>
      </c>
      <c r="T103" s="91">
        <v>79.884500000000003</v>
      </c>
      <c r="U103" s="91">
        <v>76.854100000000003</v>
      </c>
      <c r="V103" s="91">
        <v>92.013199999999998</v>
      </c>
      <c r="W103" s="91">
        <v>94.264899999999997</v>
      </c>
      <c r="X103" s="91">
        <v>79.996499999999997</v>
      </c>
      <c r="Y103" s="91">
        <v>77.381399999999999</v>
      </c>
      <c r="Z103" s="91">
        <v>92.825400000000002</v>
      </c>
      <c r="AA103" s="91">
        <v>97.385499999999993</v>
      </c>
      <c r="AB103" s="91">
        <v>76.358900000000006</v>
      </c>
      <c r="AC103" s="91">
        <v>79.148200000000003</v>
      </c>
      <c r="AD103" s="91">
        <v>93.831699999999998</v>
      </c>
      <c r="AE103" s="91">
        <v>96.062399999999997</v>
      </c>
      <c r="AF103" s="91">
        <v>82.1661</v>
      </c>
      <c r="AG103" s="91">
        <v>78.367900000000006</v>
      </c>
      <c r="AH103" s="91">
        <v>93.9649</v>
      </c>
      <c r="AI103" s="91">
        <v>97.7</v>
      </c>
      <c r="AJ103" s="91">
        <v>80.291700000000006</v>
      </c>
      <c r="AK103" s="91">
        <v>78.240399999999994</v>
      </c>
      <c r="AL103" s="91">
        <v>90.567899999999995</v>
      </c>
      <c r="AM103" s="91">
        <v>93.927300000000002</v>
      </c>
      <c r="AN103" s="91">
        <v>79.254300000000001</v>
      </c>
      <c r="AO103" s="91">
        <v>78.242800000000003</v>
      </c>
      <c r="AP103" s="91">
        <v>93.946399999999997</v>
      </c>
      <c r="AQ103" s="91">
        <v>96.078900000000004</v>
      </c>
      <c r="AR103" s="91">
        <v>81.095100000000002</v>
      </c>
      <c r="AS103" s="91">
        <v>78.2697</v>
      </c>
      <c r="AT103" s="91">
        <v>90.784000000000006</v>
      </c>
      <c r="AU103" s="91">
        <v>91.299000000000007</v>
      </c>
      <c r="AV103" s="91">
        <v>75.363699999999994</v>
      </c>
      <c r="AW103" s="91">
        <v>73.577399999999997</v>
      </c>
      <c r="AX103" s="91">
        <v>85.038200000000003</v>
      </c>
      <c r="AY103" s="91">
        <v>92.224199999999996</v>
      </c>
      <c r="AZ103" s="91">
        <v>75.638800000000003</v>
      </c>
      <c r="BA103" s="91">
        <v>73.370999999999995</v>
      </c>
      <c r="BB103" s="91">
        <v>90.420299999999997</v>
      </c>
      <c r="BC103" s="91">
        <v>90.090100000000007</v>
      </c>
      <c r="BD103" s="91">
        <v>73.641199999999998</v>
      </c>
      <c r="BE103" s="91">
        <v>73.167199999999994</v>
      </c>
      <c r="BF103" s="91">
        <v>83.541700000000006</v>
      </c>
      <c r="BG103" s="91">
        <v>87.435599999999994</v>
      </c>
      <c r="BH103" s="91">
        <v>75.056700000000006</v>
      </c>
      <c r="BI103" s="91">
        <v>72.237399999999994</v>
      </c>
      <c r="BJ103" s="91">
        <v>85.587800000000001</v>
      </c>
      <c r="BK103" s="91">
        <v>90.392600000000002</v>
      </c>
      <c r="BL103" s="91">
        <v>74.316699999999997</v>
      </c>
      <c r="BM103" s="91">
        <v>71.624899999999997</v>
      </c>
      <c r="BN103" s="91">
        <v>83.131399999999999</v>
      </c>
      <c r="BO103" s="91">
        <v>83.955100000000002</v>
      </c>
      <c r="BP103" s="91">
        <v>70.287899999999993</v>
      </c>
      <c r="BQ103" s="91">
        <v>68.480900000000005</v>
      </c>
      <c r="BR103" s="91">
        <v>80.775999999999996</v>
      </c>
      <c r="BS103" s="91">
        <v>84.977800000000002</v>
      </c>
      <c r="BT103" s="91">
        <v>68.832599999999999</v>
      </c>
      <c r="BU103" s="91">
        <v>67.534199999999998</v>
      </c>
      <c r="BV103" s="91">
        <v>78.223100000000002</v>
      </c>
      <c r="BW103" s="91">
        <v>82.832099999999997</v>
      </c>
      <c r="BX103" s="91">
        <v>67.717500000000001</v>
      </c>
      <c r="BY103" s="91">
        <v>64.823899999999995</v>
      </c>
      <c r="BZ103" s="91">
        <v>78.953800000000001</v>
      </c>
      <c r="CA103" s="91">
        <v>79.732600000000005</v>
      </c>
      <c r="CB103" s="91">
        <v>65.350999999999999</v>
      </c>
      <c r="CC103" s="91">
        <v>64.237799999999993</v>
      </c>
      <c r="CD103" s="91">
        <v>77.611099999999993</v>
      </c>
      <c r="CE103" s="91">
        <v>81.854399999999998</v>
      </c>
      <c r="CF103" s="91">
        <v>65.047600000000003</v>
      </c>
      <c r="CG103" s="91">
        <v>63.686599999999999</v>
      </c>
      <c r="CH103" s="91">
        <v>74.975700000000003</v>
      </c>
      <c r="CI103" s="91">
        <v>76.662400000000005</v>
      </c>
      <c r="CJ103" s="91">
        <v>64.060199999999995</v>
      </c>
      <c r="CK103" s="91">
        <v>61.683900000000001</v>
      </c>
      <c r="CL103" s="91">
        <v>75.721000000000004</v>
      </c>
      <c r="CM103" s="91">
        <v>75.716499999999996</v>
      </c>
      <c r="CN103" s="91">
        <v>54.7973</v>
      </c>
      <c r="CO103" s="91">
        <v>59.233699999999999</v>
      </c>
      <c r="CP103" s="91">
        <v>72.934799999999996</v>
      </c>
      <c r="CQ103" s="67">
        <v>74.366799999999998</v>
      </c>
      <c r="CR103" s="67">
        <v>62.726399999999998</v>
      </c>
      <c r="CS103" s="68">
        <v>60.310299999999998</v>
      </c>
      <c r="CT103" s="68">
        <v>71.658199999999994</v>
      </c>
      <c r="CU103" s="68">
        <v>72.1798</v>
      </c>
      <c r="CV103" s="68">
        <v>57.770699999999998</v>
      </c>
      <c r="CW103" s="68">
        <v>56.720199999999998</v>
      </c>
      <c r="CX103" s="68">
        <v>66.985799999999998</v>
      </c>
      <c r="CY103" s="68">
        <v>69.5167</v>
      </c>
      <c r="CZ103" s="68">
        <v>57.417400000000001</v>
      </c>
      <c r="DA103" s="68">
        <v>55.51</v>
      </c>
      <c r="DB103" s="68">
        <v>67.780100000000004</v>
      </c>
      <c r="DC103" s="68">
        <v>70.553299999999993</v>
      </c>
      <c r="DD103" s="68">
        <v>56.604100000000003</v>
      </c>
      <c r="DE103" s="68">
        <v>55.427100000000003</v>
      </c>
      <c r="DF103" s="68">
        <v>68.349400000000003</v>
      </c>
      <c r="DG103" s="68">
        <v>71.762600000000006</v>
      </c>
      <c r="DH103" s="68">
        <v>54.750900000000001</v>
      </c>
      <c r="DI103" s="68">
        <v>55.484200000000001</v>
      </c>
      <c r="DJ103" s="68">
        <v>69.433099999999996</v>
      </c>
      <c r="DK103" s="68">
        <v>71.293899999999994</v>
      </c>
      <c r="DM103" s="69"/>
      <c r="DN103" s="69"/>
      <c r="DO103" s="69"/>
      <c r="DP103" s="69"/>
      <c r="DQ103" s="69"/>
      <c r="DR103" s="69"/>
      <c r="DS103" s="69"/>
      <c r="DT103" s="69"/>
      <c r="DU103" s="69"/>
      <c r="DV103" s="69"/>
      <c r="DW103" s="69"/>
    </row>
    <row r="104" spans="1:127" ht="15.5" x14ac:dyDescent="0.35">
      <c r="A104" s="40" t="s">
        <v>47</v>
      </c>
      <c r="B104" s="71" t="s">
        <v>57</v>
      </c>
      <c r="C104" s="67">
        <v>1.129</v>
      </c>
      <c r="D104" s="67">
        <v>0.98350000000000004</v>
      </c>
      <c r="E104" s="67">
        <v>0.85370000000000001</v>
      </c>
      <c r="F104" s="67">
        <v>1.1748000000000001</v>
      </c>
      <c r="G104" s="67">
        <v>1.0658000000000001</v>
      </c>
      <c r="H104" s="67">
        <v>0.9284</v>
      </c>
      <c r="I104" s="67">
        <v>0.80589999999999995</v>
      </c>
      <c r="J104" s="67">
        <v>1.109</v>
      </c>
      <c r="K104" s="67">
        <v>0.80420000000000003</v>
      </c>
      <c r="L104" s="67">
        <v>0.65939999999999999</v>
      </c>
      <c r="M104" s="67">
        <v>0.58020000000000005</v>
      </c>
      <c r="N104" s="67">
        <v>0.84330000000000005</v>
      </c>
      <c r="O104" s="67">
        <v>1.0529999999999999</v>
      </c>
      <c r="P104" s="67">
        <v>0.95430000000000004</v>
      </c>
      <c r="Q104" s="67">
        <v>0.9395</v>
      </c>
      <c r="R104" s="67">
        <v>1.1572</v>
      </c>
      <c r="S104" s="67">
        <v>0.84670000000000001</v>
      </c>
      <c r="T104" s="67">
        <v>0.71089999999999998</v>
      </c>
      <c r="U104" s="67">
        <v>0.67549999999999999</v>
      </c>
      <c r="V104" s="67">
        <v>0.85899999999999999</v>
      </c>
      <c r="W104" s="67">
        <v>1.0649</v>
      </c>
      <c r="X104" s="67">
        <v>1.0135000000000001</v>
      </c>
      <c r="Y104" s="67">
        <v>0.8609</v>
      </c>
      <c r="Z104" s="67">
        <v>1.1227</v>
      </c>
      <c r="AA104" s="67">
        <v>1.0178</v>
      </c>
      <c r="AB104" s="67">
        <v>0.97960000000000003</v>
      </c>
      <c r="AC104" s="67">
        <v>0.80249999999999999</v>
      </c>
      <c r="AD104" s="67">
        <v>0.95309999999999995</v>
      </c>
      <c r="AE104" s="67">
        <v>0.9617</v>
      </c>
      <c r="AF104" s="67">
        <v>0.95499999999999996</v>
      </c>
      <c r="AG104" s="67">
        <v>0.84179999999999999</v>
      </c>
      <c r="AH104" s="67">
        <v>0.97850000000000004</v>
      </c>
      <c r="AI104" s="67">
        <v>0.9204</v>
      </c>
      <c r="AJ104" s="67">
        <v>0.92520000000000002</v>
      </c>
      <c r="AK104" s="67">
        <v>0.86729999999999996</v>
      </c>
      <c r="AL104" s="67">
        <v>0.98</v>
      </c>
      <c r="AM104" s="67">
        <v>0.96460000000000001</v>
      </c>
      <c r="AN104" s="67">
        <v>1.0502</v>
      </c>
      <c r="AO104" s="67">
        <v>0.72189999999999999</v>
      </c>
      <c r="AP104" s="67">
        <v>0.92579999999999996</v>
      </c>
      <c r="AQ104" s="67">
        <v>0.95650000000000002</v>
      </c>
      <c r="AR104" s="67">
        <v>0.9274</v>
      </c>
      <c r="AS104" s="67">
        <v>0.9879</v>
      </c>
      <c r="AT104" s="67">
        <v>0.9889</v>
      </c>
      <c r="AU104" s="67">
        <v>0.99450000000000005</v>
      </c>
      <c r="AV104" s="67">
        <v>0.89690000000000003</v>
      </c>
      <c r="AW104" s="67">
        <v>0.67920000000000003</v>
      </c>
      <c r="AX104" s="67">
        <v>0.97</v>
      </c>
      <c r="AY104" s="67">
        <v>0.92410000000000003</v>
      </c>
      <c r="AZ104" s="67">
        <v>0.88570000000000004</v>
      </c>
      <c r="BA104" s="67">
        <v>0.77400000000000002</v>
      </c>
      <c r="BB104" s="67">
        <v>0.97460000000000002</v>
      </c>
      <c r="BC104" s="67">
        <v>0.98939999999999995</v>
      </c>
      <c r="BD104" s="67">
        <v>0.91510000000000002</v>
      </c>
      <c r="BE104" s="67">
        <v>0.78310000000000002</v>
      </c>
      <c r="BF104" s="67">
        <v>0.88300000000000001</v>
      </c>
      <c r="BG104" s="67">
        <v>0.82040000000000002</v>
      </c>
      <c r="BH104" s="67">
        <v>0.84419999999999995</v>
      </c>
      <c r="BI104" s="67">
        <v>0.49459999999999998</v>
      </c>
      <c r="BJ104" s="67">
        <v>0.66259999999999997</v>
      </c>
      <c r="BK104" s="67">
        <v>2.3699999999999999E-2</v>
      </c>
      <c r="BL104" s="67">
        <v>1.8599999999999998E-2</v>
      </c>
      <c r="BM104" s="67">
        <v>1.7000000000000001E-2</v>
      </c>
      <c r="BN104" s="67">
        <v>1.9199999999999998E-2</v>
      </c>
      <c r="BO104" s="67">
        <v>1.61E-2</v>
      </c>
      <c r="BP104" s="67">
        <v>1.66E-2</v>
      </c>
      <c r="BQ104" s="67">
        <v>1.7600000000000001E-2</v>
      </c>
      <c r="BR104" s="67">
        <v>1.84E-2</v>
      </c>
      <c r="BS104" s="67">
        <v>1.7999999999999999E-2</v>
      </c>
      <c r="BT104" s="67">
        <v>1.5299999999999999E-2</v>
      </c>
      <c r="BU104" s="67">
        <v>1.5599999999999999E-2</v>
      </c>
      <c r="BV104" s="67">
        <v>1.43E-2</v>
      </c>
      <c r="BW104" s="67">
        <v>1.2E-2</v>
      </c>
      <c r="BX104" s="67">
        <v>1.12E-2</v>
      </c>
      <c r="BY104" s="67">
        <v>1.3899999999999999E-2</v>
      </c>
      <c r="BZ104" s="67">
        <v>1.6E-2</v>
      </c>
      <c r="CA104" s="67">
        <v>1.32E-2</v>
      </c>
      <c r="CB104" s="67">
        <v>9.7999999999999997E-3</v>
      </c>
      <c r="CC104" s="67">
        <v>1.2E-2</v>
      </c>
      <c r="CD104" s="67">
        <v>1.21E-2</v>
      </c>
      <c r="CE104" s="67">
        <v>1.3299999999999999E-2</v>
      </c>
      <c r="CF104" s="67">
        <v>1.3100000000000001E-2</v>
      </c>
      <c r="CG104" s="67">
        <v>1.26E-2</v>
      </c>
      <c r="CH104" s="67">
        <v>1.17E-2</v>
      </c>
      <c r="CI104" s="67">
        <v>1.1900000000000001E-2</v>
      </c>
      <c r="CJ104" s="67">
        <v>1.15E-2</v>
      </c>
      <c r="CK104" s="67">
        <v>1.0699999999999999E-2</v>
      </c>
      <c r="CL104" s="67">
        <v>1.3299999999999999E-2</v>
      </c>
      <c r="CM104" s="67">
        <v>8.6999999999999994E-3</v>
      </c>
      <c r="CN104" s="67">
        <v>6.3E-3</v>
      </c>
      <c r="CO104" s="67">
        <v>3.5000000000000001E-3</v>
      </c>
      <c r="CP104" s="67">
        <v>3.04E-2</v>
      </c>
      <c r="CQ104" s="67">
        <v>1.6400000000000001E-2</v>
      </c>
      <c r="CR104" s="67">
        <v>6.8999999999999999E-3</v>
      </c>
      <c r="CS104" s="68">
        <v>3.0000000000000001E-3</v>
      </c>
      <c r="CT104" s="68">
        <v>1.9900000000000001E-2</v>
      </c>
      <c r="CU104" s="68">
        <v>1.95E-2</v>
      </c>
      <c r="CV104" s="68">
        <v>2.8E-3</v>
      </c>
      <c r="CW104" s="68">
        <v>2.8E-3</v>
      </c>
      <c r="CX104" s="68">
        <v>2.06E-2</v>
      </c>
      <c r="CY104" s="68">
        <v>4.8999999999999998E-3</v>
      </c>
      <c r="CZ104" s="68">
        <v>3.3999999999999998E-3</v>
      </c>
      <c r="DA104" s="68">
        <v>3.3999999999999998E-3</v>
      </c>
      <c r="DB104" s="68">
        <v>2.5700000000000001E-2</v>
      </c>
      <c r="DC104" s="68">
        <v>2.35E-2</v>
      </c>
      <c r="DD104" s="68">
        <v>8.3000000000000001E-3</v>
      </c>
      <c r="DE104" s="68">
        <v>2.7000000000000001E-3</v>
      </c>
      <c r="DF104" s="68">
        <v>2.7000000000000001E-3</v>
      </c>
      <c r="DG104" s="68">
        <v>0</v>
      </c>
      <c r="DH104" s="68">
        <v>0</v>
      </c>
      <c r="DI104" s="68">
        <v>0</v>
      </c>
      <c r="DJ104" s="68">
        <v>0</v>
      </c>
      <c r="DK104" s="68">
        <v>0</v>
      </c>
      <c r="DM104" s="69"/>
      <c r="DN104" s="69"/>
      <c r="DO104" s="69"/>
      <c r="DP104" s="69"/>
      <c r="DQ104" s="69"/>
      <c r="DR104" s="69"/>
      <c r="DS104" s="69"/>
      <c r="DT104" s="69"/>
      <c r="DU104" s="69"/>
      <c r="DV104" s="69"/>
      <c r="DW104" s="69"/>
    </row>
    <row r="105" spans="1:127" ht="15.5" x14ac:dyDescent="0.35">
      <c r="A105" s="40" t="s">
        <v>47</v>
      </c>
      <c r="B105" s="71" t="s">
        <v>58</v>
      </c>
      <c r="C105" s="67">
        <v>1.1728000000000001</v>
      </c>
      <c r="D105" s="67">
        <v>0.86829999999999996</v>
      </c>
      <c r="E105" s="67">
        <v>0.81530000000000002</v>
      </c>
      <c r="F105" s="67">
        <v>0.76680000000000004</v>
      </c>
      <c r="G105" s="67">
        <v>1.0808</v>
      </c>
      <c r="H105" s="67">
        <v>0.80020000000000002</v>
      </c>
      <c r="I105" s="67">
        <v>0.75139999999999996</v>
      </c>
      <c r="J105" s="67">
        <v>0.70669999999999999</v>
      </c>
      <c r="K105" s="67">
        <v>1.0424</v>
      </c>
      <c r="L105" s="67">
        <v>0.88429999999999997</v>
      </c>
      <c r="M105" s="67">
        <v>0.84379999999999999</v>
      </c>
      <c r="N105" s="67">
        <v>1.0346</v>
      </c>
      <c r="O105" s="67">
        <v>0.94299999999999995</v>
      </c>
      <c r="P105" s="67">
        <v>0.82330000000000003</v>
      </c>
      <c r="Q105" s="67">
        <v>0.28399999999999997</v>
      </c>
      <c r="R105" s="67">
        <v>0.53469999999999995</v>
      </c>
      <c r="S105" s="67">
        <v>0.65669999999999995</v>
      </c>
      <c r="T105" s="67">
        <v>0.45789999999999997</v>
      </c>
      <c r="U105" s="67">
        <v>0.6804</v>
      </c>
      <c r="V105" s="67">
        <v>0.78900000000000003</v>
      </c>
      <c r="W105" s="67">
        <v>0.57299999999999995</v>
      </c>
      <c r="X105" s="67">
        <v>0.54679999999999995</v>
      </c>
      <c r="Y105" s="67">
        <v>0.49580000000000002</v>
      </c>
      <c r="Z105" s="67">
        <v>0.60740000000000005</v>
      </c>
      <c r="AA105" s="67">
        <v>0.72089999999999999</v>
      </c>
      <c r="AB105" s="67">
        <v>0.63500000000000001</v>
      </c>
      <c r="AC105" s="67">
        <v>0.54459999999999997</v>
      </c>
      <c r="AD105" s="67">
        <v>0.66459999999999997</v>
      </c>
      <c r="AE105" s="67">
        <v>0.68500000000000005</v>
      </c>
      <c r="AF105" s="67">
        <v>0.4824</v>
      </c>
      <c r="AG105" s="67">
        <v>0.44819999999999999</v>
      </c>
      <c r="AH105" s="67">
        <v>0.64439999999999997</v>
      </c>
      <c r="AI105" s="67">
        <v>0.69569999999999999</v>
      </c>
      <c r="AJ105" s="67">
        <v>0.49199999999999999</v>
      </c>
      <c r="AK105" s="67">
        <v>0.52039999999999997</v>
      </c>
      <c r="AL105" s="67">
        <v>0.58699999999999997</v>
      </c>
      <c r="AM105" s="67">
        <v>0.62470000000000003</v>
      </c>
      <c r="AN105" s="67">
        <v>0.59519999999999995</v>
      </c>
      <c r="AO105" s="67">
        <v>0.34749999999999998</v>
      </c>
      <c r="AP105" s="67">
        <v>0.37319999999999998</v>
      </c>
      <c r="AQ105" s="67">
        <v>0.38600000000000001</v>
      </c>
      <c r="AR105" s="67">
        <v>0.50519999999999998</v>
      </c>
      <c r="AS105" s="67">
        <v>0.54110000000000003</v>
      </c>
      <c r="AT105" s="67">
        <v>0.56459999999999999</v>
      </c>
      <c r="AU105" s="67">
        <v>0.55120000000000002</v>
      </c>
      <c r="AV105" s="67">
        <v>0.45400000000000001</v>
      </c>
      <c r="AW105" s="67">
        <v>0.38779999999999998</v>
      </c>
      <c r="AX105" s="67">
        <v>0.60880000000000001</v>
      </c>
      <c r="AY105" s="67">
        <v>0.57720000000000005</v>
      </c>
      <c r="AZ105" s="67">
        <v>0.57909999999999995</v>
      </c>
      <c r="BA105" s="67">
        <v>0.62250000000000005</v>
      </c>
      <c r="BB105" s="67">
        <v>0.56710000000000005</v>
      </c>
      <c r="BC105" s="67">
        <v>0.43120000000000003</v>
      </c>
      <c r="BD105" s="67">
        <v>0.38469999999999999</v>
      </c>
      <c r="BE105" s="67">
        <v>0.54510000000000003</v>
      </c>
      <c r="BF105" s="67">
        <v>0.53180000000000005</v>
      </c>
      <c r="BG105" s="67">
        <v>0.37180000000000002</v>
      </c>
      <c r="BH105" s="67">
        <v>0.31509999999999999</v>
      </c>
      <c r="BI105" s="67">
        <v>0.33250000000000002</v>
      </c>
      <c r="BJ105" s="67">
        <v>0.31509999999999999</v>
      </c>
      <c r="BK105" s="67">
        <v>0.2447</v>
      </c>
      <c r="BL105" s="67">
        <v>0.32540000000000002</v>
      </c>
      <c r="BM105" s="67">
        <v>0.34799999999999998</v>
      </c>
      <c r="BN105" s="67">
        <v>0.30590000000000001</v>
      </c>
      <c r="BO105" s="67">
        <v>0.34029999999999999</v>
      </c>
      <c r="BP105" s="67">
        <v>0.3826</v>
      </c>
      <c r="BQ105" s="67">
        <v>0.31780000000000003</v>
      </c>
      <c r="BR105" s="67">
        <v>0.24709999999999999</v>
      </c>
      <c r="BS105" s="67">
        <v>0.33829999999999999</v>
      </c>
      <c r="BT105" s="67">
        <v>0.25609999999999999</v>
      </c>
      <c r="BU105" s="67">
        <v>0.3392</v>
      </c>
      <c r="BV105" s="67">
        <v>0.32150000000000001</v>
      </c>
      <c r="BW105" s="67">
        <v>0.1356</v>
      </c>
      <c r="BX105" s="67">
        <v>0.4042</v>
      </c>
      <c r="BY105" s="67">
        <v>0.312</v>
      </c>
      <c r="BZ105" s="67">
        <v>0.33829999999999999</v>
      </c>
      <c r="CA105" s="67">
        <v>0.21029999999999999</v>
      </c>
      <c r="CB105" s="67">
        <v>0.26779999999999998</v>
      </c>
      <c r="CC105" s="67">
        <v>0.36330000000000001</v>
      </c>
      <c r="CD105" s="67">
        <v>0.29289999999999999</v>
      </c>
      <c r="CE105" s="67">
        <v>0.2228</v>
      </c>
      <c r="CF105" s="67">
        <v>0.16450000000000001</v>
      </c>
      <c r="CG105" s="67">
        <v>0.19900000000000001</v>
      </c>
      <c r="CH105" s="67">
        <v>0.29070000000000001</v>
      </c>
      <c r="CI105" s="67">
        <v>0.34989999999999999</v>
      </c>
      <c r="CJ105" s="67">
        <v>0.41830000000000001</v>
      </c>
      <c r="CK105" s="67">
        <v>0.29149999999999998</v>
      </c>
      <c r="CL105" s="67">
        <v>0.1595</v>
      </c>
      <c r="CM105" s="67">
        <v>0.1638</v>
      </c>
      <c r="CN105" s="67">
        <v>0.14099999999999999</v>
      </c>
      <c r="CO105" s="67">
        <v>0.25230000000000002</v>
      </c>
      <c r="CP105" s="67">
        <v>0.29449999999999998</v>
      </c>
      <c r="CQ105" s="67">
        <v>0.2621</v>
      </c>
      <c r="CR105" s="67">
        <v>0.27739999999999998</v>
      </c>
      <c r="CS105" s="68">
        <v>0.28720000000000001</v>
      </c>
      <c r="CT105" s="68">
        <v>0.3256</v>
      </c>
      <c r="CU105" s="68">
        <v>0.29010000000000002</v>
      </c>
      <c r="CV105" s="68">
        <v>0.31180000000000002</v>
      </c>
      <c r="CW105" s="68">
        <v>0.31180000000000002</v>
      </c>
      <c r="CX105" s="68">
        <v>0.28610000000000002</v>
      </c>
      <c r="CY105" s="68">
        <v>0.40400000000000003</v>
      </c>
      <c r="CZ105" s="68">
        <v>0.33760000000000001</v>
      </c>
      <c r="DA105" s="68">
        <v>0.312</v>
      </c>
      <c r="DB105" s="68">
        <v>0.26569999999999999</v>
      </c>
      <c r="DC105" s="68">
        <v>0.26800000000000002</v>
      </c>
      <c r="DD105" s="68">
        <v>0.26269999999999999</v>
      </c>
      <c r="DE105" s="68">
        <v>0.28239999999999998</v>
      </c>
      <c r="DF105" s="68">
        <v>0.37680000000000002</v>
      </c>
      <c r="DG105" s="68">
        <v>0.34410000000000002</v>
      </c>
      <c r="DH105" s="68">
        <v>0.31879999999999997</v>
      </c>
      <c r="DI105" s="68">
        <v>0.2707</v>
      </c>
      <c r="DJ105" s="68">
        <v>0.255</v>
      </c>
      <c r="DK105" s="68">
        <v>0.25590000000000002</v>
      </c>
      <c r="DM105" s="69"/>
      <c r="DN105" s="69"/>
      <c r="DO105" s="69"/>
      <c r="DP105" s="69"/>
      <c r="DQ105" s="69"/>
      <c r="DR105" s="69"/>
      <c r="DS105" s="69"/>
      <c r="DT105" s="69"/>
      <c r="DU105" s="69"/>
      <c r="DV105" s="69"/>
      <c r="DW105" s="69"/>
    </row>
    <row r="106" spans="1:127" ht="15.5" x14ac:dyDescent="0.35">
      <c r="A106" s="40" t="s">
        <v>47</v>
      </c>
      <c r="B106" s="71" t="s">
        <v>49</v>
      </c>
      <c r="C106" s="67">
        <v>2.4725000000000001</v>
      </c>
      <c r="D106" s="67">
        <v>2.5985</v>
      </c>
      <c r="E106" s="67">
        <v>3.0813999999999999</v>
      </c>
      <c r="F106" s="67">
        <v>3.4491999999999998</v>
      </c>
      <c r="G106" s="67">
        <v>2.9977</v>
      </c>
      <c r="H106" s="67">
        <v>3.1505000000000001</v>
      </c>
      <c r="I106" s="67">
        <v>3.7360000000000002</v>
      </c>
      <c r="J106" s="67">
        <v>4.1818999999999997</v>
      </c>
      <c r="K106" s="67">
        <v>5.0252999999999997</v>
      </c>
      <c r="L106" s="67">
        <v>4.1261000000000001</v>
      </c>
      <c r="M106" s="67">
        <v>4.4419000000000004</v>
      </c>
      <c r="N106" s="67">
        <v>4.3327</v>
      </c>
      <c r="O106" s="67">
        <v>3.6312000000000002</v>
      </c>
      <c r="P106" s="67">
        <v>3.7244000000000002</v>
      </c>
      <c r="Q106" s="67">
        <v>3.6375999999999999</v>
      </c>
      <c r="R106" s="67">
        <v>3.4346999999999999</v>
      </c>
      <c r="S106" s="67">
        <v>4.3048000000000002</v>
      </c>
      <c r="T106" s="67">
        <v>4.2708000000000004</v>
      </c>
      <c r="U106" s="67">
        <v>3.6473</v>
      </c>
      <c r="V106" s="67">
        <v>3.7841</v>
      </c>
      <c r="W106" s="67">
        <v>4.2649999999999997</v>
      </c>
      <c r="X106" s="67">
        <v>4.1460999999999997</v>
      </c>
      <c r="Y106" s="67">
        <v>4.0518999999999998</v>
      </c>
      <c r="Z106" s="67">
        <v>4.6360000000000001</v>
      </c>
      <c r="AA106" s="67">
        <v>4.4202000000000004</v>
      </c>
      <c r="AB106" s="67">
        <v>3.9373999999999998</v>
      </c>
      <c r="AC106" s="67">
        <v>3.7250000000000001</v>
      </c>
      <c r="AD106" s="67">
        <v>3.8934000000000002</v>
      </c>
      <c r="AE106" s="67">
        <v>3.9238</v>
      </c>
      <c r="AF106" s="67">
        <v>3.6850999999999998</v>
      </c>
      <c r="AG106" s="67">
        <v>3.7667000000000002</v>
      </c>
      <c r="AH106" s="67">
        <v>3.3126000000000002</v>
      </c>
      <c r="AI106" s="67">
        <v>3.6023000000000001</v>
      </c>
      <c r="AJ106" s="67">
        <v>3.6648999999999998</v>
      </c>
      <c r="AK106" s="67">
        <v>3.2328000000000001</v>
      </c>
      <c r="AL106" s="67">
        <v>3.2507999999999999</v>
      </c>
      <c r="AM106" s="67">
        <v>3.9502000000000002</v>
      </c>
      <c r="AN106" s="67">
        <v>3.7755000000000001</v>
      </c>
      <c r="AO106" s="67">
        <v>3.6962000000000002</v>
      </c>
      <c r="AP106" s="67">
        <v>4.5156999999999998</v>
      </c>
      <c r="AQ106" s="67">
        <v>3.8671000000000002</v>
      </c>
      <c r="AR106" s="67">
        <v>3.4121000000000001</v>
      </c>
      <c r="AS106" s="67">
        <v>3.4095</v>
      </c>
      <c r="AT106" s="67">
        <v>3.4935</v>
      </c>
      <c r="AU106" s="67">
        <v>3.6293000000000002</v>
      </c>
      <c r="AV106" s="67">
        <v>3.1732</v>
      </c>
      <c r="AW106" s="67">
        <v>3.5409000000000002</v>
      </c>
      <c r="AX106" s="67">
        <v>3.1273</v>
      </c>
      <c r="AY106" s="67">
        <v>3.6812</v>
      </c>
      <c r="AZ106" s="67">
        <v>3.1692999999999998</v>
      </c>
      <c r="BA106" s="67">
        <v>3.2219000000000002</v>
      </c>
      <c r="BB106" s="67">
        <v>3.4035000000000002</v>
      </c>
      <c r="BC106" s="67">
        <v>3.5758999999999999</v>
      </c>
      <c r="BD106" s="67">
        <v>3.3824999999999998</v>
      </c>
      <c r="BE106" s="67">
        <v>3.1865999999999999</v>
      </c>
      <c r="BF106" s="67">
        <v>3.1758000000000002</v>
      </c>
      <c r="BG106" s="67">
        <v>3.5381999999999998</v>
      </c>
      <c r="BH106" s="67">
        <v>3.2505999999999999</v>
      </c>
      <c r="BI106" s="67">
        <v>3.2900999999999998</v>
      </c>
      <c r="BJ106" s="67">
        <v>3.4293999999999998</v>
      </c>
      <c r="BK106" s="67">
        <v>3.6661000000000001</v>
      </c>
      <c r="BL106" s="67">
        <v>3.0215999999999998</v>
      </c>
      <c r="BM106" s="67">
        <v>2.7016</v>
      </c>
      <c r="BN106" s="67">
        <v>3.161</v>
      </c>
      <c r="BO106" s="67">
        <v>3.1084999999999998</v>
      </c>
      <c r="BP106" s="67">
        <v>2.7330000000000001</v>
      </c>
      <c r="BQ106" s="67">
        <v>2.7530000000000001</v>
      </c>
      <c r="BR106" s="67">
        <v>3.0539000000000001</v>
      </c>
      <c r="BS106" s="67">
        <v>3.0266999999999999</v>
      </c>
      <c r="BT106" s="67">
        <v>2.6787999999999998</v>
      </c>
      <c r="BU106" s="67">
        <v>2.7513999999999998</v>
      </c>
      <c r="BV106" s="67">
        <v>2.6042000000000001</v>
      </c>
      <c r="BW106" s="67">
        <v>2.8012000000000001</v>
      </c>
      <c r="BX106" s="67">
        <v>2.5190000000000001</v>
      </c>
      <c r="BY106" s="67">
        <v>2.8151999999999999</v>
      </c>
      <c r="BZ106" s="67">
        <v>2.9714</v>
      </c>
      <c r="CA106" s="67">
        <v>3.2321</v>
      </c>
      <c r="CB106" s="67">
        <v>2.7323</v>
      </c>
      <c r="CC106" s="67">
        <v>2.8868999999999998</v>
      </c>
      <c r="CD106" s="67">
        <v>3.0036999999999998</v>
      </c>
      <c r="CE106" s="67">
        <v>3.0878000000000001</v>
      </c>
      <c r="CF106" s="67">
        <v>3.0196999999999998</v>
      </c>
      <c r="CG106" s="67">
        <v>2.6804000000000001</v>
      </c>
      <c r="CH106" s="67">
        <v>2.7029999999999998</v>
      </c>
      <c r="CI106" s="67">
        <v>3.4176000000000002</v>
      </c>
      <c r="CJ106" s="67">
        <v>3.7515000000000001</v>
      </c>
      <c r="CK106" s="67">
        <v>3.3170000000000002</v>
      </c>
      <c r="CL106" s="67">
        <v>3.5608</v>
      </c>
      <c r="CM106" s="67">
        <v>2.8816999999999999</v>
      </c>
      <c r="CN106" s="67">
        <v>2.6337999999999999</v>
      </c>
      <c r="CO106" s="67">
        <v>3.0047999999999999</v>
      </c>
      <c r="CP106" s="67">
        <v>3.2915000000000001</v>
      </c>
      <c r="CQ106" s="67">
        <v>3.1474000000000002</v>
      </c>
      <c r="CR106" s="67">
        <v>2.6389999999999998</v>
      </c>
      <c r="CS106" s="68">
        <v>2.6932999999999998</v>
      </c>
      <c r="CT106" s="68">
        <v>2.6292</v>
      </c>
      <c r="CU106" s="68">
        <v>3.1366999999999998</v>
      </c>
      <c r="CV106" s="68">
        <v>2.5747</v>
      </c>
      <c r="CW106" s="68">
        <v>2.4645000000000001</v>
      </c>
      <c r="CX106" s="68">
        <v>2.9201000000000001</v>
      </c>
      <c r="CY106" s="68">
        <v>3.0525000000000002</v>
      </c>
      <c r="CZ106" s="68">
        <v>2.6154000000000002</v>
      </c>
      <c r="DA106" s="68">
        <v>2.7629999999999999</v>
      </c>
      <c r="DB106" s="68">
        <v>2.9356</v>
      </c>
      <c r="DC106" s="68">
        <v>3.1008</v>
      </c>
      <c r="DD106" s="68">
        <v>2.4291999999999998</v>
      </c>
      <c r="DE106" s="68">
        <v>2.7528000000000001</v>
      </c>
      <c r="DF106" s="68">
        <v>2.8628999999999998</v>
      </c>
      <c r="DG106" s="68">
        <v>3.2763</v>
      </c>
      <c r="DH106" s="68">
        <v>2.3262</v>
      </c>
      <c r="DI106" s="68">
        <v>2.4998999999999998</v>
      </c>
      <c r="DJ106" s="68">
        <v>2.9885999999999999</v>
      </c>
      <c r="DK106" s="68">
        <v>2.8313000000000001</v>
      </c>
      <c r="DM106" s="69"/>
      <c r="DN106" s="69"/>
      <c r="DO106" s="69"/>
      <c r="DP106" s="69"/>
      <c r="DQ106" s="69"/>
      <c r="DR106" s="69"/>
      <c r="DS106" s="69"/>
      <c r="DT106" s="69"/>
      <c r="DU106" s="69"/>
      <c r="DV106" s="69"/>
      <c r="DW106" s="69"/>
    </row>
    <row r="107" spans="1:127" ht="15.5" x14ac:dyDescent="0.35">
      <c r="A107" s="40" t="s">
        <v>47</v>
      </c>
      <c r="B107" s="71" t="s">
        <v>63</v>
      </c>
      <c r="C107" s="67">
        <v>0.25729999999999997</v>
      </c>
      <c r="D107" s="67">
        <v>0.20469999999999999</v>
      </c>
      <c r="E107" s="67">
        <v>0.1673</v>
      </c>
      <c r="F107" s="67">
        <v>0.2397</v>
      </c>
      <c r="G107" s="67">
        <v>0.26469999999999999</v>
      </c>
      <c r="H107" s="67">
        <v>0.21060000000000001</v>
      </c>
      <c r="I107" s="67">
        <v>0.1721</v>
      </c>
      <c r="J107" s="67">
        <v>0.24660000000000001</v>
      </c>
      <c r="K107" s="67">
        <v>0.27260000000000001</v>
      </c>
      <c r="L107" s="67">
        <v>0.13730000000000001</v>
      </c>
      <c r="M107" s="67">
        <v>0.1074</v>
      </c>
      <c r="N107" s="67">
        <v>0.22570000000000001</v>
      </c>
      <c r="O107" s="67">
        <v>0.20830000000000001</v>
      </c>
      <c r="P107" s="67">
        <v>0.16259999999999999</v>
      </c>
      <c r="Q107" s="67">
        <v>0.1696</v>
      </c>
      <c r="R107" s="67">
        <v>0.28849999999999998</v>
      </c>
      <c r="S107" s="67">
        <v>0.28160000000000002</v>
      </c>
      <c r="T107" s="67">
        <v>0.2034</v>
      </c>
      <c r="U107" s="67">
        <v>0.17230000000000001</v>
      </c>
      <c r="V107" s="67">
        <v>0.19170000000000001</v>
      </c>
      <c r="W107" s="67">
        <v>0.19389999999999999</v>
      </c>
      <c r="X107" s="67">
        <v>0.15920000000000001</v>
      </c>
      <c r="Y107" s="67">
        <v>0.12509999999999999</v>
      </c>
      <c r="Z107" s="67">
        <v>0.17469999999999999</v>
      </c>
      <c r="AA107" s="67">
        <v>0.2472</v>
      </c>
      <c r="AB107" s="67">
        <v>0.19900000000000001</v>
      </c>
      <c r="AC107" s="67">
        <v>0.21179999999999999</v>
      </c>
      <c r="AD107" s="67">
        <v>0.2611</v>
      </c>
      <c r="AE107" s="67">
        <v>0.26540000000000002</v>
      </c>
      <c r="AF107" s="67">
        <v>0.21240000000000001</v>
      </c>
      <c r="AG107" s="67">
        <v>0.18659999999999999</v>
      </c>
      <c r="AH107" s="67">
        <v>0.2656</v>
      </c>
      <c r="AI107" s="67">
        <v>0.22770000000000001</v>
      </c>
      <c r="AJ107" s="67">
        <v>0.2049</v>
      </c>
      <c r="AK107" s="67">
        <v>0.1593</v>
      </c>
      <c r="AL107" s="67">
        <v>0.29310000000000003</v>
      </c>
      <c r="AM107" s="67">
        <v>0.28770000000000001</v>
      </c>
      <c r="AN107" s="67">
        <v>0.18360000000000001</v>
      </c>
      <c r="AO107" s="67">
        <v>0.215</v>
      </c>
      <c r="AP107" s="67">
        <v>0.23169999999999999</v>
      </c>
      <c r="AQ107" s="67">
        <v>0.2853</v>
      </c>
      <c r="AR107" s="67">
        <v>0.1888</v>
      </c>
      <c r="AS107" s="67">
        <v>0.17319999999999999</v>
      </c>
      <c r="AT107" s="67">
        <v>0.25459999999999999</v>
      </c>
      <c r="AU107" s="67">
        <v>0.2581</v>
      </c>
      <c r="AV107" s="67">
        <v>0.1961</v>
      </c>
      <c r="AW107" s="67">
        <v>0.21079999999999999</v>
      </c>
      <c r="AX107" s="67">
        <v>0.25259999999999999</v>
      </c>
      <c r="AY107" s="67">
        <v>0.2261</v>
      </c>
      <c r="AZ107" s="67">
        <v>0.19189999999999999</v>
      </c>
      <c r="BA107" s="67">
        <v>0.20219999999999999</v>
      </c>
      <c r="BB107" s="67">
        <v>0.252</v>
      </c>
      <c r="BC107" s="67">
        <v>0.28170000000000001</v>
      </c>
      <c r="BD107" s="67">
        <v>0.23280000000000001</v>
      </c>
      <c r="BE107" s="67">
        <v>0.2414</v>
      </c>
      <c r="BF107" s="67">
        <v>0.32079999999999997</v>
      </c>
      <c r="BG107" s="67">
        <v>0.31309999999999999</v>
      </c>
      <c r="BH107" s="67">
        <v>0.22650000000000001</v>
      </c>
      <c r="BI107" s="67">
        <v>0.2535</v>
      </c>
      <c r="BJ107" s="67">
        <v>0.32500000000000001</v>
      </c>
      <c r="BK107" s="67">
        <v>0.30320000000000003</v>
      </c>
      <c r="BL107" s="67">
        <v>0.24249999999999999</v>
      </c>
      <c r="BM107" s="67">
        <v>0.21360000000000001</v>
      </c>
      <c r="BN107" s="67">
        <v>0.31119999999999998</v>
      </c>
      <c r="BO107" s="67">
        <v>0.36670000000000003</v>
      </c>
      <c r="BP107" s="67">
        <v>0.29299999999999998</v>
      </c>
      <c r="BQ107" s="67">
        <v>0.23649999999999999</v>
      </c>
      <c r="BR107" s="67">
        <v>0.32929999999999998</v>
      </c>
      <c r="BS107" s="67">
        <v>0.36670000000000003</v>
      </c>
      <c r="BT107" s="67">
        <v>0.32329999999999998</v>
      </c>
      <c r="BU107" s="67">
        <v>0.28939999999999999</v>
      </c>
      <c r="BV107" s="67">
        <v>0.37740000000000001</v>
      </c>
      <c r="BW107" s="67">
        <v>0.43980000000000002</v>
      </c>
      <c r="BX107" s="67">
        <v>0.29509999999999997</v>
      </c>
      <c r="BY107" s="67">
        <v>0.31630000000000003</v>
      </c>
      <c r="BZ107" s="67">
        <v>0.33090000000000003</v>
      </c>
      <c r="CA107" s="67">
        <v>0.46589999999999998</v>
      </c>
      <c r="CB107" s="67">
        <v>0.32769999999999999</v>
      </c>
      <c r="CC107" s="67">
        <v>0.39029999999999998</v>
      </c>
      <c r="CD107" s="67">
        <v>0.47470000000000001</v>
      </c>
      <c r="CE107" s="67">
        <v>0.47570000000000001</v>
      </c>
      <c r="CF107" s="67">
        <v>0.30649999999999999</v>
      </c>
      <c r="CG107" s="67">
        <v>0.2828</v>
      </c>
      <c r="CH107" s="67">
        <v>0.53010000000000002</v>
      </c>
      <c r="CI107" s="67">
        <v>0.55459999999999998</v>
      </c>
      <c r="CJ107" s="67">
        <v>0.25</v>
      </c>
      <c r="CK107" s="67">
        <v>0.38190000000000002</v>
      </c>
      <c r="CL107" s="67">
        <v>0.50549999999999995</v>
      </c>
      <c r="CM107" s="67">
        <v>0.63590000000000002</v>
      </c>
      <c r="CN107" s="67">
        <v>0.24049999999999999</v>
      </c>
      <c r="CO107" s="67">
        <v>0.31759999999999999</v>
      </c>
      <c r="CP107" s="67">
        <v>0.58330000000000004</v>
      </c>
      <c r="CQ107" s="67">
        <v>0.53690000000000004</v>
      </c>
      <c r="CR107" s="67">
        <v>0.28039999999999998</v>
      </c>
      <c r="CS107" s="68">
        <v>0.1903</v>
      </c>
      <c r="CT107" s="68">
        <v>0.58889999999999998</v>
      </c>
      <c r="CU107" s="68">
        <v>0.36870000000000003</v>
      </c>
      <c r="CV107" s="68">
        <v>0.19819999999999999</v>
      </c>
      <c r="CW107" s="68">
        <v>0.1731</v>
      </c>
      <c r="CX107" s="68">
        <v>0.35399999999999998</v>
      </c>
      <c r="CY107" s="68">
        <v>0.54449999999999998</v>
      </c>
      <c r="CZ107" s="68">
        <v>0.3967</v>
      </c>
      <c r="DA107" s="68">
        <v>0.32100000000000001</v>
      </c>
      <c r="DB107" s="68">
        <v>0.44119999999999998</v>
      </c>
      <c r="DC107" s="68">
        <v>0.54330000000000001</v>
      </c>
      <c r="DD107" s="68">
        <v>0.35210000000000002</v>
      </c>
      <c r="DE107" s="68">
        <v>0.33410000000000001</v>
      </c>
      <c r="DF107" s="68">
        <v>0.38429999999999997</v>
      </c>
      <c r="DG107" s="68">
        <v>0.47539999999999999</v>
      </c>
      <c r="DH107" s="68">
        <v>0.29609999999999997</v>
      </c>
      <c r="DI107" s="68">
        <v>0.35099999999999998</v>
      </c>
      <c r="DJ107" s="68">
        <v>0.51329999999999998</v>
      </c>
      <c r="DK107" s="68">
        <v>0.439</v>
      </c>
      <c r="DM107" s="69"/>
      <c r="DN107" s="69"/>
      <c r="DO107" s="69"/>
      <c r="DP107" s="69"/>
      <c r="DQ107" s="69"/>
      <c r="DR107" s="69"/>
      <c r="DS107" s="69"/>
      <c r="DT107" s="69"/>
      <c r="DU107" s="69"/>
      <c r="DV107" s="69"/>
      <c r="DW107" s="69"/>
    </row>
    <row r="108" spans="1:127" ht="15.5" x14ac:dyDescent="0.35">
      <c r="A108" s="40" t="s">
        <v>47</v>
      </c>
      <c r="B108" s="83" t="s">
        <v>97</v>
      </c>
      <c r="C108" s="67">
        <v>0.20530000000000001</v>
      </c>
      <c r="D108" s="67">
        <v>0.21460000000000001</v>
      </c>
      <c r="E108" s="67">
        <v>0.22489999999999999</v>
      </c>
      <c r="F108" s="67">
        <v>0.2321</v>
      </c>
      <c r="G108" s="67">
        <v>0.19919999999999999</v>
      </c>
      <c r="H108" s="67">
        <v>0.2082</v>
      </c>
      <c r="I108" s="67">
        <v>0.21829999999999999</v>
      </c>
      <c r="J108" s="67">
        <v>0.2253</v>
      </c>
      <c r="K108" s="67">
        <v>0.22520000000000001</v>
      </c>
      <c r="L108" s="67">
        <v>0.23119999999999999</v>
      </c>
      <c r="M108" s="67">
        <v>0.24329999999999999</v>
      </c>
      <c r="N108" s="67">
        <v>0.24729999999999999</v>
      </c>
      <c r="O108" s="67">
        <v>0.247</v>
      </c>
      <c r="P108" s="67">
        <v>0.23499999999999999</v>
      </c>
      <c r="Q108" s="67">
        <v>0.23300000000000001</v>
      </c>
      <c r="R108" s="67">
        <v>0.25</v>
      </c>
      <c r="S108" s="67">
        <v>0.25059999999999999</v>
      </c>
      <c r="T108" s="67">
        <v>0.2757</v>
      </c>
      <c r="U108" s="67">
        <v>0.33179999999999998</v>
      </c>
      <c r="V108" s="67">
        <v>0.40100000000000002</v>
      </c>
      <c r="W108" s="67">
        <v>0.40060000000000001</v>
      </c>
      <c r="X108" s="67">
        <v>0.25040000000000001</v>
      </c>
      <c r="Y108" s="67">
        <v>0.20030000000000001</v>
      </c>
      <c r="Z108" s="67">
        <v>0.43669999999999998</v>
      </c>
      <c r="AA108" s="67">
        <v>0.501</v>
      </c>
      <c r="AB108" s="67">
        <v>0.36070000000000002</v>
      </c>
      <c r="AC108" s="67">
        <v>0.46100000000000002</v>
      </c>
      <c r="AD108" s="67">
        <v>0.61629999999999996</v>
      </c>
      <c r="AE108" s="67">
        <v>0.75209999999999999</v>
      </c>
      <c r="AF108" s="67">
        <v>0.54149999999999998</v>
      </c>
      <c r="AG108" s="67">
        <v>0.69189999999999996</v>
      </c>
      <c r="AH108" s="67">
        <v>0.92649999999999999</v>
      </c>
      <c r="AI108" s="67">
        <v>1.0938000000000001</v>
      </c>
      <c r="AJ108" s="67">
        <v>0.78800000000000003</v>
      </c>
      <c r="AK108" s="67">
        <v>1.0065999999999999</v>
      </c>
      <c r="AL108" s="67">
        <v>1.3474999999999999</v>
      </c>
      <c r="AM108" s="67">
        <v>0.51570000000000005</v>
      </c>
      <c r="AN108" s="67">
        <v>0.30940000000000001</v>
      </c>
      <c r="AO108" s="67">
        <v>0.39539999999999997</v>
      </c>
      <c r="AP108" s="67">
        <v>0.4985</v>
      </c>
      <c r="AQ108" s="67">
        <v>0.54279999999999995</v>
      </c>
      <c r="AR108" s="67">
        <v>0.31519999999999998</v>
      </c>
      <c r="AS108" s="67">
        <v>0.31519999999999998</v>
      </c>
      <c r="AT108" s="67">
        <v>0.57779999999999998</v>
      </c>
      <c r="AU108" s="67">
        <v>0.74560000000000004</v>
      </c>
      <c r="AV108" s="67">
        <v>0.57989999999999997</v>
      </c>
      <c r="AW108" s="67">
        <v>0.6351</v>
      </c>
      <c r="AX108" s="67">
        <v>0.80079999999999996</v>
      </c>
      <c r="AY108" s="67">
        <v>0.56840000000000002</v>
      </c>
      <c r="AZ108" s="67">
        <v>0.40539999999999998</v>
      </c>
      <c r="BA108" s="67">
        <v>0.63200000000000001</v>
      </c>
      <c r="BB108" s="67">
        <v>0.75249999999999995</v>
      </c>
      <c r="BC108" s="67">
        <v>0.66549999999999998</v>
      </c>
      <c r="BD108" s="67">
        <v>0.71960000000000002</v>
      </c>
      <c r="BE108" s="67">
        <v>0.68430000000000002</v>
      </c>
      <c r="BF108" s="67">
        <v>1.2203999999999999</v>
      </c>
      <c r="BG108" s="67">
        <v>0.73560000000000003</v>
      </c>
      <c r="BH108" s="67">
        <v>0.51549999999999996</v>
      </c>
      <c r="BI108" s="67">
        <v>0.59289999999999998</v>
      </c>
      <c r="BJ108" s="67">
        <v>0.8458</v>
      </c>
      <c r="BK108" s="67">
        <v>0.96419999999999995</v>
      </c>
      <c r="BL108" s="67">
        <v>1.0316000000000001</v>
      </c>
      <c r="BM108" s="67">
        <v>0.74509999999999998</v>
      </c>
      <c r="BN108" s="67">
        <v>1.6979</v>
      </c>
      <c r="BO108" s="67">
        <v>1.77</v>
      </c>
      <c r="BP108" s="67">
        <v>0.80989999999999995</v>
      </c>
      <c r="BQ108" s="67">
        <v>0.84450000000000003</v>
      </c>
      <c r="BR108" s="67">
        <v>1.7727999999999999</v>
      </c>
      <c r="BS108" s="67">
        <v>2.0484</v>
      </c>
      <c r="BT108" s="67">
        <v>1.4224000000000001</v>
      </c>
      <c r="BU108" s="67">
        <v>1.1920999999999999</v>
      </c>
      <c r="BV108" s="67">
        <v>2.3546</v>
      </c>
      <c r="BW108" s="67">
        <v>1.9715</v>
      </c>
      <c r="BX108" s="67">
        <v>1.2265999999999999</v>
      </c>
      <c r="BY108" s="67">
        <v>1.4649000000000001</v>
      </c>
      <c r="BZ108" s="67">
        <v>1.7841</v>
      </c>
      <c r="CA108" s="67">
        <v>2.3521999999999998</v>
      </c>
      <c r="CB108" s="67">
        <v>1.867</v>
      </c>
      <c r="CC108" s="67">
        <v>1.7202999999999999</v>
      </c>
      <c r="CD108" s="67">
        <v>2.7471999999999999</v>
      </c>
      <c r="CE108" s="67">
        <v>2.8483000000000001</v>
      </c>
      <c r="CF108" s="67">
        <v>1.5954999999999999</v>
      </c>
      <c r="CG108" s="67">
        <v>1.6779999999999999</v>
      </c>
      <c r="CH108" s="67">
        <v>2.8620000000000001</v>
      </c>
      <c r="CI108" s="67">
        <v>2.6796000000000002</v>
      </c>
      <c r="CJ108" s="67">
        <v>1.6402000000000001</v>
      </c>
      <c r="CK108" s="67">
        <v>1.8310999999999999</v>
      </c>
      <c r="CL108" s="67">
        <v>2.6101999999999999</v>
      </c>
      <c r="CM108" s="67">
        <v>3.4264999999999999</v>
      </c>
      <c r="CN108" s="67">
        <v>1.6135999999999999</v>
      </c>
      <c r="CO108" s="67">
        <v>1.7296</v>
      </c>
      <c r="CP108" s="67">
        <v>2.5087000000000002</v>
      </c>
      <c r="CQ108" s="67">
        <v>2.4963000000000002</v>
      </c>
      <c r="CR108" s="67">
        <v>1.3108</v>
      </c>
      <c r="CS108" s="68">
        <v>1.0141</v>
      </c>
      <c r="CT108" s="68">
        <v>2.5870000000000002</v>
      </c>
      <c r="CU108" s="68">
        <v>2.8189000000000002</v>
      </c>
      <c r="CV108" s="68">
        <v>1.8149</v>
      </c>
      <c r="CW108" s="68">
        <v>1.3335999999999999</v>
      </c>
      <c r="CX108" s="68">
        <v>2.5792999999999999</v>
      </c>
      <c r="CY108" s="68">
        <v>2.7077</v>
      </c>
      <c r="CZ108" s="68">
        <v>1.5859000000000001</v>
      </c>
      <c r="DA108" s="68">
        <v>1.8339000000000001</v>
      </c>
      <c r="DB108" s="68">
        <v>2.7614999999999998</v>
      </c>
      <c r="DC108" s="68">
        <v>2.3169</v>
      </c>
      <c r="DD108" s="68">
        <v>1.5874999999999999</v>
      </c>
      <c r="DE108" s="68">
        <v>1.5410999999999999</v>
      </c>
      <c r="DF108" s="68">
        <v>2.0876999999999999</v>
      </c>
      <c r="DG108" s="68">
        <v>2.1570999999999998</v>
      </c>
      <c r="DH108" s="68">
        <v>1.6416999999999999</v>
      </c>
      <c r="DI108" s="68">
        <v>1.6486000000000001</v>
      </c>
      <c r="DJ108" s="68">
        <v>2.5206</v>
      </c>
      <c r="DK108" s="68">
        <v>2.7094</v>
      </c>
      <c r="DM108" s="69"/>
      <c r="DN108" s="69"/>
      <c r="DO108" s="69"/>
      <c r="DP108" s="69"/>
      <c r="DQ108" s="69"/>
      <c r="DR108" s="69"/>
      <c r="DS108" s="69"/>
      <c r="DT108" s="69"/>
      <c r="DU108" s="69"/>
      <c r="DV108" s="69"/>
      <c r="DW108" s="69"/>
    </row>
    <row r="109" spans="1:127" ht="15.5" x14ac:dyDescent="0.35">
      <c r="A109" s="40" t="s">
        <v>47</v>
      </c>
      <c r="B109" s="84" t="s">
        <v>98</v>
      </c>
      <c r="C109" s="72" t="s">
        <v>119</v>
      </c>
      <c r="D109" s="72" t="s">
        <v>119</v>
      </c>
      <c r="E109" s="72" t="s">
        <v>119</v>
      </c>
      <c r="F109" s="72" t="s">
        <v>119</v>
      </c>
      <c r="G109" s="72" t="s">
        <v>119</v>
      </c>
      <c r="H109" s="72" t="s">
        <v>119</v>
      </c>
      <c r="I109" s="72" t="s">
        <v>119</v>
      </c>
      <c r="J109" s="72" t="s">
        <v>119</v>
      </c>
      <c r="K109" s="72" t="s">
        <v>119</v>
      </c>
      <c r="L109" s="72" t="s">
        <v>119</v>
      </c>
      <c r="M109" s="72" t="s">
        <v>119</v>
      </c>
      <c r="N109" s="72" t="s">
        <v>119</v>
      </c>
      <c r="O109" s="72" t="s">
        <v>119</v>
      </c>
      <c r="P109" s="72" t="s">
        <v>119</v>
      </c>
      <c r="Q109" s="72" t="s">
        <v>119</v>
      </c>
      <c r="R109" s="72" t="s">
        <v>119</v>
      </c>
      <c r="S109" s="72" t="s">
        <v>119</v>
      </c>
      <c r="T109" s="72" t="s">
        <v>119</v>
      </c>
      <c r="U109" s="72" t="s">
        <v>119</v>
      </c>
      <c r="V109" s="72" t="s">
        <v>119</v>
      </c>
      <c r="W109" s="72" t="s">
        <v>119</v>
      </c>
      <c r="X109" s="72" t="s">
        <v>119</v>
      </c>
      <c r="Y109" s="72" t="s">
        <v>119</v>
      </c>
      <c r="Z109" s="72" t="s">
        <v>119</v>
      </c>
      <c r="AA109" s="72" t="s">
        <v>119</v>
      </c>
      <c r="AB109" s="72" t="s">
        <v>119</v>
      </c>
      <c r="AC109" s="72" t="s">
        <v>119</v>
      </c>
      <c r="AD109" s="72" t="s">
        <v>119</v>
      </c>
      <c r="AE109" s="72" t="s">
        <v>119</v>
      </c>
      <c r="AF109" s="72" t="s">
        <v>119</v>
      </c>
      <c r="AG109" s="72" t="s">
        <v>119</v>
      </c>
      <c r="AH109" s="72" t="s">
        <v>119</v>
      </c>
      <c r="AI109" s="72" t="s">
        <v>119</v>
      </c>
      <c r="AJ109" s="72" t="s">
        <v>119</v>
      </c>
      <c r="AK109" s="72" t="s">
        <v>119</v>
      </c>
      <c r="AL109" s="72" t="s">
        <v>119</v>
      </c>
      <c r="AM109" s="72" t="s">
        <v>119</v>
      </c>
      <c r="AN109" s="72" t="s">
        <v>119</v>
      </c>
      <c r="AO109" s="72" t="s">
        <v>119</v>
      </c>
      <c r="AP109" s="72" t="s">
        <v>119</v>
      </c>
      <c r="AQ109" s="72" t="s">
        <v>119</v>
      </c>
      <c r="AR109" s="72" t="s">
        <v>119</v>
      </c>
      <c r="AS109" s="72" t="s">
        <v>119</v>
      </c>
      <c r="AT109" s="72" t="s">
        <v>119</v>
      </c>
      <c r="AU109" s="72" t="s">
        <v>119</v>
      </c>
      <c r="AV109" s="72" t="s">
        <v>119</v>
      </c>
      <c r="AW109" s="72" t="s">
        <v>119</v>
      </c>
      <c r="AX109" s="72" t="s">
        <v>119</v>
      </c>
      <c r="AY109" s="72" t="s">
        <v>119</v>
      </c>
      <c r="AZ109" s="72" t="s">
        <v>119</v>
      </c>
      <c r="BA109" s="72" t="s">
        <v>119</v>
      </c>
      <c r="BB109" s="72" t="s">
        <v>119</v>
      </c>
      <c r="BC109" s="72" t="s">
        <v>119</v>
      </c>
      <c r="BD109" s="72" t="s">
        <v>119</v>
      </c>
      <c r="BE109" s="72" t="s">
        <v>119</v>
      </c>
      <c r="BF109" s="72" t="s">
        <v>119</v>
      </c>
      <c r="BG109" s="72">
        <v>0.73560000000000003</v>
      </c>
      <c r="BH109" s="72">
        <v>0.51549999999999996</v>
      </c>
      <c r="BI109" s="72">
        <v>0.59289999999999998</v>
      </c>
      <c r="BJ109" s="72">
        <v>0.8458</v>
      </c>
      <c r="BK109" s="72">
        <v>0.96419999999999995</v>
      </c>
      <c r="BL109" s="72">
        <v>1.0316000000000001</v>
      </c>
      <c r="BM109" s="72">
        <v>0.74509999999999998</v>
      </c>
      <c r="BN109" s="72">
        <v>1.6979</v>
      </c>
      <c r="BO109" s="72">
        <v>1.77</v>
      </c>
      <c r="BP109" s="72">
        <v>0.80940000000000001</v>
      </c>
      <c r="BQ109" s="72">
        <v>0.84350000000000003</v>
      </c>
      <c r="BR109" s="72">
        <v>1.7716000000000001</v>
      </c>
      <c r="BS109" s="72">
        <v>2.0453999999999999</v>
      </c>
      <c r="BT109" s="72">
        <v>1.4175</v>
      </c>
      <c r="BU109" s="72">
        <v>1.1890000000000001</v>
      </c>
      <c r="BV109" s="72">
        <v>2.3485</v>
      </c>
      <c r="BW109" s="72">
        <v>1.9715</v>
      </c>
      <c r="BX109" s="72">
        <v>1.2265999999999999</v>
      </c>
      <c r="BY109" s="72">
        <v>1.4649000000000001</v>
      </c>
      <c r="BZ109" s="72">
        <v>1.7769999999999999</v>
      </c>
      <c r="CA109" s="72">
        <v>2.3418000000000001</v>
      </c>
      <c r="CB109" s="72">
        <v>1.8567</v>
      </c>
      <c r="CC109" s="72">
        <v>1.7099</v>
      </c>
      <c r="CD109" s="67">
        <v>2.7368999999999999</v>
      </c>
      <c r="CE109" s="67">
        <v>2.8433999999999999</v>
      </c>
      <c r="CF109" s="67">
        <v>1.5919000000000001</v>
      </c>
      <c r="CG109" s="67">
        <v>1.6747000000000001</v>
      </c>
      <c r="CH109" s="67">
        <v>2.8567</v>
      </c>
      <c r="CI109" s="67">
        <v>2.6686999999999999</v>
      </c>
      <c r="CJ109" s="67">
        <v>1.6325000000000001</v>
      </c>
      <c r="CK109" s="67">
        <v>1.8227</v>
      </c>
      <c r="CL109" s="67">
        <v>2.4900000000000002</v>
      </c>
      <c r="CM109" s="67">
        <v>3.4184000000000001</v>
      </c>
      <c r="CN109" s="67">
        <v>1.6092</v>
      </c>
      <c r="CO109" s="67">
        <v>1.7252000000000001</v>
      </c>
      <c r="CP109" s="67">
        <v>2.5017</v>
      </c>
      <c r="CQ109" s="67">
        <v>2.4891000000000001</v>
      </c>
      <c r="CR109" s="67">
        <v>1.3006</v>
      </c>
      <c r="CS109" s="68">
        <v>1.004</v>
      </c>
      <c r="CT109" s="68">
        <v>2.5447000000000002</v>
      </c>
      <c r="CU109" s="68">
        <v>2.7789999999999999</v>
      </c>
      <c r="CV109" s="68">
        <v>1.7825</v>
      </c>
      <c r="CW109" s="68">
        <v>1.3098000000000001</v>
      </c>
      <c r="CX109" s="68">
        <v>2.5299</v>
      </c>
      <c r="CY109" s="68">
        <v>2.6581999999999999</v>
      </c>
      <c r="CZ109" s="68">
        <v>1.5634999999999999</v>
      </c>
      <c r="DA109" s="68">
        <v>1.7988999999999999</v>
      </c>
      <c r="DB109" s="68">
        <v>2.7113999999999998</v>
      </c>
      <c r="DC109" s="68">
        <v>2.2746</v>
      </c>
      <c r="DD109" s="68">
        <v>1.5528</v>
      </c>
      <c r="DE109" s="68">
        <v>1.5</v>
      </c>
      <c r="DF109" s="68">
        <v>2.0286</v>
      </c>
      <c r="DG109" s="68">
        <v>2.1002000000000001</v>
      </c>
      <c r="DH109" s="68">
        <v>1.6093</v>
      </c>
      <c r="DI109" s="68">
        <v>1.6305000000000001</v>
      </c>
      <c r="DJ109" s="68">
        <v>2.4935</v>
      </c>
      <c r="DK109" s="68">
        <v>2.6829000000000001</v>
      </c>
      <c r="DM109" s="69"/>
      <c r="DN109" s="69"/>
      <c r="DO109" s="69"/>
      <c r="DP109" s="69"/>
      <c r="DQ109" s="69"/>
      <c r="DR109" s="69"/>
      <c r="DS109" s="69"/>
      <c r="DT109" s="69"/>
      <c r="DU109" s="69"/>
      <c r="DV109" s="69"/>
      <c r="DW109" s="69"/>
    </row>
    <row r="110" spans="1:127" ht="15.5" x14ac:dyDescent="0.35">
      <c r="A110" s="40" t="s">
        <v>47</v>
      </c>
      <c r="B110" s="83" t="s">
        <v>99</v>
      </c>
      <c r="C110" s="72" t="s">
        <v>119</v>
      </c>
      <c r="D110" s="72" t="s">
        <v>119</v>
      </c>
      <c r="E110" s="72" t="s">
        <v>119</v>
      </c>
      <c r="F110" s="72" t="s">
        <v>119</v>
      </c>
      <c r="G110" s="72" t="s">
        <v>119</v>
      </c>
      <c r="H110" s="72" t="s">
        <v>119</v>
      </c>
      <c r="I110" s="72" t="s">
        <v>119</v>
      </c>
      <c r="J110" s="72" t="s">
        <v>119</v>
      </c>
      <c r="K110" s="72" t="s">
        <v>119</v>
      </c>
      <c r="L110" s="72" t="s">
        <v>119</v>
      </c>
      <c r="M110" s="72" t="s">
        <v>119</v>
      </c>
      <c r="N110" s="72" t="s">
        <v>119</v>
      </c>
      <c r="O110" s="72" t="s">
        <v>119</v>
      </c>
      <c r="P110" s="72" t="s">
        <v>119</v>
      </c>
      <c r="Q110" s="72" t="s">
        <v>119</v>
      </c>
      <c r="R110" s="72" t="s">
        <v>119</v>
      </c>
      <c r="S110" s="72" t="s">
        <v>119</v>
      </c>
      <c r="T110" s="72" t="s">
        <v>119</v>
      </c>
      <c r="U110" s="72" t="s">
        <v>119</v>
      </c>
      <c r="V110" s="72" t="s">
        <v>119</v>
      </c>
      <c r="W110" s="72" t="s">
        <v>119</v>
      </c>
      <c r="X110" s="72" t="s">
        <v>119</v>
      </c>
      <c r="Y110" s="72" t="s">
        <v>119</v>
      </c>
      <c r="Z110" s="72" t="s">
        <v>119</v>
      </c>
      <c r="AA110" s="72" t="s">
        <v>119</v>
      </c>
      <c r="AB110" s="72" t="s">
        <v>119</v>
      </c>
      <c r="AC110" s="72" t="s">
        <v>119</v>
      </c>
      <c r="AD110" s="72" t="s">
        <v>119</v>
      </c>
      <c r="AE110" s="72" t="s">
        <v>119</v>
      </c>
      <c r="AF110" s="72" t="s">
        <v>119</v>
      </c>
      <c r="AG110" s="72" t="s">
        <v>119</v>
      </c>
      <c r="AH110" s="72" t="s">
        <v>119</v>
      </c>
      <c r="AI110" s="72" t="s">
        <v>119</v>
      </c>
      <c r="AJ110" s="72" t="s">
        <v>119</v>
      </c>
      <c r="AK110" s="72" t="s">
        <v>119</v>
      </c>
      <c r="AL110" s="72" t="s">
        <v>119</v>
      </c>
      <c r="AM110" s="72" t="s">
        <v>119</v>
      </c>
      <c r="AN110" s="72" t="s">
        <v>119</v>
      </c>
      <c r="AO110" s="72" t="s">
        <v>119</v>
      </c>
      <c r="AP110" s="72" t="s">
        <v>119</v>
      </c>
      <c r="AQ110" s="72" t="s">
        <v>119</v>
      </c>
      <c r="AR110" s="72" t="s">
        <v>119</v>
      </c>
      <c r="AS110" s="72" t="s">
        <v>119</v>
      </c>
      <c r="AT110" s="72" t="s">
        <v>119</v>
      </c>
      <c r="AU110" s="72" t="s">
        <v>119</v>
      </c>
      <c r="AV110" s="72" t="s">
        <v>119</v>
      </c>
      <c r="AW110" s="72" t="s">
        <v>119</v>
      </c>
      <c r="AX110" s="72" t="s">
        <v>119</v>
      </c>
      <c r="AY110" s="72" t="s">
        <v>119</v>
      </c>
      <c r="AZ110" s="72" t="s">
        <v>119</v>
      </c>
      <c r="BA110" s="72" t="s">
        <v>119</v>
      </c>
      <c r="BB110" s="72" t="s">
        <v>119</v>
      </c>
      <c r="BC110" s="72" t="s">
        <v>119</v>
      </c>
      <c r="BD110" s="72" t="s">
        <v>119</v>
      </c>
      <c r="BE110" s="72" t="s">
        <v>119</v>
      </c>
      <c r="BF110" s="72" t="s">
        <v>119</v>
      </c>
      <c r="BG110" s="72" t="s">
        <v>119</v>
      </c>
      <c r="BH110" s="72" t="s">
        <v>119</v>
      </c>
      <c r="BI110" s="72" t="s">
        <v>119</v>
      </c>
      <c r="BJ110" s="72" t="s">
        <v>119</v>
      </c>
      <c r="BK110" s="72" t="s">
        <v>119</v>
      </c>
      <c r="BL110" s="72" t="s">
        <v>119</v>
      </c>
      <c r="BM110" s="72" t="s">
        <v>119</v>
      </c>
      <c r="BN110" s="72" t="s">
        <v>119</v>
      </c>
      <c r="BO110" s="72" t="s">
        <v>119</v>
      </c>
      <c r="BP110" s="72">
        <v>4.0000000000000002E-4</v>
      </c>
      <c r="BQ110" s="72">
        <v>1E-3</v>
      </c>
      <c r="BR110" s="72">
        <v>1.1000000000000001E-3</v>
      </c>
      <c r="BS110" s="72">
        <v>3.0999999999999999E-3</v>
      </c>
      <c r="BT110" s="72">
        <v>4.8999999999999998E-3</v>
      </c>
      <c r="BU110" s="72">
        <v>3.0999999999999999E-3</v>
      </c>
      <c r="BV110" s="72">
        <v>6.1000000000000004E-3</v>
      </c>
      <c r="BW110" s="72">
        <v>0</v>
      </c>
      <c r="BX110" s="72">
        <v>0</v>
      </c>
      <c r="BY110" s="72">
        <v>0</v>
      </c>
      <c r="BZ110" s="72">
        <v>7.0000000000000001E-3</v>
      </c>
      <c r="CA110" s="72">
        <v>1.04E-2</v>
      </c>
      <c r="CB110" s="72">
        <v>1.04E-2</v>
      </c>
      <c r="CC110" s="72">
        <v>1.04E-2</v>
      </c>
      <c r="CD110" s="67">
        <v>1.04E-2</v>
      </c>
      <c r="CE110" s="67">
        <v>4.8999999999999998E-3</v>
      </c>
      <c r="CF110" s="67">
        <v>3.5999999999999999E-3</v>
      </c>
      <c r="CG110" s="67">
        <v>3.3E-3</v>
      </c>
      <c r="CH110" s="67">
        <v>5.4000000000000003E-3</v>
      </c>
      <c r="CI110" s="67">
        <v>1.09E-2</v>
      </c>
      <c r="CJ110" s="67">
        <v>7.7000000000000002E-3</v>
      </c>
      <c r="CK110" s="67">
        <v>8.3999999999999995E-3</v>
      </c>
      <c r="CL110" s="67">
        <v>0.1203</v>
      </c>
      <c r="CM110" s="67">
        <v>8.0999999999999996E-3</v>
      </c>
      <c r="CN110" s="67">
        <v>4.3E-3</v>
      </c>
      <c r="CO110" s="67">
        <v>4.4000000000000003E-3</v>
      </c>
      <c r="CP110" s="67">
        <v>7.0000000000000001E-3</v>
      </c>
      <c r="CQ110" s="67">
        <v>7.1999999999999998E-3</v>
      </c>
      <c r="CR110" s="67">
        <v>1.01E-2</v>
      </c>
      <c r="CS110" s="68">
        <v>1.01E-2</v>
      </c>
      <c r="CT110" s="68">
        <v>4.2299999999999997E-2</v>
      </c>
      <c r="CU110" s="68">
        <v>3.9899999999999998E-2</v>
      </c>
      <c r="CV110" s="68">
        <v>3.2300000000000002E-2</v>
      </c>
      <c r="CW110" s="68">
        <v>2.3800000000000002E-2</v>
      </c>
      <c r="CX110" s="68">
        <v>4.9399999999999999E-2</v>
      </c>
      <c r="CY110" s="68">
        <v>4.9500000000000002E-2</v>
      </c>
      <c r="CZ110" s="68">
        <v>2.24E-2</v>
      </c>
      <c r="DA110" s="68">
        <v>3.5099999999999999E-2</v>
      </c>
      <c r="DB110" s="68">
        <v>5.0099999999999999E-2</v>
      </c>
      <c r="DC110" s="68">
        <v>4.2200000000000001E-2</v>
      </c>
      <c r="DD110" s="68">
        <v>3.4700000000000002E-2</v>
      </c>
      <c r="DE110" s="68">
        <v>4.1099999999999998E-2</v>
      </c>
      <c r="DF110" s="68">
        <v>5.91E-2</v>
      </c>
      <c r="DG110" s="68">
        <v>5.6899999999999999E-2</v>
      </c>
      <c r="DH110" s="68">
        <v>3.2500000000000001E-2</v>
      </c>
      <c r="DI110" s="68">
        <v>1.8200000000000001E-2</v>
      </c>
      <c r="DJ110" s="68">
        <v>2.7E-2</v>
      </c>
      <c r="DK110" s="68">
        <v>2.6499999999999999E-2</v>
      </c>
      <c r="DM110" s="69"/>
      <c r="DN110" s="69"/>
      <c r="DO110" s="69"/>
      <c r="DP110" s="69"/>
      <c r="DQ110" s="69"/>
      <c r="DR110" s="69"/>
      <c r="DS110" s="69"/>
      <c r="DT110" s="69"/>
      <c r="DU110" s="69"/>
      <c r="DV110" s="69"/>
      <c r="DW110" s="69"/>
    </row>
    <row r="111" spans="1:127" ht="15.5" x14ac:dyDescent="0.35">
      <c r="A111" s="40" t="s">
        <v>47</v>
      </c>
      <c r="B111" s="71" t="s">
        <v>64</v>
      </c>
      <c r="C111" s="72" t="s">
        <v>119</v>
      </c>
      <c r="D111" s="72" t="s">
        <v>119</v>
      </c>
      <c r="E111" s="72" t="s">
        <v>119</v>
      </c>
      <c r="F111" s="72" t="s">
        <v>119</v>
      </c>
      <c r="G111" s="72" t="s">
        <v>119</v>
      </c>
      <c r="H111" s="72" t="s">
        <v>119</v>
      </c>
      <c r="I111" s="72" t="s">
        <v>119</v>
      </c>
      <c r="J111" s="72" t="s">
        <v>119</v>
      </c>
      <c r="K111" s="72" t="s">
        <v>119</v>
      </c>
      <c r="L111" s="72" t="s">
        <v>119</v>
      </c>
      <c r="M111" s="72" t="s">
        <v>119</v>
      </c>
      <c r="N111" s="72" t="s">
        <v>119</v>
      </c>
      <c r="O111" s="72" t="s">
        <v>119</v>
      </c>
      <c r="P111" s="72" t="s">
        <v>119</v>
      </c>
      <c r="Q111" s="72" t="s">
        <v>119</v>
      </c>
      <c r="R111" s="72" t="s">
        <v>119</v>
      </c>
      <c r="S111" s="72" t="s">
        <v>119</v>
      </c>
      <c r="T111" s="72" t="s">
        <v>119</v>
      </c>
      <c r="U111" s="72" t="s">
        <v>119</v>
      </c>
      <c r="V111" s="72" t="s">
        <v>119</v>
      </c>
      <c r="W111" s="72" t="s">
        <v>119</v>
      </c>
      <c r="X111" s="72" t="s">
        <v>119</v>
      </c>
      <c r="Y111" s="72" t="s">
        <v>119</v>
      </c>
      <c r="Z111" s="72" t="s">
        <v>119</v>
      </c>
      <c r="AA111" s="72" t="s">
        <v>119</v>
      </c>
      <c r="AB111" s="72" t="s">
        <v>119</v>
      </c>
      <c r="AC111" s="72" t="s">
        <v>119</v>
      </c>
      <c r="AD111" s="72" t="s">
        <v>119</v>
      </c>
      <c r="AE111" s="72" t="s">
        <v>119</v>
      </c>
      <c r="AF111" s="72" t="s">
        <v>119</v>
      </c>
      <c r="AG111" s="72" t="s">
        <v>119</v>
      </c>
      <c r="AH111" s="72" t="s">
        <v>119</v>
      </c>
      <c r="AI111" s="72" t="s">
        <v>119</v>
      </c>
      <c r="AJ111" s="72" t="s">
        <v>119</v>
      </c>
      <c r="AK111" s="72" t="s">
        <v>119</v>
      </c>
      <c r="AL111" s="72" t="s">
        <v>119</v>
      </c>
      <c r="AM111" s="72" t="s">
        <v>119</v>
      </c>
      <c r="AN111" s="72" t="s">
        <v>119</v>
      </c>
      <c r="AO111" s="72" t="s">
        <v>119</v>
      </c>
      <c r="AP111" s="72" t="s">
        <v>119</v>
      </c>
      <c r="AQ111" s="72" t="s">
        <v>119</v>
      </c>
      <c r="AR111" s="72" t="s">
        <v>119</v>
      </c>
      <c r="AS111" s="72" t="s">
        <v>119</v>
      </c>
      <c r="AT111" s="72" t="s">
        <v>119</v>
      </c>
      <c r="AU111" s="72" t="s">
        <v>119</v>
      </c>
      <c r="AV111" s="72" t="s">
        <v>119</v>
      </c>
      <c r="AW111" s="72" t="s">
        <v>119</v>
      </c>
      <c r="AX111" s="72" t="s">
        <v>119</v>
      </c>
      <c r="AY111" s="72" t="s">
        <v>119</v>
      </c>
      <c r="AZ111" s="72" t="s">
        <v>119</v>
      </c>
      <c r="BA111" s="72" t="s">
        <v>119</v>
      </c>
      <c r="BB111" s="72" t="s">
        <v>119</v>
      </c>
      <c r="BC111" s="72" t="s">
        <v>119</v>
      </c>
      <c r="BD111" s="72" t="s">
        <v>119</v>
      </c>
      <c r="BE111" s="72" t="s">
        <v>119</v>
      </c>
      <c r="BF111" s="72" t="s">
        <v>119</v>
      </c>
      <c r="BG111" s="72">
        <v>1E-3</v>
      </c>
      <c r="BH111" s="72">
        <v>8.9999999999999998E-4</v>
      </c>
      <c r="BI111" s="72">
        <v>1.1999999999999999E-3</v>
      </c>
      <c r="BJ111" s="72">
        <v>1.1999999999999999E-3</v>
      </c>
      <c r="BK111" s="72">
        <v>1.2999999999999999E-3</v>
      </c>
      <c r="BL111" s="72">
        <v>1.1000000000000001E-3</v>
      </c>
      <c r="BM111" s="72">
        <v>1E-3</v>
      </c>
      <c r="BN111" s="72">
        <v>1.4E-3</v>
      </c>
      <c r="BO111" s="72">
        <v>5.0000000000000001E-4</v>
      </c>
      <c r="BP111" s="72">
        <v>8.9999999999999998E-4</v>
      </c>
      <c r="BQ111" s="72">
        <v>2.0000000000000001E-4</v>
      </c>
      <c r="BR111" s="72">
        <v>5.9999999999999995E-4</v>
      </c>
      <c r="BS111" s="72">
        <v>5.9999999999999995E-4</v>
      </c>
      <c r="BT111" s="72">
        <v>5.0000000000000001E-4</v>
      </c>
      <c r="BU111" s="72">
        <v>5.0000000000000001E-4</v>
      </c>
      <c r="BV111" s="72">
        <v>5.0000000000000001E-4</v>
      </c>
      <c r="BW111" s="72">
        <v>0</v>
      </c>
      <c r="BX111" s="72">
        <v>0</v>
      </c>
      <c r="BY111" s="72">
        <v>0</v>
      </c>
      <c r="BZ111" s="72">
        <v>0</v>
      </c>
      <c r="CA111" s="72">
        <v>2.9999999999999997E-4</v>
      </c>
      <c r="CB111" s="72">
        <v>1E-4</v>
      </c>
      <c r="CC111" s="72">
        <v>2.3999999999999998E-3</v>
      </c>
      <c r="CD111" s="67">
        <v>1.2999999999999999E-3</v>
      </c>
      <c r="CE111" s="67">
        <v>3.0999999999999999E-3</v>
      </c>
      <c r="CF111" s="67">
        <v>3.0999999999999999E-3</v>
      </c>
      <c r="CG111" s="67">
        <v>1.1000000000000001E-3</v>
      </c>
      <c r="CH111" s="67">
        <v>1.9E-3</v>
      </c>
      <c r="CI111" s="67">
        <v>3.2000000000000002E-3</v>
      </c>
      <c r="CJ111" s="67">
        <v>3.8999999999999998E-3</v>
      </c>
      <c r="CK111" s="67">
        <v>4.0000000000000001E-3</v>
      </c>
      <c r="CL111" s="67">
        <v>2.8999999999999998E-3</v>
      </c>
      <c r="CM111" s="67">
        <v>2.8999999999999998E-3</v>
      </c>
      <c r="CN111" s="67">
        <v>3.0999999999999999E-3</v>
      </c>
      <c r="CO111" s="67">
        <v>3.3999999999999998E-3</v>
      </c>
      <c r="CP111" s="67">
        <v>1.8E-3</v>
      </c>
      <c r="CQ111" s="67">
        <v>1.2999999999999999E-3</v>
      </c>
      <c r="CR111" s="67">
        <v>1.1999999999999999E-3</v>
      </c>
      <c r="CS111" s="68">
        <v>1.2999999999999999E-3</v>
      </c>
      <c r="CT111" s="68">
        <v>1.6000000000000001E-3</v>
      </c>
      <c r="CU111" s="68">
        <v>1.5E-3</v>
      </c>
      <c r="CV111" s="68">
        <v>2.7000000000000001E-3</v>
      </c>
      <c r="CW111" s="68">
        <v>3.3999999999999998E-3</v>
      </c>
      <c r="CX111" s="68">
        <v>3.5000000000000001E-3</v>
      </c>
      <c r="CY111" s="68">
        <v>3.2000000000000002E-3</v>
      </c>
      <c r="CZ111" s="68">
        <v>3.0999999999999999E-3</v>
      </c>
      <c r="DA111" s="68">
        <v>3.3E-3</v>
      </c>
      <c r="DB111" s="68">
        <v>2.8999999999999998E-3</v>
      </c>
      <c r="DC111" s="68">
        <v>2.8999999999999998E-3</v>
      </c>
      <c r="DD111" s="68">
        <v>3.3E-3</v>
      </c>
      <c r="DE111" s="68">
        <v>3.0999999999999999E-3</v>
      </c>
      <c r="DF111" s="68">
        <v>3.5999999999999999E-3</v>
      </c>
      <c r="DG111" s="68">
        <v>5.1999999999999998E-3</v>
      </c>
      <c r="DH111" s="68">
        <v>4.5999999999999999E-3</v>
      </c>
      <c r="DI111" s="68">
        <v>3.7000000000000002E-3</v>
      </c>
      <c r="DJ111" s="68">
        <v>2.5000000000000001E-3</v>
      </c>
      <c r="DK111" s="68">
        <v>1.8E-3</v>
      </c>
      <c r="DM111" s="69"/>
      <c r="DN111" s="69"/>
      <c r="DO111" s="69"/>
      <c r="DP111" s="69"/>
      <c r="DQ111" s="69"/>
      <c r="DR111" s="69"/>
      <c r="DS111" s="69"/>
      <c r="DT111" s="69"/>
      <c r="DU111" s="69"/>
      <c r="DV111" s="69"/>
      <c r="DW111" s="69"/>
    </row>
    <row r="112" spans="1:127" ht="15.5" x14ac:dyDescent="0.35">
      <c r="A112" s="40" t="s">
        <v>47</v>
      </c>
      <c r="B112" s="71" t="s">
        <v>52</v>
      </c>
      <c r="C112" s="72" t="s">
        <v>119</v>
      </c>
      <c r="D112" s="72" t="s">
        <v>119</v>
      </c>
      <c r="E112" s="72" t="s">
        <v>119</v>
      </c>
      <c r="F112" s="72" t="s">
        <v>119</v>
      </c>
      <c r="G112" s="72" t="s">
        <v>119</v>
      </c>
      <c r="H112" s="72" t="s">
        <v>119</v>
      </c>
      <c r="I112" s="72" t="s">
        <v>119</v>
      </c>
      <c r="J112" s="72" t="s">
        <v>119</v>
      </c>
      <c r="K112" s="72" t="s">
        <v>119</v>
      </c>
      <c r="L112" s="72" t="s">
        <v>119</v>
      </c>
      <c r="M112" s="72" t="s">
        <v>119</v>
      </c>
      <c r="N112" s="72" t="s">
        <v>119</v>
      </c>
      <c r="O112" s="72" t="s">
        <v>119</v>
      </c>
      <c r="P112" s="72" t="s">
        <v>119</v>
      </c>
      <c r="Q112" s="72" t="s">
        <v>119</v>
      </c>
      <c r="R112" s="72" t="s">
        <v>119</v>
      </c>
      <c r="S112" s="72" t="s">
        <v>119</v>
      </c>
      <c r="T112" s="72" t="s">
        <v>119</v>
      </c>
      <c r="U112" s="72" t="s">
        <v>119</v>
      </c>
      <c r="V112" s="72" t="s">
        <v>119</v>
      </c>
      <c r="W112" s="72" t="s">
        <v>119</v>
      </c>
      <c r="X112" s="72" t="s">
        <v>119</v>
      </c>
      <c r="Y112" s="72" t="s">
        <v>119</v>
      </c>
      <c r="Z112" s="72" t="s">
        <v>119</v>
      </c>
      <c r="AA112" s="72" t="s">
        <v>119</v>
      </c>
      <c r="AB112" s="72" t="s">
        <v>119</v>
      </c>
      <c r="AC112" s="72" t="s">
        <v>119</v>
      </c>
      <c r="AD112" s="72" t="s">
        <v>119</v>
      </c>
      <c r="AE112" s="72" t="s">
        <v>119</v>
      </c>
      <c r="AF112" s="72" t="s">
        <v>119</v>
      </c>
      <c r="AG112" s="72" t="s">
        <v>119</v>
      </c>
      <c r="AH112" s="72" t="s">
        <v>119</v>
      </c>
      <c r="AI112" s="72" t="s">
        <v>119</v>
      </c>
      <c r="AJ112" s="72" t="s">
        <v>119</v>
      </c>
      <c r="AK112" s="72" t="s">
        <v>119</v>
      </c>
      <c r="AL112" s="72" t="s">
        <v>119</v>
      </c>
      <c r="AM112" s="72" t="s">
        <v>119</v>
      </c>
      <c r="AN112" s="72" t="s">
        <v>119</v>
      </c>
      <c r="AO112" s="72" t="s">
        <v>119</v>
      </c>
      <c r="AP112" s="72" t="s">
        <v>119</v>
      </c>
      <c r="AQ112" s="72" t="s">
        <v>119</v>
      </c>
      <c r="AR112" s="72" t="s">
        <v>119</v>
      </c>
      <c r="AS112" s="72" t="s">
        <v>119</v>
      </c>
      <c r="AT112" s="72" t="s">
        <v>119</v>
      </c>
      <c r="AU112" s="72" t="s">
        <v>119</v>
      </c>
      <c r="AV112" s="72" t="s">
        <v>119</v>
      </c>
      <c r="AW112" s="72" t="s">
        <v>119</v>
      </c>
      <c r="AX112" s="72" t="s">
        <v>119</v>
      </c>
      <c r="AY112" s="72" t="s">
        <v>119</v>
      </c>
      <c r="AZ112" s="72" t="s">
        <v>119</v>
      </c>
      <c r="BA112" s="72" t="s">
        <v>119</v>
      </c>
      <c r="BB112" s="72" t="s">
        <v>119</v>
      </c>
      <c r="BC112" s="72" t="s">
        <v>119</v>
      </c>
      <c r="BD112" s="72" t="s">
        <v>119</v>
      </c>
      <c r="BE112" s="72" t="s">
        <v>119</v>
      </c>
      <c r="BF112" s="72" t="s">
        <v>119</v>
      </c>
      <c r="BG112" s="72">
        <v>0.1782</v>
      </c>
      <c r="BH112" s="72">
        <v>0.43780000000000002</v>
      </c>
      <c r="BI112" s="72">
        <v>0.55410000000000004</v>
      </c>
      <c r="BJ112" s="72">
        <v>0.18360000000000001</v>
      </c>
      <c r="BK112" s="72">
        <v>0.14019999999999999</v>
      </c>
      <c r="BL112" s="72">
        <v>0.70099999999999996</v>
      </c>
      <c r="BM112" s="72">
        <v>0.85960000000000003</v>
      </c>
      <c r="BN112" s="72">
        <v>0.30940000000000001</v>
      </c>
      <c r="BO112" s="72">
        <v>0.47039999999999998</v>
      </c>
      <c r="BP112" s="72">
        <v>1.4729000000000001</v>
      </c>
      <c r="BQ112" s="72">
        <v>1.5618000000000001</v>
      </c>
      <c r="BR112" s="72">
        <v>0.54890000000000005</v>
      </c>
      <c r="BS112" s="72">
        <v>0.76600000000000001</v>
      </c>
      <c r="BT112" s="72">
        <v>2.52</v>
      </c>
      <c r="BU112" s="72">
        <v>2.1953</v>
      </c>
      <c r="BV112" s="72">
        <v>0.64700000000000002</v>
      </c>
      <c r="BW112" s="72">
        <v>1.1636</v>
      </c>
      <c r="BX112" s="72">
        <v>3.1440000000000001</v>
      </c>
      <c r="BY112" s="72">
        <v>2.9977999999999998</v>
      </c>
      <c r="BZ112" s="72">
        <v>1.0542</v>
      </c>
      <c r="CA112" s="72">
        <v>1.1881999999999999</v>
      </c>
      <c r="CB112" s="72">
        <v>3.3978999999999999</v>
      </c>
      <c r="CC112" s="72">
        <v>2.927</v>
      </c>
      <c r="CD112" s="67">
        <v>0.96640000000000004</v>
      </c>
      <c r="CE112" s="67">
        <v>1.2917000000000001</v>
      </c>
      <c r="CF112" s="67">
        <v>3.5329000000000002</v>
      </c>
      <c r="CG112" s="67">
        <v>3.2395</v>
      </c>
      <c r="CH112" s="67">
        <v>1.0742</v>
      </c>
      <c r="CI112" s="67">
        <v>1.2697000000000001</v>
      </c>
      <c r="CJ112" s="67">
        <v>3.1644000000000001</v>
      </c>
      <c r="CK112" s="67">
        <v>3.1242000000000001</v>
      </c>
      <c r="CL112" s="67">
        <v>0.99939999999999996</v>
      </c>
      <c r="CM112" s="67">
        <v>1.1943999999999999</v>
      </c>
      <c r="CN112" s="67">
        <v>3.3378999999999999</v>
      </c>
      <c r="CO112" s="67">
        <v>2.6888000000000001</v>
      </c>
      <c r="CP112" s="67">
        <v>0.93840000000000001</v>
      </c>
      <c r="CQ112" s="67">
        <v>1.0831</v>
      </c>
      <c r="CR112" s="67">
        <v>3.0903999999999998</v>
      </c>
      <c r="CS112" s="68">
        <v>2.6234999999999999</v>
      </c>
      <c r="CT112" s="68">
        <v>0.98319999999999996</v>
      </c>
      <c r="CU112" s="68">
        <v>1.3048999999999999</v>
      </c>
      <c r="CV112" s="68">
        <v>3.3822999999999999</v>
      </c>
      <c r="CW112" s="68">
        <v>3.2685</v>
      </c>
      <c r="CX112" s="68">
        <v>1.2398</v>
      </c>
      <c r="CY112" s="68">
        <v>1.5932999999999999</v>
      </c>
      <c r="CZ112" s="68">
        <v>3.839</v>
      </c>
      <c r="DA112" s="68">
        <v>3.4438</v>
      </c>
      <c r="DB112" s="68">
        <v>1.371</v>
      </c>
      <c r="DC112" s="68">
        <v>1.1754</v>
      </c>
      <c r="DD112" s="68">
        <v>4.0037000000000003</v>
      </c>
      <c r="DE112" s="68">
        <v>3.9264000000000001</v>
      </c>
      <c r="DF112" s="68">
        <v>1.353</v>
      </c>
      <c r="DG112" s="68">
        <v>1.7577</v>
      </c>
      <c r="DH112" s="68">
        <v>5.9861000000000004</v>
      </c>
      <c r="DI112" s="68">
        <v>4.9842000000000004</v>
      </c>
      <c r="DJ112" s="68">
        <v>1.5617000000000001</v>
      </c>
      <c r="DK112" s="68">
        <v>1.8936999999999999</v>
      </c>
      <c r="DM112" s="69"/>
      <c r="DN112" s="69"/>
      <c r="DO112" s="69"/>
      <c r="DP112" s="69"/>
      <c r="DQ112" s="69"/>
      <c r="DR112" s="69"/>
      <c r="DS112" s="69"/>
      <c r="DT112" s="69"/>
      <c r="DU112" s="69"/>
      <c r="DV112" s="69"/>
      <c r="DW112" s="69"/>
    </row>
    <row r="113" spans="1:127" ht="15.5" x14ac:dyDescent="0.35">
      <c r="A113" s="40" t="s">
        <v>47</v>
      </c>
      <c r="B113" s="71" t="s">
        <v>53</v>
      </c>
      <c r="C113" s="72">
        <v>0.59709999999999996</v>
      </c>
      <c r="D113" s="72">
        <v>0.61780000000000002</v>
      </c>
      <c r="E113" s="72">
        <v>0.63700000000000001</v>
      </c>
      <c r="F113" s="72">
        <v>0.66449999999999998</v>
      </c>
      <c r="G113" s="72">
        <v>0.74199999999999999</v>
      </c>
      <c r="H113" s="72">
        <v>0.76770000000000005</v>
      </c>
      <c r="I113" s="72">
        <v>0.79159999999999997</v>
      </c>
      <c r="J113" s="72">
        <v>0.82569999999999999</v>
      </c>
      <c r="K113" s="72">
        <v>0.85950000000000004</v>
      </c>
      <c r="L113" s="72">
        <v>0.8054</v>
      </c>
      <c r="M113" s="72">
        <v>0.87549999999999994</v>
      </c>
      <c r="N113" s="72">
        <v>0.88660000000000005</v>
      </c>
      <c r="O113" s="72">
        <v>0.93589999999999995</v>
      </c>
      <c r="P113" s="72">
        <v>1.0002</v>
      </c>
      <c r="Q113" s="72">
        <v>1.0569</v>
      </c>
      <c r="R113" s="72">
        <v>1.0790999999999999</v>
      </c>
      <c r="S113" s="72">
        <v>1.1395</v>
      </c>
      <c r="T113" s="72">
        <v>1.1008</v>
      </c>
      <c r="U113" s="72">
        <v>1.1184000000000001</v>
      </c>
      <c r="V113" s="72">
        <v>1.1463000000000001</v>
      </c>
      <c r="W113" s="72">
        <v>1.3203</v>
      </c>
      <c r="X113" s="72">
        <v>1.2375</v>
      </c>
      <c r="Y113" s="72">
        <v>1.2619</v>
      </c>
      <c r="Z113" s="72">
        <v>1.4113</v>
      </c>
      <c r="AA113" s="72">
        <v>1.4198999999999999</v>
      </c>
      <c r="AB113" s="72">
        <v>1.5057</v>
      </c>
      <c r="AC113" s="72">
        <v>1.5</v>
      </c>
      <c r="AD113" s="72">
        <v>1.6348</v>
      </c>
      <c r="AE113" s="72">
        <v>1.573</v>
      </c>
      <c r="AF113" s="72">
        <v>1.5367999999999999</v>
      </c>
      <c r="AG113" s="72">
        <v>1.5708</v>
      </c>
      <c r="AH113" s="72">
        <v>1.7875000000000001</v>
      </c>
      <c r="AI113" s="72">
        <v>1.5226999999999999</v>
      </c>
      <c r="AJ113" s="72">
        <v>1.5620000000000001</v>
      </c>
      <c r="AK113" s="72">
        <v>1.6129</v>
      </c>
      <c r="AL113" s="72">
        <v>1.7684</v>
      </c>
      <c r="AM113" s="72">
        <v>1.5905</v>
      </c>
      <c r="AN113" s="72">
        <v>1.5105999999999999</v>
      </c>
      <c r="AO113" s="72">
        <v>1.5651999999999999</v>
      </c>
      <c r="AP113" s="72">
        <v>1.7617</v>
      </c>
      <c r="AQ113" s="72">
        <v>1.5747</v>
      </c>
      <c r="AR113" s="72">
        <v>1.4816</v>
      </c>
      <c r="AS113" s="72">
        <v>1.5457000000000001</v>
      </c>
      <c r="AT113" s="72">
        <v>1.6736</v>
      </c>
      <c r="AU113" s="72">
        <v>1.8015000000000001</v>
      </c>
      <c r="AV113" s="72">
        <v>1.7190000000000001</v>
      </c>
      <c r="AW113" s="72">
        <v>1.7488999999999999</v>
      </c>
      <c r="AX113" s="72">
        <v>1.9298999999999999</v>
      </c>
      <c r="AY113" s="72">
        <v>1.8886000000000001</v>
      </c>
      <c r="AZ113" s="72">
        <v>1.9257</v>
      </c>
      <c r="BA113" s="72">
        <v>1.9330000000000001</v>
      </c>
      <c r="BB113" s="72">
        <v>1.9816</v>
      </c>
      <c r="BC113" s="72">
        <v>1.8996</v>
      </c>
      <c r="BD113" s="72">
        <v>1.9055</v>
      </c>
      <c r="BE113" s="72">
        <v>1.9145000000000001</v>
      </c>
      <c r="BF113" s="72">
        <v>1.9382999999999999</v>
      </c>
      <c r="BG113" s="72">
        <v>1.8611</v>
      </c>
      <c r="BH113" s="72">
        <v>1.8156000000000001</v>
      </c>
      <c r="BI113" s="72">
        <v>1.8509</v>
      </c>
      <c r="BJ113" s="72">
        <v>1.9100999999999999</v>
      </c>
      <c r="BK113" s="72">
        <v>1.7656000000000001</v>
      </c>
      <c r="BL113" s="72">
        <v>1.8416999999999999</v>
      </c>
      <c r="BM113" s="72">
        <v>1.8535999999999999</v>
      </c>
      <c r="BN113" s="72">
        <v>1.9268000000000001</v>
      </c>
      <c r="BO113" s="72">
        <v>1.9587000000000001</v>
      </c>
      <c r="BP113" s="72">
        <v>2.0034000000000001</v>
      </c>
      <c r="BQ113" s="72">
        <v>2.0139</v>
      </c>
      <c r="BR113" s="72">
        <v>2.1326999999999998</v>
      </c>
      <c r="BS113" s="72">
        <v>2.3035000000000001</v>
      </c>
      <c r="BT113" s="72">
        <v>2.3403</v>
      </c>
      <c r="BU113" s="72">
        <v>2.3793000000000002</v>
      </c>
      <c r="BV113" s="72">
        <v>2.4636999999999998</v>
      </c>
      <c r="BW113" s="72">
        <v>2.6594000000000002</v>
      </c>
      <c r="BX113" s="72">
        <v>2.5310999999999999</v>
      </c>
      <c r="BY113" s="72">
        <v>2.5973000000000002</v>
      </c>
      <c r="BZ113" s="72">
        <v>2.7437999999999998</v>
      </c>
      <c r="CA113" s="72">
        <v>2.8144</v>
      </c>
      <c r="CB113" s="72">
        <v>2.7684000000000002</v>
      </c>
      <c r="CC113" s="72">
        <v>2.8214999999999999</v>
      </c>
      <c r="CD113" s="67">
        <v>2.7938000000000001</v>
      </c>
      <c r="CE113" s="67">
        <v>3.0430999999999999</v>
      </c>
      <c r="CF113" s="67">
        <v>2.9337</v>
      </c>
      <c r="CG113" s="67">
        <v>2.8940999999999999</v>
      </c>
      <c r="CH113" s="67">
        <v>3.0478999999999998</v>
      </c>
      <c r="CI113" s="67">
        <v>3.2240000000000002</v>
      </c>
      <c r="CJ113" s="67">
        <v>3.2084999999999999</v>
      </c>
      <c r="CK113" s="67">
        <v>3.3037000000000001</v>
      </c>
      <c r="CL113" s="67">
        <v>3.3178999999999998</v>
      </c>
      <c r="CM113" s="67">
        <v>4.0077999999999996</v>
      </c>
      <c r="CN113" s="67">
        <v>3.9091</v>
      </c>
      <c r="CO113" s="67">
        <v>3.956</v>
      </c>
      <c r="CP113" s="67">
        <v>4.0007999999999999</v>
      </c>
      <c r="CQ113" s="67">
        <v>3.9047999999999998</v>
      </c>
      <c r="CR113" s="67">
        <v>3.9845000000000002</v>
      </c>
      <c r="CS113" s="68">
        <v>4.0204000000000004</v>
      </c>
      <c r="CT113" s="68">
        <v>4.1132</v>
      </c>
      <c r="CU113" s="68">
        <v>4.1967999999999996</v>
      </c>
      <c r="CV113" s="68">
        <v>4.0206999999999997</v>
      </c>
      <c r="CW113" s="68">
        <v>3.9371</v>
      </c>
      <c r="CX113" s="68">
        <v>3.9262999999999999</v>
      </c>
      <c r="CY113" s="68">
        <v>4.0628000000000002</v>
      </c>
      <c r="CZ113" s="68">
        <v>3.8633999999999999</v>
      </c>
      <c r="DA113" s="68">
        <v>4.0002000000000004</v>
      </c>
      <c r="DB113" s="68">
        <v>4.0612000000000004</v>
      </c>
      <c r="DC113" s="68">
        <v>4.3288000000000002</v>
      </c>
      <c r="DD113" s="68">
        <v>4.2493999999999996</v>
      </c>
      <c r="DE113" s="68">
        <v>4.2112999999999996</v>
      </c>
      <c r="DF113" s="68">
        <v>4.3577000000000004</v>
      </c>
      <c r="DG113" s="68">
        <v>4.2615999999999996</v>
      </c>
      <c r="DH113" s="68">
        <v>4.2958999999999996</v>
      </c>
      <c r="DI113" s="68">
        <v>4.3457999999999997</v>
      </c>
      <c r="DJ113" s="68">
        <v>4.2229000000000001</v>
      </c>
      <c r="DK113" s="68">
        <v>3.9525999999999999</v>
      </c>
      <c r="DM113" s="69"/>
      <c r="DN113" s="69"/>
      <c r="DO113" s="69"/>
      <c r="DP113" s="69"/>
      <c r="DQ113" s="69"/>
      <c r="DR113" s="69"/>
      <c r="DS113" s="69"/>
      <c r="DT113" s="69"/>
      <c r="DU113" s="69"/>
      <c r="DV113" s="69"/>
      <c r="DW113" s="69"/>
    </row>
    <row r="114" spans="1:127" ht="15.5" x14ac:dyDescent="0.35">
      <c r="A114" s="40" t="s">
        <v>47</v>
      </c>
      <c r="B114" s="71" t="s">
        <v>54</v>
      </c>
      <c r="C114" s="72">
        <v>1.4878</v>
      </c>
      <c r="D114" s="72">
        <v>0.86509999999999998</v>
      </c>
      <c r="E114" s="72">
        <v>0.81069999999999998</v>
      </c>
      <c r="F114" s="72">
        <v>0.87819999999999998</v>
      </c>
      <c r="G114" s="72">
        <v>1.5141</v>
      </c>
      <c r="H114" s="72">
        <v>0.88029999999999997</v>
      </c>
      <c r="I114" s="72">
        <v>0.82489999999999997</v>
      </c>
      <c r="J114" s="72">
        <v>0.89370000000000005</v>
      </c>
      <c r="K114" s="72">
        <v>1.0645</v>
      </c>
      <c r="L114" s="72">
        <v>1.3119000000000001</v>
      </c>
      <c r="M114" s="72">
        <v>0.68930000000000002</v>
      </c>
      <c r="N114" s="72">
        <v>1.1323000000000001</v>
      </c>
      <c r="O114" s="72">
        <v>0.89890000000000003</v>
      </c>
      <c r="P114" s="72">
        <v>0.86260000000000003</v>
      </c>
      <c r="Q114" s="72">
        <v>0.83479999999999999</v>
      </c>
      <c r="R114" s="72">
        <v>0.81569999999999998</v>
      </c>
      <c r="S114" s="72">
        <v>0.88300000000000001</v>
      </c>
      <c r="T114" s="72">
        <v>0.83120000000000005</v>
      </c>
      <c r="U114" s="72">
        <v>0.90939999999999999</v>
      </c>
      <c r="V114" s="72">
        <v>0.95440000000000003</v>
      </c>
      <c r="W114" s="72">
        <v>0.96919999999999995</v>
      </c>
      <c r="X114" s="72">
        <v>0.93879999999999997</v>
      </c>
      <c r="Y114" s="72">
        <v>0.86529999999999996</v>
      </c>
      <c r="Z114" s="72">
        <v>0.89170000000000005</v>
      </c>
      <c r="AA114" s="72">
        <v>0.64839999999999998</v>
      </c>
      <c r="AB114" s="72">
        <v>0.7379</v>
      </c>
      <c r="AC114" s="72">
        <v>0.65239999999999998</v>
      </c>
      <c r="AD114" s="72">
        <v>0.91239999999999999</v>
      </c>
      <c r="AE114" s="72">
        <v>0.90129999999999999</v>
      </c>
      <c r="AF114" s="72">
        <v>0.86150000000000004</v>
      </c>
      <c r="AG114" s="72">
        <v>0.90180000000000005</v>
      </c>
      <c r="AH114" s="72">
        <v>0.87849999999999995</v>
      </c>
      <c r="AI114" s="72">
        <v>0.87370000000000003</v>
      </c>
      <c r="AJ114" s="72">
        <v>0.77829999999999999</v>
      </c>
      <c r="AK114" s="72">
        <v>0.79520000000000002</v>
      </c>
      <c r="AL114" s="72">
        <v>0.80479999999999996</v>
      </c>
      <c r="AM114" s="72">
        <v>0.76100000000000001</v>
      </c>
      <c r="AN114" s="72">
        <v>0.86180000000000001</v>
      </c>
      <c r="AO114" s="72">
        <v>0.90469999999999995</v>
      </c>
      <c r="AP114" s="72">
        <v>0.77510000000000001</v>
      </c>
      <c r="AQ114" s="72">
        <v>0.81079999999999997</v>
      </c>
      <c r="AR114" s="72">
        <v>0.80400000000000005</v>
      </c>
      <c r="AS114" s="72">
        <v>0.6774</v>
      </c>
      <c r="AT114" s="72">
        <v>0.73829999999999996</v>
      </c>
      <c r="AU114" s="72">
        <v>0.77729999999999999</v>
      </c>
      <c r="AV114" s="72">
        <v>0.71</v>
      </c>
      <c r="AW114" s="72">
        <v>0.80330000000000001</v>
      </c>
      <c r="AX114" s="72">
        <v>0.74039999999999995</v>
      </c>
      <c r="AY114" s="72">
        <v>0.60409999999999997</v>
      </c>
      <c r="AZ114" s="72">
        <v>0.63290000000000002</v>
      </c>
      <c r="BA114" s="72">
        <v>0.60580000000000001</v>
      </c>
      <c r="BB114" s="72">
        <v>0.55989999999999995</v>
      </c>
      <c r="BC114" s="72">
        <v>0.69599999999999995</v>
      </c>
      <c r="BD114" s="72">
        <v>0.70489999999999997</v>
      </c>
      <c r="BE114" s="72">
        <v>0.73440000000000005</v>
      </c>
      <c r="BF114" s="72">
        <v>0.52629999999999999</v>
      </c>
      <c r="BG114" s="72">
        <v>0.7329</v>
      </c>
      <c r="BH114" s="72">
        <v>0.80989999999999995</v>
      </c>
      <c r="BI114" s="72">
        <v>0.82369999999999999</v>
      </c>
      <c r="BJ114" s="72">
        <v>0.82369999999999999</v>
      </c>
      <c r="BK114" s="72">
        <v>0.66679999999999995</v>
      </c>
      <c r="BL114" s="72">
        <v>0.72019999999999995</v>
      </c>
      <c r="BM114" s="72">
        <v>0.65559999999999996</v>
      </c>
      <c r="BN114" s="72">
        <v>0.66210000000000002</v>
      </c>
      <c r="BO114" s="72">
        <v>0.81010000000000004</v>
      </c>
      <c r="BP114" s="72">
        <v>0.77149999999999996</v>
      </c>
      <c r="BQ114" s="72">
        <v>0.76829999999999998</v>
      </c>
      <c r="BR114" s="72">
        <v>0.80930000000000002</v>
      </c>
      <c r="BS114" s="72">
        <v>0.99470000000000003</v>
      </c>
      <c r="BT114" s="72">
        <v>0.9587</v>
      </c>
      <c r="BU114" s="72">
        <v>0.89090000000000003</v>
      </c>
      <c r="BV114" s="72">
        <v>0.83579999999999999</v>
      </c>
      <c r="BW114" s="72">
        <v>1.0333000000000001</v>
      </c>
      <c r="BX114" s="72">
        <v>1.0321</v>
      </c>
      <c r="BY114" s="72">
        <v>1.0456000000000001</v>
      </c>
      <c r="BZ114" s="72">
        <v>1.1931</v>
      </c>
      <c r="CA114" s="72">
        <v>0.88729999999999998</v>
      </c>
      <c r="CB114" s="72">
        <v>0.93340000000000001</v>
      </c>
      <c r="CC114" s="72">
        <v>0.88280000000000003</v>
      </c>
      <c r="CD114" s="67">
        <v>0.93289999999999995</v>
      </c>
      <c r="CE114" s="67">
        <v>1.1788000000000001</v>
      </c>
      <c r="CF114" s="67">
        <v>1.1498999999999999</v>
      </c>
      <c r="CG114" s="67">
        <v>1.1231</v>
      </c>
      <c r="CH114" s="67">
        <v>1.1775</v>
      </c>
      <c r="CI114" s="67">
        <v>1.5396000000000001</v>
      </c>
      <c r="CJ114" s="67">
        <v>1.4339</v>
      </c>
      <c r="CK114" s="67">
        <v>1.3865000000000001</v>
      </c>
      <c r="CL114" s="67">
        <v>1.4702</v>
      </c>
      <c r="CM114" s="67">
        <v>1.002</v>
      </c>
      <c r="CN114" s="67">
        <v>0.99890000000000001</v>
      </c>
      <c r="CO114" s="67">
        <v>0.98919999999999997</v>
      </c>
      <c r="CP114" s="67">
        <v>0.97109999999999996</v>
      </c>
      <c r="CQ114" s="67">
        <v>0.9597</v>
      </c>
      <c r="CR114" s="67">
        <v>0.93659999999999999</v>
      </c>
      <c r="CS114" s="68">
        <v>0.88600000000000001</v>
      </c>
      <c r="CT114" s="68">
        <v>0.99450000000000005</v>
      </c>
      <c r="CU114" s="68">
        <v>1.0230999999999999</v>
      </c>
      <c r="CV114" s="68">
        <v>1.0703</v>
      </c>
      <c r="CW114" s="68">
        <v>1.0335000000000001</v>
      </c>
      <c r="CX114" s="68">
        <v>1.0503</v>
      </c>
      <c r="CY114" s="68">
        <v>1.1095999999999999</v>
      </c>
      <c r="CZ114" s="68">
        <v>1.1164000000000001</v>
      </c>
      <c r="DA114" s="68">
        <v>1.0629999999999999</v>
      </c>
      <c r="DB114" s="68">
        <v>1.0362</v>
      </c>
      <c r="DC114" s="68">
        <v>1.0834999999999999</v>
      </c>
      <c r="DD114" s="68">
        <v>1.1196999999999999</v>
      </c>
      <c r="DE114" s="68">
        <v>1.0633999999999999</v>
      </c>
      <c r="DF114" s="68">
        <v>0.9677</v>
      </c>
      <c r="DG114" s="68">
        <v>0.99590000000000001</v>
      </c>
      <c r="DH114" s="68">
        <v>1.0485</v>
      </c>
      <c r="DI114" s="68">
        <v>1.0187999999999999</v>
      </c>
      <c r="DJ114" s="68">
        <v>1.0431999999999999</v>
      </c>
      <c r="DK114" s="68">
        <v>1.0078</v>
      </c>
      <c r="DM114" s="69"/>
      <c r="DN114" s="69"/>
      <c r="DO114" s="69"/>
      <c r="DP114" s="69"/>
      <c r="DQ114" s="69"/>
      <c r="DR114" s="69"/>
      <c r="DS114" s="69"/>
      <c r="DT114" s="69"/>
      <c r="DU114" s="69"/>
      <c r="DV114" s="69"/>
      <c r="DW114" s="69"/>
    </row>
    <row r="115" spans="1:127" ht="15.5" x14ac:dyDescent="0.35">
      <c r="A115" s="40" t="s">
        <v>47</v>
      </c>
      <c r="B115" s="71" t="s">
        <v>59</v>
      </c>
      <c r="C115" s="72">
        <v>7.3219000000000003</v>
      </c>
      <c r="D115" s="72">
        <v>6.3524000000000003</v>
      </c>
      <c r="E115" s="72">
        <v>6.5903</v>
      </c>
      <c r="F115" s="72">
        <v>7.4054000000000002</v>
      </c>
      <c r="G115" s="72">
        <v>7.8643000000000001</v>
      </c>
      <c r="H115" s="72">
        <v>6.9459</v>
      </c>
      <c r="I115" s="72">
        <v>7.3000999999999996</v>
      </c>
      <c r="J115" s="72">
        <v>8.1888000000000005</v>
      </c>
      <c r="K115" s="72">
        <v>9.2936999999999994</v>
      </c>
      <c r="L115" s="72">
        <v>8.1557999999999993</v>
      </c>
      <c r="M115" s="72">
        <v>7.7812000000000001</v>
      </c>
      <c r="N115" s="72">
        <v>8.7022999999999993</v>
      </c>
      <c r="O115" s="72">
        <v>7.9173</v>
      </c>
      <c r="P115" s="72">
        <v>7.7622999999999998</v>
      </c>
      <c r="Q115" s="72">
        <v>7.1555</v>
      </c>
      <c r="R115" s="72">
        <v>7.5598999999999998</v>
      </c>
      <c r="S115" s="72">
        <v>8.3628999999999998</v>
      </c>
      <c r="T115" s="72">
        <v>7.8505000000000003</v>
      </c>
      <c r="U115" s="72">
        <v>7.5350999999999999</v>
      </c>
      <c r="V115" s="72">
        <v>8.1255000000000006</v>
      </c>
      <c r="W115" s="72">
        <v>8.7870000000000008</v>
      </c>
      <c r="X115" s="72">
        <v>8.2922999999999991</v>
      </c>
      <c r="Y115" s="72">
        <v>7.8613</v>
      </c>
      <c r="Z115" s="72">
        <v>9.2805</v>
      </c>
      <c r="AA115" s="72">
        <v>8.9754000000000005</v>
      </c>
      <c r="AB115" s="72">
        <v>8.3552</v>
      </c>
      <c r="AC115" s="72">
        <v>7.8971999999999998</v>
      </c>
      <c r="AD115" s="72">
        <v>8.9357000000000006</v>
      </c>
      <c r="AE115" s="72">
        <v>9.0622000000000007</v>
      </c>
      <c r="AF115" s="72">
        <v>8.2746999999999993</v>
      </c>
      <c r="AG115" s="72">
        <v>8.4076000000000004</v>
      </c>
      <c r="AH115" s="72">
        <v>8.7936999999999994</v>
      </c>
      <c r="AI115" s="72">
        <v>8.9362999999999992</v>
      </c>
      <c r="AJ115" s="72">
        <v>8.4154</v>
      </c>
      <c r="AK115" s="72">
        <v>8.1944999999999997</v>
      </c>
      <c r="AL115" s="72">
        <v>9.0317000000000007</v>
      </c>
      <c r="AM115" s="72">
        <v>8.6943999999999999</v>
      </c>
      <c r="AN115" s="72">
        <v>8.2861999999999991</v>
      </c>
      <c r="AO115" s="72">
        <v>7.8459000000000003</v>
      </c>
      <c r="AP115" s="72">
        <v>9.0816999999999997</v>
      </c>
      <c r="AQ115" s="72">
        <v>8.4232999999999993</v>
      </c>
      <c r="AR115" s="72">
        <v>7.6341999999999999</v>
      </c>
      <c r="AS115" s="72">
        <v>7.6498999999999997</v>
      </c>
      <c r="AT115" s="72">
        <v>8.2912999999999997</v>
      </c>
      <c r="AU115" s="72">
        <v>8.7575000000000003</v>
      </c>
      <c r="AV115" s="72">
        <v>7.7290999999999999</v>
      </c>
      <c r="AW115" s="72">
        <v>8.0061</v>
      </c>
      <c r="AX115" s="72">
        <v>8.4298000000000002</v>
      </c>
      <c r="AY115" s="72">
        <v>8.4695</v>
      </c>
      <c r="AZ115" s="72">
        <v>7.7899000000000003</v>
      </c>
      <c r="BA115" s="72">
        <v>7.9912999999999998</v>
      </c>
      <c r="BB115" s="72">
        <v>8.4911999999999992</v>
      </c>
      <c r="BC115" s="72">
        <v>8.5394000000000005</v>
      </c>
      <c r="BD115" s="72">
        <v>8.2451000000000008</v>
      </c>
      <c r="BE115" s="72">
        <v>8.0893999999999995</v>
      </c>
      <c r="BF115" s="72">
        <v>8.5963999999999992</v>
      </c>
      <c r="BG115" s="72">
        <v>8.5523000000000007</v>
      </c>
      <c r="BH115" s="72">
        <v>8.2162000000000006</v>
      </c>
      <c r="BI115" s="72">
        <v>8.1936999999999998</v>
      </c>
      <c r="BJ115" s="72">
        <v>8.4966000000000008</v>
      </c>
      <c r="BK115" s="72">
        <v>7.7759</v>
      </c>
      <c r="BL115" s="72">
        <v>7.9039000000000001</v>
      </c>
      <c r="BM115" s="72">
        <v>7.3952</v>
      </c>
      <c r="BN115" s="72">
        <v>8.3948</v>
      </c>
      <c r="BO115" s="72">
        <v>8.8414000000000001</v>
      </c>
      <c r="BP115" s="72">
        <v>8.4839000000000002</v>
      </c>
      <c r="BQ115" s="72">
        <v>8.5136000000000003</v>
      </c>
      <c r="BR115" s="72">
        <v>8.9130000000000003</v>
      </c>
      <c r="BS115" s="72">
        <v>9.8628</v>
      </c>
      <c r="BT115" s="72">
        <v>10.5154</v>
      </c>
      <c r="BU115" s="72">
        <v>10.053599999999999</v>
      </c>
      <c r="BV115" s="72">
        <v>9.6189999999999998</v>
      </c>
      <c r="BW115" s="72">
        <v>10.2164</v>
      </c>
      <c r="BX115" s="72">
        <v>11.1633</v>
      </c>
      <c r="BY115" s="72">
        <v>11.5631</v>
      </c>
      <c r="BZ115" s="72">
        <v>10.431900000000001</v>
      </c>
      <c r="CA115" s="72">
        <v>11.164</v>
      </c>
      <c r="CB115" s="72">
        <v>12.304500000000001</v>
      </c>
      <c r="CC115" s="72">
        <v>12.006500000000001</v>
      </c>
      <c r="CD115" s="67">
        <v>11.225</v>
      </c>
      <c r="CE115" s="67">
        <v>12.1647</v>
      </c>
      <c r="CF115" s="67">
        <v>12.7189</v>
      </c>
      <c r="CG115" s="67">
        <v>12.1106</v>
      </c>
      <c r="CH115" s="67">
        <v>11.699199999999999</v>
      </c>
      <c r="CI115" s="67">
        <v>13.0502</v>
      </c>
      <c r="CJ115" s="67">
        <v>13.882199999999999</v>
      </c>
      <c r="CK115" s="67">
        <v>13.650600000000001</v>
      </c>
      <c r="CL115" s="67">
        <v>12.639799999999999</v>
      </c>
      <c r="CM115" s="67">
        <v>13.323700000000001</v>
      </c>
      <c r="CN115" s="67">
        <v>12.8841</v>
      </c>
      <c r="CO115" s="67">
        <v>12.9453</v>
      </c>
      <c r="CP115" s="67">
        <v>12.6205</v>
      </c>
      <c r="CQ115" s="67">
        <v>12.407999999999999</v>
      </c>
      <c r="CR115" s="67">
        <v>12.527100000000001</v>
      </c>
      <c r="CS115" s="68">
        <v>11.719099999999999</v>
      </c>
      <c r="CT115" s="68">
        <v>12.2433</v>
      </c>
      <c r="CU115" s="68">
        <v>13.160299999999999</v>
      </c>
      <c r="CV115" s="68">
        <v>13.378399999999999</v>
      </c>
      <c r="CW115" s="68">
        <v>12.5282</v>
      </c>
      <c r="CX115" s="68">
        <v>12.380100000000001</v>
      </c>
      <c r="CY115" s="68">
        <v>13.4826</v>
      </c>
      <c r="CZ115" s="68">
        <v>13.761100000000001</v>
      </c>
      <c r="DA115" s="68">
        <v>13.7437</v>
      </c>
      <c r="DB115" s="68">
        <v>12.9009</v>
      </c>
      <c r="DC115" s="68">
        <v>12.8431</v>
      </c>
      <c r="DD115" s="68">
        <v>14.0159</v>
      </c>
      <c r="DE115" s="68">
        <v>14.1174</v>
      </c>
      <c r="DF115" s="68">
        <v>12.3964</v>
      </c>
      <c r="DG115" s="68">
        <v>13.273400000000001</v>
      </c>
      <c r="DH115" s="68">
        <v>15.9178</v>
      </c>
      <c r="DI115" s="68">
        <v>15.1227</v>
      </c>
      <c r="DJ115" s="68">
        <v>13.107699999999999</v>
      </c>
      <c r="DK115" s="68">
        <v>13.0916</v>
      </c>
      <c r="DM115" s="69"/>
      <c r="DN115" s="69"/>
      <c r="DO115" s="69"/>
      <c r="DP115" s="69"/>
      <c r="DQ115" s="69"/>
      <c r="DR115" s="69"/>
      <c r="DS115" s="69"/>
      <c r="DT115" s="69"/>
      <c r="DU115" s="69"/>
      <c r="DV115" s="69"/>
      <c r="DW115" s="69"/>
    </row>
    <row r="116" spans="1:127" ht="15.5" x14ac:dyDescent="0.35">
      <c r="A116" s="40" t="s">
        <v>60</v>
      </c>
      <c r="B116" s="71" t="s">
        <v>57</v>
      </c>
      <c r="C116" s="72">
        <v>33.680799999999998</v>
      </c>
      <c r="D116" s="72">
        <v>27.160900000000002</v>
      </c>
      <c r="E116" s="72">
        <v>25.99</v>
      </c>
      <c r="F116" s="72">
        <v>30.203199999999999</v>
      </c>
      <c r="G116" s="72">
        <v>29.122900000000001</v>
      </c>
      <c r="H116" s="72">
        <v>21.5152</v>
      </c>
      <c r="I116" s="72">
        <v>21.723800000000001</v>
      </c>
      <c r="J116" s="72">
        <v>28.895499999999998</v>
      </c>
      <c r="K116" s="72">
        <v>31.1479</v>
      </c>
      <c r="L116" s="72">
        <v>25.413399999999999</v>
      </c>
      <c r="M116" s="72">
        <v>24.220600000000001</v>
      </c>
      <c r="N116" s="72">
        <v>33.954599999999999</v>
      </c>
      <c r="O116" s="72">
        <v>39.125999999999998</v>
      </c>
      <c r="P116" s="72">
        <v>27.790500000000002</v>
      </c>
      <c r="Q116" s="72">
        <v>24.804300000000001</v>
      </c>
      <c r="R116" s="72">
        <v>33.681199999999997</v>
      </c>
      <c r="S116" s="72">
        <v>35.614100000000001</v>
      </c>
      <c r="T116" s="72">
        <v>23.140999999999998</v>
      </c>
      <c r="U116" s="72">
        <v>23.715699999999998</v>
      </c>
      <c r="V116" s="72">
        <v>36.004600000000003</v>
      </c>
      <c r="W116" s="72">
        <v>38.7517</v>
      </c>
      <c r="X116" s="72">
        <v>28.6904</v>
      </c>
      <c r="Y116" s="72">
        <v>25.9116</v>
      </c>
      <c r="Z116" s="72">
        <v>38.406799999999997</v>
      </c>
      <c r="AA116" s="72">
        <v>39.5685</v>
      </c>
      <c r="AB116" s="72">
        <v>24.553699999999999</v>
      </c>
      <c r="AC116" s="72">
        <v>24.7883</v>
      </c>
      <c r="AD116" s="72">
        <v>36.779200000000003</v>
      </c>
      <c r="AE116" s="72">
        <v>40.604300000000002</v>
      </c>
      <c r="AF116" s="72">
        <v>26.2544</v>
      </c>
      <c r="AG116" s="72">
        <v>21.157499999999999</v>
      </c>
      <c r="AH116" s="72">
        <v>40.496899999999997</v>
      </c>
      <c r="AI116" s="72">
        <v>47.564</v>
      </c>
      <c r="AJ116" s="72">
        <v>28.546099999999999</v>
      </c>
      <c r="AK116" s="72">
        <v>26.863800000000001</v>
      </c>
      <c r="AL116" s="72">
        <v>38.5212</v>
      </c>
      <c r="AM116" s="72">
        <v>37.0169</v>
      </c>
      <c r="AN116" s="72">
        <v>24.100999999999999</v>
      </c>
      <c r="AO116" s="72">
        <v>25.624700000000001</v>
      </c>
      <c r="AP116" s="72">
        <v>42.287599999999998</v>
      </c>
      <c r="AQ116" s="72">
        <v>33.424900000000001</v>
      </c>
      <c r="AR116" s="72">
        <v>26.293099999999999</v>
      </c>
      <c r="AS116" s="72">
        <v>22.006599999999999</v>
      </c>
      <c r="AT116" s="72">
        <v>36.328499999999998</v>
      </c>
      <c r="AU116" s="72">
        <v>37.806800000000003</v>
      </c>
      <c r="AV116" s="72">
        <v>19.102599999999999</v>
      </c>
      <c r="AW116" s="72">
        <v>15.5716</v>
      </c>
      <c r="AX116" s="72">
        <v>25.3169</v>
      </c>
      <c r="AY116" s="72">
        <v>30.9666</v>
      </c>
      <c r="AZ116" s="72">
        <v>18.547799999999999</v>
      </c>
      <c r="BA116" s="72">
        <v>18.805099999999999</v>
      </c>
      <c r="BB116" s="72">
        <v>33.8568</v>
      </c>
      <c r="BC116" s="72">
        <v>33.357799999999997</v>
      </c>
      <c r="BD116" s="72">
        <v>18.0886</v>
      </c>
      <c r="BE116" s="72">
        <v>18.149799999999999</v>
      </c>
      <c r="BF116" s="72">
        <v>33.410200000000003</v>
      </c>
      <c r="BG116" s="72">
        <v>39.906500000000001</v>
      </c>
      <c r="BH116" s="72">
        <v>29.6341</v>
      </c>
      <c r="BI116" s="72">
        <v>27.3111</v>
      </c>
      <c r="BJ116" s="72">
        <v>38.669899999999998</v>
      </c>
      <c r="BK116" s="72">
        <v>39.301600000000001</v>
      </c>
      <c r="BL116" s="72">
        <v>27.357600000000001</v>
      </c>
      <c r="BM116" s="72">
        <v>25.190300000000001</v>
      </c>
      <c r="BN116" s="72">
        <v>31.726299999999998</v>
      </c>
      <c r="BO116" s="72">
        <v>32.773499999999999</v>
      </c>
      <c r="BP116" s="72">
        <v>20.957999999999998</v>
      </c>
      <c r="BQ116" s="72">
        <v>15.0779</v>
      </c>
      <c r="BR116" s="72">
        <v>26.272200000000002</v>
      </c>
      <c r="BS116" s="72">
        <v>28.035399999999999</v>
      </c>
      <c r="BT116" s="72">
        <v>15.192600000000001</v>
      </c>
      <c r="BU116" s="72">
        <v>12.1724</v>
      </c>
      <c r="BV116" s="72">
        <v>16.584700000000002</v>
      </c>
      <c r="BW116" s="72">
        <v>13.9376</v>
      </c>
      <c r="BX116" s="72">
        <v>4.3414999999999999</v>
      </c>
      <c r="BY116" s="72">
        <v>2.5729000000000002</v>
      </c>
      <c r="BZ116" s="72">
        <v>8.2453000000000003</v>
      </c>
      <c r="CA116" s="72">
        <v>9.8958999999999993</v>
      </c>
      <c r="CB116" s="72">
        <v>1.4601999999999999</v>
      </c>
      <c r="CC116" s="72">
        <v>2.0501999999999998</v>
      </c>
      <c r="CD116" s="67">
        <v>7.9683000000000002</v>
      </c>
      <c r="CE116" s="67">
        <v>8.2638999999999996</v>
      </c>
      <c r="CF116" s="67">
        <v>1.1474</v>
      </c>
      <c r="CG116" s="67">
        <v>1.7586999999999999</v>
      </c>
      <c r="CH116" s="67">
        <v>4.7960000000000003</v>
      </c>
      <c r="CI116" s="67">
        <v>2.8984000000000001</v>
      </c>
      <c r="CJ116" s="67">
        <v>0.43869999999999998</v>
      </c>
      <c r="CK116" s="67">
        <v>0.69469999999999998</v>
      </c>
      <c r="CL116" s="67">
        <v>2.528</v>
      </c>
      <c r="CM116" s="67">
        <v>3.1309999999999998</v>
      </c>
      <c r="CN116" s="67">
        <v>0.3483</v>
      </c>
      <c r="CO116" s="67">
        <v>0.49540000000000001</v>
      </c>
      <c r="CP116" s="67">
        <v>1.2482</v>
      </c>
      <c r="CQ116" s="67">
        <v>2.2109999999999999</v>
      </c>
      <c r="CR116" s="67">
        <v>0.70550000000000002</v>
      </c>
      <c r="CS116" s="68">
        <v>1.3848</v>
      </c>
      <c r="CT116" s="68">
        <v>1.7218</v>
      </c>
      <c r="CU116" s="68">
        <v>2.2538999999999998</v>
      </c>
      <c r="CV116" s="68">
        <v>0.43959999999999999</v>
      </c>
      <c r="CW116" s="68">
        <v>1.3120000000000001</v>
      </c>
      <c r="CX116" s="68">
        <v>1.1449</v>
      </c>
      <c r="CY116" s="68">
        <v>1.0326</v>
      </c>
      <c r="CZ116" s="68">
        <v>0.24079999999999999</v>
      </c>
      <c r="DA116" s="68">
        <v>0.62529999999999997</v>
      </c>
      <c r="DB116" s="68">
        <v>1.2599</v>
      </c>
      <c r="DC116" s="68">
        <v>1.0439000000000001</v>
      </c>
      <c r="DD116" s="68">
        <v>0.31359999999999999</v>
      </c>
      <c r="DE116" s="68">
        <v>0.22</v>
      </c>
      <c r="DF116" s="68">
        <v>2.7000000000000001E-3</v>
      </c>
      <c r="DG116" s="68">
        <v>0</v>
      </c>
      <c r="DH116" s="68">
        <v>0</v>
      </c>
      <c r="DI116" s="68">
        <v>0</v>
      </c>
      <c r="DJ116" s="68">
        <v>0</v>
      </c>
      <c r="DK116" s="68">
        <v>0</v>
      </c>
      <c r="DM116" s="69"/>
      <c r="DN116" s="69"/>
      <c r="DO116" s="69"/>
      <c r="DP116" s="69"/>
      <c r="DQ116" s="69"/>
      <c r="DR116" s="69"/>
      <c r="DS116" s="69"/>
      <c r="DT116" s="69"/>
      <c r="DU116" s="69"/>
      <c r="DV116" s="69"/>
      <c r="DW116" s="69"/>
    </row>
    <row r="117" spans="1:127" ht="15.5" x14ac:dyDescent="0.35">
      <c r="A117" s="40" t="s">
        <v>60</v>
      </c>
      <c r="B117" s="71" t="s">
        <v>58</v>
      </c>
      <c r="C117" s="72">
        <v>1.9777</v>
      </c>
      <c r="D117" s="72">
        <v>1.6491</v>
      </c>
      <c r="E117" s="72">
        <v>1.4802999999999999</v>
      </c>
      <c r="F117" s="72">
        <v>1.7270000000000001</v>
      </c>
      <c r="G117" s="72">
        <v>1.8875999999999999</v>
      </c>
      <c r="H117" s="72">
        <v>1.3537999999999999</v>
      </c>
      <c r="I117" s="72">
        <v>1.3429</v>
      </c>
      <c r="J117" s="72">
        <v>1.4874000000000001</v>
      </c>
      <c r="K117" s="72">
        <v>1.6375999999999999</v>
      </c>
      <c r="L117" s="72">
        <v>1.3721000000000001</v>
      </c>
      <c r="M117" s="72">
        <v>1.2788999999999999</v>
      </c>
      <c r="N117" s="72">
        <v>1.6396999999999999</v>
      </c>
      <c r="O117" s="72">
        <v>1.7703</v>
      </c>
      <c r="P117" s="72">
        <v>1.2764</v>
      </c>
      <c r="Q117" s="72">
        <v>0.69969999999999999</v>
      </c>
      <c r="R117" s="72">
        <v>1.0302</v>
      </c>
      <c r="S117" s="72">
        <v>1.042</v>
      </c>
      <c r="T117" s="72">
        <v>0.80430000000000001</v>
      </c>
      <c r="U117" s="72">
        <v>1.0136000000000001</v>
      </c>
      <c r="V117" s="72">
        <v>1.3569</v>
      </c>
      <c r="W117" s="72">
        <v>1.1716</v>
      </c>
      <c r="X117" s="72">
        <v>1.0083</v>
      </c>
      <c r="Y117" s="72">
        <v>0.82879999999999998</v>
      </c>
      <c r="Z117" s="72">
        <v>1.1619999999999999</v>
      </c>
      <c r="AA117" s="72">
        <v>1.1612</v>
      </c>
      <c r="AB117" s="72">
        <v>0.95509999999999995</v>
      </c>
      <c r="AC117" s="72">
        <v>0.85340000000000005</v>
      </c>
      <c r="AD117" s="72">
        <v>1.1235999999999999</v>
      </c>
      <c r="AE117" s="72">
        <v>1.3379000000000001</v>
      </c>
      <c r="AF117" s="72">
        <v>0.71940000000000004</v>
      </c>
      <c r="AG117" s="72">
        <v>0.72889999999999999</v>
      </c>
      <c r="AH117" s="72">
        <v>1.8647</v>
      </c>
      <c r="AI117" s="72">
        <v>2.0569999999999999</v>
      </c>
      <c r="AJ117" s="72">
        <v>0.99770000000000003</v>
      </c>
      <c r="AK117" s="72">
        <v>1.0663</v>
      </c>
      <c r="AL117" s="72">
        <v>1.2862</v>
      </c>
      <c r="AM117" s="72">
        <v>1.2174</v>
      </c>
      <c r="AN117" s="72">
        <v>1.0326</v>
      </c>
      <c r="AO117" s="72">
        <v>0.81410000000000005</v>
      </c>
      <c r="AP117" s="72">
        <v>1.4008</v>
      </c>
      <c r="AQ117" s="72">
        <v>1.0274000000000001</v>
      </c>
      <c r="AR117" s="72">
        <v>1.2077</v>
      </c>
      <c r="AS117" s="72">
        <v>1.522</v>
      </c>
      <c r="AT117" s="72">
        <v>2.1282000000000001</v>
      </c>
      <c r="AU117" s="72">
        <v>1.8828</v>
      </c>
      <c r="AV117" s="72">
        <v>1.0251999999999999</v>
      </c>
      <c r="AW117" s="72">
        <v>1.0342</v>
      </c>
      <c r="AX117" s="72">
        <v>1.4229000000000001</v>
      </c>
      <c r="AY117" s="72">
        <v>1.2863</v>
      </c>
      <c r="AZ117" s="72">
        <v>0.83160000000000001</v>
      </c>
      <c r="BA117" s="72">
        <v>1.0310999999999999</v>
      </c>
      <c r="BB117" s="72">
        <v>1.1592</v>
      </c>
      <c r="BC117" s="72">
        <v>0.81440000000000001</v>
      </c>
      <c r="BD117" s="72">
        <v>0.50619999999999998</v>
      </c>
      <c r="BE117" s="72">
        <v>0.69869999999999999</v>
      </c>
      <c r="BF117" s="72">
        <v>0.78810000000000002</v>
      </c>
      <c r="BG117" s="72">
        <v>0.76980000000000004</v>
      </c>
      <c r="BH117" s="72">
        <v>0.60670000000000002</v>
      </c>
      <c r="BI117" s="72">
        <v>0.50129999999999997</v>
      </c>
      <c r="BJ117" s="72">
        <v>0.70340000000000003</v>
      </c>
      <c r="BK117" s="72">
        <v>0.47070000000000001</v>
      </c>
      <c r="BL117" s="72">
        <v>0.41909999999999997</v>
      </c>
      <c r="BM117" s="72">
        <v>0.53800000000000003</v>
      </c>
      <c r="BN117" s="72">
        <v>0.44379999999999997</v>
      </c>
      <c r="BO117" s="72">
        <v>0.49399999999999999</v>
      </c>
      <c r="BP117" s="72">
        <v>0.46839999999999998</v>
      </c>
      <c r="BQ117" s="72">
        <v>0.40560000000000002</v>
      </c>
      <c r="BR117" s="72">
        <v>0.37759999999999999</v>
      </c>
      <c r="BS117" s="72">
        <v>0.47360000000000002</v>
      </c>
      <c r="BT117" s="72">
        <v>0.3846</v>
      </c>
      <c r="BU117" s="72">
        <v>0.49480000000000002</v>
      </c>
      <c r="BV117" s="72">
        <v>0.49719999999999998</v>
      </c>
      <c r="BW117" s="72">
        <v>0.29899999999999999</v>
      </c>
      <c r="BX117" s="72">
        <v>0.51</v>
      </c>
      <c r="BY117" s="72">
        <v>0.41289999999999999</v>
      </c>
      <c r="BZ117" s="72">
        <v>0.48899999999999999</v>
      </c>
      <c r="CA117" s="72">
        <v>0.33689999999999998</v>
      </c>
      <c r="CB117" s="72">
        <v>0.32869999999999999</v>
      </c>
      <c r="CC117" s="72">
        <v>0.42180000000000001</v>
      </c>
      <c r="CD117" s="67">
        <v>0.38890000000000002</v>
      </c>
      <c r="CE117" s="67">
        <v>0.43669999999999998</v>
      </c>
      <c r="CF117" s="67">
        <v>0.26569999999999999</v>
      </c>
      <c r="CG117" s="67">
        <v>0.29399999999999998</v>
      </c>
      <c r="CH117" s="67">
        <v>0.42859999999999998</v>
      </c>
      <c r="CI117" s="67">
        <v>0.52969999999999995</v>
      </c>
      <c r="CJ117" s="67">
        <v>0.52569999999999995</v>
      </c>
      <c r="CK117" s="67">
        <v>0.42720000000000002</v>
      </c>
      <c r="CL117" s="67">
        <v>0.32169999999999999</v>
      </c>
      <c r="CM117" s="67">
        <v>0.31240000000000001</v>
      </c>
      <c r="CN117" s="67">
        <v>0.2104</v>
      </c>
      <c r="CO117" s="67">
        <v>0.34389999999999998</v>
      </c>
      <c r="CP117" s="67">
        <v>0.4652</v>
      </c>
      <c r="CQ117" s="67">
        <v>0.43030000000000002</v>
      </c>
      <c r="CR117" s="67">
        <v>0.43280000000000002</v>
      </c>
      <c r="CS117" s="68">
        <v>0.44569999999999999</v>
      </c>
      <c r="CT117" s="68">
        <v>0.51690000000000003</v>
      </c>
      <c r="CU117" s="68">
        <v>0.53339999999999999</v>
      </c>
      <c r="CV117" s="68">
        <v>0.4214</v>
      </c>
      <c r="CW117" s="68">
        <v>0.50049999999999994</v>
      </c>
      <c r="CX117" s="68">
        <v>0.5081</v>
      </c>
      <c r="CY117" s="68">
        <v>0.57599999999999996</v>
      </c>
      <c r="CZ117" s="68">
        <v>0.45140000000000002</v>
      </c>
      <c r="DA117" s="68">
        <v>0.43680000000000002</v>
      </c>
      <c r="DB117" s="68">
        <v>0.39250000000000002</v>
      </c>
      <c r="DC117" s="68">
        <v>0.38240000000000002</v>
      </c>
      <c r="DD117" s="68">
        <v>0.38300000000000001</v>
      </c>
      <c r="DE117" s="68">
        <v>0.38169999999999998</v>
      </c>
      <c r="DF117" s="68">
        <v>0.47049999999999997</v>
      </c>
      <c r="DG117" s="68">
        <v>0.41870000000000002</v>
      </c>
      <c r="DH117" s="68">
        <v>0.4032</v>
      </c>
      <c r="DI117" s="68">
        <v>0.37809999999999999</v>
      </c>
      <c r="DJ117" s="68">
        <v>0.38300000000000001</v>
      </c>
      <c r="DK117" s="68">
        <v>0.38159999999999999</v>
      </c>
      <c r="DM117" s="69"/>
      <c r="DN117" s="69"/>
      <c r="DO117" s="69"/>
      <c r="DP117" s="69"/>
      <c r="DQ117" s="69"/>
      <c r="DR117" s="69"/>
      <c r="DS117" s="69"/>
      <c r="DT117" s="69"/>
      <c r="DU117" s="69"/>
      <c r="DV117" s="69"/>
      <c r="DW117" s="69"/>
    </row>
    <row r="118" spans="1:127" ht="15.5" x14ac:dyDescent="0.35">
      <c r="A118" s="40" t="s">
        <v>60</v>
      </c>
      <c r="B118" s="71" t="s">
        <v>49</v>
      </c>
      <c r="C118" s="72">
        <v>29.712900000000001</v>
      </c>
      <c r="D118" s="72">
        <v>26.378399999999999</v>
      </c>
      <c r="E118" s="72">
        <v>27.554500000000001</v>
      </c>
      <c r="F118" s="72">
        <v>32.643799999999999</v>
      </c>
      <c r="G118" s="72">
        <v>35.981699999999996</v>
      </c>
      <c r="H118" s="72">
        <v>32.002200000000002</v>
      </c>
      <c r="I118" s="72">
        <v>32.837800000000001</v>
      </c>
      <c r="J118" s="72">
        <v>38.850200000000001</v>
      </c>
      <c r="K118" s="72">
        <v>39.9587</v>
      </c>
      <c r="L118" s="72">
        <v>34.632899999999999</v>
      </c>
      <c r="M118" s="72">
        <v>34.032800000000002</v>
      </c>
      <c r="N118" s="72">
        <v>36.2667</v>
      </c>
      <c r="O118" s="72">
        <v>36.6554</v>
      </c>
      <c r="P118" s="72">
        <v>35.096800000000002</v>
      </c>
      <c r="Q118" s="72">
        <v>32.165100000000002</v>
      </c>
      <c r="R118" s="72">
        <v>34.800199999999997</v>
      </c>
      <c r="S118" s="72">
        <v>37.467100000000002</v>
      </c>
      <c r="T118" s="72">
        <v>37.807200000000002</v>
      </c>
      <c r="U118" s="72">
        <v>36.997500000000002</v>
      </c>
      <c r="V118" s="72">
        <v>36.5989</v>
      </c>
      <c r="W118" s="72">
        <v>35.963500000000003</v>
      </c>
      <c r="X118" s="72">
        <v>34.387900000000002</v>
      </c>
      <c r="Y118" s="72">
        <v>36.6738</v>
      </c>
      <c r="Z118" s="72">
        <v>38.110700000000001</v>
      </c>
      <c r="AA118" s="72">
        <v>38.450200000000002</v>
      </c>
      <c r="AB118" s="72">
        <v>36.959299999999999</v>
      </c>
      <c r="AC118" s="72">
        <v>38.502800000000001</v>
      </c>
      <c r="AD118" s="72">
        <v>39.821199999999997</v>
      </c>
      <c r="AE118" s="72">
        <v>35.739400000000003</v>
      </c>
      <c r="AF118" s="72">
        <v>38.857500000000002</v>
      </c>
      <c r="AG118" s="72">
        <v>40.051699999999997</v>
      </c>
      <c r="AH118" s="72">
        <v>34.563899999999997</v>
      </c>
      <c r="AI118" s="72">
        <v>29.975999999999999</v>
      </c>
      <c r="AJ118" s="72">
        <v>33.685000000000002</v>
      </c>
      <c r="AK118" s="72">
        <v>35.3645</v>
      </c>
      <c r="AL118" s="72">
        <v>38.7288</v>
      </c>
      <c r="AM118" s="72">
        <v>42.8157</v>
      </c>
      <c r="AN118" s="72">
        <v>43.474400000000003</v>
      </c>
      <c r="AO118" s="72">
        <v>36.554299999999998</v>
      </c>
      <c r="AP118" s="72">
        <v>39.545099999999998</v>
      </c>
      <c r="AQ118" s="72">
        <v>47.612400000000001</v>
      </c>
      <c r="AR118" s="72">
        <v>41.9255</v>
      </c>
      <c r="AS118" s="72">
        <v>43.280099999999997</v>
      </c>
      <c r="AT118" s="72">
        <v>40.169600000000003</v>
      </c>
      <c r="AU118" s="72">
        <v>37.268799999999999</v>
      </c>
      <c r="AV118" s="72">
        <v>38.1096</v>
      </c>
      <c r="AW118" s="72">
        <v>42.070999999999998</v>
      </c>
      <c r="AX118" s="72">
        <v>46.005899999999997</v>
      </c>
      <c r="AY118" s="72">
        <v>47.329099999999997</v>
      </c>
      <c r="AZ118" s="72">
        <v>44.679000000000002</v>
      </c>
      <c r="BA118" s="72">
        <v>40.1098</v>
      </c>
      <c r="BB118" s="72">
        <v>40.335299999999997</v>
      </c>
      <c r="BC118" s="72">
        <v>37.591000000000001</v>
      </c>
      <c r="BD118" s="72">
        <v>36.252899999999997</v>
      </c>
      <c r="BE118" s="72">
        <v>37.915399999999998</v>
      </c>
      <c r="BF118" s="72">
        <v>32.046300000000002</v>
      </c>
      <c r="BG118" s="72">
        <v>26.705400000000001</v>
      </c>
      <c r="BH118" s="72">
        <v>24.7651</v>
      </c>
      <c r="BI118" s="72">
        <v>22.540800000000001</v>
      </c>
      <c r="BJ118" s="72">
        <v>24.252199999999998</v>
      </c>
      <c r="BK118" s="72">
        <v>26.714700000000001</v>
      </c>
      <c r="BL118" s="72">
        <v>23.702400000000001</v>
      </c>
      <c r="BM118" s="72">
        <v>20.951799999999999</v>
      </c>
      <c r="BN118" s="72">
        <v>22.663599999999999</v>
      </c>
      <c r="BO118" s="72">
        <v>21.314800000000002</v>
      </c>
      <c r="BP118" s="72">
        <v>23.331600000000002</v>
      </c>
      <c r="BQ118" s="72">
        <v>28.616700000000002</v>
      </c>
      <c r="BR118" s="72">
        <v>25.737200000000001</v>
      </c>
      <c r="BS118" s="72">
        <v>23.194199999999999</v>
      </c>
      <c r="BT118" s="72">
        <v>23.020199999999999</v>
      </c>
      <c r="BU118" s="72">
        <v>26.063199999999998</v>
      </c>
      <c r="BV118" s="72">
        <v>25.726900000000001</v>
      </c>
      <c r="BW118" s="72">
        <v>33.552199999999999</v>
      </c>
      <c r="BX118" s="72">
        <v>33.872999999999998</v>
      </c>
      <c r="BY118" s="72">
        <v>32.070300000000003</v>
      </c>
      <c r="BZ118" s="72">
        <v>41.336100000000002</v>
      </c>
      <c r="CA118" s="72">
        <v>37.158299999999997</v>
      </c>
      <c r="CB118" s="72">
        <v>31.1996</v>
      </c>
      <c r="CC118" s="72">
        <v>29.583200000000001</v>
      </c>
      <c r="CD118" s="67">
        <v>36.301900000000003</v>
      </c>
      <c r="CE118" s="67">
        <v>36.2288</v>
      </c>
      <c r="CF118" s="67">
        <v>31.5246</v>
      </c>
      <c r="CG118" s="67">
        <v>28.521899999999999</v>
      </c>
      <c r="CH118" s="67">
        <v>32.805399999999999</v>
      </c>
      <c r="CI118" s="67">
        <v>36.219900000000003</v>
      </c>
      <c r="CJ118" s="67">
        <v>32.808900000000001</v>
      </c>
      <c r="CK118" s="67">
        <v>28.326699999999999</v>
      </c>
      <c r="CL118" s="67">
        <v>33.258400000000002</v>
      </c>
      <c r="CM118" s="67">
        <v>26.6174</v>
      </c>
      <c r="CN118" s="67">
        <v>22.108499999999999</v>
      </c>
      <c r="CO118" s="67">
        <v>29.590399999999999</v>
      </c>
      <c r="CP118" s="67">
        <v>30.768799999999999</v>
      </c>
      <c r="CQ118" s="67">
        <v>31.8996</v>
      </c>
      <c r="CR118" s="67">
        <v>30.189299999999999</v>
      </c>
      <c r="CS118" s="68">
        <v>28.517900000000001</v>
      </c>
      <c r="CT118" s="68">
        <v>29.418700000000001</v>
      </c>
      <c r="CU118" s="68">
        <v>27.558900000000001</v>
      </c>
      <c r="CV118" s="68">
        <v>31.357399999999998</v>
      </c>
      <c r="CW118" s="68">
        <v>33.678699999999999</v>
      </c>
      <c r="CX118" s="68">
        <v>30.391999999999999</v>
      </c>
      <c r="CY118" s="68">
        <v>26.285</v>
      </c>
      <c r="CZ118" s="68">
        <v>25.1846</v>
      </c>
      <c r="DA118" s="68">
        <v>23.541799999999999</v>
      </c>
      <c r="DB118" s="68">
        <v>23.995699999999999</v>
      </c>
      <c r="DC118" s="68">
        <v>25.177499999999998</v>
      </c>
      <c r="DD118" s="68">
        <v>16.0337</v>
      </c>
      <c r="DE118" s="68">
        <v>16.786899999999999</v>
      </c>
      <c r="DF118" s="68">
        <v>26.894400000000001</v>
      </c>
      <c r="DG118" s="68">
        <v>30.8339</v>
      </c>
      <c r="DH118" s="68">
        <v>17.061199999999999</v>
      </c>
      <c r="DI118" s="68">
        <v>18.3005</v>
      </c>
      <c r="DJ118" s="68">
        <v>24.381399999999999</v>
      </c>
      <c r="DK118" s="68">
        <v>25.908799999999999</v>
      </c>
      <c r="DM118" s="69"/>
      <c r="DN118" s="69"/>
      <c r="DO118" s="69"/>
      <c r="DP118" s="69"/>
      <c r="DQ118" s="69"/>
      <c r="DR118" s="69"/>
      <c r="DS118" s="69"/>
      <c r="DT118" s="69"/>
      <c r="DU118" s="69"/>
      <c r="DV118" s="69"/>
      <c r="DW118" s="69"/>
    </row>
    <row r="119" spans="1:127" ht="15.5" x14ac:dyDescent="0.35">
      <c r="A119" s="40" t="s">
        <v>60</v>
      </c>
      <c r="B119" s="71" t="s">
        <v>50</v>
      </c>
      <c r="C119" s="72">
        <v>23.6356</v>
      </c>
      <c r="D119" s="72">
        <v>21.517099999999999</v>
      </c>
      <c r="E119" s="72">
        <v>20.8809</v>
      </c>
      <c r="F119" s="72">
        <v>24.5564</v>
      </c>
      <c r="G119" s="72">
        <v>24.182400000000001</v>
      </c>
      <c r="H119" s="72">
        <v>22.717099999999999</v>
      </c>
      <c r="I119" s="72">
        <v>19.815999999999999</v>
      </c>
      <c r="J119" s="72">
        <v>20.956499999999998</v>
      </c>
      <c r="K119" s="72">
        <v>21.1553</v>
      </c>
      <c r="L119" s="72">
        <v>19.405999999999999</v>
      </c>
      <c r="M119" s="72">
        <v>18.146899999999999</v>
      </c>
      <c r="N119" s="72">
        <v>19.625699999999998</v>
      </c>
      <c r="O119" s="72">
        <v>20.982900000000001</v>
      </c>
      <c r="P119" s="72">
        <v>18.591100000000001</v>
      </c>
      <c r="Q119" s="72">
        <v>20.6175</v>
      </c>
      <c r="R119" s="72">
        <v>22.793399999999998</v>
      </c>
      <c r="S119" s="72">
        <v>22.661300000000001</v>
      </c>
      <c r="T119" s="72">
        <v>19.8919</v>
      </c>
      <c r="U119" s="72">
        <v>19.036999999999999</v>
      </c>
      <c r="V119" s="72">
        <v>19.5001</v>
      </c>
      <c r="W119" s="72">
        <v>22.6448</v>
      </c>
      <c r="X119" s="72">
        <v>20.729700000000001</v>
      </c>
      <c r="Y119" s="72">
        <v>19.240600000000001</v>
      </c>
      <c r="Z119" s="72">
        <v>19.296399999999998</v>
      </c>
      <c r="AA119" s="72">
        <v>21.677299999999999</v>
      </c>
      <c r="AB119" s="72">
        <v>17.133700000000001</v>
      </c>
      <c r="AC119" s="72">
        <v>17.196400000000001</v>
      </c>
      <c r="AD119" s="72">
        <v>17.674199999999999</v>
      </c>
      <c r="AE119" s="72">
        <v>20.6876</v>
      </c>
      <c r="AF119" s="72">
        <v>18.2362</v>
      </c>
      <c r="AG119" s="72">
        <v>18.764800000000001</v>
      </c>
      <c r="AH119" s="72">
        <v>17.484300000000001</v>
      </c>
      <c r="AI119" s="72">
        <v>20.5246</v>
      </c>
      <c r="AJ119" s="72">
        <v>18.205100000000002</v>
      </c>
      <c r="AK119" s="72">
        <v>17.244199999999999</v>
      </c>
      <c r="AL119" s="72">
        <v>13.263400000000001</v>
      </c>
      <c r="AM119" s="72">
        <v>14.122</v>
      </c>
      <c r="AN119" s="72">
        <v>13.73</v>
      </c>
      <c r="AO119" s="72">
        <v>15.734500000000001</v>
      </c>
      <c r="AP119" s="72">
        <v>13.6625</v>
      </c>
      <c r="AQ119" s="72">
        <v>13.138999999999999</v>
      </c>
      <c r="AR119" s="72">
        <v>11.079599999999999</v>
      </c>
      <c r="AS119" s="72">
        <v>10.963800000000001</v>
      </c>
      <c r="AT119" s="72">
        <v>12.490600000000001</v>
      </c>
      <c r="AU119" s="72">
        <v>15.3985</v>
      </c>
      <c r="AV119" s="72">
        <v>16.450900000000001</v>
      </c>
      <c r="AW119" s="72">
        <v>16.103200000000001</v>
      </c>
      <c r="AX119" s="72">
        <v>14.809100000000001</v>
      </c>
      <c r="AY119" s="72">
        <v>16.522200000000002</v>
      </c>
      <c r="AZ119" s="72">
        <v>12.606999999999999</v>
      </c>
      <c r="BA119" s="72">
        <v>11.823499999999999</v>
      </c>
      <c r="BB119" s="72">
        <v>15.489000000000001</v>
      </c>
      <c r="BC119" s="72">
        <v>17.667999999999999</v>
      </c>
      <c r="BD119" s="72">
        <v>17.398199999999999</v>
      </c>
      <c r="BE119" s="72">
        <v>14.3131</v>
      </c>
      <c r="BF119" s="72">
        <v>13.2759</v>
      </c>
      <c r="BG119" s="72">
        <v>15.6218</v>
      </c>
      <c r="BH119" s="72">
        <v>16.826899999999998</v>
      </c>
      <c r="BI119" s="72">
        <v>16.377600000000001</v>
      </c>
      <c r="BJ119" s="72">
        <v>15.1229</v>
      </c>
      <c r="BK119" s="72">
        <v>16.6082</v>
      </c>
      <c r="BL119" s="72">
        <v>14.0517</v>
      </c>
      <c r="BM119" s="72">
        <v>16.974</v>
      </c>
      <c r="BN119" s="72">
        <v>16.4986</v>
      </c>
      <c r="BO119" s="72">
        <v>15.0108</v>
      </c>
      <c r="BP119" s="72">
        <v>15.898300000000001</v>
      </c>
      <c r="BQ119" s="72">
        <v>14.2239</v>
      </c>
      <c r="BR119" s="72">
        <v>12.769500000000001</v>
      </c>
      <c r="BS119" s="72">
        <v>16.507000000000001</v>
      </c>
      <c r="BT119" s="72">
        <v>15.367900000000001</v>
      </c>
      <c r="BU119" s="72">
        <v>15.0433</v>
      </c>
      <c r="BV119" s="72">
        <v>16.976400000000002</v>
      </c>
      <c r="BW119" s="72">
        <v>15.7483</v>
      </c>
      <c r="BX119" s="72">
        <v>15.1303</v>
      </c>
      <c r="BY119" s="72">
        <v>17.128799999999998</v>
      </c>
      <c r="BZ119" s="72">
        <v>17.1417</v>
      </c>
      <c r="CA119" s="72">
        <v>16.026299999999999</v>
      </c>
      <c r="CB119" s="72">
        <v>16.197299999999998</v>
      </c>
      <c r="CC119" s="72">
        <v>16.505700000000001</v>
      </c>
      <c r="CD119" s="67">
        <v>15.1576</v>
      </c>
      <c r="CE119" s="67">
        <v>15.1182</v>
      </c>
      <c r="CF119" s="67">
        <v>15.1046</v>
      </c>
      <c r="CG119" s="67">
        <v>15.666</v>
      </c>
      <c r="CH119" s="67">
        <v>13.209</v>
      </c>
      <c r="CI119" s="67">
        <v>12.630699999999999</v>
      </c>
      <c r="CJ119" s="67">
        <v>11.868600000000001</v>
      </c>
      <c r="CK119" s="67">
        <v>12.346299999999999</v>
      </c>
      <c r="CL119" s="67">
        <v>14.186400000000001</v>
      </c>
      <c r="CM119" s="67">
        <v>12.019500000000001</v>
      </c>
      <c r="CN119" s="67">
        <v>10.8758</v>
      </c>
      <c r="CO119" s="67">
        <v>10.0489</v>
      </c>
      <c r="CP119" s="67">
        <v>13.132099999999999</v>
      </c>
      <c r="CQ119" s="67">
        <v>10.583299999999999</v>
      </c>
      <c r="CR119" s="67">
        <v>10.4237</v>
      </c>
      <c r="CS119" s="68">
        <v>9.7048000000000005</v>
      </c>
      <c r="CT119" s="68">
        <v>11.2784</v>
      </c>
      <c r="CU119" s="68">
        <v>11.3963</v>
      </c>
      <c r="CV119" s="68">
        <v>11.835800000000001</v>
      </c>
      <c r="CW119" s="68">
        <v>9.9236000000000004</v>
      </c>
      <c r="CX119" s="68">
        <v>10.430899999999999</v>
      </c>
      <c r="CY119" s="68">
        <v>8.9654000000000007</v>
      </c>
      <c r="CZ119" s="68">
        <v>9.2934000000000001</v>
      </c>
      <c r="DA119" s="68">
        <v>9.6401000000000003</v>
      </c>
      <c r="DB119" s="68">
        <v>9.3978999999999999</v>
      </c>
      <c r="DC119" s="68">
        <v>7.5968</v>
      </c>
      <c r="DD119" s="68">
        <v>10.497400000000001</v>
      </c>
      <c r="DE119" s="68">
        <v>10.4435</v>
      </c>
      <c r="DF119" s="68">
        <v>8.8027999999999995</v>
      </c>
      <c r="DG119" s="68">
        <v>8.7504000000000008</v>
      </c>
      <c r="DH119" s="68">
        <v>9.0789000000000009</v>
      </c>
      <c r="DI119" s="68">
        <v>7.508</v>
      </c>
      <c r="DJ119" s="68">
        <v>7.6651999999999996</v>
      </c>
      <c r="DK119" s="68">
        <v>8.1045999999999996</v>
      </c>
      <c r="DM119" s="69"/>
      <c r="DN119" s="69"/>
      <c r="DO119" s="69"/>
      <c r="DP119" s="69"/>
      <c r="DQ119" s="69"/>
      <c r="DR119" s="69"/>
      <c r="DS119" s="69"/>
      <c r="DT119" s="69"/>
      <c r="DU119" s="69"/>
      <c r="DV119" s="69"/>
      <c r="DW119" s="69"/>
    </row>
    <row r="120" spans="1:127" ht="15.5" x14ac:dyDescent="0.35">
      <c r="A120" s="40" t="s">
        <v>60</v>
      </c>
      <c r="B120" s="71" t="s">
        <v>63</v>
      </c>
      <c r="C120" s="72">
        <v>1.8652</v>
      </c>
      <c r="D120" s="72">
        <v>0.82050000000000001</v>
      </c>
      <c r="E120" s="72">
        <v>0.85370000000000001</v>
      </c>
      <c r="F120" s="72">
        <v>1.5545</v>
      </c>
      <c r="G120" s="72">
        <v>1.8654999999999999</v>
      </c>
      <c r="H120" s="72">
        <v>1.0681</v>
      </c>
      <c r="I120" s="72">
        <v>0.73119999999999996</v>
      </c>
      <c r="J120" s="72">
        <v>1.6386000000000001</v>
      </c>
      <c r="K120" s="72">
        <v>2.1164000000000001</v>
      </c>
      <c r="L120" s="72">
        <v>0.67720000000000002</v>
      </c>
      <c r="M120" s="72">
        <v>0.57140000000000002</v>
      </c>
      <c r="N120" s="72">
        <v>1.6937</v>
      </c>
      <c r="O120" s="72">
        <v>1.0325</v>
      </c>
      <c r="P120" s="72">
        <v>0.57479999999999998</v>
      </c>
      <c r="Q120" s="72">
        <v>0.62949999999999995</v>
      </c>
      <c r="R120" s="72">
        <v>1.7955000000000001</v>
      </c>
      <c r="S120" s="72">
        <v>1.9623999999999999</v>
      </c>
      <c r="T120" s="72">
        <v>1.1308</v>
      </c>
      <c r="U120" s="72">
        <v>0.64839999999999998</v>
      </c>
      <c r="V120" s="72">
        <v>1.0210999999999999</v>
      </c>
      <c r="W120" s="72">
        <v>0.97950000000000004</v>
      </c>
      <c r="X120" s="72">
        <v>0.68159999999999998</v>
      </c>
      <c r="Y120" s="72">
        <v>0.50609999999999999</v>
      </c>
      <c r="Z120" s="72">
        <v>1.0446</v>
      </c>
      <c r="AA120" s="72">
        <v>1.5089999999999999</v>
      </c>
      <c r="AB120" s="72">
        <v>0.73009999999999997</v>
      </c>
      <c r="AC120" s="72">
        <v>0.96640000000000004</v>
      </c>
      <c r="AD120" s="72">
        <v>1.615</v>
      </c>
      <c r="AE120" s="72">
        <v>1.5968</v>
      </c>
      <c r="AF120" s="72">
        <v>0.99080000000000001</v>
      </c>
      <c r="AG120" s="72">
        <v>0.6915</v>
      </c>
      <c r="AH120" s="72">
        <v>1.4715</v>
      </c>
      <c r="AI120" s="72">
        <v>1.1093</v>
      </c>
      <c r="AJ120" s="72">
        <v>0.96209999999999996</v>
      </c>
      <c r="AK120" s="72">
        <v>0.67290000000000005</v>
      </c>
      <c r="AL120" s="72">
        <v>1.8211999999999999</v>
      </c>
      <c r="AM120" s="72">
        <v>1.9416</v>
      </c>
      <c r="AN120" s="72">
        <v>0.84160000000000001</v>
      </c>
      <c r="AO120" s="72">
        <v>0.94240000000000002</v>
      </c>
      <c r="AP120" s="72">
        <v>1.3062</v>
      </c>
      <c r="AQ120" s="72">
        <v>1.9733000000000001</v>
      </c>
      <c r="AR120" s="72">
        <v>0.84370000000000001</v>
      </c>
      <c r="AS120" s="72">
        <v>0.72729999999999995</v>
      </c>
      <c r="AT120" s="72">
        <v>1.5666</v>
      </c>
      <c r="AU120" s="72">
        <v>1.5571999999999999</v>
      </c>
      <c r="AV120" s="72">
        <v>0.91120000000000001</v>
      </c>
      <c r="AW120" s="72">
        <v>1.1274999999999999</v>
      </c>
      <c r="AX120" s="72">
        <v>1.601</v>
      </c>
      <c r="AY120" s="72">
        <v>0.83860000000000001</v>
      </c>
      <c r="AZ120" s="72">
        <v>0.64729999999999999</v>
      </c>
      <c r="BA120" s="72">
        <v>0.84960000000000002</v>
      </c>
      <c r="BB120" s="72">
        <v>1.2302</v>
      </c>
      <c r="BC120" s="72">
        <v>1.2946</v>
      </c>
      <c r="BD120" s="72">
        <v>1.1337999999999999</v>
      </c>
      <c r="BE120" s="72">
        <v>1.2231000000000001</v>
      </c>
      <c r="BF120" s="72">
        <v>2.0030000000000001</v>
      </c>
      <c r="BG120" s="72">
        <v>1.8170999999999999</v>
      </c>
      <c r="BH120" s="72">
        <v>0.79249999999999998</v>
      </c>
      <c r="BI120" s="72">
        <v>1.0490999999999999</v>
      </c>
      <c r="BJ120" s="72">
        <v>1.6274999999999999</v>
      </c>
      <c r="BK120" s="72">
        <v>1.2426999999999999</v>
      </c>
      <c r="BL120" s="72">
        <v>0.96189999999999998</v>
      </c>
      <c r="BM120" s="72">
        <v>0.73709999999999998</v>
      </c>
      <c r="BN120" s="72">
        <v>1.7252000000000001</v>
      </c>
      <c r="BO120" s="72">
        <v>2.2160000000000002</v>
      </c>
      <c r="BP120" s="72">
        <v>1.1037999999999999</v>
      </c>
      <c r="BQ120" s="72">
        <v>0.77139999999999997</v>
      </c>
      <c r="BR120" s="72">
        <v>1.74</v>
      </c>
      <c r="BS120" s="72">
        <v>1.9957</v>
      </c>
      <c r="BT120" s="72">
        <v>1.4134</v>
      </c>
      <c r="BU120" s="72">
        <v>1.0186999999999999</v>
      </c>
      <c r="BV120" s="72">
        <v>1.8185</v>
      </c>
      <c r="BW120" s="72">
        <v>2.0640000000000001</v>
      </c>
      <c r="BX120" s="72">
        <v>0.9224</v>
      </c>
      <c r="BY120" s="72">
        <v>1.1366000000000001</v>
      </c>
      <c r="BZ120" s="72">
        <v>1.1962999999999999</v>
      </c>
      <c r="CA120" s="72">
        <v>1.7813000000000001</v>
      </c>
      <c r="CB120" s="72">
        <v>0.85319999999999996</v>
      </c>
      <c r="CC120" s="72">
        <v>1.2503</v>
      </c>
      <c r="CD120" s="67">
        <v>1.9378</v>
      </c>
      <c r="CE120" s="67">
        <v>1.5464</v>
      </c>
      <c r="CF120" s="67">
        <v>0.94210000000000005</v>
      </c>
      <c r="CG120" s="67">
        <v>0.88029999999999997</v>
      </c>
      <c r="CH120" s="67">
        <v>2.0131000000000001</v>
      </c>
      <c r="CI120" s="67">
        <v>1.87</v>
      </c>
      <c r="CJ120" s="67">
        <v>0.82230000000000003</v>
      </c>
      <c r="CK120" s="67">
        <v>1.391</v>
      </c>
      <c r="CL120" s="67">
        <v>1.784</v>
      </c>
      <c r="CM120" s="67">
        <v>2.4336000000000002</v>
      </c>
      <c r="CN120" s="67">
        <v>0.99450000000000005</v>
      </c>
      <c r="CO120" s="67">
        <v>1.1640999999999999</v>
      </c>
      <c r="CP120" s="67">
        <v>2.1654</v>
      </c>
      <c r="CQ120" s="67">
        <v>1.7369000000000001</v>
      </c>
      <c r="CR120" s="67">
        <v>0.98140000000000005</v>
      </c>
      <c r="CS120" s="68">
        <v>0.55169999999999997</v>
      </c>
      <c r="CT120" s="68">
        <v>2.0396999999999998</v>
      </c>
      <c r="CU120" s="68">
        <v>1.7238</v>
      </c>
      <c r="CV120" s="68">
        <v>0.87490000000000001</v>
      </c>
      <c r="CW120" s="68">
        <v>0.66749999999999998</v>
      </c>
      <c r="CX120" s="68">
        <v>1.7186999999999999</v>
      </c>
      <c r="CY120" s="68">
        <v>1.8028999999999999</v>
      </c>
      <c r="CZ120" s="68">
        <v>0.82089999999999996</v>
      </c>
      <c r="DA120" s="68">
        <v>1.0387999999999999</v>
      </c>
      <c r="DB120" s="68">
        <v>1.8327</v>
      </c>
      <c r="DC120" s="68">
        <v>2.0068999999999999</v>
      </c>
      <c r="DD120" s="68">
        <v>1.0552999999999999</v>
      </c>
      <c r="DE120" s="68">
        <v>1.0946</v>
      </c>
      <c r="DF120" s="68">
        <v>1.4670000000000001</v>
      </c>
      <c r="DG120" s="68">
        <v>1.6151</v>
      </c>
      <c r="DH120" s="68">
        <v>0.69610000000000005</v>
      </c>
      <c r="DI120" s="68">
        <v>1.0347</v>
      </c>
      <c r="DJ120" s="68">
        <v>1.9334</v>
      </c>
      <c r="DK120" s="68">
        <v>1.5435000000000001</v>
      </c>
      <c r="DM120" s="69"/>
      <c r="DN120" s="69"/>
      <c r="DO120" s="69"/>
      <c r="DP120" s="69"/>
      <c r="DQ120" s="69"/>
      <c r="DR120" s="69"/>
      <c r="DS120" s="69"/>
      <c r="DT120" s="69"/>
      <c r="DU120" s="69"/>
      <c r="DV120" s="69"/>
      <c r="DW120" s="69"/>
    </row>
    <row r="121" spans="1:127" ht="15.5" x14ac:dyDescent="0.35">
      <c r="A121" s="40" t="s">
        <v>60</v>
      </c>
      <c r="B121" s="83" t="s">
        <v>97</v>
      </c>
      <c r="C121" s="72">
        <v>0.20530000000000001</v>
      </c>
      <c r="D121" s="72">
        <v>0.21460000000000001</v>
      </c>
      <c r="E121" s="72">
        <v>0.22489999999999999</v>
      </c>
      <c r="F121" s="72">
        <v>0.2321</v>
      </c>
      <c r="G121" s="72">
        <v>0.19919999999999999</v>
      </c>
      <c r="H121" s="72">
        <v>0.2082</v>
      </c>
      <c r="I121" s="72">
        <v>0.21829999999999999</v>
      </c>
      <c r="J121" s="72">
        <v>0.2253</v>
      </c>
      <c r="K121" s="72">
        <v>0.22520000000000001</v>
      </c>
      <c r="L121" s="72">
        <v>0.23119999999999999</v>
      </c>
      <c r="M121" s="72">
        <v>0.24329999999999999</v>
      </c>
      <c r="N121" s="72">
        <v>0.24729999999999999</v>
      </c>
      <c r="O121" s="72">
        <v>0.247</v>
      </c>
      <c r="P121" s="72">
        <v>0.23499999999999999</v>
      </c>
      <c r="Q121" s="72">
        <v>0.23300000000000001</v>
      </c>
      <c r="R121" s="72">
        <v>0.25</v>
      </c>
      <c r="S121" s="72">
        <v>0.25059999999999999</v>
      </c>
      <c r="T121" s="72">
        <v>0.2757</v>
      </c>
      <c r="U121" s="72">
        <v>0.33179999999999998</v>
      </c>
      <c r="V121" s="72">
        <v>0.40100000000000002</v>
      </c>
      <c r="W121" s="72">
        <v>0.40060000000000001</v>
      </c>
      <c r="X121" s="72">
        <v>0.25040000000000001</v>
      </c>
      <c r="Y121" s="72">
        <v>0.20030000000000001</v>
      </c>
      <c r="Z121" s="72">
        <v>0.43669999999999998</v>
      </c>
      <c r="AA121" s="72">
        <v>0.501</v>
      </c>
      <c r="AB121" s="72">
        <v>0.36070000000000002</v>
      </c>
      <c r="AC121" s="72">
        <v>0.46100000000000002</v>
      </c>
      <c r="AD121" s="72">
        <v>0.61629999999999996</v>
      </c>
      <c r="AE121" s="72">
        <v>0.75209999999999999</v>
      </c>
      <c r="AF121" s="72">
        <v>0.54149999999999998</v>
      </c>
      <c r="AG121" s="72">
        <v>0.69189999999999996</v>
      </c>
      <c r="AH121" s="72">
        <v>0.92649999999999999</v>
      </c>
      <c r="AI121" s="72">
        <v>1.0938000000000001</v>
      </c>
      <c r="AJ121" s="72">
        <v>0.78800000000000003</v>
      </c>
      <c r="AK121" s="72">
        <v>1.0065999999999999</v>
      </c>
      <c r="AL121" s="72">
        <v>1.3474999999999999</v>
      </c>
      <c r="AM121" s="72">
        <v>1.6482000000000001</v>
      </c>
      <c r="AN121" s="72">
        <v>0.93230000000000002</v>
      </c>
      <c r="AO121" s="72">
        <v>1.1949000000000001</v>
      </c>
      <c r="AP121" s="72">
        <v>1.5124</v>
      </c>
      <c r="AQ121" s="72">
        <v>2.2155999999999998</v>
      </c>
      <c r="AR121" s="72">
        <v>1.2681</v>
      </c>
      <c r="AS121" s="72">
        <v>1.3089999999999999</v>
      </c>
      <c r="AT121" s="72">
        <v>2.3458000000000001</v>
      </c>
      <c r="AU121" s="72">
        <v>2.6015999999999999</v>
      </c>
      <c r="AV121" s="72">
        <v>1.9850000000000001</v>
      </c>
      <c r="AW121" s="72">
        <v>2.1193</v>
      </c>
      <c r="AX121" s="72">
        <v>2.5956000000000001</v>
      </c>
      <c r="AY121" s="72">
        <v>2.4344999999999999</v>
      </c>
      <c r="AZ121" s="72">
        <v>1.6707000000000001</v>
      </c>
      <c r="BA121" s="72">
        <v>2.7745000000000002</v>
      </c>
      <c r="BB121" s="72">
        <v>3.448</v>
      </c>
      <c r="BC121" s="72">
        <v>3.4102000000000001</v>
      </c>
      <c r="BD121" s="72">
        <v>3.6871999999999998</v>
      </c>
      <c r="BE121" s="72">
        <v>3.1185</v>
      </c>
      <c r="BF121" s="72">
        <v>5.9916</v>
      </c>
      <c r="BG121" s="72">
        <v>5.0723000000000003</v>
      </c>
      <c r="BH121" s="72">
        <v>3.8919000000000001</v>
      </c>
      <c r="BI121" s="72">
        <v>4.3548999999999998</v>
      </c>
      <c r="BJ121" s="72">
        <v>6.5279999999999996</v>
      </c>
      <c r="BK121" s="72">
        <v>6.7790999999999997</v>
      </c>
      <c r="BL121" s="72">
        <v>6.4885000000000002</v>
      </c>
      <c r="BM121" s="72">
        <v>4.7337999999999996</v>
      </c>
      <c r="BN121" s="72">
        <v>10.3957</v>
      </c>
      <c r="BO121" s="72">
        <v>11.05</v>
      </c>
      <c r="BP121" s="72">
        <v>5.1284999999999998</v>
      </c>
      <c r="BQ121" s="72">
        <v>5.1261000000000001</v>
      </c>
      <c r="BR121" s="72">
        <v>10.6547</v>
      </c>
      <c r="BS121" s="72">
        <v>11.8361</v>
      </c>
      <c r="BT121" s="72">
        <v>8.3350000000000009</v>
      </c>
      <c r="BU121" s="72">
        <v>7.2213000000000003</v>
      </c>
      <c r="BV121" s="72">
        <v>12.882300000000001</v>
      </c>
      <c r="BW121" s="72">
        <v>11.4726</v>
      </c>
      <c r="BX121" s="72">
        <v>7.2092999999999998</v>
      </c>
      <c r="BY121" s="72">
        <v>8.1812000000000005</v>
      </c>
      <c r="BZ121" s="72">
        <v>10.2964</v>
      </c>
      <c r="CA121" s="72">
        <v>12.907400000000001</v>
      </c>
      <c r="CB121" s="72">
        <v>10.1776</v>
      </c>
      <c r="CC121" s="72">
        <v>9.5891000000000002</v>
      </c>
      <c r="CD121" s="67">
        <v>16.966899999999999</v>
      </c>
      <c r="CE121" s="67">
        <v>17.488399999999999</v>
      </c>
      <c r="CF121" s="67">
        <v>10.163600000000001</v>
      </c>
      <c r="CG121" s="67">
        <v>10.565</v>
      </c>
      <c r="CH121" s="67">
        <v>18.6906</v>
      </c>
      <c r="CI121" s="67">
        <v>18.436299999999999</v>
      </c>
      <c r="CJ121" s="67">
        <v>11.9878</v>
      </c>
      <c r="CK121" s="67">
        <v>13.9842</v>
      </c>
      <c r="CL121" s="67">
        <v>19.426600000000001</v>
      </c>
      <c r="CM121" s="67">
        <v>26.2728</v>
      </c>
      <c r="CN121" s="67">
        <v>13.3672</v>
      </c>
      <c r="CO121" s="67">
        <v>14.6731</v>
      </c>
      <c r="CP121" s="67">
        <v>21.017299999999999</v>
      </c>
      <c r="CQ121" s="67">
        <v>21.150200000000002</v>
      </c>
      <c r="CR121" s="67">
        <v>11.478899999999999</v>
      </c>
      <c r="CS121" s="68">
        <v>10.111599999999999</v>
      </c>
      <c r="CT121" s="68">
        <v>21.8858</v>
      </c>
      <c r="CU121" s="68">
        <v>24.3218</v>
      </c>
      <c r="CV121" s="68">
        <v>16.263200000000001</v>
      </c>
      <c r="CW121" s="68">
        <v>13.357699999999999</v>
      </c>
      <c r="CX121" s="68">
        <v>25.9438</v>
      </c>
      <c r="CY121" s="68">
        <v>25.427</v>
      </c>
      <c r="CZ121" s="68">
        <v>13.891</v>
      </c>
      <c r="DA121" s="68">
        <v>16.595800000000001</v>
      </c>
      <c r="DB121" s="68">
        <v>26.511900000000001</v>
      </c>
      <c r="DC121" s="68">
        <v>25.920500000000001</v>
      </c>
      <c r="DD121" s="68">
        <v>17.206399999999999</v>
      </c>
      <c r="DE121" s="68">
        <v>16.697900000000001</v>
      </c>
      <c r="DF121" s="68">
        <v>23.424399999999999</v>
      </c>
      <c r="DG121" s="68">
        <v>22.4239</v>
      </c>
      <c r="DH121" s="68">
        <v>17.430199999999999</v>
      </c>
      <c r="DI121" s="68">
        <v>17.7104</v>
      </c>
      <c r="DJ121" s="68">
        <v>28.510300000000001</v>
      </c>
      <c r="DK121" s="68">
        <v>29.176500000000001</v>
      </c>
      <c r="DM121" s="69"/>
      <c r="DN121" s="69"/>
      <c r="DO121" s="69"/>
      <c r="DP121" s="69"/>
      <c r="DQ121" s="69"/>
      <c r="DR121" s="69"/>
      <c r="DS121" s="69"/>
      <c r="DT121" s="69"/>
      <c r="DU121" s="69"/>
      <c r="DV121" s="69"/>
      <c r="DW121" s="69"/>
    </row>
    <row r="122" spans="1:127" ht="15.5" x14ac:dyDescent="0.35">
      <c r="A122" s="40" t="s">
        <v>60</v>
      </c>
      <c r="B122" s="84" t="s">
        <v>98</v>
      </c>
      <c r="C122" s="72" t="s">
        <v>119</v>
      </c>
      <c r="D122" s="72" t="s">
        <v>119</v>
      </c>
      <c r="E122" s="72" t="s">
        <v>119</v>
      </c>
      <c r="F122" s="72" t="s">
        <v>119</v>
      </c>
      <c r="G122" s="72" t="s">
        <v>119</v>
      </c>
      <c r="H122" s="72" t="s">
        <v>119</v>
      </c>
      <c r="I122" s="72" t="s">
        <v>119</v>
      </c>
      <c r="J122" s="72" t="s">
        <v>119</v>
      </c>
      <c r="K122" s="72" t="s">
        <v>119</v>
      </c>
      <c r="L122" s="72" t="s">
        <v>119</v>
      </c>
      <c r="M122" s="72" t="s">
        <v>119</v>
      </c>
      <c r="N122" s="72" t="s">
        <v>119</v>
      </c>
      <c r="O122" s="72" t="s">
        <v>119</v>
      </c>
      <c r="P122" s="72" t="s">
        <v>119</v>
      </c>
      <c r="Q122" s="72" t="s">
        <v>119</v>
      </c>
      <c r="R122" s="72" t="s">
        <v>119</v>
      </c>
      <c r="S122" s="72" t="s">
        <v>119</v>
      </c>
      <c r="T122" s="72" t="s">
        <v>119</v>
      </c>
      <c r="U122" s="72" t="s">
        <v>119</v>
      </c>
      <c r="V122" s="72" t="s">
        <v>119</v>
      </c>
      <c r="W122" s="72" t="s">
        <v>119</v>
      </c>
      <c r="X122" s="72" t="s">
        <v>119</v>
      </c>
      <c r="Y122" s="72" t="s">
        <v>119</v>
      </c>
      <c r="Z122" s="72" t="s">
        <v>119</v>
      </c>
      <c r="AA122" s="72" t="s">
        <v>119</v>
      </c>
      <c r="AB122" s="72" t="s">
        <v>119</v>
      </c>
      <c r="AC122" s="72" t="s">
        <v>119</v>
      </c>
      <c r="AD122" s="72" t="s">
        <v>119</v>
      </c>
      <c r="AE122" s="72" t="s">
        <v>119</v>
      </c>
      <c r="AF122" s="72" t="s">
        <v>119</v>
      </c>
      <c r="AG122" s="72" t="s">
        <v>119</v>
      </c>
      <c r="AH122" s="72" t="s">
        <v>119</v>
      </c>
      <c r="AI122" s="72" t="s">
        <v>119</v>
      </c>
      <c r="AJ122" s="72" t="s">
        <v>119</v>
      </c>
      <c r="AK122" s="72" t="s">
        <v>119</v>
      </c>
      <c r="AL122" s="72" t="s">
        <v>119</v>
      </c>
      <c r="AM122" s="72" t="s">
        <v>119</v>
      </c>
      <c r="AN122" s="72" t="s">
        <v>119</v>
      </c>
      <c r="AO122" s="72" t="s">
        <v>119</v>
      </c>
      <c r="AP122" s="72" t="s">
        <v>119</v>
      </c>
      <c r="AQ122" s="72" t="s">
        <v>119</v>
      </c>
      <c r="AR122" s="72" t="s">
        <v>119</v>
      </c>
      <c r="AS122" s="72" t="s">
        <v>119</v>
      </c>
      <c r="AT122" s="72" t="s">
        <v>119</v>
      </c>
      <c r="AU122" s="72" t="s">
        <v>119</v>
      </c>
      <c r="AV122" s="72" t="s">
        <v>119</v>
      </c>
      <c r="AW122" s="72" t="s">
        <v>119</v>
      </c>
      <c r="AX122" s="72" t="s">
        <v>119</v>
      </c>
      <c r="AY122" s="72" t="s">
        <v>119</v>
      </c>
      <c r="AZ122" s="72" t="s">
        <v>119</v>
      </c>
      <c r="BA122" s="72" t="s">
        <v>119</v>
      </c>
      <c r="BB122" s="72" t="s">
        <v>119</v>
      </c>
      <c r="BC122" s="72" t="s">
        <v>119</v>
      </c>
      <c r="BD122" s="72" t="s">
        <v>119</v>
      </c>
      <c r="BE122" s="72" t="s">
        <v>119</v>
      </c>
      <c r="BF122" s="72" t="s">
        <v>119</v>
      </c>
      <c r="BG122" s="72">
        <v>3.5651999999999999</v>
      </c>
      <c r="BH122" s="72">
        <v>2.242</v>
      </c>
      <c r="BI122" s="72">
        <v>2.6475</v>
      </c>
      <c r="BJ122" s="72">
        <v>3.7892000000000001</v>
      </c>
      <c r="BK122" s="72">
        <v>3.956</v>
      </c>
      <c r="BL122" s="72">
        <v>3.8551000000000002</v>
      </c>
      <c r="BM122" s="72">
        <v>2.7501000000000002</v>
      </c>
      <c r="BN122" s="72">
        <v>6.3642000000000003</v>
      </c>
      <c r="BO122" s="72">
        <v>6.6661999999999999</v>
      </c>
      <c r="BP122" s="72">
        <v>3.0364</v>
      </c>
      <c r="BQ122" s="72">
        <v>2.8839999999999999</v>
      </c>
      <c r="BR122" s="72">
        <v>5.9680999999999997</v>
      </c>
      <c r="BS122" s="72">
        <v>7.1599000000000004</v>
      </c>
      <c r="BT122" s="72">
        <v>4.7572999999999999</v>
      </c>
      <c r="BU122" s="72">
        <v>3.8096000000000001</v>
      </c>
      <c r="BV122" s="72">
        <v>7.1252000000000004</v>
      </c>
      <c r="BW122" s="72">
        <v>6.3243</v>
      </c>
      <c r="BX122" s="72">
        <v>3.9571000000000001</v>
      </c>
      <c r="BY122" s="72">
        <v>4.5993000000000004</v>
      </c>
      <c r="BZ122" s="72">
        <v>5.8730000000000002</v>
      </c>
      <c r="CA122" s="72">
        <v>7.7454000000000001</v>
      </c>
      <c r="CB122" s="72">
        <v>6.1860999999999997</v>
      </c>
      <c r="CC122" s="72">
        <v>5.6299000000000001</v>
      </c>
      <c r="CD122" s="67">
        <v>9.1638000000000002</v>
      </c>
      <c r="CE122" s="67">
        <v>9.5614000000000008</v>
      </c>
      <c r="CF122" s="67">
        <v>5.4366000000000003</v>
      </c>
      <c r="CG122" s="67">
        <v>5.5469999999999997</v>
      </c>
      <c r="CH122" s="67">
        <v>9.8375000000000004</v>
      </c>
      <c r="CI122" s="67">
        <v>9.8362999999999996</v>
      </c>
      <c r="CJ122" s="67">
        <v>6.0517000000000003</v>
      </c>
      <c r="CK122" s="67">
        <v>6.7958999999999996</v>
      </c>
      <c r="CL122" s="67">
        <v>9.1759000000000004</v>
      </c>
      <c r="CM122" s="67">
        <v>12.9109</v>
      </c>
      <c r="CN122" s="67">
        <v>6.0772000000000004</v>
      </c>
      <c r="CO122" s="67">
        <v>6.6615000000000002</v>
      </c>
      <c r="CP122" s="67">
        <v>9</v>
      </c>
      <c r="CQ122" s="67">
        <v>9.9497</v>
      </c>
      <c r="CR122" s="67">
        <v>5.2889999999999997</v>
      </c>
      <c r="CS122" s="68">
        <v>3.9872999999999998</v>
      </c>
      <c r="CT122" s="68">
        <v>9.8910999999999998</v>
      </c>
      <c r="CU122" s="68">
        <v>11.695</v>
      </c>
      <c r="CV122" s="68">
        <v>7.3865999999999996</v>
      </c>
      <c r="CW122" s="68">
        <v>5.6289999999999996</v>
      </c>
      <c r="CX122" s="68">
        <v>10.1568</v>
      </c>
      <c r="CY122" s="68">
        <v>10.405200000000001</v>
      </c>
      <c r="CZ122" s="68">
        <v>5.3407999999999998</v>
      </c>
      <c r="DA122" s="68">
        <v>6.8247999999999998</v>
      </c>
      <c r="DB122" s="68">
        <v>10.5283</v>
      </c>
      <c r="DC122" s="68">
        <v>10.814399999999999</v>
      </c>
      <c r="DD122" s="68">
        <v>7.2380000000000004</v>
      </c>
      <c r="DE122" s="68">
        <v>6.883</v>
      </c>
      <c r="DF122" s="68">
        <v>9.5963999999999992</v>
      </c>
      <c r="DG122" s="68">
        <v>9.4641999999999999</v>
      </c>
      <c r="DH122" s="68">
        <v>6.9744999999999999</v>
      </c>
      <c r="DI122" s="68">
        <v>6.9119000000000002</v>
      </c>
      <c r="DJ122" s="68">
        <v>10.7888</v>
      </c>
      <c r="DK122" s="68">
        <v>12.2948</v>
      </c>
      <c r="DM122" s="69"/>
      <c r="DN122" s="69"/>
      <c r="DO122" s="69"/>
      <c r="DP122" s="69"/>
      <c r="DQ122" s="69"/>
      <c r="DR122" s="69"/>
      <c r="DS122" s="69"/>
      <c r="DT122" s="69"/>
      <c r="DU122" s="69"/>
      <c r="DV122" s="69"/>
      <c r="DW122" s="69"/>
    </row>
    <row r="123" spans="1:127" ht="15.5" x14ac:dyDescent="0.35">
      <c r="A123" s="40" t="s">
        <v>60</v>
      </c>
      <c r="B123" s="83" t="s">
        <v>99</v>
      </c>
      <c r="C123" s="72" t="s">
        <v>119</v>
      </c>
      <c r="D123" s="72" t="s">
        <v>119</v>
      </c>
      <c r="E123" s="72" t="s">
        <v>119</v>
      </c>
      <c r="F123" s="72" t="s">
        <v>119</v>
      </c>
      <c r="G123" s="72" t="s">
        <v>119</v>
      </c>
      <c r="H123" s="72" t="s">
        <v>119</v>
      </c>
      <c r="I123" s="72" t="s">
        <v>119</v>
      </c>
      <c r="J123" s="72" t="s">
        <v>119</v>
      </c>
      <c r="K123" s="72" t="s">
        <v>119</v>
      </c>
      <c r="L123" s="72" t="s">
        <v>119</v>
      </c>
      <c r="M123" s="72" t="s">
        <v>119</v>
      </c>
      <c r="N123" s="72" t="s">
        <v>119</v>
      </c>
      <c r="O123" s="72" t="s">
        <v>119</v>
      </c>
      <c r="P123" s="72" t="s">
        <v>119</v>
      </c>
      <c r="Q123" s="72" t="s">
        <v>119</v>
      </c>
      <c r="R123" s="72" t="s">
        <v>119</v>
      </c>
      <c r="S123" s="72" t="s">
        <v>119</v>
      </c>
      <c r="T123" s="72" t="s">
        <v>119</v>
      </c>
      <c r="U123" s="72" t="s">
        <v>119</v>
      </c>
      <c r="V123" s="72" t="s">
        <v>119</v>
      </c>
      <c r="W123" s="72" t="s">
        <v>119</v>
      </c>
      <c r="X123" s="72" t="s">
        <v>119</v>
      </c>
      <c r="Y123" s="72" t="s">
        <v>119</v>
      </c>
      <c r="Z123" s="72" t="s">
        <v>119</v>
      </c>
      <c r="AA123" s="72" t="s">
        <v>119</v>
      </c>
      <c r="AB123" s="72" t="s">
        <v>119</v>
      </c>
      <c r="AC123" s="72" t="s">
        <v>119</v>
      </c>
      <c r="AD123" s="72" t="s">
        <v>119</v>
      </c>
      <c r="AE123" s="72" t="s">
        <v>119</v>
      </c>
      <c r="AF123" s="72" t="s">
        <v>119</v>
      </c>
      <c r="AG123" s="72" t="s">
        <v>119</v>
      </c>
      <c r="AH123" s="72" t="s">
        <v>119</v>
      </c>
      <c r="AI123" s="72" t="s">
        <v>119</v>
      </c>
      <c r="AJ123" s="72" t="s">
        <v>119</v>
      </c>
      <c r="AK123" s="72" t="s">
        <v>119</v>
      </c>
      <c r="AL123" s="72" t="s">
        <v>119</v>
      </c>
      <c r="AM123" s="72" t="s">
        <v>119</v>
      </c>
      <c r="AN123" s="72" t="s">
        <v>119</v>
      </c>
      <c r="AO123" s="72" t="s">
        <v>119</v>
      </c>
      <c r="AP123" s="72" t="s">
        <v>119</v>
      </c>
      <c r="AQ123" s="72" t="s">
        <v>119</v>
      </c>
      <c r="AR123" s="72" t="s">
        <v>119</v>
      </c>
      <c r="AS123" s="72" t="s">
        <v>119</v>
      </c>
      <c r="AT123" s="72" t="s">
        <v>119</v>
      </c>
      <c r="AU123" s="72" t="s">
        <v>119</v>
      </c>
      <c r="AV123" s="72" t="s">
        <v>119</v>
      </c>
      <c r="AW123" s="72" t="s">
        <v>119</v>
      </c>
      <c r="AX123" s="72" t="s">
        <v>119</v>
      </c>
      <c r="AY123" s="72" t="s">
        <v>119</v>
      </c>
      <c r="AZ123" s="72" t="s">
        <v>119</v>
      </c>
      <c r="BA123" s="72" t="s">
        <v>119</v>
      </c>
      <c r="BB123" s="72" t="s">
        <v>119</v>
      </c>
      <c r="BC123" s="72" t="s">
        <v>119</v>
      </c>
      <c r="BD123" s="72" t="s">
        <v>119</v>
      </c>
      <c r="BE123" s="72" t="s">
        <v>119</v>
      </c>
      <c r="BF123" s="72" t="s">
        <v>119</v>
      </c>
      <c r="BG123" s="72">
        <v>1.5069999999999999</v>
      </c>
      <c r="BH123" s="72">
        <v>1.6498999999999999</v>
      </c>
      <c r="BI123" s="72">
        <v>1.7074</v>
      </c>
      <c r="BJ123" s="72">
        <v>2.7387000000000001</v>
      </c>
      <c r="BK123" s="72">
        <v>2.8231000000000002</v>
      </c>
      <c r="BL123" s="72">
        <v>2.6334</v>
      </c>
      <c r="BM123" s="72">
        <v>1.9838</v>
      </c>
      <c r="BN123" s="72">
        <v>4.0315000000000003</v>
      </c>
      <c r="BO123" s="72">
        <v>4.3837999999999999</v>
      </c>
      <c r="BP123" s="72">
        <v>2.0920999999999998</v>
      </c>
      <c r="BQ123" s="72">
        <v>2.2421000000000002</v>
      </c>
      <c r="BR123" s="72">
        <v>4.6866000000000003</v>
      </c>
      <c r="BS123" s="72">
        <v>4.6761999999999997</v>
      </c>
      <c r="BT123" s="72">
        <v>3.5777000000000001</v>
      </c>
      <c r="BU123" s="72">
        <v>3.4117000000000002</v>
      </c>
      <c r="BV123" s="72">
        <v>5.7571000000000003</v>
      </c>
      <c r="BW123" s="72">
        <v>5.1482999999999999</v>
      </c>
      <c r="BX123" s="72">
        <v>3.2522000000000002</v>
      </c>
      <c r="BY123" s="72">
        <v>3.5819000000000001</v>
      </c>
      <c r="BZ123" s="72">
        <v>4.4234</v>
      </c>
      <c r="CA123" s="72">
        <v>5.1619999999999999</v>
      </c>
      <c r="CB123" s="72">
        <v>3.9914999999999998</v>
      </c>
      <c r="CC123" s="72">
        <v>3.9592000000000001</v>
      </c>
      <c r="CD123" s="67">
        <v>7.8030999999999997</v>
      </c>
      <c r="CE123" s="67">
        <v>7.9269999999999996</v>
      </c>
      <c r="CF123" s="67">
        <v>4.7270000000000003</v>
      </c>
      <c r="CG123" s="67">
        <v>5.0179999999999998</v>
      </c>
      <c r="CH123" s="67">
        <v>8.8531999999999993</v>
      </c>
      <c r="CI123" s="67">
        <v>8.6</v>
      </c>
      <c r="CJ123" s="67">
        <v>5.9362000000000004</v>
      </c>
      <c r="CK123" s="67">
        <v>7.1882999999999999</v>
      </c>
      <c r="CL123" s="67">
        <v>10.2507</v>
      </c>
      <c r="CM123" s="67">
        <v>13.3619</v>
      </c>
      <c r="CN123" s="67">
        <v>7.2900999999999998</v>
      </c>
      <c r="CO123" s="67">
        <v>8.0115999999999996</v>
      </c>
      <c r="CP123" s="67">
        <v>12.0174</v>
      </c>
      <c r="CQ123" s="67">
        <v>11.2005</v>
      </c>
      <c r="CR123" s="67">
        <v>6.1898999999999997</v>
      </c>
      <c r="CS123" s="68">
        <v>6.1242000000000001</v>
      </c>
      <c r="CT123" s="68">
        <v>11.9946</v>
      </c>
      <c r="CU123" s="68">
        <v>12.626799999999999</v>
      </c>
      <c r="CV123" s="68">
        <v>8.8765999999999998</v>
      </c>
      <c r="CW123" s="68">
        <v>7.7286999999999999</v>
      </c>
      <c r="CX123" s="68">
        <v>15.787000000000001</v>
      </c>
      <c r="CY123" s="68">
        <v>15.021800000000001</v>
      </c>
      <c r="CZ123" s="68">
        <v>8.5502000000000002</v>
      </c>
      <c r="DA123" s="68">
        <v>9.7711000000000006</v>
      </c>
      <c r="DB123" s="68">
        <v>15.983599999999999</v>
      </c>
      <c r="DC123" s="68">
        <v>15.1061</v>
      </c>
      <c r="DD123" s="68">
        <v>9.9684000000000008</v>
      </c>
      <c r="DE123" s="68">
        <v>9.8148999999999997</v>
      </c>
      <c r="DF123" s="68">
        <v>13.827999999999999</v>
      </c>
      <c r="DG123" s="68">
        <v>12.9597</v>
      </c>
      <c r="DH123" s="68">
        <v>10.4557</v>
      </c>
      <c r="DI123" s="68">
        <v>10.798500000000001</v>
      </c>
      <c r="DJ123" s="68">
        <v>17.721499999999999</v>
      </c>
      <c r="DK123" s="68">
        <v>16.881699999999999</v>
      </c>
      <c r="DM123" s="69"/>
      <c r="DN123" s="69"/>
      <c r="DO123" s="69"/>
      <c r="DP123" s="69"/>
      <c r="DQ123" s="69"/>
      <c r="DR123" s="69"/>
      <c r="DS123" s="69"/>
      <c r="DT123" s="69"/>
      <c r="DU123" s="69"/>
      <c r="DV123" s="69"/>
      <c r="DW123" s="69"/>
    </row>
    <row r="124" spans="1:127" ht="15.5" x14ac:dyDescent="0.35">
      <c r="A124" s="40" t="s">
        <v>60</v>
      </c>
      <c r="B124" s="71" t="s">
        <v>64</v>
      </c>
      <c r="C124" s="72" t="s">
        <v>119</v>
      </c>
      <c r="D124" s="72" t="s">
        <v>119</v>
      </c>
      <c r="E124" s="72" t="s">
        <v>119</v>
      </c>
      <c r="F124" s="72" t="s">
        <v>119</v>
      </c>
      <c r="G124" s="72" t="s">
        <v>119</v>
      </c>
      <c r="H124" s="72" t="s">
        <v>119</v>
      </c>
      <c r="I124" s="72" t="s">
        <v>119</v>
      </c>
      <c r="J124" s="72" t="s">
        <v>119</v>
      </c>
      <c r="K124" s="72" t="s">
        <v>119</v>
      </c>
      <c r="L124" s="72" t="s">
        <v>119</v>
      </c>
      <c r="M124" s="72" t="s">
        <v>119</v>
      </c>
      <c r="N124" s="72" t="s">
        <v>119</v>
      </c>
      <c r="O124" s="72" t="s">
        <v>119</v>
      </c>
      <c r="P124" s="72" t="s">
        <v>119</v>
      </c>
      <c r="Q124" s="72" t="s">
        <v>119</v>
      </c>
      <c r="R124" s="72" t="s">
        <v>119</v>
      </c>
      <c r="S124" s="72" t="s">
        <v>119</v>
      </c>
      <c r="T124" s="72" t="s">
        <v>119</v>
      </c>
      <c r="U124" s="72" t="s">
        <v>119</v>
      </c>
      <c r="V124" s="72" t="s">
        <v>119</v>
      </c>
      <c r="W124" s="72" t="s">
        <v>119</v>
      </c>
      <c r="X124" s="72" t="s">
        <v>119</v>
      </c>
      <c r="Y124" s="72" t="s">
        <v>119</v>
      </c>
      <c r="Z124" s="72" t="s">
        <v>119</v>
      </c>
      <c r="AA124" s="72" t="s">
        <v>119</v>
      </c>
      <c r="AB124" s="72" t="s">
        <v>119</v>
      </c>
      <c r="AC124" s="72" t="s">
        <v>119</v>
      </c>
      <c r="AD124" s="72" t="s">
        <v>119</v>
      </c>
      <c r="AE124" s="72" t="s">
        <v>119</v>
      </c>
      <c r="AF124" s="72" t="s">
        <v>119</v>
      </c>
      <c r="AG124" s="72" t="s">
        <v>119</v>
      </c>
      <c r="AH124" s="72" t="s">
        <v>119</v>
      </c>
      <c r="AI124" s="72" t="s">
        <v>119</v>
      </c>
      <c r="AJ124" s="72" t="s">
        <v>119</v>
      </c>
      <c r="AK124" s="72" t="s">
        <v>119</v>
      </c>
      <c r="AL124" s="72" t="s">
        <v>119</v>
      </c>
      <c r="AM124" s="72" t="s">
        <v>119</v>
      </c>
      <c r="AN124" s="72" t="s">
        <v>119</v>
      </c>
      <c r="AO124" s="72" t="s">
        <v>119</v>
      </c>
      <c r="AP124" s="72" t="s">
        <v>119</v>
      </c>
      <c r="AQ124" s="72" t="s">
        <v>119</v>
      </c>
      <c r="AR124" s="72" t="s">
        <v>119</v>
      </c>
      <c r="AS124" s="72" t="s">
        <v>119</v>
      </c>
      <c r="AT124" s="72" t="s">
        <v>119</v>
      </c>
      <c r="AU124" s="72" t="s">
        <v>119</v>
      </c>
      <c r="AV124" s="72" t="s">
        <v>119</v>
      </c>
      <c r="AW124" s="72" t="s">
        <v>119</v>
      </c>
      <c r="AX124" s="72" t="s">
        <v>119</v>
      </c>
      <c r="AY124" s="72" t="s">
        <v>119</v>
      </c>
      <c r="AZ124" s="72" t="s">
        <v>119</v>
      </c>
      <c r="BA124" s="72" t="s">
        <v>119</v>
      </c>
      <c r="BB124" s="72" t="s">
        <v>119</v>
      </c>
      <c r="BC124" s="72" t="s">
        <v>119</v>
      </c>
      <c r="BD124" s="72" t="s">
        <v>119</v>
      </c>
      <c r="BE124" s="72" t="s">
        <v>119</v>
      </c>
      <c r="BF124" s="72" t="s">
        <v>119</v>
      </c>
      <c r="BG124" s="72">
        <v>1E-3</v>
      </c>
      <c r="BH124" s="72">
        <v>8.9999999999999998E-4</v>
      </c>
      <c r="BI124" s="72">
        <v>1.1999999999999999E-3</v>
      </c>
      <c r="BJ124" s="72">
        <v>1.1999999999999999E-3</v>
      </c>
      <c r="BK124" s="72">
        <v>1.2999999999999999E-3</v>
      </c>
      <c r="BL124" s="72">
        <v>1.1000000000000001E-3</v>
      </c>
      <c r="BM124" s="72">
        <v>1E-3</v>
      </c>
      <c r="BN124" s="72">
        <v>1.4E-3</v>
      </c>
      <c r="BO124" s="72">
        <v>5.0000000000000001E-4</v>
      </c>
      <c r="BP124" s="72">
        <v>8.9999999999999998E-4</v>
      </c>
      <c r="BQ124" s="72">
        <v>2.0000000000000001E-4</v>
      </c>
      <c r="BR124" s="72">
        <v>5.9999999999999995E-4</v>
      </c>
      <c r="BS124" s="72">
        <v>5.9999999999999995E-4</v>
      </c>
      <c r="BT124" s="72">
        <v>5.0000000000000001E-4</v>
      </c>
      <c r="BU124" s="72">
        <v>5.0000000000000001E-4</v>
      </c>
      <c r="BV124" s="72">
        <v>5.0000000000000001E-4</v>
      </c>
      <c r="BW124" s="72">
        <v>0</v>
      </c>
      <c r="BX124" s="72">
        <v>0</v>
      </c>
      <c r="BY124" s="72">
        <v>0</v>
      </c>
      <c r="BZ124" s="72">
        <v>0</v>
      </c>
      <c r="CA124" s="72">
        <v>2.9999999999999997E-4</v>
      </c>
      <c r="CB124" s="72">
        <v>1E-4</v>
      </c>
      <c r="CC124" s="72">
        <v>2.3999999999999998E-3</v>
      </c>
      <c r="CD124" s="67">
        <v>1.2999999999999999E-3</v>
      </c>
      <c r="CE124" s="67">
        <v>3.0999999999999999E-3</v>
      </c>
      <c r="CF124" s="67">
        <v>3.0999999999999999E-3</v>
      </c>
      <c r="CG124" s="67">
        <v>1.1000000000000001E-3</v>
      </c>
      <c r="CH124" s="67">
        <v>1.9E-3</v>
      </c>
      <c r="CI124" s="67">
        <v>3.2000000000000002E-3</v>
      </c>
      <c r="CJ124" s="67">
        <v>3.8999999999999998E-3</v>
      </c>
      <c r="CK124" s="67">
        <v>4.0000000000000001E-3</v>
      </c>
      <c r="CL124" s="67">
        <v>2.8999999999999998E-3</v>
      </c>
      <c r="CM124" s="67">
        <v>2.8999999999999998E-3</v>
      </c>
      <c r="CN124" s="67">
        <v>3.0999999999999999E-3</v>
      </c>
      <c r="CO124" s="67">
        <v>3.3999999999999998E-3</v>
      </c>
      <c r="CP124" s="67">
        <v>1.8E-3</v>
      </c>
      <c r="CQ124" s="67">
        <v>1.2999999999999999E-3</v>
      </c>
      <c r="CR124" s="67">
        <v>1.1999999999999999E-3</v>
      </c>
      <c r="CS124" s="68">
        <v>1.2999999999999999E-3</v>
      </c>
      <c r="CT124" s="68">
        <v>1.6000000000000001E-3</v>
      </c>
      <c r="CU124" s="68">
        <v>1.5E-3</v>
      </c>
      <c r="CV124" s="68">
        <v>2.7000000000000001E-3</v>
      </c>
      <c r="CW124" s="68">
        <v>3.3999999999999998E-3</v>
      </c>
      <c r="CX124" s="68">
        <v>3.5000000000000001E-3</v>
      </c>
      <c r="CY124" s="68">
        <v>3.2000000000000002E-3</v>
      </c>
      <c r="CZ124" s="68">
        <v>3.0999999999999999E-3</v>
      </c>
      <c r="DA124" s="68">
        <v>3.3E-3</v>
      </c>
      <c r="DB124" s="68">
        <v>2.8999999999999998E-3</v>
      </c>
      <c r="DC124" s="68">
        <v>2.8999999999999998E-3</v>
      </c>
      <c r="DD124" s="68">
        <v>3.3E-3</v>
      </c>
      <c r="DE124" s="68">
        <v>3.0999999999999999E-3</v>
      </c>
      <c r="DF124" s="68">
        <v>3.5999999999999999E-3</v>
      </c>
      <c r="DG124" s="68">
        <v>5.1999999999999998E-3</v>
      </c>
      <c r="DH124" s="68">
        <v>4.5999999999999999E-3</v>
      </c>
      <c r="DI124" s="68">
        <v>3.7000000000000002E-3</v>
      </c>
      <c r="DJ124" s="68">
        <v>2.5000000000000001E-3</v>
      </c>
      <c r="DK124" s="68">
        <v>1.8E-3</v>
      </c>
      <c r="DM124" s="69"/>
      <c r="DN124" s="69"/>
      <c r="DO124" s="69"/>
      <c r="DP124" s="69"/>
      <c r="DQ124" s="69"/>
      <c r="DR124" s="69"/>
      <c r="DS124" s="69"/>
      <c r="DT124" s="69"/>
      <c r="DU124" s="69"/>
      <c r="DV124" s="69"/>
      <c r="DW124" s="69"/>
    </row>
    <row r="125" spans="1:127" ht="15.5" x14ac:dyDescent="0.35">
      <c r="A125" s="40" t="s">
        <v>60</v>
      </c>
      <c r="B125" s="71" t="s">
        <v>52</v>
      </c>
      <c r="C125" s="72" t="s">
        <v>119</v>
      </c>
      <c r="D125" s="72" t="s">
        <v>119</v>
      </c>
      <c r="E125" s="72" t="s">
        <v>119</v>
      </c>
      <c r="F125" s="72" t="s">
        <v>119</v>
      </c>
      <c r="G125" s="72" t="s">
        <v>119</v>
      </c>
      <c r="H125" s="72" t="s">
        <v>119</v>
      </c>
      <c r="I125" s="72" t="s">
        <v>119</v>
      </c>
      <c r="J125" s="72" t="s">
        <v>119</v>
      </c>
      <c r="K125" s="72" t="s">
        <v>119</v>
      </c>
      <c r="L125" s="72" t="s">
        <v>119</v>
      </c>
      <c r="M125" s="72" t="s">
        <v>119</v>
      </c>
      <c r="N125" s="72" t="s">
        <v>119</v>
      </c>
      <c r="O125" s="72" t="s">
        <v>119</v>
      </c>
      <c r="P125" s="72" t="s">
        <v>119</v>
      </c>
      <c r="Q125" s="72" t="s">
        <v>119</v>
      </c>
      <c r="R125" s="72" t="s">
        <v>119</v>
      </c>
      <c r="S125" s="72" t="s">
        <v>119</v>
      </c>
      <c r="T125" s="72" t="s">
        <v>119</v>
      </c>
      <c r="U125" s="72" t="s">
        <v>119</v>
      </c>
      <c r="V125" s="72" t="s">
        <v>119</v>
      </c>
      <c r="W125" s="72" t="s">
        <v>119</v>
      </c>
      <c r="X125" s="72" t="s">
        <v>119</v>
      </c>
      <c r="Y125" s="72" t="s">
        <v>119</v>
      </c>
      <c r="Z125" s="72" t="s">
        <v>119</v>
      </c>
      <c r="AA125" s="72" t="s">
        <v>119</v>
      </c>
      <c r="AB125" s="72" t="s">
        <v>119</v>
      </c>
      <c r="AC125" s="72" t="s">
        <v>119</v>
      </c>
      <c r="AD125" s="72" t="s">
        <v>119</v>
      </c>
      <c r="AE125" s="72" t="s">
        <v>119</v>
      </c>
      <c r="AF125" s="72" t="s">
        <v>119</v>
      </c>
      <c r="AG125" s="72" t="s">
        <v>119</v>
      </c>
      <c r="AH125" s="72" t="s">
        <v>119</v>
      </c>
      <c r="AI125" s="72" t="s">
        <v>119</v>
      </c>
      <c r="AJ125" s="72" t="s">
        <v>119</v>
      </c>
      <c r="AK125" s="72" t="s">
        <v>119</v>
      </c>
      <c r="AL125" s="72" t="s">
        <v>119</v>
      </c>
      <c r="AM125" s="72" t="s">
        <v>119</v>
      </c>
      <c r="AN125" s="72" t="s">
        <v>119</v>
      </c>
      <c r="AO125" s="72" t="s">
        <v>119</v>
      </c>
      <c r="AP125" s="72" t="s">
        <v>119</v>
      </c>
      <c r="AQ125" s="72" t="s">
        <v>119</v>
      </c>
      <c r="AR125" s="72" t="s">
        <v>119</v>
      </c>
      <c r="AS125" s="72" t="s">
        <v>119</v>
      </c>
      <c r="AT125" s="72" t="s">
        <v>119</v>
      </c>
      <c r="AU125" s="72" t="s">
        <v>119</v>
      </c>
      <c r="AV125" s="72" t="s">
        <v>119</v>
      </c>
      <c r="AW125" s="72" t="s">
        <v>119</v>
      </c>
      <c r="AX125" s="72" t="s">
        <v>119</v>
      </c>
      <c r="AY125" s="72" t="s">
        <v>119</v>
      </c>
      <c r="AZ125" s="72" t="s">
        <v>119</v>
      </c>
      <c r="BA125" s="72" t="s">
        <v>119</v>
      </c>
      <c r="BB125" s="72" t="s">
        <v>119</v>
      </c>
      <c r="BC125" s="72" t="s">
        <v>119</v>
      </c>
      <c r="BD125" s="72" t="s">
        <v>119</v>
      </c>
      <c r="BE125" s="72" t="s">
        <v>119</v>
      </c>
      <c r="BF125" s="72" t="s">
        <v>119</v>
      </c>
      <c r="BG125" s="72">
        <v>0.1782</v>
      </c>
      <c r="BH125" s="72">
        <v>0.43780000000000002</v>
      </c>
      <c r="BI125" s="72">
        <v>0.55410000000000004</v>
      </c>
      <c r="BJ125" s="72">
        <v>0.18360000000000001</v>
      </c>
      <c r="BK125" s="72">
        <v>0.14019999999999999</v>
      </c>
      <c r="BL125" s="72">
        <v>0.70099999999999996</v>
      </c>
      <c r="BM125" s="72">
        <v>0.85960000000000003</v>
      </c>
      <c r="BN125" s="72">
        <v>0.30940000000000001</v>
      </c>
      <c r="BO125" s="72">
        <v>0.47039999999999998</v>
      </c>
      <c r="BP125" s="72">
        <v>1.4729000000000001</v>
      </c>
      <c r="BQ125" s="72">
        <v>1.5618000000000001</v>
      </c>
      <c r="BR125" s="72">
        <v>0.54890000000000005</v>
      </c>
      <c r="BS125" s="72">
        <v>0.9375</v>
      </c>
      <c r="BT125" s="72">
        <v>3.1042999999999998</v>
      </c>
      <c r="BU125" s="72">
        <v>2.6951999999999998</v>
      </c>
      <c r="BV125" s="72">
        <v>0.79579999999999995</v>
      </c>
      <c r="BW125" s="72">
        <v>1.4572000000000001</v>
      </c>
      <c r="BX125" s="72">
        <v>3.8681999999999999</v>
      </c>
      <c r="BY125" s="72">
        <v>3.7391999999999999</v>
      </c>
      <c r="BZ125" s="72">
        <v>1.3305</v>
      </c>
      <c r="CA125" s="72">
        <v>1.6057999999999999</v>
      </c>
      <c r="CB125" s="72">
        <v>4.5787000000000004</v>
      </c>
      <c r="CC125" s="72">
        <v>3.9569000000000001</v>
      </c>
      <c r="CD125" s="67">
        <v>1.3159000000000001</v>
      </c>
      <c r="CE125" s="67">
        <v>1.7930999999999999</v>
      </c>
      <c r="CF125" s="67">
        <v>4.9093999999999998</v>
      </c>
      <c r="CG125" s="67">
        <v>4.4809999999999999</v>
      </c>
      <c r="CH125" s="67">
        <v>1.4849000000000001</v>
      </c>
      <c r="CI125" s="67">
        <v>1.9177999999999999</v>
      </c>
      <c r="CJ125" s="67">
        <v>4.6208</v>
      </c>
      <c r="CK125" s="67">
        <v>4.4882999999999997</v>
      </c>
      <c r="CL125" s="67">
        <v>1.3912</v>
      </c>
      <c r="CM125" s="67">
        <v>1.8817999999999999</v>
      </c>
      <c r="CN125" s="67">
        <v>5.1535000000000002</v>
      </c>
      <c r="CO125" s="67">
        <v>4.0705</v>
      </c>
      <c r="CP125" s="67">
        <v>1.35</v>
      </c>
      <c r="CQ125" s="67">
        <v>1.7193000000000001</v>
      </c>
      <c r="CR125" s="67">
        <v>4.8140999999999998</v>
      </c>
      <c r="CS125" s="68">
        <v>4.0571999999999999</v>
      </c>
      <c r="CT125" s="68">
        <v>1.4477</v>
      </c>
      <c r="CU125" s="68">
        <v>2.0792000000000002</v>
      </c>
      <c r="CV125" s="68">
        <v>5.1451000000000002</v>
      </c>
      <c r="CW125" s="68">
        <v>4.8845000000000001</v>
      </c>
      <c r="CX125" s="68">
        <v>1.7717000000000001</v>
      </c>
      <c r="CY125" s="68">
        <v>2.2452000000000001</v>
      </c>
      <c r="CZ125" s="68">
        <v>5.7062999999999997</v>
      </c>
      <c r="DA125" s="68">
        <v>4.9333999999999998</v>
      </c>
      <c r="DB125" s="68">
        <v>1.9001999999999999</v>
      </c>
      <c r="DC125" s="68">
        <v>1.8277000000000001</v>
      </c>
      <c r="DD125" s="68">
        <v>5.7279</v>
      </c>
      <c r="DE125" s="68">
        <v>5.5069999999999997</v>
      </c>
      <c r="DF125" s="68">
        <v>1.8180000000000001</v>
      </c>
      <c r="DG125" s="68">
        <v>2.6311</v>
      </c>
      <c r="DH125" s="68">
        <v>8.3561999999999994</v>
      </c>
      <c r="DI125" s="68">
        <v>6.8909000000000002</v>
      </c>
      <c r="DJ125" s="68">
        <v>2.1044999999999998</v>
      </c>
      <c r="DK125" s="68">
        <v>2.6791</v>
      </c>
      <c r="DM125" s="69"/>
      <c r="DN125" s="69"/>
      <c r="DO125" s="69"/>
      <c r="DP125" s="69"/>
      <c r="DQ125" s="69"/>
      <c r="DR125" s="69"/>
      <c r="DS125" s="69"/>
      <c r="DT125" s="69"/>
      <c r="DU125" s="69"/>
      <c r="DV125" s="69"/>
      <c r="DW125" s="69"/>
    </row>
    <row r="126" spans="1:127" ht="15.5" x14ac:dyDescent="0.35">
      <c r="A126" s="40" t="s">
        <v>60</v>
      </c>
      <c r="B126" s="71" t="s">
        <v>53</v>
      </c>
      <c r="C126" s="72">
        <v>0.70569999999999999</v>
      </c>
      <c r="D126" s="72">
        <v>0.72789999999999999</v>
      </c>
      <c r="E126" s="72">
        <v>0.745</v>
      </c>
      <c r="F126" s="72">
        <v>0.78510000000000002</v>
      </c>
      <c r="G126" s="72">
        <v>0.86850000000000005</v>
      </c>
      <c r="H126" s="72">
        <v>0.9163</v>
      </c>
      <c r="I126" s="72">
        <v>0.94569999999999999</v>
      </c>
      <c r="J126" s="72">
        <v>0.97060000000000002</v>
      </c>
      <c r="K126" s="72">
        <v>1.0184</v>
      </c>
      <c r="L126" s="72">
        <v>0.95569999999999999</v>
      </c>
      <c r="M126" s="72">
        <v>1.0450999999999999</v>
      </c>
      <c r="N126" s="72">
        <v>1.0481</v>
      </c>
      <c r="O126" s="72">
        <v>1.0956999999999999</v>
      </c>
      <c r="P126" s="72">
        <v>1.1545000000000001</v>
      </c>
      <c r="Q126" s="72">
        <v>1.2392000000000001</v>
      </c>
      <c r="R126" s="72">
        <v>1.266</v>
      </c>
      <c r="S126" s="72">
        <v>1.3486</v>
      </c>
      <c r="T126" s="72">
        <v>1.2879</v>
      </c>
      <c r="U126" s="72">
        <v>1.3101</v>
      </c>
      <c r="V126" s="72">
        <v>1.3599000000000001</v>
      </c>
      <c r="W126" s="72">
        <v>1.6</v>
      </c>
      <c r="X126" s="72">
        <v>1.4888999999999999</v>
      </c>
      <c r="Y126" s="72">
        <v>1.4934000000000001</v>
      </c>
      <c r="Z126" s="72">
        <v>1.7078</v>
      </c>
      <c r="AA126" s="72">
        <v>1.8068</v>
      </c>
      <c r="AB126" s="72">
        <v>1.8128</v>
      </c>
      <c r="AC126" s="72">
        <v>1.7965</v>
      </c>
      <c r="AD126" s="72">
        <v>2.0114000000000001</v>
      </c>
      <c r="AE126" s="72">
        <v>2.3479999999999999</v>
      </c>
      <c r="AF126" s="72">
        <v>2.0798999999999999</v>
      </c>
      <c r="AG126" s="72">
        <v>2.0335000000000001</v>
      </c>
      <c r="AH126" s="72">
        <v>2.4929999999999999</v>
      </c>
      <c r="AI126" s="72">
        <v>2.3725000000000001</v>
      </c>
      <c r="AJ126" s="72">
        <v>2.1324999999999998</v>
      </c>
      <c r="AK126" s="72">
        <v>2.1099000000000001</v>
      </c>
      <c r="AL126" s="72">
        <v>2.4944000000000002</v>
      </c>
      <c r="AM126" s="72">
        <v>2.2568999999999999</v>
      </c>
      <c r="AN126" s="72">
        <v>1.9572000000000001</v>
      </c>
      <c r="AO126" s="72">
        <v>1.9830000000000001</v>
      </c>
      <c r="AP126" s="72">
        <v>2.3371</v>
      </c>
      <c r="AQ126" s="72">
        <v>2.1774</v>
      </c>
      <c r="AR126" s="72">
        <v>2.0520999999999998</v>
      </c>
      <c r="AS126" s="72">
        <v>2.0678000000000001</v>
      </c>
      <c r="AT126" s="72">
        <v>2.3247</v>
      </c>
      <c r="AU126" s="72">
        <v>2.5270999999999999</v>
      </c>
      <c r="AV126" s="72">
        <v>2.2761</v>
      </c>
      <c r="AW126" s="72">
        <v>2.2303000000000002</v>
      </c>
      <c r="AX126" s="72">
        <v>2.5674999999999999</v>
      </c>
      <c r="AY126" s="72">
        <v>2.6960000000000002</v>
      </c>
      <c r="AZ126" s="72">
        <v>2.6598999999999999</v>
      </c>
      <c r="BA126" s="72">
        <v>2.8378999999999999</v>
      </c>
      <c r="BB126" s="72">
        <v>2.9380999999999999</v>
      </c>
      <c r="BC126" s="72">
        <v>2.9893999999999998</v>
      </c>
      <c r="BD126" s="72">
        <v>2.8035999999999999</v>
      </c>
      <c r="BE126" s="72">
        <v>2.9773999999999998</v>
      </c>
      <c r="BF126" s="72">
        <v>3.0665</v>
      </c>
      <c r="BG126" s="72">
        <v>3.4521000000000002</v>
      </c>
      <c r="BH126" s="72">
        <v>2.6282000000000001</v>
      </c>
      <c r="BI126" s="72">
        <v>3.1095999999999999</v>
      </c>
      <c r="BJ126" s="72">
        <v>3.7469999999999999</v>
      </c>
      <c r="BK126" s="72">
        <v>3.5785999999999998</v>
      </c>
      <c r="BL126" s="72">
        <v>4.4020999999999999</v>
      </c>
      <c r="BM126" s="72">
        <v>3.8592</v>
      </c>
      <c r="BN126" s="72">
        <v>3.8344999999999998</v>
      </c>
      <c r="BO126" s="72">
        <v>3.9127000000000001</v>
      </c>
      <c r="BP126" s="72">
        <v>4.7004999999999999</v>
      </c>
      <c r="BQ126" s="72">
        <v>5.1180000000000003</v>
      </c>
      <c r="BR126" s="72">
        <v>5.8003999999999998</v>
      </c>
      <c r="BS126" s="72">
        <v>6.0385999999999997</v>
      </c>
      <c r="BT126" s="72">
        <v>6.0873999999999997</v>
      </c>
      <c r="BU126" s="72">
        <v>6.1208999999999998</v>
      </c>
      <c r="BV126" s="72">
        <v>7.1566999999999998</v>
      </c>
      <c r="BW126" s="72">
        <v>7.4542999999999999</v>
      </c>
      <c r="BX126" s="72">
        <v>6.7267000000000001</v>
      </c>
      <c r="BY126" s="72">
        <v>5.3852000000000002</v>
      </c>
      <c r="BZ126" s="72">
        <v>6.6185</v>
      </c>
      <c r="CA126" s="72">
        <v>7.6856</v>
      </c>
      <c r="CB126" s="72">
        <v>6.6666999999999996</v>
      </c>
      <c r="CC126" s="72">
        <v>6.6047000000000002</v>
      </c>
      <c r="CD126" s="67">
        <v>6.2229000000000001</v>
      </c>
      <c r="CE126" s="67">
        <v>6.5618999999999996</v>
      </c>
      <c r="CF126" s="67">
        <v>7.3813000000000004</v>
      </c>
      <c r="CG126" s="67">
        <v>7.5277000000000003</v>
      </c>
      <c r="CH126" s="67">
        <v>8.4085999999999999</v>
      </c>
      <c r="CI126" s="67">
        <v>7.5903999999999998</v>
      </c>
      <c r="CJ126" s="67">
        <v>7.7233000000000001</v>
      </c>
      <c r="CK126" s="67">
        <v>7.6791</v>
      </c>
      <c r="CL126" s="67">
        <v>8.8076000000000008</v>
      </c>
      <c r="CM126" s="67">
        <v>9.3391999999999999</v>
      </c>
      <c r="CN126" s="67">
        <v>8.9472000000000005</v>
      </c>
      <c r="CO126" s="67">
        <v>8.2843999999999998</v>
      </c>
      <c r="CP126" s="67">
        <v>8.9949999999999992</v>
      </c>
      <c r="CQ126" s="67">
        <v>9.5478000000000005</v>
      </c>
      <c r="CR126" s="67">
        <v>9.0177999999999994</v>
      </c>
      <c r="CS126" s="68">
        <v>8.4894999999999996</v>
      </c>
      <c r="CT126" s="68">
        <v>9.8656000000000006</v>
      </c>
      <c r="CU126" s="68">
        <v>9.2925000000000004</v>
      </c>
      <c r="CV126" s="68">
        <v>7.5289000000000001</v>
      </c>
      <c r="CW126" s="68">
        <v>8.5783000000000005</v>
      </c>
      <c r="CX126" s="68">
        <v>7.6626000000000003</v>
      </c>
      <c r="CY126" s="68">
        <v>8.1957000000000004</v>
      </c>
      <c r="CZ126" s="68">
        <v>6.7000999999999999</v>
      </c>
      <c r="DA126" s="68">
        <v>7.2756999999999996</v>
      </c>
      <c r="DB126" s="68">
        <v>9.0790000000000006</v>
      </c>
      <c r="DC126" s="68">
        <v>9.2159999999999993</v>
      </c>
      <c r="DD126" s="68">
        <v>8.9268000000000001</v>
      </c>
      <c r="DE126" s="68">
        <v>9.07</v>
      </c>
      <c r="DF126" s="68">
        <v>9.7368000000000006</v>
      </c>
      <c r="DG126" s="68">
        <v>9.4056999999999995</v>
      </c>
      <c r="DH126" s="68">
        <v>8.9850999999999992</v>
      </c>
      <c r="DI126" s="68">
        <v>9.4472000000000005</v>
      </c>
      <c r="DJ126" s="68">
        <v>9.9532000000000007</v>
      </c>
      <c r="DK126" s="68">
        <v>9.2933000000000003</v>
      </c>
      <c r="DM126" s="69"/>
      <c r="DN126" s="69"/>
      <c r="DO126" s="69"/>
      <c r="DP126" s="69"/>
      <c r="DQ126" s="69"/>
      <c r="DR126" s="69"/>
      <c r="DS126" s="69"/>
      <c r="DT126" s="69"/>
      <c r="DU126" s="69"/>
      <c r="DV126" s="69"/>
      <c r="DW126" s="69"/>
    </row>
    <row r="127" spans="1:127" ht="15.5" x14ac:dyDescent="0.35">
      <c r="A127" s="40" t="s">
        <v>60</v>
      </c>
      <c r="B127" s="71" t="s">
        <v>54</v>
      </c>
      <c r="C127" s="67">
        <v>1.4878</v>
      </c>
      <c r="D127" s="67">
        <v>0.86509999999999998</v>
      </c>
      <c r="E127" s="67">
        <v>0.81069999999999998</v>
      </c>
      <c r="F127" s="67">
        <v>0.87819999999999998</v>
      </c>
      <c r="G127" s="67">
        <v>1.5141</v>
      </c>
      <c r="H127" s="67">
        <v>0.88029999999999997</v>
      </c>
      <c r="I127" s="67">
        <v>0.82489999999999997</v>
      </c>
      <c r="J127" s="67">
        <v>0.89370000000000005</v>
      </c>
      <c r="K127" s="67">
        <v>1.0645</v>
      </c>
      <c r="L127" s="67">
        <v>1.3119000000000001</v>
      </c>
      <c r="M127" s="67">
        <v>0.68930000000000002</v>
      </c>
      <c r="N127" s="67">
        <v>1.1323000000000001</v>
      </c>
      <c r="O127" s="67">
        <v>0.89890000000000003</v>
      </c>
      <c r="P127" s="67">
        <v>0.86260000000000003</v>
      </c>
      <c r="Q127" s="67">
        <v>0.83479999999999999</v>
      </c>
      <c r="R127" s="67">
        <v>0.81569999999999998</v>
      </c>
      <c r="S127" s="67">
        <v>0.88300000000000001</v>
      </c>
      <c r="T127" s="67">
        <v>0.83120000000000005</v>
      </c>
      <c r="U127" s="67">
        <v>0.90939999999999999</v>
      </c>
      <c r="V127" s="67">
        <v>0.95440000000000003</v>
      </c>
      <c r="W127" s="67">
        <v>0.96919999999999995</v>
      </c>
      <c r="X127" s="67">
        <v>0.93879999999999997</v>
      </c>
      <c r="Y127" s="67">
        <v>0.86529999999999996</v>
      </c>
      <c r="Z127" s="67">
        <v>0.89170000000000005</v>
      </c>
      <c r="AA127" s="67">
        <v>0.64839999999999998</v>
      </c>
      <c r="AB127" s="67">
        <v>0.7379</v>
      </c>
      <c r="AC127" s="67">
        <v>0.65239999999999998</v>
      </c>
      <c r="AD127" s="67">
        <v>0.91239999999999999</v>
      </c>
      <c r="AE127" s="67">
        <v>0.90129999999999999</v>
      </c>
      <c r="AF127" s="67">
        <v>0.86150000000000004</v>
      </c>
      <c r="AG127" s="67">
        <v>0.90180000000000005</v>
      </c>
      <c r="AH127" s="67">
        <v>0.87849999999999995</v>
      </c>
      <c r="AI127" s="67">
        <v>0.87370000000000003</v>
      </c>
      <c r="AJ127" s="67">
        <v>0.77829999999999999</v>
      </c>
      <c r="AK127" s="67">
        <v>0.79520000000000002</v>
      </c>
      <c r="AL127" s="67">
        <v>0.80479999999999996</v>
      </c>
      <c r="AM127" s="67">
        <v>0.76100000000000001</v>
      </c>
      <c r="AN127" s="67">
        <v>0.86180000000000001</v>
      </c>
      <c r="AO127" s="67">
        <v>0.90469999999999995</v>
      </c>
      <c r="AP127" s="67">
        <v>0.77510000000000001</v>
      </c>
      <c r="AQ127" s="67">
        <v>0.81079999999999997</v>
      </c>
      <c r="AR127" s="67">
        <v>0.80400000000000005</v>
      </c>
      <c r="AS127" s="67">
        <v>0.6774</v>
      </c>
      <c r="AT127" s="67">
        <v>0.73829999999999996</v>
      </c>
      <c r="AU127" s="67">
        <v>0.77729999999999999</v>
      </c>
      <c r="AV127" s="67">
        <v>0.71</v>
      </c>
      <c r="AW127" s="67">
        <v>0.80330000000000001</v>
      </c>
      <c r="AX127" s="67">
        <v>0.74039999999999995</v>
      </c>
      <c r="AY127" s="67">
        <v>0.60409999999999997</v>
      </c>
      <c r="AZ127" s="67">
        <v>0.63290000000000002</v>
      </c>
      <c r="BA127" s="67">
        <v>0.60580000000000001</v>
      </c>
      <c r="BB127" s="67">
        <v>0.55989999999999995</v>
      </c>
      <c r="BC127" s="67">
        <v>0.69599999999999995</v>
      </c>
      <c r="BD127" s="67">
        <v>0.70489999999999997</v>
      </c>
      <c r="BE127" s="67">
        <v>0.73440000000000005</v>
      </c>
      <c r="BF127" s="67">
        <v>0.52629999999999999</v>
      </c>
      <c r="BG127" s="67">
        <v>0.7329</v>
      </c>
      <c r="BH127" s="67">
        <v>0.80989999999999995</v>
      </c>
      <c r="BI127" s="67">
        <v>0.82369999999999999</v>
      </c>
      <c r="BJ127" s="67">
        <v>0.82369999999999999</v>
      </c>
      <c r="BK127" s="67">
        <v>0.78649999999999998</v>
      </c>
      <c r="BL127" s="67">
        <v>0.82899999999999996</v>
      </c>
      <c r="BM127" s="67">
        <v>0.77849999999999997</v>
      </c>
      <c r="BN127" s="67">
        <v>0.78039999999999998</v>
      </c>
      <c r="BO127" s="67">
        <v>0.9234</v>
      </c>
      <c r="BP127" s="67">
        <v>0.88180000000000003</v>
      </c>
      <c r="BQ127" s="67">
        <v>0.8962</v>
      </c>
      <c r="BR127" s="67">
        <v>0.93289999999999995</v>
      </c>
      <c r="BS127" s="67">
        <v>1.1138999999999999</v>
      </c>
      <c r="BT127" s="67">
        <v>1.075</v>
      </c>
      <c r="BU127" s="67">
        <v>1.0826</v>
      </c>
      <c r="BV127" s="67">
        <v>1.0281</v>
      </c>
      <c r="BW127" s="67">
        <v>1.2986</v>
      </c>
      <c r="BX127" s="67">
        <v>1.204</v>
      </c>
      <c r="BY127" s="67">
        <v>1.2483</v>
      </c>
      <c r="BZ127" s="67">
        <v>1.4242999999999999</v>
      </c>
      <c r="CA127" s="67">
        <v>1.1777</v>
      </c>
      <c r="CB127" s="67">
        <v>1.1913</v>
      </c>
      <c r="CC127" s="67">
        <v>1.1904999999999999</v>
      </c>
      <c r="CD127" s="67">
        <v>1.2248000000000001</v>
      </c>
      <c r="CE127" s="67">
        <v>1.4731000000000001</v>
      </c>
      <c r="CF127" s="67">
        <v>1.4177999999999999</v>
      </c>
      <c r="CG127" s="67">
        <v>1.3749</v>
      </c>
      <c r="CH127" s="67">
        <v>1.3808</v>
      </c>
      <c r="CI127" s="67">
        <v>1.7574000000000001</v>
      </c>
      <c r="CJ127" s="67">
        <v>1.6725000000000001</v>
      </c>
      <c r="CK127" s="67">
        <v>1.6651</v>
      </c>
      <c r="CL127" s="67">
        <v>1.7787999999999999</v>
      </c>
      <c r="CM127" s="67">
        <v>1.3722000000000001</v>
      </c>
      <c r="CN127" s="67">
        <v>1.339</v>
      </c>
      <c r="CO127" s="67">
        <v>1.2966</v>
      </c>
      <c r="CP127" s="67">
        <v>1.2443</v>
      </c>
      <c r="CQ127" s="67">
        <v>1.3322000000000001</v>
      </c>
      <c r="CR127" s="67">
        <v>1.2837000000000001</v>
      </c>
      <c r="CS127" s="68">
        <v>1.2422</v>
      </c>
      <c r="CT127" s="68">
        <v>1.3755999999999999</v>
      </c>
      <c r="CU127" s="68">
        <v>1.3895999999999999</v>
      </c>
      <c r="CV127" s="68">
        <v>1.4058999999999999</v>
      </c>
      <c r="CW127" s="68">
        <v>1.3740000000000001</v>
      </c>
      <c r="CX127" s="68">
        <v>1.4245000000000001</v>
      </c>
      <c r="CY127" s="68">
        <v>1.4668000000000001</v>
      </c>
      <c r="CZ127" s="68">
        <v>1.4459</v>
      </c>
      <c r="DA127" s="68">
        <v>1.4129</v>
      </c>
      <c r="DB127" s="68">
        <v>1.3883000000000001</v>
      </c>
      <c r="DC127" s="68">
        <v>1.4444999999999999</v>
      </c>
      <c r="DD127" s="68">
        <v>1.4733000000000001</v>
      </c>
      <c r="DE127" s="68">
        <v>1.4361999999999999</v>
      </c>
      <c r="DF127" s="68">
        <v>1.3273999999999999</v>
      </c>
      <c r="DG127" s="68">
        <v>1.3704000000000001</v>
      </c>
      <c r="DH127" s="68">
        <v>1.3907</v>
      </c>
      <c r="DI127" s="68">
        <v>1.3773</v>
      </c>
      <c r="DJ127" s="68">
        <v>1.4242999999999999</v>
      </c>
      <c r="DK127" s="68">
        <v>1.3817999999999999</v>
      </c>
      <c r="DM127" s="69"/>
      <c r="DN127" s="69"/>
      <c r="DO127" s="69"/>
      <c r="DP127" s="69"/>
      <c r="DQ127" s="69"/>
      <c r="DR127" s="69"/>
      <c r="DS127" s="69"/>
      <c r="DT127" s="69"/>
      <c r="DU127" s="69"/>
      <c r="DV127" s="69"/>
      <c r="DW127" s="69"/>
    </row>
    <row r="128" spans="1:127" ht="15.5" x14ac:dyDescent="0.35">
      <c r="A128" s="40" t="s">
        <v>60</v>
      </c>
      <c r="B128" s="71" t="s">
        <v>66</v>
      </c>
      <c r="C128" s="67">
        <v>-0.26200000000000001</v>
      </c>
      <c r="D128" s="67">
        <v>-0.23430000000000001</v>
      </c>
      <c r="E128" s="67">
        <v>-0.25919999999999999</v>
      </c>
      <c r="F128" s="67">
        <v>-0.26900000000000002</v>
      </c>
      <c r="G128" s="67">
        <v>-0.27679999999999999</v>
      </c>
      <c r="H128" s="67">
        <v>-0.23</v>
      </c>
      <c r="I128" s="67">
        <v>-0.24229999999999999</v>
      </c>
      <c r="J128" s="67">
        <v>-0.221</v>
      </c>
      <c r="K128" s="67">
        <v>-0.24310000000000001</v>
      </c>
      <c r="L128" s="67">
        <v>-0.217</v>
      </c>
      <c r="M128" s="67">
        <v>-0.19789999999999999</v>
      </c>
      <c r="N128" s="67">
        <v>-0.23749999999999999</v>
      </c>
      <c r="O128" s="67">
        <v>-0.2641</v>
      </c>
      <c r="P128" s="67">
        <v>-0.15679999999999999</v>
      </c>
      <c r="Q128" s="67">
        <v>-0.19819999999999999</v>
      </c>
      <c r="R128" s="67">
        <v>-0.251</v>
      </c>
      <c r="S128" s="67">
        <v>-0.2417</v>
      </c>
      <c r="T128" s="67">
        <v>-0.21129999999999999</v>
      </c>
      <c r="U128" s="67">
        <v>-0.2205</v>
      </c>
      <c r="V128" s="67">
        <v>-0.22739999999999999</v>
      </c>
      <c r="W128" s="67">
        <v>-0.22819999999999999</v>
      </c>
      <c r="X128" s="67">
        <v>-0.19370000000000001</v>
      </c>
      <c r="Y128" s="67">
        <v>-0.25269999999999998</v>
      </c>
      <c r="Z128" s="67">
        <v>-0.22969999999999999</v>
      </c>
      <c r="AA128" s="67">
        <v>-0.24829999999999999</v>
      </c>
      <c r="AB128" s="67">
        <v>-0.21490000000000001</v>
      </c>
      <c r="AC128" s="67">
        <v>-0.22670000000000001</v>
      </c>
      <c r="AD128" s="67">
        <v>-0.2482</v>
      </c>
      <c r="AE128" s="67">
        <v>-0.24229999999999999</v>
      </c>
      <c r="AF128" s="67">
        <v>-0.22620000000000001</v>
      </c>
      <c r="AG128" s="67">
        <v>-0.18729999999999999</v>
      </c>
      <c r="AH128" s="67">
        <v>-0.27479999999999999</v>
      </c>
      <c r="AI128" s="67">
        <v>-0.33579999999999999</v>
      </c>
      <c r="AJ128" s="67">
        <v>-0.25240000000000001</v>
      </c>
      <c r="AK128" s="67">
        <v>-0.311</v>
      </c>
      <c r="AL128" s="67">
        <v>-0.2964</v>
      </c>
      <c r="AM128" s="67">
        <v>-0.2767</v>
      </c>
      <c r="AN128" s="67">
        <v>-0.2802</v>
      </c>
      <c r="AO128" s="67">
        <v>-0.32840000000000003</v>
      </c>
      <c r="AP128" s="67">
        <v>-0.3402</v>
      </c>
      <c r="AQ128" s="67">
        <v>-0.29380000000000001</v>
      </c>
      <c r="AR128" s="67">
        <v>-0.30349999999999999</v>
      </c>
      <c r="AS128" s="67">
        <v>-0.3508</v>
      </c>
      <c r="AT128" s="67">
        <v>-0.34860000000000002</v>
      </c>
      <c r="AU128" s="67">
        <v>-0.32929999999999998</v>
      </c>
      <c r="AV128" s="67">
        <v>-0.2586</v>
      </c>
      <c r="AW128" s="67">
        <v>-0.28839999999999999</v>
      </c>
      <c r="AX128" s="67">
        <v>-0.29420000000000002</v>
      </c>
      <c r="AY128" s="67">
        <v>-0.29239999999999999</v>
      </c>
      <c r="AZ128" s="67">
        <v>-0.26569999999999999</v>
      </c>
      <c r="BA128" s="67">
        <v>-0.23380000000000001</v>
      </c>
      <c r="BB128" s="67">
        <v>-0.28070000000000001</v>
      </c>
      <c r="BC128" s="67">
        <v>-0.25600000000000001</v>
      </c>
      <c r="BD128" s="67">
        <v>-0.2185</v>
      </c>
      <c r="BE128" s="67">
        <v>-0.2329</v>
      </c>
      <c r="BF128" s="67">
        <v>-0.2404</v>
      </c>
      <c r="BG128" s="67">
        <v>-0.25690000000000002</v>
      </c>
      <c r="BH128" s="67">
        <v>-0.24429999999999999</v>
      </c>
      <c r="BI128" s="67">
        <v>-0.24879999999999999</v>
      </c>
      <c r="BJ128" s="67">
        <v>-0.2717</v>
      </c>
      <c r="BK128" s="67">
        <v>-0.26900000000000002</v>
      </c>
      <c r="BL128" s="67">
        <v>-0.25790000000000002</v>
      </c>
      <c r="BM128" s="67">
        <v>-0.25700000000000001</v>
      </c>
      <c r="BN128" s="67">
        <v>-0.25190000000000001</v>
      </c>
      <c r="BO128" s="67">
        <v>-0.26190000000000002</v>
      </c>
      <c r="BP128" s="67">
        <v>-0.2492</v>
      </c>
      <c r="BQ128" s="67">
        <v>-0.23599999999999999</v>
      </c>
      <c r="BR128" s="67">
        <v>-0.2636</v>
      </c>
      <c r="BS128" s="67">
        <v>-0.252</v>
      </c>
      <c r="BT128" s="67">
        <v>-0.2339</v>
      </c>
      <c r="BU128" s="67">
        <v>-0.2482</v>
      </c>
      <c r="BV128" s="67">
        <v>-0.24660000000000001</v>
      </c>
      <c r="BW128" s="67">
        <v>-0.27050000000000002</v>
      </c>
      <c r="BX128" s="67">
        <v>-0.26190000000000002</v>
      </c>
      <c r="BY128" s="67">
        <v>-0.23319999999999999</v>
      </c>
      <c r="BZ128" s="67">
        <v>-0.2999</v>
      </c>
      <c r="CA128" s="67">
        <v>-0.28560000000000002</v>
      </c>
      <c r="CB128" s="67">
        <v>-0.2482</v>
      </c>
      <c r="CC128" s="67">
        <v>-0.21190000000000001</v>
      </c>
      <c r="CD128" s="67">
        <v>-0.2515</v>
      </c>
      <c r="CE128" s="67">
        <v>-0.26869999999999999</v>
      </c>
      <c r="CF128" s="67">
        <v>-0.24149999999999999</v>
      </c>
      <c r="CG128" s="67">
        <v>-0.19839999999999999</v>
      </c>
      <c r="CH128" s="67">
        <v>-0.1925</v>
      </c>
      <c r="CI128" s="67">
        <v>-0.1862</v>
      </c>
      <c r="CJ128" s="67">
        <v>-0.14660000000000001</v>
      </c>
      <c r="CK128" s="67">
        <v>-0.11409999999999999</v>
      </c>
      <c r="CL128" s="67">
        <v>-0.1633</v>
      </c>
      <c r="CM128" s="67">
        <v>-0.13489999999999999</v>
      </c>
      <c r="CN128" s="67">
        <v>-0.1168</v>
      </c>
      <c r="CO128" s="67">
        <v>-0.1205</v>
      </c>
      <c r="CP128" s="67">
        <v>-0.13159999999999999</v>
      </c>
      <c r="CQ128" s="67">
        <v>-0.1401</v>
      </c>
      <c r="CR128" s="67">
        <v>-0.1532</v>
      </c>
      <c r="CS128" s="68">
        <v>-0.1671</v>
      </c>
      <c r="CT128" s="68">
        <v>-0.16109999999999999</v>
      </c>
      <c r="CU128" s="68">
        <v>-0.1668</v>
      </c>
      <c r="CV128" s="68">
        <v>-0.14879999999999999</v>
      </c>
      <c r="CW128" s="68">
        <v>-0.16009999999999999</v>
      </c>
      <c r="CX128" s="68">
        <v>-0.1361</v>
      </c>
      <c r="CY128" s="68">
        <v>-0.19209999999999999</v>
      </c>
      <c r="CZ128" s="68">
        <v>-0.1144</v>
      </c>
      <c r="DA128" s="68">
        <v>-7.2400000000000006E-2</v>
      </c>
      <c r="DB128" s="68">
        <v>-0.1656</v>
      </c>
      <c r="DC128" s="68">
        <v>-0.18410000000000001</v>
      </c>
      <c r="DD128" s="68">
        <v>-0.1532</v>
      </c>
      <c r="DE128" s="68">
        <v>-0.16339999999999999</v>
      </c>
      <c r="DF128" s="68">
        <v>-0.1502</v>
      </c>
      <c r="DG128" s="68">
        <v>-0.15939999999999999</v>
      </c>
      <c r="DH128" s="68">
        <v>-1.89E-2</v>
      </c>
      <c r="DI128" s="68">
        <v>-4.2700000000000002E-2</v>
      </c>
      <c r="DJ128" s="68">
        <v>-0.1109</v>
      </c>
      <c r="DK128" s="68">
        <v>-0.12280000000000001</v>
      </c>
      <c r="DM128" s="69"/>
      <c r="DN128" s="69"/>
      <c r="DO128" s="69"/>
      <c r="DP128" s="69"/>
      <c r="DQ128" s="69"/>
      <c r="DR128" s="69"/>
      <c r="DS128" s="69"/>
      <c r="DT128" s="69"/>
      <c r="DU128" s="69"/>
      <c r="DV128" s="69"/>
      <c r="DW128" s="69"/>
    </row>
    <row r="129" spans="1:127" ht="15.5" x14ac:dyDescent="0.35">
      <c r="A129" s="39" t="s">
        <v>60</v>
      </c>
      <c r="B129" s="47" t="s">
        <v>263</v>
      </c>
      <c r="C129" s="72" t="s">
        <v>119</v>
      </c>
      <c r="D129" s="72" t="s">
        <v>119</v>
      </c>
      <c r="E129" s="72" t="s">
        <v>119</v>
      </c>
      <c r="F129" s="72" t="s">
        <v>119</v>
      </c>
      <c r="G129" s="72" t="s">
        <v>119</v>
      </c>
      <c r="H129" s="72" t="s">
        <v>119</v>
      </c>
      <c r="I129" s="72" t="s">
        <v>119</v>
      </c>
      <c r="J129" s="72" t="s">
        <v>119</v>
      </c>
      <c r="K129" s="72" t="s">
        <v>119</v>
      </c>
      <c r="L129" s="72" t="s">
        <v>119</v>
      </c>
      <c r="M129" s="72" t="s">
        <v>119</v>
      </c>
      <c r="N129" s="72" t="s">
        <v>119</v>
      </c>
      <c r="O129" s="72" t="s">
        <v>119</v>
      </c>
      <c r="P129" s="72" t="s">
        <v>119</v>
      </c>
      <c r="Q129" s="72" t="s">
        <v>119</v>
      </c>
      <c r="R129" s="72" t="s">
        <v>119</v>
      </c>
      <c r="S129" s="72" t="s">
        <v>119</v>
      </c>
      <c r="T129" s="72" t="s">
        <v>119</v>
      </c>
      <c r="U129" s="72" t="s">
        <v>119</v>
      </c>
      <c r="V129" s="72" t="s">
        <v>119</v>
      </c>
      <c r="W129" s="72" t="s">
        <v>119</v>
      </c>
      <c r="X129" s="72" t="s">
        <v>119</v>
      </c>
      <c r="Y129" s="72" t="s">
        <v>119</v>
      </c>
      <c r="Z129" s="72" t="s">
        <v>119</v>
      </c>
      <c r="AA129" s="72" t="s">
        <v>119</v>
      </c>
      <c r="AB129" s="72" t="s">
        <v>119</v>
      </c>
      <c r="AC129" s="72" t="s">
        <v>119</v>
      </c>
      <c r="AD129" s="72" t="s">
        <v>119</v>
      </c>
      <c r="AE129" s="72" t="s">
        <v>119</v>
      </c>
      <c r="AF129" s="72" t="s">
        <v>119</v>
      </c>
      <c r="AG129" s="72" t="s">
        <v>119</v>
      </c>
      <c r="AH129" s="72" t="s">
        <v>119</v>
      </c>
      <c r="AI129" s="72" t="s">
        <v>119</v>
      </c>
      <c r="AJ129" s="72" t="s">
        <v>119</v>
      </c>
      <c r="AK129" s="72" t="s">
        <v>119</v>
      </c>
      <c r="AL129" s="72" t="s">
        <v>119</v>
      </c>
      <c r="AM129" s="72" t="s">
        <v>119</v>
      </c>
      <c r="AN129" s="72" t="s">
        <v>119</v>
      </c>
      <c r="AO129" s="72" t="s">
        <v>119</v>
      </c>
      <c r="AP129" s="72" t="s">
        <v>119</v>
      </c>
      <c r="AQ129" s="72" t="s">
        <v>119</v>
      </c>
      <c r="AR129" s="72" t="s">
        <v>119</v>
      </c>
      <c r="AS129" s="72" t="s">
        <v>119</v>
      </c>
      <c r="AT129" s="72" t="s">
        <v>119</v>
      </c>
      <c r="AU129" s="72" t="s">
        <v>119</v>
      </c>
      <c r="AV129" s="72" t="s">
        <v>119</v>
      </c>
      <c r="AW129" s="72" t="s">
        <v>119</v>
      </c>
      <c r="AX129" s="72" t="s">
        <v>119</v>
      </c>
      <c r="AY129" s="72" t="s">
        <v>119</v>
      </c>
      <c r="AZ129" s="72" t="s">
        <v>119</v>
      </c>
      <c r="BA129" s="72" t="s">
        <v>119</v>
      </c>
      <c r="BB129" s="72" t="s">
        <v>119</v>
      </c>
      <c r="BC129" s="72" t="s">
        <v>119</v>
      </c>
      <c r="BD129" s="72" t="s">
        <v>119</v>
      </c>
      <c r="BE129" s="72" t="s">
        <v>119</v>
      </c>
      <c r="BF129" s="72" t="s">
        <v>119</v>
      </c>
      <c r="BG129" s="72" t="s">
        <v>119</v>
      </c>
      <c r="BH129" s="72" t="s">
        <v>119</v>
      </c>
      <c r="BI129" s="72" t="s">
        <v>119</v>
      </c>
      <c r="BJ129" s="72" t="s">
        <v>119</v>
      </c>
      <c r="BK129" s="72" t="s">
        <v>119</v>
      </c>
      <c r="BL129" s="72" t="s">
        <v>119</v>
      </c>
      <c r="BM129" s="72" t="s">
        <v>119</v>
      </c>
      <c r="BN129" s="72" t="s">
        <v>119</v>
      </c>
      <c r="BO129" s="72" t="s">
        <v>119</v>
      </c>
      <c r="BP129" s="72" t="s">
        <v>119</v>
      </c>
      <c r="BQ129" s="72" t="s">
        <v>119</v>
      </c>
      <c r="BR129" s="72" t="s">
        <v>119</v>
      </c>
      <c r="BS129" s="72" t="s">
        <v>119</v>
      </c>
      <c r="BT129" s="72" t="s">
        <v>119</v>
      </c>
      <c r="BU129" s="72" t="s">
        <v>119</v>
      </c>
      <c r="BV129" s="72" t="s">
        <v>119</v>
      </c>
      <c r="BW129" s="72" t="s">
        <v>119</v>
      </c>
      <c r="BX129" s="72" t="s">
        <v>119</v>
      </c>
      <c r="BY129" s="72" t="s">
        <v>119</v>
      </c>
      <c r="BZ129" s="72" t="s">
        <v>119</v>
      </c>
      <c r="CA129" s="68">
        <v>0</v>
      </c>
      <c r="CB129" s="68">
        <v>0</v>
      </c>
      <c r="CC129" s="68">
        <v>0</v>
      </c>
      <c r="CD129" s="68">
        <v>-5.0000000000000001E-4</v>
      </c>
      <c r="CE129" s="68">
        <v>-1.9E-3</v>
      </c>
      <c r="CF129" s="68">
        <v>-2.5999999999999999E-3</v>
      </c>
      <c r="CG129" s="68">
        <v>-3.5000000000000001E-3</v>
      </c>
      <c r="CH129" s="68">
        <v>-3.8E-3</v>
      </c>
      <c r="CI129" s="68">
        <v>-4.5999999999999999E-3</v>
      </c>
      <c r="CJ129" s="68">
        <v>-7.1000000000000004E-3</v>
      </c>
      <c r="CK129" s="68">
        <v>-7.6E-3</v>
      </c>
      <c r="CL129" s="68">
        <v>-8.8999999999999999E-3</v>
      </c>
      <c r="CM129" s="68">
        <v>-9.4000000000000004E-3</v>
      </c>
      <c r="CN129" s="68">
        <v>-1.06E-2</v>
      </c>
      <c r="CO129" s="68">
        <v>-1.0699999999999999E-2</v>
      </c>
      <c r="CP129" s="68">
        <v>-8.8000000000000005E-3</v>
      </c>
      <c r="CQ129" s="68">
        <v>-8.3000000000000001E-3</v>
      </c>
      <c r="CR129" s="68">
        <v>-8.5000000000000006E-3</v>
      </c>
      <c r="CS129" s="68">
        <v>-0.01</v>
      </c>
      <c r="CT129" s="68">
        <v>-1.5800000000000002E-2</v>
      </c>
      <c r="CU129" s="68">
        <v>-1.7100000000000001E-2</v>
      </c>
      <c r="CV129" s="68">
        <v>-1.78E-2</v>
      </c>
      <c r="CW129" s="68">
        <v>-1.8700000000000001E-2</v>
      </c>
      <c r="CX129" s="68">
        <v>-2.8400000000000002E-2</v>
      </c>
      <c r="CY129" s="68">
        <v>-3.1699999999999999E-2</v>
      </c>
      <c r="CZ129" s="68">
        <v>-3.56E-2</v>
      </c>
      <c r="DA129" s="68">
        <v>-4.8399999999999999E-2</v>
      </c>
      <c r="DB129" s="68">
        <v>-6.3100000000000003E-2</v>
      </c>
      <c r="DC129" s="220">
        <v>-6.5199999999999994E-2</v>
      </c>
      <c r="DD129" s="220">
        <v>-6.59E-2</v>
      </c>
      <c r="DE129" s="220">
        <v>-7.0000000000000007E-2</v>
      </c>
      <c r="DF129" s="220">
        <v>-7.7600000000000002E-2</v>
      </c>
      <c r="DG129" s="220">
        <v>-9.1499999999999998E-2</v>
      </c>
      <c r="DH129" s="68">
        <v>-0.1007</v>
      </c>
      <c r="DI129" s="68">
        <v>-0.10050000000000001</v>
      </c>
      <c r="DJ129" s="68">
        <v>-0.12180000000000001</v>
      </c>
      <c r="DK129" s="68">
        <v>-0.1459</v>
      </c>
      <c r="DM129" s="69"/>
      <c r="DN129" s="69"/>
      <c r="DO129" s="69"/>
      <c r="DP129" s="69"/>
      <c r="DQ129" s="69"/>
      <c r="DR129" s="69"/>
      <c r="DS129" s="69"/>
      <c r="DT129" s="69"/>
      <c r="DU129" s="69"/>
      <c r="DV129" s="69"/>
      <c r="DW129" s="69"/>
    </row>
    <row r="130" spans="1:127" ht="15.5" x14ac:dyDescent="0.35">
      <c r="A130" s="40" t="s">
        <v>60</v>
      </c>
      <c r="B130" s="71" t="s">
        <v>55</v>
      </c>
      <c r="C130" s="67">
        <v>4.2141000000000002</v>
      </c>
      <c r="D130" s="67">
        <v>3.9784000000000002</v>
      </c>
      <c r="E130" s="67">
        <v>0.84689999999999999</v>
      </c>
      <c r="F130" s="67">
        <v>3.4287000000000001</v>
      </c>
      <c r="G130" s="67">
        <v>3.6215000000000002</v>
      </c>
      <c r="H130" s="67">
        <v>3.7084000000000001</v>
      </c>
      <c r="I130" s="67">
        <v>3.2944</v>
      </c>
      <c r="J130" s="67">
        <v>3.62</v>
      </c>
      <c r="K130" s="67">
        <v>3.2374000000000001</v>
      </c>
      <c r="L130" s="67">
        <v>3.7795000000000001</v>
      </c>
      <c r="M130" s="67">
        <v>3.7206999999999999</v>
      </c>
      <c r="N130" s="67">
        <v>3.4367000000000001</v>
      </c>
      <c r="O130" s="67">
        <v>3.2383999999999999</v>
      </c>
      <c r="P130" s="67">
        <v>2.6292</v>
      </c>
      <c r="Q130" s="67">
        <v>2.6415999999999999</v>
      </c>
      <c r="R130" s="67">
        <v>1.8900999999999999</v>
      </c>
      <c r="S130" s="67">
        <v>1.8232999999999999</v>
      </c>
      <c r="T130" s="67">
        <v>2.7761999999999998</v>
      </c>
      <c r="U130" s="67">
        <v>0.64600000000000002</v>
      </c>
      <c r="V130" s="67">
        <v>3.1692</v>
      </c>
      <c r="W130" s="67">
        <v>0.79930000000000001</v>
      </c>
      <c r="X130" s="67">
        <v>0.30659999999999998</v>
      </c>
      <c r="Y130" s="67">
        <v>-0.22450000000000001</v>
      </c>
      <c r="Z130" s="67">
        <v>1.2788999999999999</v>
      </c>
      <c r="AA130" s="67">
        <v>1.2867</v>
      </c>
      <c r="AB130" s="67">
        <v>1.6857</v>
      </c>
      <c r="AC130" s="67">
        <v>2.0548999999999999</v>
      </c>
      <c r="AD130" s="67">
        <v>2.4624000000000001</v>
      </c>
      <c r="AE130" s="67">
        <v>1.3995</v>
      </c>
      <c r="AF130" s="67">
        <v>2.1259999999999999</v>
      </c>
      <c r="AG130" s="67">
        <v>1.9413</v>
      </c>
      <c r="AH130" s="67">
        <v>2.8542000000000001</v>
      </c>
      <c r="AI130" s="67">
        <v>1.4012</v>
      </c>
      <c r="AJ130" s="67">
        <v>2.8645999999999998</v>
      </c>
      <c r="AK130" s="67">
        <v>1.6225000000000001</v>
      </c>
      <c r="AL130" s="67">
        <v>1.6286</v>
      </c>
      <c r="AM130" s="67">
        <v>1.1187</v>
      </c>
      <c r="AN130" s="67">
        <v>0.89</v>
      </c>
      <c r="AO130" s="67">
        <v>2.6644999999999999</v>
      </c>
      <c r="AP130" s="67">
        <v>0.54139999999999999</v>
      </c>
      <c r="AQ130" s="67">
        <v>2.4152</v>
      </c>
      <c r="AR130" s="67">
        <v>3.5590000000000002</v>
      </c>
      <c r="AS130" s="67">
        <v>3.7162999999999999</v>
      </c>
      <c r="AT130" s="67">
        <v>1.3315999999999999</v>
      </c>
      <c r="AU130" s="67">
        <v>0.56569999999999998</v>
      </c>
      <c r="AV130" s="67">
        <v>2.7806999999999999</v>
      </c>
      <c r="AW130" s="67">
        <v>0.8115</v>
      </c>
      <c r="AX130" s="67">
        <v>-1.2971999999999999</v>
      </c>
      <c r="AY130" s="67">
        <v>-1.6912</v>
      </c>
      <c r="AZ130" s="67">
        <v>1.4181999999999999</v>
      </c>
      <c r="BA130" s="67">
        <v>2.7587000000000002</v>
      </c>
      <c r="BB130" s="67">
        <v>0.17580000000000001</v>
      </c>
      <c r="BC130" s="67">
        <v>1.0641</v>
      </c>
      <c r="BD130" s="67">
        <v>1.5294000000000001</v>
      </c>
      <c r="BE130" s="67">
        <v>2.359</v>
      </c>
      <c r="BF130" s="67">
        <v>1.2706</v>
      </c>
      <c r="BG130" s="67">
        <v>1.9877</v>
      </c>
      <c r="BH130" s="67">
        <v>3.1231</v>
      </c>
      <c r="BI130" s="67">
        <v>4.0564999999999998</v>
      </c>
      <c r="BJ130" s="67">
        <v>2.6966000000000001</v>
      </c>
      <c r="BK130" s="67">
        <v>2.8138000000000001</v>
      </c>
      <c r="BL130" s="67">
        <v>3.5638999999999998</v>
      </c>
      <c r="BM130" s="67">
        <v>4.6536999999999997</v>
      </c>
      <c r="BN130" s="67">
        <v>3.3995000000000002</v>
      </c>
      <c r="BO130" s="67">
        <v>4.8921999999999999</v>
      </c>
      <c r="BP130" s="67">
        <v>5.0762</v>
      </c>
      <c r="BQ130" s="67">
        <v>5.4325000000000001</v>
      </c>
      <c r="BR130" s="67">
        <v>5.1189</v>
      </c>
      <c r="BS130" s="67">
        <v>4.9599000000000002</v>
      </c>
      <c r="BT130" s="67">
        <v>5.601</v>
      </c>
      <c r="BU130" s="67">
        <v>5.9230999999999998</v>
      </c>
      <c r="BV130" s="67">
        <v>4.6215999999999999</v>
      </c>
      <c r="BW130" s="67">
        <v>6.0353000000000003</v>
      </c>
      <c r="BX130" s="67">
        <v>5.3573000000000004</v>
      </c>
      <c r="BY130" s="67">
        <v>4.7449000000000003</v>
      </c>
      <c r="BZ130" s="67">
        <v>1.6075999999999999</v>
      </c>
      <c r="CA130" s="67">
        <v>2.6067</v>
      </c>
      <c r="CB130" s="67">
        <v>5.2502000000000004</v>
      </c>
      <c r="CC130" s="67">
        <v>5.3013000000000003</v>
      </c>
      <c r="CD130" s="67">
        <v>1.6017999999999999</v>
      </c>
      <c r="CE130" s="67">
        <v>5.3760000000000003</v>
      </c>
      <c r="CF130" s="67">
        <v>5.1509999999999998</v>
      </c>
      <c r="CG130" s="67">
        <v>4.9283999999999999</v>
      </c>
      <c r="CH130" s="67">
        <v>3.6522999999999999</v>
      </c>
      <c r="CI130" s="67">
        <v>6.0495999999999999</v>
      </c>
      <c r="CJ130" s="67">
        <v>5.6235999999999997</v>
      </c>
      <c r="CK130" s="67">
        <v>4.4497999999999998</v>
      </c>
      <c r="CL130" s="67">
        <v>5.0473999999999997</v>
      </c>
      <c r="CM130" s="67">
        <v>5.8017000000000003</v>
      </c>
      <c r="CN130" s="67">
        <v>4.4611000000000001</v>
      </c>
      <c r="CO130" s="67">
        <v>2.3395000000000001</v>
      </c>
      <c r="CP130" s="67">
        <v>5.3075000000000001</v>
      </c>
      <c r="CQ130" s="67">
        <v>6.3113000000000001</v>
      </c>
      <c r="CR130" s="67">
        <v>6.0868000000000002</v>
      </c>
      <c r="CS130" s="68">
        <v>7.6997999999999998</v>
      </c>
      <c r="CT130" s="68">
        <v>4.5265000000000004</v>
      </c>
      <c r="CU130" s="68">
        <v>4.9729999999999999</v>
      </c>
      <c r="CV130" s="68">
        <v>-3.9592999999999998</v>
      </c>
      <c r="CW130" s="68">
        <v>-4.8531000000000004</v>
      </c>
      <c r="CX130" s="68">
        <v>-1.4702</v>
      </c>
      <c r="CY130" s="68">
        <v>7.2233999999999998</v>
      </c>
      <c r="CZ130" s="68">
        <v>7.5909000000000004</v>
      </c>
      <c r="DA130" s="68">
        <v>3.8706</v>
      </c>
      <c r="DB130" s="68">
        <v>5.1487999999999996</v>
      </c>
      <c r="DC130" s="68">
        <v>9.0266000000000002</v>
      </c>
      <c r="DD130" s="68">
        <v>9.2181999999999995</v>
      </c>
      <c r="DE130" s="68">
        <v>8.1369000000000007</v>
      </c>
      <c r="DF130" s="68">
        <v>7.0260999999999996</v>
      </c>
      <c r="DG130" s="68">
        <v>7.8326000000000002</v>
      </c>
      <c r="DH130" s="68">
        <v>7.3819999999999997</v>
      </c>
      <c r="DI130" s="68">
        <v>8.0993999999999993</v>
      </c>
      <c r="DJ130" s="68">
        <v>6.4157000000000002</v>
      </c>
      <c r="DK130" s="68">
        <v>6.1829999999999998</v>
      </c>
      <c r="DM130" s="69"/>
      <c r="DN130" s="69"/>
      <c r="DO130" s="69"/>
      <c r="DP130" s="69"/>
      <c r="DQ130" s="69"/>
      <c r="DR130" s="69"/>
      <c r="DS130" s="69"/>
      <c r="DT130" s="69"/>
      <c r="DU130" s="69"/>
      <c r="DV130" s="69"/>
      <c r="DW130" s="69"/>
    </row>
    <row r="131" spans="1:127" ht="15.5" x14ac:dyDescent="0.35">
      <c r="A131" s="255" t="s">
        <v>60</v>
      </c>
      <c r="B131" s="86" t="s">
        <v>61</v>
      </c>
      <c r="C131" s="256">
        <v>97.222999999999999</v>
      </c>
      <c r="D131" s="256">
        <v>83.077600000000004</v>
      </c>
      <c r="E131" s="256">
        <v>79.127700000000004</v>
      </c>
      <c r="F131" s="256">
        <v>95.739900000000006</v>
      </c>
      <c r="G131" s="256">
        <v>98.966700000000003</v>
      </c>
      <c r="H131" s="256">
        <v>84.139499999999998</v>
      </c>
      <c r="I131" s="256">
        <v>81.492800000000003</v>
      </c>
      <c r="J131" s="256">
        <v>97.316900000000004</v>
      </c>
      <c r="K131" s="256">
        <v>101.31829999999999</v>
      </c>
      <c r="L131" s="256">
        <v>87.562899999999999</v>
      </c>
      <c r="M131" s="256">
        <v>83.751099999999994</v>
      </c>
      <c r="N131" s="256">
        <v>98.807299999999998</v>
      </c>
      <c r="O131" s="256">
        <v>104.7831</v>
      </c>
      <c r="P131" s="256">
        <v>88.054000000000002</v>
      </c>
      <c r="Q131" s="256">
        <v>83.666700000000006</v>
      </c>
      <c r="R131" s="256">
        <v>98.071299999999994</v>
      </c>
      <c r="S131" s="256">
        <v>102.81059999999999</v>
      </c>
      <c r="T131" s="256">
        <v>87.734999999999999</v>
      </c>
      <c r="U131" s="256">
        <v>84.389200000000002</v>
      </c>
      <c r="V131" s="256">
        <v>100.1387</v>
      </c>
      <c r="W131" s="256">
        <v>103.05200000000001</v>
      </c>
      <c r="X131" s="256">
        <v>88.288799999999995</v>
      </c>
      <c r="Y131" s="256">
        <v>85.242699999999999</v>
      </c>
      <c r="Z131" s="256">
        <v>102.10590000000001</v>
      </c>
      <c r="AA131" s="256">
        <v>106.3609</v>
      </c>
      <c r="AB131" s="256">
        <v>84.714100000000002</v>
      </c>
      <c r="AC131" s="256">
        <v>87.045400000000001</v>
      </c>
      <c r="AD131" s="256">
        <v>102.76739999999999</v>
      </c>
      <c r="AE131" s="256">
        <v>105.1246</v>
      </c>
      <c r="AF131" s="256">
        <v>90.440799999999996</v>
      </c>
      <c r="AG131" s="256">
        <v>86.775499999999994</v>
      </c>
      <c r="AH131" s="256">
        <v>102.7586</v>
      </c>
      <c r="AI131" s="256">
        <v>106.63630000000001</v>
      </c>
      <c r="AJ131" s="256">
        <v>88.707099999999997</v>
      </c>
      <c r="AK131" s="256">
        <v>86.434899999999999</v>
      </c>
      <c r="AL131" s="256">
        <v>99.599599999999995</v>
      </c>
      <c r="AM131" s="256">
        <v>102.6217</v>
      </c>
      <c r="AN131" s="256">
        <v>87.540499999999994</v>
      </c>
      <c r="AO131" s="256">
        <v>86.088700000000003</v>
      </c>
      <c r="AP131" s="256">
        <v>103.02809999999999</v>
      </c>
      <c r="AQ131" s="256">
        <v>104.5022</v>
      </c>
      <c r="AR131" s="256">
        <v>88.729299999999995</v>
      </c>
      <c r="AS131" s="256">
        <v>85.919600000000003</v>
      </c>
      <c r="AT131" s="256">
        <v>99.075299999999999</v>
      </c>
      <c r="AU131" s="256">
        <v>100.0565</v>
      </c>
      <c r="AV131" s="256">
        <v>83.092799999999997</v>
      </c>
      <c r="AW131" s="256">
        <v>81.583399999999997</v>
      </c>
      <c r="AX131" s="256">
        <v>93.468000000000004</v>
      </c>
      <c r="AY131" s="256">
        <v>100.69370000000001</v>
      </c>
      <c r="AZ131" s="256">
        <v>83.428799999999995</v>
      </c>
      <c r="BA131" s="256">
        <v>81.362399999999994</v>
      </c>
      <c r="BB131" s="256">
        <v>98.911500000000004</v>
      </c>
      <c r="BC131" s="256">
        <v>98.629499999999993</v>
      </c>
      <c r="BD131" s="256">
        <v>81.886300000000006</v>
      </c>
      <c r="BE131" s="256">
        <v>81.256600000000006</v>
      </c>
      <c r="BF131" s="256">
        <v>92.138099999999994</v>
      </c>
      <c r="BG131" s="256">
        <v>95.987899999999996</v>
      </c>
      <c r="BH131" s="256">
        <v>83.272900000000007</v>
      </c>
      <c r="BI131" s="256">
        <v>80.431100000000001</v>
      </c>
      <c r="BJ131" s="256">
        <v>94.084400000000002</v>
      </c>
      <c r="BK131" s="256">
        <v>98.168499999999995</v>
      </c>
      <c r="BL131" s="256">
        <v>82.220500000000001</v>
      </c>
      <c r="BM131" s="256">
        <v>79.020099999999999</v>
      </c>
      <c r="BN131" s="256">
        <v>91.526200000000003</v>
      </c>
      <c r="BO131" s="256">
        <v>92.796499999999995</v>
      </c>
      <c r="BP131" s="256">
        <v>78.771799999999999</v>
      </c>
      <c r="BQ131" s="256">
        <v>76.994500000000002</v>
      </c>
      <c r="BR131" s="256">
        <v>89.688999999999993</v>
      </c>
      <c r="BS131" s="256">
        <v>94.840500000000006</v>
      </c>
      <c r="BT131" s="256">
        <v>79.347999999999999</v>
      </c>
      <c r="BU131" s="256">
        <v>77.587800000000001</v>
      </c>
      <c r="BV131" s="256">
        <v>87.842200000000005</v>
      </c>
      <c r="BW131" s="256">
        <v>93.048500000000004</v>
      </c>
      <c r="BX131" s="256">
        <v>78.880799999999994</v>
      </c>
      <c r="BY131" s="256">
        <v>76.387</v>
      </c>
      <c r="BZ131" s="256">
        <v>89.3857</v>
      </c>
      <c r="CA131" s="256">
        <v>90.896500000000003</v>
      </c>
      <c r="CB131" s="256">
        <v>77.655500000000004</v>
      </c>
      <c r="CC131" s="256">
        <v>76.244299999999996</v>
      </c>
      <c r="CD131" s="256">
        <v>88.836100000000002</v>
      </c>
      <c r="CE131" s="256">
        <v>94.019099999999995</v>
      </c>
      <c r="CF131" s="256">
        <v>77.766499999999994</v>
      </c>
      <c r="CG131" s="256">
        <v>75.797200000000004</v>
      </c>
      <c r="CH131" s="256">
        <v>86.674899999999994</v>
      </c>
      <c r="CI131" s="256">
        <v>89.712599999999995</v>
      </c>
      <c r="CJ131" s="256">
        <v>77.942400000000006</v>
      </c>
      <c r="CK131" s="256">
        <v>75.334500000000006</v>
      </c>
      <c r="CL131" s="256">
        <v>88.360799999999998</v>
      </c>
      <c r="CM131" s="256">
        <v>89.040099999999995</v>
      </c>
      <c r="CN131" s="256">
        <v>67.681399999999996</v>
      </c>
      <c r="CO131" s="256">
        <v>72.179000000000002</v>
      </c>
      <c r="CP131" s="256">
        <v>85.555300000000003</v>
      </c>
      <c r="CQ131" s="256">
        <v>86.774799999999999</v>
      </c>
      <c r="CR131" s="256">
        <v>75.253500000000003</v>
      </c>
      <c r="CS131" s="257">
        <v>72.029499999999999</v>
      </c>
      <c r="CT131" s="257">
        <v>83.901499999999999</v>
      </c>
      <c r="CU131" s="257">
        <v>85.340100000000007</v>
      </c>
      <c r="CV131" s="257">
        <v>71.149100000000004</v>
      </c>
      <c r="CW131" s="257">
        <v>69.248400000000004</v>
      </c>
      <c r="CX131" s="257">
        <v>79.365899999999996</v>
      </c>
      <c r="CY131" s="257">
        <v>82.999200000000002</v>
      </c>
      <c r="CZ131" s="257">
        <v>71.1785</v>
      </c>
      <c r="DA131" s="257">
        <v>69.253799999999998</v>
      </c>
      <c r="DB131" s="257">
        <v>80.680999999999997</v>
      </c>
      <c r="DC131" s="257">
        <v>83.3964</v>
      </c>
      <c r="DD131" s="257">
        <v>70.62</v>
      </c>
      <c r="DE131" s="257">
        <v>69.544499999999999</v>
      </c>
      <c r="DF131" s="257">
        <v>80.745800000000003</v>
      </c>
      <c r="DG131" s="257">
        <v>85.036000000000001</v>
      </c>
      <c r="DH131" s="257">
        <v>70.668700000000001</v>
      </c>
      <c r="DI131" s="257">
        <v>70.606999999999999</v>
      </c>
      <c r="DJ131" s="257">
        <v>82.540899999999993</v>
      </c>
      <c r="DK131" s="257">
        <v>84.385499999999993</v>
      </c>
      <c r="DL131" s="69"/>
      <c r="DM131" s="69"/>
      <c r="DN131" s="69"/>
      <c r="DO131" s="69"/>
      <c r="DP131" s="69"/>
      <c r="DQ131" s="69"/>
      <c r="DR131" s="69"/>
      <c r="DS131" s="69"/>
      <c r="DT131" s="69"/>
      <c r="DU131" s="69"/>
      <c r="DV131" s="69"/>
      <c r="DW131" s="69"/>
    </row>
    <row r="132" spans="1:127" ht="22.5" customHeight="1" x14ac:dyDescent="0.35">
      <c r="A132" s="258" t="s">
        <v>306</v>
      </c>
      <c r="B132" s="259"/>
      <c r="C132" s="260"/>
      <c r="D132" s="260"/>
      <c r="E132" s="260"/>
      <c r="F132" s="260"/>
      <c r="G132" s="260"/>
      <c r="H132" s="260"/>
      <c r="I132" s="260"/>
      <c r="J132" s="260"/>
      <c r="K132" s="260"/>
      <c r="L132" s="260"/>
      <c r="M132" s="260"/>
      <c r="N132" s="260"/>
      <c r="O132" s="260"/>
      <c r="P132" s="260"/>
      <c r="Q132" s="260"/>
      <c r="R132" s="260"/>
      <c r="S132" s="260"/>
      <c r="T132" s="260"/>
      <c r="U132" s="260"/>
      <c r="V132" s="260"/>
      <c r="W132" s="260"/>
      <c r="X132" s="260"/>
      <c r="Y132" s="260"/>
      <c r="Z132" s="260"/>
      <c r="AA132" s="260"/>
      <c r="AB132" s="260"/>
      <c r="AC132" s="260"/>
      <c r="AD132" s="260"/>
      <c r="AE132" s="260"/>
      <c r="AF132" s="260"/>
      <c r="AG132" s="260"/>
      <c r="AH132" s="260"/>
      <c r="AI132" s="260"/>
      <c r="AJ132" s="260"/>
      <c r="AK132" s="260"/>
      <c r="AL132" s="260"/>
      <c r="AM132" s="260"/>
      <c r="AN132" s="260"/>
      <c r="AO132" s="260"/>
      <c r="AP132" s="260"/>
      <c r="AQ132" s="260"/>
      <c r="AR132" s="260"/>
      <c r="AS132" s="260"/>
      <c r="AT132" s="260"/>
      <c r="AU132" s="260"/>
      <c r="AV132" s="260"/>
      <c r="AW132" s="260"/>
      <c r="AX132" s="260"/>
      <c r="AY132" s="260"/>
      <c r="AZ132" s="260"/>
      <c r="BA132" s="260"/>
      <c r="BB132" s="260"/>
      <c r="BC132" s="260"/>
      <c r="BD132" s="260"/>
      <c r="BE132" s="260"/>
      <c r="BF132" s="260"/>
      <c r="BG132" s="260"/>
      <c r="BH132" s="260"/>
      <c r="BI132" s="260"/>
      <c r="BJ132" s="260"/>
      <c r="BK132" s="260"/>
      <c r="BL132" s="260"/>
      <c r="BM132" s="260"/>
      <c r="BN132" s="260"/>
      <c r="BO132" s="260"/>
      <c r="BP132" s="260"/>
      <c r="BQ132" s="260"/>
      <c r="BR132" s="260"/>
      <c r="BS132" s="260"/>
      <c r="BT132" s="260"/>
      <c r="BU132" s="260"/>
      <c r="BV132" s="260"/>
      <c r="BW132" s="260"/>
      <c r="BX132" s="260"/>
      <c r="BY132" s="260"/>
      <c r="BZ132" s="260"/>
      <c r="CA132" s="260"/>
      <c r="CB132" s="260"/>
      <c r="CC132" s="260"/>
      <c r="CD132" s="260"/>
      <c r="CE132" s="260"/>
      <c r="CF132" s="260"/>
      <c r="CG132" s="260"/>
      <c r="CH132" s="260"/>
      <c r="CI132" s="260"/>
      <c r="CJ132" s="260"/>
      <c r="CK132" s="260"/>
      <c r="CL132" s="260"/>
      <c r="CM132" s="260"/>
      <c r="CN132" s="260"/>
      <c r="CO132" s="260"/>
      <c r="CP132" s="260"/>
      <c r="CQ132" s="260"/>
      <c r="CR132" s="260"/>
      <c r="CS132" s="260"/>
      <c r="CT132" s="260"/>
      <c r="CU132" s="260"/>
      <c r="CV132" s="260"/>
      <c r="CW132" s="260"/>
      <c r="CX132" s="260"/>
      <c r="CY132" s="260"/>
      <c r="CZ132" s="260"/>
      <c r="DA132" s="260"/>
      <c r="DB132" s="260"/>
      <c r="DC132" s="261"/>
      <c r="DD132" s="260"/>
      <c r="DE132" s="260"/>
      <c r="DF132" s="260"/>
      <c r="DG132" s="260"/>
      <c r="DH132" s="260"/>
      <c r="DI132" s="260"/>
      <c r="DJ132" s="260"/>
      <c r="DK132" s="277"/>
    </row>
    <row r="133" spans="1:127" ht="55.5" customHeight="1" x14ac:dyDescent="0.35">
      <c r="A133" s="262" t="s">
        <v>91</v>
      </c>
      <c r="B133" s="262" t="s">
        <v>92</v>
      </c>
      <c r="C133" s="61" t="s">
        <v>145</v>
      </c>
      <c r="D133" s="61" t="s">
        <v>146</v>
      </c>
      <c r="E133" s="61" t="s">
        <v>147</v>
      </c>
      <c r="F133" s="61" t="s">
        <v>148</v>
      </c>
      <c r="G133" s="61" t="s">
        <v>149</v>
      </c>
      <c r="H133" s="61" t="s">
        <v>150</v>
      </c>
      <c r="I133" s="61" t="s">
        <v>151</v>
      </c>
      <c r="J133" s="61" t="s">
        <v>152</v>
      </c>
      <c r="K133" s="61" t="s">
        <v>153</v>
      </c>
      <c r="L133" s="61" t="s">
        <v>154</v>
      </c>
      <c r="M133" s="61" t="s">
        <v>155</v>
      </c>
      <c r="N133" s="61" t="s">
        <v>156</v>
      </c>
      <c r="O133" s="61" t="s">
        <v>157</v>
      </c>
      <c r="P133" s="61" t="s">
        <v>158</v>
      </c>
      <c r="Q133" s="61" t="s">
        <v>159</v>
      </c>
      <c r="R133" s="61" t="s">
        <v>160</v>
      </c>
      <c r="S133" s="61" t="s">
        <v>161</v>
      </c>
      <c r="T133" s="61" t="s">
        <v>162</v>
      </c>
      <c r="U133" s="61" t="s">
        <v>163</v>
      </c>
      <c r="V133" s="61" t="s">
        <v>164</v>
      </c>
      <c r="W133" s="61" t="s">
        <v>165</v>
      </c>
      <c r="X133" s="61" t="s">
        <v>166</v>
      </c>
      <c r="Y133" s="61" t="s">
        <v>167</v>
      </c>
      <c r="Z133" s="61" t="s">
        <v>168</v>
      </c>
      <c r="AA133" s="61" t="s">
        <v>169</v>
      </c>
      <c r="AB133" s="61" t="s">
        <v>170</v>
      </c>
      <c r="AC133" s="61" t="s">
        <v>171</v>
      </c>
      <c r="AD133" s="61" t="s">
        <v>172</v>
      </c>
      <c r="AE133" s="61" t="s">
        <v>173</v>
      </c>
      <c r="AF133" s="61" t="s">
        <v>174</v>
      </c>
      <c r="AG133" s="61" t="s">
        <v>175</v>
      </c>
      <c r="AH133" s="61" t="s">
        <v>176</v>
      </c>
      <c r="AI133" s="61" t="s">
        <v>177</v>
      </c>
      <c r="AJ133" s="61" t="s">
        <v>178</v>
      </c>
      <c r="AK133" s="61" t="s">
        <v>179</v>
      </c>
      <c r="AL133" s="61" t="s">
        <v>180</v>
      </c>
      <c r="AM133" s="61" t="s">
        <v>181</v>
      </c>
      <c r="AN133" s="61" t="s">
        <v>182</v>
      </c>
      <c r="AO133" s="61" t="s">
        <v>183</v>
      </c>
      <c r="AP133" s="61" t="s">
        <v>184</v>
      </c>
      <c r="AQ133" s="61" t="s">
        <v>185</v>
      </c>
      <c r="AR133" s="61" t="s">
        <v>186</v>
      </c>
      <c r="AS133" s="61" t="s">
        <v>187</v>
      </c>
      <c r="AT133" s="61" t="s">
        <v>188</v>
      </c>
      <c r="AU133" s="61" t="s">
        <v>189</v>
      </c>
      <c r="AV133" s="61" t="s">
        <v>190</v>
      </c>
      <c r="AW133" s="61" t="s">
        <v>191</v>
      </c>
      <c r="AX133" s="61" t="s">
        <v>192</v>
      </c>
      <c r="AY133" s="61" t="s">
        <v>193</v>
      </c>
      <c r="AZ133" s="61" t="s">
        <v>194</v>
      </c>
      <c r="BA133" s="61" t="s">
        <v>195</v>
      </c>
      <c r="BB133" s="61" t="s">
        <v>196</v>
      </c>
      <c r="BC133" s="61" t="s">
        <v>197</v>
      </c>
      <c r="BD133" s="61" t="s">
        <v>198</v>
      </c>
      <c r="BE133" s="61" t="s">
        <v>199</v>
      </c>
      <c r="BF133" s="61" t="s">
        <v>200</v>
      </c>
      <c r="BG133" s="61" t="s">
        <v>201</v>
      </c>
      <c r="BH133" s="61" t="s">
        <v>202</v>
      </c>
      <c r="BI133" s="61" t="s">
        <v>203</v>
      </c>
      <c r="BJ133" s="61" t="s">
        <v>204</v>
      </c>
      <c r="BK133" s="36" t="s">
        <v>205</v>
      </c>
      <c r="BL133" s="36" t="s">
        <v>206</v>
      </c>
      <c r="BM133" s="36" t="s">
        <v>207</v>
      </c>
      <c r="BN133" s="36" t="s">
        <v>208</v>
      </c>
      <c r="BO133" s="61" t="s">
        <v>209</v>
      </c>
      <c r="BP133" s="61" t="s">
        <v>210</v>
      </c>
      <c r="BQ133" s="61" t="s">
        <v>211</v>
      </c>
      <c r="BR133" s="61" t="s">
        <v>212</v>
      </c>
      <c r="BS133" s="61" t="s">
        <v>213</v>
      </c>
      <c r="BT133" s="61" t="s">
        <v>214</v>
      </c>
      <c r="BU133" s="61" t="s">
        <v>215</v>
      </c>
      <c r="BV133" s="61" t="s">
        <v>216</v>
      </c>
      <c r="BW133" s="61" t="s">
        <v>217</v>
      </c>
      <c r="BX133" s="61" t="s">
        <v>218</v>
      </c>
      <c r="BY133" s="61" t="s">
        <v>219</v>
      </c>
      <c r="BZ133" s="61" t="s">
        <v>220</v>
      </c>
      <c r="CA133" s="61" t="s">
        <v>221</v>
      </c>
      <c r="CB133" s="61" t="s">
        <v>222</v>
      </c>
      <c r="CC133" s="61" t="s">
        <v>223</v>
      </c>
      <c r="CD133" s="61" t="s">
        <v>224</v>
      </c>
      <c r="CE133" s="61" t="s">
        <v>225</v>
      </c>
      <c r="CF133" s="61" t="s">
        <v>226</v>
      </c>
      <c r="CG133" s="36" t="s">
        <v>227</v>
      </c>
      <c r="CH133" s="36" t="s">
        <v>228</v>
      </c>
      <c r="CI133" s="36" t="s">
        <v>229</v>
      </c>
      <c r="CJ133" s="36" t="s">
        <v>230</v>
      </c>
      <c r="CK133" s="36" t="s">
        <v>231</v>
      </c>
      <c r="CL133" s="61" t="s">
        <v>232</v>
      </c>
      <c r="CM133" s="61" t="s">
        <v>233</v>
      </c>
      <c r="CN133" s="61" t="s">
        <v>234</v>
      </c>
      <c r="CO133" s="36" t="s">
        <v>235</v>
      </c>
      <c r="CP133" s="36" t="s">
        <v>236</v>
      </c>
      <c r="CQ133" s="36" t="s">
        <v>237</v>
      </c>
      <c r="CR133" s="36" t="s">
        <v>238</v>
      </c>
      <c r="CS133" s="35" t="s">
        <v>239</v>
      </c>
      <c r="CT133" s="35" t="s">
        <v>244</v>
      </c>
      <c r="CU133" s="63" t="s">
        <v>247</v>
      </c>
      <c r="CV133" s="63" t="s">
        <v>248</v>
      </c>
      <c r="CW133" s="64" t="s">
        <v>249</v>
      </c>
      <c r="CX133" s="64" t="s">
        <v>253</v>
      </c>
      <c r="CY133" s="63" t="s">
        <v>259</v>
      </c>
      <c r="CZ133" s="63" t="s">
        <v>260</v>
      </c>
      <c r="DA133" s="63" t="s">
        <v>261</v>
      </c>
      <c r="DB133" s="63" t="s">
        <v>262</v>
      </c>
      <c r="DC133" s="35" t="s">
        <v>268</v>
      </c>
      <c r="DD133" s="35" t="s">
        <v>269</v>
      </c>
      <c r="DE133" s="35" t="s">
        <v>272</v>
      </c>
      <c r="DF133" s="35" t="s">
        <v>278</v>
      </c>
      <c r="DG133" s="62" t="s">
        <v>282</v>
      </c>
      <c r="DH133" s="62" t="s">
        <v>284</v>
      </c>
      <c r="DI133" s="35" t="s">
        <v>285</v>
      </c>
      <c r="DJ133" s="62" t="s">
        <v>311</v>
      </c>
      <c r="DK133" s="273" t="s">
        <v>310</v>
      </c>
    </row>
    <row r="134" spans="1:127" ht="15.75" customHeight="1" x14ac:dyDescent="0.35">
      <c r="A134" s="39" t="s">
        <v>60</v>
      </c>
      <c r="B134" s="47" t="s">
        <v>296</v>
      </c>
      <c r="C134" s="267">
        <v>2.8945660486974503</v>
      </c>
      <c r="D134" s="267">
        <v>2.1878513911362685</v>
      </c>
      <c r="E134" s="267">
        <v>2.2642275694432001</v>
      </c>
      <c r="F134" s="267">
        <v>2.7197661298594729</v>
      </c>
      <c r="G134" s="267">
        <v>2.9775405430011119</v>
      </c>
      <c r="H134" s="267">
        <v>2.6644056745273668</v>
      </c>
      <c r="I134" s="267">
        <v>2.3814087841951515</v>
      </c>
      <c r="J134" s="267">
        <v>2.9505998288803803</v>
      </c>
      <c r="K134" s="267">
        <v>3.3204034734744607</v>
      </c>
      <c r="L134" s="267">
        <v>2.1800609445386621</v>
      </c>
      <c r="M134" s="267">
        <v>2.2843597745344124</v>
      </c>
      <c r="N134" s="267">
        <v>3.0473103633408067</v>
      </c>
      <c r="O134" s="267">
        <v>2.281920981891528</v>
      </c>
      <c r="P134" s="267">
        <v>2.2669198933423478</v>
      </c>
      <c r="Q134" s="267">
        <v>2.5446631123573096</v>
      </c>
      <c r="R134" s="267">
        <v>3.3375563477799712</v>
      </c>
      <c r="S134" s="267">
        <v>3.42340687193485</v>
      </c>
      <c r="T134" s="267">
        <v>3.0971976142981554</v>
      </c>
      <c r="U134" s="267">
        <v>2.681391399071813</v>
      </c>
      <c r="V134" s="267">
        <v>2.8023124865090305</v>
      </c>
      <c r="W134" s="267">
        <v>2.8538432804080167</v>
      </c>
      <c r="X134" s="267">
        <v>2.7037901775559336</v>
      </c>
      <c r="Y134" s="267">
        <v>2.5384815955664961</v>
      </c>
      <c r="Z134" s="267">
        <v>3.1013880659939326</v>
      </c>
      <c r="AA134" s="267">
        <v>3.5594157012045322</v>
      </c>
      <c r="AB134" s="267">
        <v>3.4613111334752777</v>
      </c>
      <c r="AC134" s="267">
        <v>3.7413489742614199</v>
      </c>
      <c r="AD134" s="267">
        <v>4.150703573998924</v>
      </c>
      <c r="AE134" s="267">
        <v>4.4961558268732089</v>
      </c>
      <c r="AF134" s="267">
        <v>4.0770461699613527</v>
      </c>
      <c r="AG134" s="267">
        <v>4.0245811403165979</v>
      </c>
      <c r="AH134" s="267">
        <v>4.8948255968758314</v>
      </c>
      <c r="AI134" s="267">
        <v>4.2794055890747078</v>
      </c>
      <c r="AJ134" s="267">
        <v>4.4742704767253469</v>
      </c>
      <c r="AK134" s="267">
        <v>4.4128162801036357</v>
      </c>
      <c r="AL134" s="267">
        <v>5.6839209850651908</v>
      </c>
      <c r="AM134" s="267">
        <v>5.6538253858901077</v>
      </c>
      <c r="AN134" s="267">
        <v>4.2741182934486845</v>
      </c>
      <c r="AO134" s="267">
        <v>4.8548181722997743</v>
      </c>
      <c r="AP134" s="267">
        <v>4.9454218769950664</v>
      </c>
      <c r="AQ134" s="267">
        <v>6.1377116344315272</v>
      </c>
      <c r="AR134" s="267">
        <v>4.8725963857492465</v>
      </c>
      <c r="AS134" s="267">
        <v>4.9703753978226368</v>
      </c>
      <c r="AT134" s="267">
        <v>6.2673234013302448</v>
      </c>
      <c r="AU134" s="267">
        <v>6.6058900329282917</v>
      </c>
      <c r="AV134" s="267">
        <v>6.3867266119085428</v>
      </c>
      <c r="AW134" s="267">
        <v>6.7065580164563503</v>
      </c>
      <c r="AX134" s="267">
        <v>7.0614811234455956</v>
      </c>
      <c r="AY134" s="267">
        <v>5.7759376909375106</v>
      </c>
      <c r="AZ134" s="267">
        <v>6.0710904473295138</v>
      </c>
      <c r="BA134" s="267">
        <v>8.15249457936212</v>
      </c>
      <c r="BB134" s="267">
        <v>7.5821574230195798</v>
      </c>
      <c r="BC134" s="267">
        <v>7.8119452567913878</v>
      </c>
      <c r="BD134" s="267">
        <v>9.3855028371987501</v>
      </c>
      <c r="BE134" s="267">
        <v>9.2282536900667598</v>
      </c>
      <c r="BF134" s="267">
        <v>11.916467795326541</v>
      </c>
      <c r="BG134" s="267">
        <v>11.013412533246047</v>
      </c>
      <c r="BH134" s="267">
        <v>9.5323926495405971</v>
      </c>
      <c r="BI134" s="267">
        <v>11.675155575420312</v>
      </c>
      <c r="BJ134" s="267">
        <v>12.965929163027498</v>
      </c>
      <c r="BK134" s="267">
        <v>12.146047730286002</v>
      </c>
      <c r="BL134" s="267">
        <v>15.7905485292537</v>
      </c>
      <c r="BM134" s="267">
        <v>13.581464384095799</v>
      </c>
      <c r="BN134" s="267">
        <v>18.020582813212197</v>
      </c>
      <c r="BO134" s="267">
        <v>19.612099168249046</v>
      </c>
      <c r="BP134" s="267">
        <v>16.735630956512455</v>
      </c>
      <c r="BQ134" s="267">
        <v>17.578840338298154</v>
      </c>
      <c r="BR134" s="267">
        <v>21.866386737969815</v>
      </c>
      <c r="BS134" s="267">
        <v>22.757385723794656</v>
      </c>
      <c r="BT134" s="267">
        <v>25.320532412359793</v>
      </c>
      <c r="BU134" s="267">
        <v>23.589865874957258</v>
      </c>
      <c r="BV134" s="267">
        <v>26.822384802223421</v>
      </c>
      <c r="BW134" s="267">
        <v>25.540684963462468</v>
      </c>
      <c r="BX134" s="267">
        <v>25.281854747199404</v>
      </c>
      <c r="BY134" s="267">
        <v>25.375949740071142</v>
      </c>
      <c r="BZ134" s="267">
        <v>21.984156686626747</v>
      </c>
      <c r="CA134" s="267">
        <v>26.664628750703887</v>
      </c>
      <c r="CB134" s="267">
        <v>29.386851159923925</v>
      </c>
      <c r="CC134" s="267">
        <v>28.956085525652721</v>
      </c>
      <c r="CD134" s="267">
        <v>29.657728823455091</v>
      </c>
      <c r="CE134" s="267">
        <v>30.543459820166259</v>
      </c>
      <c r="CF134" s="267">
        <v>32.014563798927277</v>
      </c>
      <c r="CG134" s="267">
        <v>32.895944612188352</v>
      </c>
      <c r="CH134" s="267">
        <v>36.576261473780818</v>
      </c>
      <c r="CI134" s="267">
        <v>35.421421862024836</v>
      </c>
      <c r="CJ134" s="267">
        <v>34.831236740591557</v>
      </c>
      <c r="CK134" s="267">
        <v>38.717299668285584</v>
      </c>
      <c r="CL134" s="267">
        <v>37.491854714258267</v>
      </c>
      <c r="CM134" s="267">
        <v>47</v>
      </c>
      <c r="CN134" s="267">
        <v>44.2</v>
      </c>
      <c r="CO134" s="267">
        <v>39.700000000000003</v>
      </c>
      <c r="CP134" s="267">
        <v>41</v>
      </c>
      <c r="CQ134" s="267">
        <v>41.7</v>
      </c>
      <c r="CR134" s="267">
        <v>37.4</v>
      </c>
      <c r="CS134" s="267">
        <v>35.5</v>
      </c>
      <c r="CT134" s="267">
        <v>43.5</v>
      </c>
      <c r="CU134" s="267">
        <v>45.6</v>
      </c>
      <c r="CV134" s="267">
        <v>39.1</v>
      </c>
      <c r="CW134" s="267">
        <v>36.5</v>
      </c>
      <c r="CX134" s="267">
        <v>44.8</v>
      </c>
      <c r="CY134" s="267">
        <v>48.5</v>
      </c>
      <c r="CZ134" s="267">
        <v>41.8</v>
      </c>
      <c r="DA134" s="267">
        <v>44.7</v>
      </c>
      <c r="DB134" s="267">
        <v>50.7</v>
      </c>
      <c r="DC134" s="267">
        <v>50.9</v>
      </c>
      <c r="DD134" s="267">
        <v>52.1</v>
      </c>
      <c r="DE134" s="267">
        <v>51.2</v>
      </c>
      <c r="DF134" s="267">
        <v>48.2</v>
      </c>
      <c r="DG134" s="267">
        <v>45.6</v>
      </c>
      <c r="DH134" s="267">
        <v>54.7</v>
      </c>
      <c r="DI134" s="267">
        <v>54.8</v>
      </c>
      <c r="DJ134" s="267">
        <v>54.3</v>
      </c>
      <c r="DK134" s="267">
        <v>53.1</v>
      </c>
    </row>
    <row r="135" spans="1:127" ht="15.75" customHeight="1" x14ac:dyDescent="0.35">
      <c r="A135" s="39" t="s">
        <v>60</v>
      </c>
      <c r="B135" s="47" t="s">
        <v>299</v>
      </c>
      <c r="C135" s="267">
        <v>29.257979887646275</v>
      </c>
      <c r="D135" s="267">
        <v>30.36484460984628</v>
      </c>
      <c r="E135" s="267">
        <v>29.65497882811054</v>
      </c>
      <c r="F135" s="267">
        <v>30.381885321571442</v>
      </c>
      <c r="G135" s="267">
        <v>28.944456979096159</v>
      </c>
      <c r="H135" s="267">
        <v>31.572151800760626</v>
      </c>
      <c r="I135" s="267">
        <v>28.304441285789551</v>
      </c>
      <c r="J135" s="267">
        <v>25.948490162644543</v>
      </c>
      <c r="K135" s="267">
        <v>25.520045148210212</v>
      </c>
      <c r="L135" s="267">
        <v>25.989557852682342</v>
      </c>
      <c r="M135" s="267">
        <v>25.604521619347537</v>
      </c>
      <c r="N135" s="267">
        <v>24.235910539319249</v>
      </c>
      <c r="O135" s="267">
        <v>23.514821953865713</v>
      </c>
      <c r="P135" s="267">
        <v>24.709727062266627</v>
      </c>
      <c r="Q135" s="267">
        <v>28.651924564041142</v>
      </c>
      <c r="R135" s="267">
        <v>27.640218811074124</v>
      </c>
      <c r="S135" s="267">
        <v>26.435371267453544</v>
      </c>
      <c r="T135" s="267">
        <v>27.125595003807806</v>
      </c>
      <c r="U135" s="267">
        <v>25.986071545204204</v>
      </c>
      <c r="V135" s="267">
        <v>23.435853308107866</v>
      </c>
      <c r="W135" s="267">
        <v>25.52342805152729</v>
      </c>
      <c r="X135" s="267">
        <v>26.785859903775577</v>
      </c>
      <c r="Y135" s="267">
        <v>25.554519460661048</v>
      </c>
      <c r="Z135" s="267">
        <v>22.718536122297785</v>
      </c>
      <c r="AA135" s="267">
        <v>24.777705555310142</v>
      </c>
      <c r="AB135" s="267">
        <v>24.687643341754125</v>
      </c>
      <c r="AC135" s="267">
        <v>24.572762336811778</v>
      </c>
      <c r="AD135" s="267">
        <v>22.298836660560418</v>
      </c>
      <c r="AE135" s="267">
        <v>24.969214713133994</v>
      </c>
      <c r="AF135" s="267">
        <v>25.326991166113771</v>
      </c>
      <c r="AG135" s="267">
        <v>26.77207289487141</v>
      </c>
      <c r="AH135" s="267">
        <v>22.818945933237529</v>
      </c>
      <c r="AI135" s="267">
        <v>24.221344691110136</v>
      </c>
      <c r="AJ135" s="267">
        <v>26.235524983628707</v>
      </c>
      <c r="AK135" s="267">
        <v>25.24597869866043</v>
      </c>
      <c r="AL135" s="267">
        <v>19.614081281756711</v>
      </c>
      <c r="AM135" s="267">
        <v>20.128381775187588</v>
      </c>
      <c r="AN135" s="267">
        <v>20.752808204841973</v>
      </c>
      <c r="AO135" s="267">
        <v>24.357515105867733</v>
      </c>
      <c r="AP135" s="267">
        <v>18.762601929226186</v>
      </c>
      <c r="AQ135" s="267">
        <v>19.558180507505142</v>
      </c>
      <c r="AR135" s="267">
        <v>18.398703065692786</v>
      </c>
      <c r="AS135" s="267">
        <v>18.808985517880235</v>
      </c>
      <c r="AT135" s="267">
        <v>19.525033911687888</v>
      </c>
      <c r="AU135" s="267">
        <v>22.633355802347051</v>
      </c>
      <c r="AV135" s="267">
        <v>27.641703956409437</v>
      </c>
      <c r="AW135" s="267">
        <v>27.409888290207235</v>
      </c>
      <c r="AX135" s="267">
        <v>23.343632783008502</v>
      </c>
      <c r="AY135" s="267">
        <v>22.59017796646987</v>
      </c>
      <c r="AZ135" s="267">
        <v>22.115743636042062</v>
      </c>
      <c r="BA135" s="267">
        <v>23.858890871730274</v>
      </c>
      <c r="BB135" s="267">
        <v>23.900436935290323</v>
      </c>
      <c r="BC135" s="267">
        <v>26.629415332703232</v>
      </c>
      <c r="BD135" s="267">
        <v>31.902762903758596</v>
      </c>
      <c r="BE135" s="267">
        <v>28.11835065733716</v>
      </c>
      <c r="BF135" s="267">
        <v>27.121646841950856</v>
      </c>
      <c r="BG135" s="267">
        <v>28.229683750904659</v>
      </c>
      <c r="BH135" s="267">
        <v>31.243437089818112</v>
      </c>
      <c r="BI135" s="267">
        <v>33.815367462512093</v>
      </c>
      <c r="BJ135" s="267">
        <v>30.094037114878358</v>
      </c>
      <c r="BK135" s="267">
        <v>30.183802639055497</v>
      </c>
      <c r="BL135" s="267">
        <v>34.266298830807443</v>
      </c>
      <c r="BM135" s="267">
        <v>37.08758380397731</v>
      </c>
      <c r="BN135" s="267">
        <v>37.410079622032853</v>
      </c>
      <c r="BO135" s="267">
        <v>37.291433767484151</v>
      </c>
      <c r="BP135" s="267">
        <v>38.986371130849093</v>
      </c>
      <c r="BQ135" s="267">
        <v>38.150762852361076</v>
      </c>
      <c r="BR135" s="267">
        <v>37.51619682876111</v>
      </c>
      <c r="BS135" s="267">
        <v>41.777325189535865</v>
      </c>
      <c r="BT135" s="267">
        <v>46.866754281406315</v>
      </c>
      <c r="BU135" s="267">
        <v>45.289377039815633</v>
      </c>
      <c r="BV135" s="267">
        <v>47.946959687418421</v>
      </c>
      <c r="BW135" s="267">
        <v>44.352713325485141</v>
      </c>
      <c r="BX135" s="267">
        <v>46.639988819409098</v>
      </c>
      <c r="BY135" s="267">
        <v>50.182318523351512</v>
      </c>
      <c r="BZ135" s="267">
        <v>42.279987438915271</v>
      </c>
      <c r="CA135" s="267">
        <v>45.589467192234487</v>
      </c>
      <c r="CB135" s="267">
        <v>52.922411733728936</v>
      </c>
      <c r="CC135" s="267">
        <v>53.375860544432513</v>
      </c>
      <c r="CD135" s="267">
        <v>47.835288940399387</v>
      </c>
      <c r="CE135" s="267">
        <v>48.303188543735125</v>
      </c>
      <c r="CF135" s="267">
        <v>53.569271369354837</v>
      </c>
      <c r="CG135" s="267">
        <v>55.80704595238317</v>
      </c>
      <c r="CH135" s="267">
        <v>53.176814658129565</v>
      </c>
      <c r="CI135" s="267">
        <v>51.196834457941762</v>
      </c>
      <c r="CJ135" s="267">
        <v>51.964293675081883</v>
      </c>
      <c r="CK135" s="267">
        <v>56.883675427740521</v>
      </c>
      <c r="CL135" s="267">
        <v>55.253524506364407</v>
      </c>
      <c r="CM135" s="267">
        <v>62</v>
      </c>
      <c r="CN135" s="267">
        <v>62.1</v>
      </c>
      <c r="CO135" s="267">
        <v>54.8</v>
      </c>
      <c r="CP135" s="267">
        <v>57.9</v>
      </c>
      <c r="CQ135" s="267">
        <v>55.4</v>
      </c>
      <c r="CR135" s="267">
        <v>53.2</v>
      </c>
      <c r="CS135" s="267">
        <v>51.3</v>
      </c>
      <c r="CT135" s="267">
        <v>58.3</v>
      </c>
      <c r="CU135" s="267">
        <v>60.3</v>
      </c>
      <c r="CV135" s="267">
        <v>55.4</v>
      </c>
      <c r="CW135" s="267">
        <v>50.4</v>
      </c>
      <c r="CX135" s="267">
        <v>58.2</v>
      </c>
      <c r="CY135" s="267">
        <v>60.8</v>
      </c>
      <c r="CZ135" s="267">
        <v>57</v>
      </c>
      <c r="DA135" s="267">
        <v>60</v>
      </c>
      <c r="DB135" s="267">
        <v>63.5</v>
      </c>
      <c r="DC135" s="267">
        <v>61.5</v>
      </c>
      <c r="DD135" s="267">
        <v>69.5</v>
      </c>
      <c r="DE135" s="267">
        <v>68.599999999999994</v>
      </c>
      <c r="DF135" s="267">
        <v>60.7</v>
      </c>
      <c r="DG135" s="267">
        <v>57.3</v>
      </c>
      <c r="DH135" s="267">
        <v>69.5</v>
      </c>
      <c r="DI135" s="267">
        <v>67.2</v>
      </c>
      <c r="DJ135" s="267">
        <v>64.8</v>
      </c>
      <c r="DK135" s="267">
        <v>63.8</v>
      </c>
    </row>
    <row r="136" spans="1:127" ht="15.75" customHeight="1" x14ac:dyDescent="0.35">
      <c r="A136" s="137" t="s">
        <v>60</v>
      </c>
      <c r="B136" s="263" t="s">
        <v>298</v>
      </c>
      <c r="C136" s="268">
        <v>68.693306411231703</v>
      </c>
      <c r="D136" s="268">
        <v>68.034451385651138</v>
      </c>
      <c r="E136" s="268">
        <v>68.846923357162908</v>
      </c>
      <c r="F136" s="268">
        <v>68.339624576879686</v>
      </c>
      <c r="G136" s="268">
        <v>68.687384466795706</v>
      </c>
      <c r="H136" s="268">
        <v>66.600173796180002</v>
      </c>
      <c r="I136" s="268">
        <v>69.696323060471357</v>
      </c>
      <c r="J136" s="268">
        <v>72.428907484157264</v>
      </c>
      <c r="K136" s="268">
        <v>72.729398713198705</v>
      </c>
      <c r="L136" s="268">
        <v>71.729371900658364</v>
      </c>
      <c r="M136" s="268">
        <v>72.792651421822541</v>
      </c>
      <c r="N136" s="268">
        <v>73.864715327523726</v>
      </c>
      <c r="O136" s="268">
        <v>74.971571526040478</v>
      </c>
      <c r="P136" s="268">
        <v>73.875324409613427</v>
      </c>
      <c r="Q136" s="268">
        <v>69.658476048068323</v>
      </c>
      <c r="R136" s="268">
        <v>70.735000932991554</v>
      </c>
      <c r="S136" s="268">
        <v>72.01246306822442</v>
      </c>
      <c r="T136" s="268">
        <v>71.253385486645939</v>
      </c>
      <c r="U136" s="268">
        <v>72.224676846514683</v>
      </c>
      <c r="V136" s="268">
        <v>74.925695889857025</v>
      </c>
      <c r="W136" s="268">
        <v>72.943180179080642</v>
      </c>
      <c r="X136" s="268">
        <v>71.536328793932952</v>
      </c>
      <c r="Y136" s="268">
        <v>72.605368641090337</v>
      </c>
      <c r="Z136" s="268">
        <v>75.735840233913962</v>
      </c>
      <c r="AA136" s="268">
        <v>73.971513495434195</v>
      </c>
      <c r="AB136" s="268">
        <v>73.721762387580128</v>
      </c>
      <c r="AC136" s="268">
        <v>73.986729608236701</v>
      </c>
      <c r="AD136" s="268">
        <v>76.151967065984351</v>
      </c>
      <c r="AE136" s="268">
        <v>73.480172999184219</v>
      </c>
      <c r="AF136" s="268">
        <v>73.109826316631128</v>
      </c>
      <c r="AG136" s="268">
        <v>71.411807790131363</v>
      </c>
      <c r="AH136" s="268">
        <v>75.461194337067965</v>
      </c>
      <c r="AI136" s="268">
        <v>74.014003446920015</v>
      </c>
      <c r="AJ136" s="268">
        <v>71.998130875976372</v>
      </c>
      <c r="AK136" s="268">
        <v>72.742844029272433</v>
      </c>
      <c r="AL136" s="268">
        <v>78.631444829101682</v>
      </c>
      <c r="AM136" s="268">
        <v>78.285419032900734</v>
      </c>
      <c r="AN136" s="268">
        <v>77.336609572315638</v>
      </c>
      <c r="AO136" s="268">
        <v>73.435401376443735</v>
      </c>
      <c r="AP136" s="268">
        <v>79.482336860419068</v>
      </c>
      <c r="AQ136" s="268">
        <v>78.766464321466316</v>
      </c>
      <c r="AR136" s="268">
        <v>79.626953967481285</v>
      </c>
      <c r="AS136" s="268">
        <v>79.125661509112092</v>
      </c>
      <c r="AT136" s="268">
        <v>78.653423995881425</v>
      </c>
      <c r="AU136" s="268">
        <v>75.607254245556376</v>
      </c>
      <c r="AV136" s="268">
        <v>70.513935391046473</v>
      </c>
      <c r="AW136" s="268">
        <v>70.541242470741281</v>
      </c>
      <c r="AX136" s="268">
        <v>74.964447924198183</v>
      </c>
      <c r="AY136" s="268">
        <v>76.019219232543279</v>
      </c>
      <c r="AZ136" s="268">
        <v>76.227852871511701</v>
      </c>
      <c r="BA136" s="268">
        <v>74.516305351137888</v>
      </c>
      <c r="BB136" s="268">
        <v>74.749331582785175</v>
      </c>
      <c r="BC136" s="268">
        <v>71.910875409572796</v>
      </c>
      <c r="BD136" s="268">
        <v>66.449933757551463</v>
      </c>
      <c r="BE136" s="268">
        <v>70.106173706753424</v>
      </c>
      <c r="BF136" s="268">
        <v>71.486427161074346</v>
      </c>
      <c r="BG136" s="268">
        <v>70.193625367996304</v>
      </c>
      <c r="BH136" s="268">
        <v>66.95398931183199</v>
      </c>
      <c r="BI136" s="268">
        <v>64.240615130722659</v>
      </c>
      <c r="BJ136" s="268">
        <v>68.187144248880998</v>
      </c>
      <c r="BK136" s="268">
        <v>68.254782498895125</v>
      </c>
      <c r="BL136" s="268">
        <v>63.850333799099516</v>
      </c>
      <c r="BM136" s="268">
        <v>60.975459428183299</v>
      </c>
      <c r="BN136" s="268">
        <v>60.885396151370465</v>
      </c>
      <c r="BO136" s="268">
        <v>60.805327485223707</v>
      </c>
      <c r="BP136" s="268">
        <v>58.960336316912844</v>
      </c>
      <c r="BQ136" s="268">
        <v>59.762460885260801</v>
      </c>
      <c r="BR136" s="268">
        <v>60.488977250969576</v>
      </c>
      <c r="BS136" s="268">
        <v>56.210936355301769</v>
      </c>
      <c r="BT136" s="268">
        <v>50.831575944660095</v>
      </c>
      <c r="BU136" s="268">
        <v>52.323571916152524</v>
      </c>
      <c r="BV136" s="268">
        <v>49.991466622059519</v>
      </c>
      <c r="BW136" s="268">
        <v>53.300530024792366</v>
      </c>
      <c r="BX136" s="268">
        <v>50.815913878677769</v>
      </c>
      <c r="BY136" s="268">
        <v>47.13854629259361</v>
      </c>
      <c r="BZ136" s="268">
        <v>55.19424513042879</v>
      </c>
      <c r="CA136" s="268">
        <v>52.183519695385201</v>
      </c>
      <c r="CB136" s="268">
        <v>44.447978629472374</v>
      </c>
      <c r="CC136" s="268">
        <v>44.022785698063963</v>
      </c>
      <c r="CD136" s="268">
        <v>49.890745977317003</v>
      </c>
      <c r="CE136" s="268">
        <v>49.190300032330391</v>
      </c>
      <c r="CF136" s="268">
        <v>43.574611601784561</v>
      </c>
      <c r="CG136" s="268">
        <v>41.490646266410387</v>
      </c>
      <c r="CH136" s="268">
        <v>44.452460505993585</v>
      </c>
      <c r="CI136" s="268">
        <v>45.988732739491674</v>
      </c>
      <c r="CJ136" s="268">
        <v>45.198160138251872</v>
      </c>
      <c r="CK136" s="268">
        <v>40.187561645153785</v>
      </c>
      <c r="CL136" s="268">
        <v>41.976907759543209</v>
      </c>
      <c r="CM136" s="268">
        <v>35.700000000000003</v>
      </c>
      <c r="CN136" s="268">
        <v>35.200000000000003</v>
      </c>
      <c r="CO136" s="268">
        <v>42.8</v>
      </c>
      <c r="CP136" s="268">
        <v>39.799999999999997</v>
      </c>
      <c r="CQ136" s="268">
        <v>42.3</v>
      </c>
      <c r="CR136" s="268">
        <v>44.2</v>
      </c>
      <c r="CS136" s="268">
        <v>46.1</v>
      </c>
      <c r="CT136" s="268">
        <v>39.200000000000003</v>
      </c>
      <c r="CU136" s="268">
        <v>37.200000000000003</v>
      </c>
      <c r="CV136" s="268">
        <v>42</v>
      </c>
      <c r="CW136" s="268">
        <v>47.1</v>
      </c>
      <c r="CX136" s="268">
        <v>39.200000000000003</v>
      </c>
      <c r="CY136" s="268">
        <v>36.200000000000003</v>
      </c>
      <c r="CZ136" s="268">
        <v>39.9</v>
      </c>
      <c r="DA136" s="268">
        <v>37</v>
      </c>
      <c r="DB136" s="268">
        <v>33.4</v>
      </c>
      <c r="DC136" s="268">
        <v>35.299999999999997</v>
      </c>
      <c r="DD136" s="268">
        <v>26.7</v>
      </c>
      <c r="DE136" s="268">
        <v>27.7</v>
      </c>
      <c r="DF136" s="268">
        <v>36.299999999999997</v>
      </c>
      <c r="DG136" s="268">
        <v>39.5</v>
      </c>
      <c r="DH136" s="268">
        <v>27.1</v>
      </c>
      <c r="DI136" s="268">
        <v>29.3</v>
      </c>
      <c r="DJ136" s="268">
        <v>31.9</v>
      </c>
      <c r="DK136" s="268">
        <v>32.799999999999997</v>
      </c>
    </row>
    <row r="138" spans="1:127" ht="15" customHeight="1" x14ac:dyDescent="0.35">
      <c r="C138" s="264"/>
      <c r="D138" s="264"/>
      <c r="E138" s="264"/>
      <c r="F138" s="264"/>
      <c r="G138" s="264"/>
      <c r="H138" s="264"/>
      <c r="I138" s="264"/>
      <c r="J138" s="264"/>
      <c r="K138" s="264"/>
      <c r="L138" s="264"/>
      <c r="M138" s="264"/>
      <c r="N138" s="264"/>
      <c r="O138" s="264"/>
      <c r="P138" s="264"/>
      <c r="Q138" s="264"/>
      <c r="R138" s="264"/>
      <c r="S138" s="264"/>
      <c r="T138" s="264"/>
      <c r="U138" s="264"/>
      <c r="V138" s="264"/>
      <c r="W138" s="264"/>
      <c r="X138" s="264"/>
      <c r="Y138" s="264"/>
      <c r="Z138" s="264"/>
      <c r="AA138" s="264"/>
      <c r="AB138" s="264"/>
      <c r="AC138" s="264"/>
      <c r="AD138" s="264"/>
      <c r="AE138" s="264"/>
      <c r="AF138" s="264"/>
      <c r="AG138" s="264"/>
      <c r="AH138" s="264"/>
      <c r="AI138" s="264"/>
      <c r="AJ138" s="264"/>
      <c r="AK138" s="264"/>
      <c r="AL138" s="264"/>
      <c r="AM138" s="264"/>
      <c r="AN138" s="264"/>
      <c r="AO138" s="264"/>
      <c r="AP138" s="265"/>
      <c r="AQ138" s="264"/>
      <c r="AR138" s="264"/>
      <c r="AS138" s="264"/>
      <c r="AT138" s="264"/>
      <c r="AU138" s="264"/>
      <c r="AV138" s="264"/>
      <c r="AW138" s="264"/>
      <c r="AX138" s="264"/>
      <c r="AY138" s="264"/>
      <c r="AZ138" s="264"/>
      <c r="BA138" s="264"/>
      <c r="BB138" s="264"/>
      <c r="BC138" s="264"/>
      <c r="BD138" s="264"/>
      <c r="BE138" s="264"/>
      <c r="BF138" s="264"/>
      <c r="BG138" s="264"/>
      <c r="BH138" s="264"/>
      <c r="BI138" s="264"/>
      <c r="BJ138" s="264"/>
      <c r="BK138" s="264"/>
      <c r="BL138" s="264"/>
      <c r="BM138" s="264"/>
      <c r="BN138" s="264"/>
      <c r="BO138" s="264"/>
      <c r="BP138" s="264"/>
      <c r="BQ138" s="264"/>
      <c r="BR138" s="264"/>
      <c r="BS138" s="264"/>
      <c r="BT138" s="264"/>
      <c r="BU138" s="264"/>
      <c r="BV138" s="264"/>
      <c r="BW138" s="264"/>
      <c r="BX138" s="264"/>
      <c r="BY138" s="264"/>
      <c r="BZ138" s="264"/>
      <c r="CA138" s="264"/>
      <c r="CB138" s="264"/>
      <c r="CC138" s="264"/>
      <c r="CD138" s="264"/>
      <c r="CE138" s="264"/>
      <c r="CF138" s="264"/>
      <c r="CG138" s="264"/>
      <c r="CH138" s="264"/>
      <c r="CI138" s="264"/>
      <c r="CJ138" s="264"/>
      <c r="CK138" s="264"/>
      <c r="CL138" s="264"/>
      <c r="CM138" s="264"/>
      <c r="CN138" s="264"/>
      <c r="CO138" s="264"/>
      <c r="CP138" s="264"/>
      <c r="CQ138" s="264"/>
      <c r="CR138" s="264"/>
      <c r="CS138" s="264"/>
      <c r="CT138" s="264"/>
      <c r="CU138" s="264"/>
      <c r="CV138" s="264"/>
      <c r="CW138" s="264"/>
      <c r="CX138" s="264"/>
      <c r="CY138" s="264"/>
      <c r="CZ138" s="264"/>
      <c r="DA138" s="264"/>
      <c r="DB138" s="264"/>
      <c r="DC138" s="264"/>
      <c r="DD138" s="264"/>
      <c r="DE138" s="264"/>
      <c r="DF138" s="264"/>
      <c r="DG138" s="264"/>
      <c r="DH138" s="264"/>
      <c r="DI138" s="264"/>
      <c r="DJ138" s="264"/>
      <c r="DK138" s="264"/>
    </row>
    <row r="139" spans="1:127" ht="15" customHeight="1" x14ac:dyDescent="0.35">
      <c r="C139" s="264"/>
      <c r="D139" s="264"/>
      <c r="E139" s="264"/>
      <c r="F139" s="264"/>
      <c r="G139" s="264"/>
      <c r="H139" s="264"/>
      <c r="I139" s="264"/>
      <c r="J139" s="264"/>
      <c r="K139" s="264"/>
      <c r="L139" s="264"/>
      <c r="M139" s="264"/>
      <c r="N139" s="264"/>
      <c r="O139" s="264"/>
      <c r="P139" s="264"/>
      <c r="Q139" s="264"/>
      <c r="R139" s="264"/>
      <c r="S139" s="264"/>
      <c r="T139" s="264"/>
      <c r="U139" s="264"/>
      <c r="V139" s="264"/>
      <c r="W139" s="264"/>
      <c r="X139" s="264"/>
      <c r="Y139" s="264"/>
      <c r="Z139" s="264"/>
      <c r="AA139" s="264"/>
      <c r="AB139" s="264"/>
      <c r="AC139" s="264"/>
      <c r="AD139" s="264"/>
      <c r="AE139" s="264"/>
      <c r="AF139" s="264"/>
      <c r="AG139" s="264"/>
      <c r="AH139" s="264"/>
      <c r="AI139" s="264"/>
      <c r="AJ139" s="264"/>
      <c r="AK139" s="264"/>
      <c r="AL139" s="264"/>
      <c r="AM139" s="264"/>
      <c r="AN139" s="264"/>
      <c r="AO139" s="264"/>
      <c r="AP139" s="265"/>
      <c r="AQ139" s="264"/>
      <c r="AR139" s="264"/>
      <c r="AS139" s="264"/>
      <c r="AT139" s="264"/>
      <c r="AU139" s="264"/>
      <c r="AV139" s="264"/>
      <c r="AW139" s="264"/>
      <c r="AX139" s="264"/>
      <c r="AY139" s="264"/>
      <c r="AZ139" s="264"/>
      <c r="BA139" s="264"/>
      <c r="BB139" s="264"/>
      <c r="BC139" s="264"/>
      <c r="BD139" s="264"/>
      <c r="BE139" s="264"/>
      <c r="BF139" s="264"/>
      <c r="BG139" s="264"/>
      <c r="BH139" s="264"/>
      <c r="BI139" s="264"/>
      <c r="BJ139" s="264"/>
      <c r="BK139" s="264"/>
      <c r="BL139" s="264"/>
      <c r="BM139" s="264"/>
      <c r="BN139" s="264"/>
      <c r="BO139" s="264"/>
      <c r="BP139" s="264"/>
      <c r="BQ139" s="264"/>
      <c r="BR139" s="264"/>
      <c r="BS139" s="264"/>
      <c r="BT139" s="264"/>
      <c r="BU139" s="264"/>
      <c r="BV139" s="264"/>
      <c r="BW139" s="264"/>
      <c r="BX139" s="264"/>
      <c r="BY139" s="264"/>
      <c r="BZ139" s="264"/>
      <c r="CA139" s="264"/>
      <c r="CB139" s="264"/>
      <c r="CC139" s="264"/>
      <c r="CD139" s="264"/>
      <c r="CE139" s="264"/>
      <c r="CF139" s="264"/>
      <c r="CG139" s="264"/>
      <c r="CH139" s="264"/>
      <c r="CI139" s="264"/>
      <c r="CJ139" s="264"/>
      <c r="CK139" s="264"/>
      <c r="CL139" s="264"/>
      <c r="CM139" s="264"/>
      <c r="CN139" s="264"/>
      <c r="CO139" s="264"/>
      <c r="CP139" s="264"/>
      <c r="CQ139" s="264"/>
      <c r="CR139" s="264"/>
      <c r="CS139" s="264"/>
      <c r="CT139" s="264"/>
      <c r="CU139" s="264"/>
      <c r="CV139" s="264"/>
      <c r="CW139" s="264"/>
      <c r="CX139" s="264"/>
      <c r="CY139" s="264"/>
      <c r="CZ139" s="264"/>
      <c r="DA139" s="264"/>
      <c r="DB139" s="264"/>
      <c r="DC139" s="264"/>
      <c r="DD139" s="264"/>
      <c r="DE139" s="264"/>
      <c r="DF139" s="264"/>
      <c r="DG139" s="264"/>
      <c r="DH139" s="264"/>
      <c r="DI139" s="264"/>
      <c r="DJ139" s="264"/>
      <c r="DK139" s="264"/>
    </row>
    <row r="140" spans="1:127" ht="15" customHeight="1" x14ac:dyDescent="0.35">
      <c r="C140" s="264"/>
      <c r="D140" s="264"/>
      <c r="E140" s="264"/>
      <c r="F140" s="264"/>
      <c r="G140" s="264"/>
      <c r="H140" s="264"/>
      <c r="I140" s="264"/>
      <c r="J140" s="264"/>
      <c r="K140" s="264"/>
      <c r="L140" s="264"/>
      <c r="M140" s="264"/>
      <c r="N140" s="264"/>
      <c r="O140" s="264"/>
      <c r="P140" s="264"/>
      <c r="Q140" s="264"/>
      <c r="R140" s="264"/>
      <c r="S140" s="264"/>
      <c r="T140" s="264"/>
      <c r="U140" s="264"/>
      <c r="V140" s="264"/>
      <c r="W140" s="264"/>
      <c r="X140" s="264"/>
      <c r="Y140" s="264"/>
      <c r="Z140" s="264"/>
      <c r="AA140" s="264"/>
      <c r="AB140" s="264"/>
      <c r="AC140" s="264"/>
      <c r="AD140" s="264"/>
      <c r="AE140" s="264"/>
      <c r="AF140" s="264"/>
      <c r="AG140" s="264"/>
      <c r="AH140" s="264"/>
      <c r="AI140" s="264"/>
      <c r="AJ140" s="264"/>
      <c r="AK140" s="264"/>
      <c r="AL140" s="264"/>
      <c r="AM140" s="264"/>
      <c r="AN140" s="264"/>
      <c r="AO140" s="264"/>
      <c r="AP140" s="265"/>
      <c r="AQ140" s="264"/>
      <c r="AR140" s="264"/>
      <c r="AS140" s="264"/>
      <c r="AT140" s="264"/>
      <c r="AU140" s="264"/>
      <c r="AV140" s="264"/>
      <c r="AW140" s="264"/>
      <c r="AX140" s="264"/>
      <c r="AY140" s="264"/>
      <c r="AZ140" s="264"/>
      <c r="BA140" s="264"/>
      <c r="BB140" s="264"/>
      <c r="BC140" s="264"/>
      <c r="BD140" s="264"/>
      <c r="BE140" s="264"/>
      <c r="BF140" s="264"/>
      <c r="BG140" s="264"/>
      <c r="BH140" s="264"/>
      <c r="BI140" s="264"/>
      <c r="BJ140" s="264"/>
      <c r="BK140" s="264"/>
      <c r="BL140" s="264"/>
      <c r="BM140" s="264"/>
      <c r="BN140" s="264"/>
      <c r="BO140" s="264"/>
      <c r="BP140" s="264"/>
      <c r="BQ140" s="264"/>
      <c r="BR140" s="264"/>
      <c r="BS140" s="264"/>
      <c r="BT140" s="264"/>
      <c r="BU140" s="264"/>
      <c r="BV140" s="264"/>
      <c r="BW140" s="264"/>
      <c r="BX140" s="264"/>
      <c r="BY140" s="264"/>
      <c r="BZ140" s="264"/>
      <c r="CA140" s="264"/>
      <c r="CB140" s="264"/>
      <c r="CC140" s="264"/>
      <c r="CD140" s="264"/>
      <c r="CE140" s="264"/>
      <c r="CF140" s="264"/>
      <c r="CG140" s="264"/>
      <c r="CH140" s="264"/>
      <c r="CI140" s="264"/>
      <c r="CJ140" s="264"/>
      <c r="CK140" s="264"/>
      <c r="CL140" s="264"/>
      <c r="CM140" s="264"/>
      <c r="CN140" s="264"/>
      <c r="CO140" s="264"/>
      <c r="CP140" s="264"/>
      <c r="CQ140" s="264"/>
      <c r="CR140" s="264"/>
      <c r="CS140" s="264"/>
      <c r="CT140" s="264"/>
      <c r="CU140" s="264"/>
      <c r="CV140" s="264"/>
      <c r="CW140" s="264"/>
      <c r="CX140" s="264"/>
      <c r="CY140" s="264"/>
      <c r="CZ140" s="264"/>
      <c r="DA140" s="264"/>
      <c r="DB140" s="264"/>
      <c r="DC140" s="264"/>
      <c r="DD140" s="264"/>
      <c r="DE140" s="264"/>
      <c r="DF140" s="264"/>
      <c r="DG140" s="264"/>
      <c r="DH140" s="264"/>
      <c r="DI140" s="264"/>
      <c r="DJ140" s="264"/>
      <c r="DK140" s="264"/>
    </row>
    <row r="141" spans="1:127" ht="15" customHeight="1" x14ac:dyDescent="0.35">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c r="AH141" s="69"/>
      <c r="AI141" s="69"/>
      <c r="AJ141" s="69"/>
      <c r="AK141" s="69"/>
      <c r="AL141" s="69"/>
      <c r="AM141" s="266"/>
      <c r="AN141" s="266"/>
      <c r="AO141" s="266"/>
      <c r="AP141" s="266"/>
      <c r="AQ141" s="69"/>
      <c r="AR141" s="69"/>
      <c r="AS141" s="69"/>
      <c r="AT141" s="69"/>
      <c r="AU141" s="69"/>
      <c r="AV141" s="69"/>
      <c r="AW141" s="69"/>
      <c r="AX141" s="69"/>
      <c r="AY141" s="69"/>
      <c r="AZ141" s="69"/>
      <c r="BA141" s="69"/>
      <c r="BB141" s="69"/>
      <c r="BC141" s="69"/>
      <c r="BD141" s="69"/>
      <c r="BE141" s="69"/>
      <c r="BF141" s="69"/>
      <c r="BG141" s="69"/>
      <c r="BH141" s="69"/>
      <c r="BI141" s="69"/>
      <c r="BJ141" s="69"/>
      <c r="BK141" s="69"/>
      <c r="BL141" s="69"/>
      <c r="BM141" s="69"/>
      <c r="BN141" s="69"/>
      <c r="BO141" s="69"/>
      <c r="BP141" s="69"/>
      <c r="BQ141" s="69"/>
      <c r="BR141" s="69"/>
      <c r="BS141" s="69"/>
      <c r="BT141" s="69"/>
      <c r="BU141" s="69"/>
      <c r="BV141" s="69"/>
      <c r="BW141" s="69"/>
      <c r="BX141" s="69"/>
      <c r="BY141" s="69"/>
      <c r="BZ141" s="69"/>
      <c r="CA141" s="69"/>
      <c r="CB141" s="69"/>
      <c r="CC141" s="69"/>
      <c r="CD141" s="69"/>
      <c r="CE141" s="69"/>
      <c r="CF141" s="69"/>
      <c r="CG141" s="69"/>
      <c r="CH141" s="69"/>
      <c r="CI141" s="69"/>
      <c r="CJ141" s="69"/>
      <c r="CK141" s="69"/>
      <c r="CL141" s="69"/>
      <c r="CM141" s="69"/>
      <c r="CN141" s="69"/>
      <c r="CO141" s="69"/>
      <c r="CP141" s="69"/>
      <c r="CQ141" s="69"/>
      <c r="CR141" s="69"/>
      <c r="CS141" s="69"/>
      <c r="CT141" s="69"/>
      <c r="CU141" s="69"/>
      <c r="CV141" s="69"/>
      <c r="CW141" s="69"/>
      <c r="CX141" s="69"/>
      <c r="CY141" s="69"/>
      <c r="CZ141" s="69"/>
      <c r="DA141" s="69"/>
      <c r="DB141" s="69"/>
      <c r="DC141" s="69"/>
      <c r="DD141" s="69"/>
      <c r="DE141" s="69"/>
      <c r="DF141" s="69"/>
      <c r="DG141" s="69"/>
      <c r="DH141" s="69"/>
      <c r="DI141" s="69"/>
      <c r="DJ141" s="69"/>
      <c r="DK141" s="69"/>
    </row>
    <row r="142" spans="1:127" ht="15" customHeight="1" x14ac:dyDescent="0.35">
      <c r="C142" s="69"/>
      <c r="CM142" s="69"/>
      <c r="CN142" s="69"/>
      <c r="CO142" s="69"/>
      <c r="CP142" s="69"/>
      <c r="CQ142" s="69"/>
      <c r="CR142" s="69"/>
      <c r="CS142" s="69"/>
      <c r="CT142" s="69"/>
      <c r="CU142" s="69"/>
      <c r="CV142" s="69"/>
      <c r="CW142" s="69"/>
      <c r="CX142" s="69"/>
      <c r="CY142" s="69"/>
      <c r="CZ142" s="69"/>
      <c r="DA142" s="69"/>
      <c r="DB142" s="69"/>
      <c r="DC142" s="69"/>
      <c r="DD142" s="69"/>
      <c r="DE142" s="69"/>
      <c r="DF142" s="69"/>
      <c r="DG142" s="69"/>
      <c r="DH142" s="69"/>
      <c r="DI142" s="69"/>
      <c r="DJ142" s="69"/>
      <c r="DK142" s="69"/>
    </row>
    <row r="143" spans="1:127" ht="15" customHeight="1" x14ac:dyDescent="0.35">
      <c r="C143" s="69"/>
    </row>
    <row r="144" spans="1:127" ht="15" customHeight="1" x14ac:dyDescent="0.35">
      <c r="AL144" s="71"/>
      <c r="AM144" s="72"/>
      <c r="AN144" s="72"/>
      <c r="AO144" s="72"/>
      <c r="AP144" s="72"/>
      <c r="AS144" s="72"/>
      <c r="AT144" s="72"/>
    </row>
    <row r="145" spans="37:115" ht="15" customHeight="1" x14ac:dyDescent="0.35">
      <c r="AL145" s="71"/>
      <c r="AM145" s="72"/>
      <c r="AN145" s="72"/>
      <c r="AO145" s="72"/>
      <c r="AP145" s="72"/>
      <c r="AS145" s="72"/>
      <c r="AT145" s="72"/>
    </row>
    <row r="146" spans="37:115" ht="15" customHeight="1" x14ac:dyDescent="0.35">
      <c r="AL146" s="71"/>
      <c r="AM146" s="72"/>
      <c r="AN146" s="72"/>
      <c r="AO146" s="72"/>
      <c r="AP146" s="72"/>
      <c r="AS146" s="72"/>
      <c r="AT146" s="72"/>
    </row>
    <row r="147" spans="37:115" ht="15" customHeight="1" x14ac:dyDescent="0.35">
      <c r="AL147" s="71"/>
      <c r="AM147" s="72"/>
      <c r="AN147" s="72"/>
      <c r="AO147" s="72"/>
      <c r="AP147" s="72"/>
      <c r="AS147" s="72"/>
      <c r="AT147" s="72"/>
    </row>
    <row r="148" spans="37:115" ht="15" customHeight="1" x14ac:dyDescent="0.35">
      <c r="AL148" s="71"/>
      <c r="AM148" s="72"/>
      <c r="AN148" s="72"/>
      <c r="AO148" s="72"/>
      <c r="AP148" s="72"/>
      <c r="AS148" s="72"/>
      <c r="AT148" s="72"/>
    </row>
    <row r="149" spans="37:115" ht="15" customHeight="1" x14ac:dyDescent="0.35">
      <c r="AL149" s="83"/>
      <c r="AM149" s="72"/>
      <c r="AN149" s="72"/>
      <c r="AO149" s="72"/>
      <c r="AP149" s="72"/>
      <c r="AS149" s="72"/>
      <c r="AT149" s="72"/>
      <c r="CM149" s="264"/>
      <c r="CN149" s="264"/>
      <c r="CO149" s="264"/>
      <c r="CP149" s="264"/>
      <c r="CQ149" s="264"/>
      <c r="CR149" s="264"/>
      <c r="CS149" s="264"/>
      <c r="CT149" s="264"/>
      <c r="CU149" s="264"/>
      <c r="CV149" s="264"/>
      <c r="CW149" s="264"/>
      <c r="CX149" s="264"/>
      <c r="CY149" s="264"/>
      <c r="CZ149" s="264"/>
      <c r="DA149" s="264"/>
      <c r="DB149" s="264"/>
      <c r="DC149" s="264"/>
      <c r="DD149" s="264"/>
      <c r="DE149" s="264"/>
      <c r="DF149" s="264"/>
      <c r="DG149" s="264"/>
      <c r="DH149" s="264"/>
      <c r="DI149" s="264"/>
      <c r="DJ149" s="264"/>
      <c r="DK149" s="264"/>
    </row>
    <row r="150" spans="37:115" ht="15" customHeight="1" x14ac:dyDescent="0.35">
      <c r="AL150" s="84"/>
      <c r="AM150" s="72"/>
      <c r="AN150" s="72"/>
      <c r="AO150" s="72"/>
      <c r="AP150" s="72"/>
      <c r="AS150" s="72"/>
      <c r="AT150" s="72"/>
      <c r="CM150" s="264"/>
      <c r="CN150" s="264"/>
      <c r="CO150" s="264"/>
      <c r="CP150" s="264"/>
      <c r="CQ150" s="264"/>
      <c r="CR150" s="264"/>
      <c r="CS150" s="264"/>
      <c r="CT150" s="264"/>
      <c r="CU150" s="264"/>
      <c r="CV150" s="264"/>
      <c r="CW150" s="264"/>
      <c r="CX150" s="264"/>
      <c r="CY150" s="264"/>
      <c r="CZ150" s="264"/>
      <c r="DA150" s="264"/>
      <c r="DB150" s="264"/>
      <c r="DC150" s="264"/>
      <c r="DD150" s="264"/>
      <c r="DE150" s="264"/>
      <c r="DF150" s="264"/>
      <c r="DG150" s="264"/>
      <c r="DH150" s="264"/>
      <c r="DI150" s="264"/>
      <c r="DJ150" s="264"/>
      <c r="DK150" s="264"/>
    </row>
    <row r="151" spans="37:115" ht="15" customHeight="1" x14ac:dyDescent="0.35">
      <c r="AL151" s="83"/>
      <c r="AM151" s="72"/>
      <c r="AN151" s="72"/>
      <c r="AO151" s="72"/>
      <c r="AP151" s="72"/>
      <c r="AS151" s="72"/>
      <c r="AT151" s="72"/>
      <c r="CM151" s="264"/>
      <c r="CN151" s="264"/>
      <c r="CO151" s="264"/>
      <c r="CP151" s="264"/>
      <c r="CQ151" s="264"/>
      <c r="CR151" s="264"/>
      <c r="CS151" s="264"/>
      <c r="CT151" s="264"/>
      <c r="CU151" s="264"/>
      <c r="CV151" s="264"/>
      <c r="CW151" s="264"/>
      <c r="CX151" s="264"/>
      <c r="CY151" s="264"/>
      <c r="CZ151" s="264"/>
      <c r="DA151" s="264"/>
      <c r="DB151" s="264"/>
      <c r="DC151" s="264"/>
      <c r="DD151" s="264"/>
      <c r="DE151" s="264"/>
      <c r="DF151" s="264"/>
      <c r="DG151" s="264"/>
      <c r="DH151" s="264"/>
      <c r="DI151" s="264"/>
      <c r="DJ151" s="264"/>
      <c r="DK151" s="264"/>
    </row>
    <row r="152" spans="37:115" ht="15" customHeight="1" x14ac:dyDescent="0.35">
      <c r="AL152" s="71"/>
      <c r="AM152" s="72"/>
      <c r="AN152" s="72"/>
      <c r="AO152" s="72"/>
      <c r="AP152" s="72"/>
      <c r="AS152" s="72"/>
      <c r="AT152" s="72"/>
    </row>
    <row r="153" spans="37:115" ht="15" customHeight="1" x14ac:dyDescent="0.35">
      <c r="AL153" s="71"/>
      <c r="AM153" s="72"/>
      <c r="AN153" s="72"/>
      <c r="AO153" s="72"/>
      <c r="AP153" s="72"/>
      <c r="AS153" s="72"/>
      <c r="AT153" s="72"/>
    </row>
    <row r="154" spans="37:115" ht="15" customHeight="1" x14ac:dyDescent="0.35">
      <c r="AL154" s="71"/>
      <c r="AM154" s="72"/>
      <c r="AN154" s="72"/>
      <c r="AO154" s="72"/>
      <c r="AP154" s="72"/>
      <c r="AS154" s="72"/>
      <c r="AT154" s="72"/>
    </row>
    <row r="155" spans="37:115" ht="15" customHeight="1" x14ac:dyDescent="0.35">
      <c r="AL155" s="71"/>
      <c r="AM155" s="72"/>
      <c r="AN155" s="72"/>
      <c r="AO155" s="72"/>
      <c r="AP155" s="72"/>
      <c r="AS155" s="72"/>
      <c r="AT155" s="72"/>
    </row>
    <row r="156" spans="37:115" ht="15" customHeight="1" x14ac:dyDescent="0.35">
      <c r="AK156" s="83"/>
      <c r="AL156" s="83"/>
      <c r="AM156" s="83"/>
      <c r="AN156" s="83"/>
      <c r="AO156" s="83"/>
      <c r="AP156" s="83"/>
      <c r="AQ156" s="83"/>
      <c r="AS156" s="72"/>
      <c r="AT156" s="72"/>
    </row>
    <row r="157" spans="37:115" ht="15" customHeight="1" x14ac:dyDescent="0.35">
      <c r="AK157" s="83"/>
      <c r="AL157" s="83"/>
      <c r="AM157" s="83"/>
      <c r="AN157" s="83"/>
      <c r="AO157" s="83"/>
      <c r="AP157" s="83"/>
      <c r="AQ157" s="83"/>
      <c r="AS157" s="72"/>
      <c r="AT157" s="72"/>
    </row>
    <row r="158" spans="37:115" ht="15" customHeight="1" x14ac:dyDescent="0.35">
      <c r="AK158" s="83"/>
      <c r="AL158" s="83"/>
      <c r="AM158" s="83"/>
      <c r="AN158" s="83"/>
      <c r="AO158" s="83"/>
      <c r="AP158" s="83"/>
      <c r="AQ158" s="83"/>
      <c r="AS158" s="72"/>
      <c r="AT158" s="72"/>
    </row>
    <row r="159" spans="37:115" ht="15" customHeight="1" x14ac:dyDescent="0.35">
      <c r="AK159" s="83"/>
      <c r="AL159" s="83"/>
      <c r="AM159" s="83"/>
      <c r="AN159" s="83"/>
      <c r="AO159" s="83"/>
      <c r="AP159" s="83"/>
      <c r="AQ159" s="83"/>
      <c r="AS159" s="72"/>
      <c r="AT159" s="72"/>
    </row>
    <row r="160" spans="37:115" ht="15" customHeight="1" x14ac:dyDescent="0.35">
      <c r="AK160" s="83"/>
      <c r="AL160" s="83"/>
      <c r="AM160" s="83"/>
      <c r="AN160" s="83"/>
      <c r="AO160" s="83"/>
      <c r="AP160" s="83"/>
      <c r="AQ160" s="83"/>
      <c r="AS160" s="72"/>
      <c r="AT160" s="72"/>
    </row>
    <row r="161" spans="39:46" ht="15" customHeight="1" x14ac:dyDescent="0.35">
      <c r="AM161" s="69"/>
      <c r="AP161" s="69"/>
      <c r="AS161" s="69"/>
      <c r="AT161" s="69"/>
    </row>
  </sheetData>
  <phoneticPr fontId="34" type="noConversion"/>
  <pageMargins left="0.74803149606299213" right="0.74803149606299213" top="0.98425196850393704" bottom="0.98425196850393704" header="0.51181102362204722" footer="0.51181102362204722"/>
  <pageSetup paperSize="9" scale="60" orientation="landscape" r:id="rId1"/>
  <headerFooter alignWithMargins="0"/>
  <tableParts count="3">
    <tablePart r:id="rId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16CDD-D296-4F2F-8706-B0ADF90F96BE}">
  <sheetPr codeName="Sheet5"/>
  <dimension ref="A2:P145"/>
  <sheetViews>
    <sheetView zoomScale="120" zoomScaleNormal="120" workbookViewId="0">
      <selection activeCell="E5" sqref="E5"/>
    </sheetView>
  </sheetViews>
  <sheetFormatPr defaultColWidth="8.81640625" defaultRowHeight="11.5" x14ac:dyDescent="0.25"/>
  <cols>
    <col min="1" max="1" width="8.81640625" style="1"/>
    <col min="2" max="2" width="12" style="1" customWidth="1"/>
    <col min="3" max="3" width="13.7265625" style="1" customWidth="1"/>
    <col min="4" max="4" width="8.81640625" style="1"/>
    <col min="5" max="6" width="12.1796875" style="1" customWidth="1"/>
    <col min="7" max="7" width="8.81640625" style="1" customWidth="1"/>
    <col min="8" max="16" width="12.1796875" style="1" customWidth="1"/>
    <col min="17" max="255" width="8.81640625" style="1"/>
    <col min="256" max="256" width="12" style="1" customWidth="1"/>
    <col min="257" max="257" width="13.7265625" style="1" customWidth="1"/>
    <col min="258" max="258" width="8.81640625" style="1"/>
    <col min="259" max="260" width="12.1796875" style="1" customWidth="1"/>
    <col min="261" max="261" width="8.81640625" style="1"/>
    <col min="262" max="271" width="12.1796875" style="1" customWidth="1"/>
    <col min="272" max="511" width="8.81640625" style="1"/>
    <col min="512" max="512" width="12" style="1" customWidth="1"/>
    <col min="513" max="513" width="13.7265625" style="1" customWidth="1"/>
    <col min="514" max="514" width="8.81640625" style="1"/>
    <col min="515" max="516" width="12.1796875" style="1" customWidth="1"/>
    <col min="517" max="517" width="8.81640625" style="1"/>
    <col min="518" max="527" width="12.1796875" style="1" customWidth="1"/>
    <col min="528" max="767" width="8.81640625" style="1"/>
    <col min="768" max="768" width="12" style="1" customWidth="1"/>
    <col min="769" max="769" width="13.7265625" style="1" customWidth="1"/>
    <col min="770" max="770" width="8.81640625" style="1"/>
    <col min="771" max="772" width="12.1796875" style="1" customWidth="1"/>
    <col min="773" max="773" width="8.81640625" style="1"/>
    <col min="774" max="783" width="12.1796875" style="1" customWidth="1"/>
    <col min="784" max="1023" width="8.81640625" style="1"/>
    <col min="1024" max="1024" width="12" style="1" customWidth="1"/>
    <col min="1025" max="1025" width="13.7265625" style="1" customWidth="1"/>
    <col min="1026" max="1026" width="8.81640625" style="1"/>
    <col min="1027" max="1028" width="12.1796875" style="1" customWidth="1"/>
    <col min="1029" max="1029" width="8.81640625" style="1"/>
    <col min="1030" max="1039" width="12.1796875" style="1" customWidth="1"/>
    <col min="1040" max="1279" width="8.81640625" style="1"/>
    <col min="1280" max="1280" width="12" style="1" customWidth="1"/>
    <col min="1281" max="1281" width="13.7265625" style="1" customWidth="1"/>
    <col min="1282" max="1282" width="8.81640625" style="1"/>
    <col min="1283" max="1284" width="12.1796875" style="1" customWidth="1"/>
    <col min="1285" max="1285" width="8.81640625" style="1"/>
    <col min="1286" max="1295" width="12.1796875" style="1" customWidth="1"/>
    <col min="1296" max="1535" width="8.81640625" style="1"/>
    <col min="1536" max="1536" width="12" style="1" customWidth="1"/>
    <col min="1537" max="1537" width="13.7265625" style="1" customWidth="1"/>
    <col min="1538" max="1538" width="8.81640625" style="1"/>
    <col min="1539" max="1540" width="12.1796875" style="1" customWidth="1"/>
    <col min="1541" max="1541" width="8.81640625" style="1"/>
    <col min="1542" max="1551" width="12.1796875" style="1" customWidth="1"/>
    <col min="1552" max="1791" width="8.81640625" style="1"/>
    <col min="1792" max="1792" width="12" style="1" customWidth="1"/>
    <col min="1793" max="1793" width="13.7265625" style="1" customWidth="1"/>
    <col min="1794" max="1794" width="8.81640625" style="1"/>
    <col min="1795" max="1796" width="12.1796875" style="1" customWidth="1"/>
    <col min="1797" max="1797" width="8.81640625" style="1"/>
    <col min="1798" max="1807" width="12.1796875" style="1" customWidth="1"/>
    <col min="1808" max="2047" width="8.81640625" style="1"/>
    <col min="2048" max="2048" width="12" style="1" customWidth="1"/>
    <col min="2049" max="2049" width="13.7265625" style="1" customWidth="1"/>
    <col min="2050" max="2050" width="8.81640625" style="1"/>
    <col min="2051" max="2052" width="12.1796875" style="1" customWidth="1"/>
    <col min="2053" max="2053" width="8.81640625" style="1"/>
    <col min="2054" max="2063" width="12.1796875" style="1" customWidth="1"/>
    <col min="2064" max="2303" width="8.81640625" style="1"/>
    <col min="2304" max="2304" width="12" style="1" customWidth="1"/>
    <col min="2305" max="2305" width="13.7265625" style="1" customWidth="1"/>
    <col min="2306" max="2306" width="8.81640625" style="1"/>
    <col min="2307" max="2308" width="12.1796875" style="1" customWidth="1"/>
    <col min="2309" max="2309" width="8.81640625" style="1"/>
    <col min="2310" max="2319" width="12.1796875" style="1" customWidth="1"/>
    <col min="2320" max="2559" width="8.81640625" style="1"/>
    <col min="2560" max="2560" width="12" style="1" customWidth="1"/>
    <col min="2561" max="2561" width="13.7265625" style="1" customWidth="1"/>
    <col min="2562" max="2562" width="8.81640625" style="1"/>
    <col min="2563" max="2564" width="12.1796875" style="1" customWidth="1"/>
    <col min="2565" max="2565" width="8.81640625" style="1"/>
    <col min="2566" max="2575" width="12.1796875" style="1" customWidth="1"/>
    <col min="2576" max="2815" width="8.81640625" style="1"/>
    <col min="2816" max="2816" width="12" style="1" customWidth="1"/>
    <col min="2817" max="2817" width="13.7265625" style="1" customWidth="1"/>
    <col min="2818" max="2818" width="8.81640625" style="1"/>
    <col min="2819" max="2820" width="12.1796875" style="1" customWidth="1"/>
    <col min="2821" max="2821" width="8.81640625" style="1"/>
    <col min="2822" max="2831" width="12.1796875" style="1" customWidth="1"/>
    <col min="2832" max="3071" width="8.81640625" style="1"/>
    <col min="3072" max="3072" width="12" style="1" customWidth="1"/>
    <col min="3073" max="3073" width="13.7265625" style="1" customWidth="1"/>
    <col min="3074" max="3074" width="8.81640625" style="1"/>
    <col min="3075" max="3076" width="12.1796875" style="1" customWidth="1"/>
    <col min="3077" max="3077" width="8.81640625" style="1"/>
    <col min="3078" max="3087" width="12.1796875" style="1" customWidth="1"/>
    <col min="3088" max="3327" width="8.81640625" style="1"/>
    <col min="3328" max="3328" width="12" style="1" customWidth="1"/>
    <col min="3329" max="3329" width="13.7265625" style="1" customWidth="1"/>
    <col min="3330" max="3330" width="8.81640625" style="1"/>
    <col min="3331" max="3332" width="12.1796875" style="1" customWidth="1"/>
    <col min="3333" max="3333" width="8.81640625" style="1"/>
    <col min="3334" max="3343" width="12.1796875" style="1" customWidth="1"/>
    <col min="3344" max="3583" width="8.81640625" style="1"/>
    <col min="3584" max="3584" width="12" style="1" customWidth="1"/>
    <col min="3585" max="3585" width="13.7265625" style="1" customWidth="1"/>
    <col min="3586" max="3586" width="8.81640625" style="1"/>
    <col min="3587" max="3588" width="12.1796875" style="1" customWidth="1"/>
    <col min="3589" max="3589" width="8.81640625" style="1"/>
    <col min="3590" max="3599" width="12.1796875" style="1" customWidth="1"/>
    <col min="3600" max="3839" width="8.81640625" style="1"/>
    <col min="3840" max="3840" width="12" style="1" customWidth="1"/>
    <col min="3841" max="3841" width="13.7265625" style="1" customWidth="1"/>
    <col min="3842" max="3842" width="8.81640625" style="1"/>
    <col min="3843" max="3844" width="12.1796875" style="1" customWidth="1"/>
    <col min="3845" max="3845" width="8.81640625" style="1"/>
    <col min="3846" max="3855" width="12.1796875" style="1" customWidth="1"/>
    <col min="3856" max="4095" width="8.81640625" style="1"/>
    <col min="4096" max="4096" width="12" style="1" customWidth="1"/>
    <col min="4097" max="4097" width="13.7265625" style="1" customWidth="1"/>
    <col min="4098" max="4098" width="8.81640625" style="1"/>
    <col min="4099" max="4100" width="12.1796875" style="1" customWidth="1"/>
    <col min="4101" max="4101" width="8.81640625" style="1"/>
    <col min="4102" max="4111" width="12.1796875" style="1" customWidth="1"/>
    <col min="4112" max="4351" width="8.81640625" style="1"/>
    <col min="4352" max="4352" width="12" style="1" customWidth="1"/>
    <col min="4353" max="4353" width="13.7265625" style="1" customWidth="1"/>
    <col min="4354" max="4354" width="8.81640625" style="1"/>
    <col min="4355" max="4356" width="12.1796875" style="1" customWidth="1"/>
    <col min="4357" max="4357" width="8.81640625" style="1"/>
    <col min="4358" max="4367" width="12.1796875" style="1" customWidth="1"/>
    <col min="4368" max="4607" width="8.81640625" style="1"/>
    <col min="4608" max="4608" width="12" style="1" customWidth="1"/>
    <col min="4609" max="4609" width="13.7265625" style="1" customWidth="1"/>
    <col min="4610" max="4610" width="8.81640625" style="1"/>
    <col min="4611" max="4612" width="12.1796875" style="1" customWidth="1"/>
    <col min="4613" max="4613" width="8.81640625" style="1"/>
    <col min="4614" max="4623" width="12.1796875" style="1" customWidth="1"/>
    <col min="4624" max="4863" width="8.81640625" style="1"/>
    <col min="4864" max="4864" width="12" style="1" customWidth="1"/>
    <col min="4865" max="4865" width="13.7265625" style="1" customWidth="1"/>
    <col min="4866" max="4866" width="8.81640625" style="1"/>
    <col min="4867" max="4868" width="12.1796875" style="1" customWidth="1"/>
    <col min="4869" max="4869" width="8.81640625" style="1"/>
    <col min="4870" max="4879" width="12.1796875" style="1" customWidth="1"/>
    <col min="4880" max="5119" width="8.81640625" style="1"/>
    <col min="5120" max="5120" width="12" style="1" customWidth="1"/>
    <col min="5121" max="5121" width="13.7265625" style="1" customWidth="1"/>
    <col min="5122" max="5122" width="8.81640625" style="1"/>
    <col min="5123" max="5124" width="12.1796875" style="1" customWidth="1"/>
    <col min="5125" max="5125" width="8.81640625" style="1"/>
    <col min="5126" max="5135" width="12.1796875" style="1" customWidth="1"/>
    <col min="5136" max="5375" width="8.81640625" style="1"/>
    <col min="5376" max="5376" width="12" style="1" customWidth="1"/>
    <col min="5377" max="5377" width="13.7265625" style="1" customWidth="1"/>
    <col min="5378" max="5378" width="8.81640625" style="1"/>
    <col min="5379" max="5380" width="12.1796875" style="1" customWidth="1"/>
    <col min="5381" max="5381" width="8.81640625" style="1"/>
    <col min="5382" max="5391" width="12.1796875" style="1" customWidth="1"/>
    <col min="5392" max="5631" width="8.81640625" style="1"/>
    <col min="5632" max="5632" width="12" style="1" customWidth="1"/>
    <col min="5633" max="5633" width="13.7265625" style="1" customWidth="1"/>
    <col min="5634" max="5634" width="8.81640625" style="1"/>
    <col min="5635" max="5636" width="12.1796875" style="1" customWidth="1"/>
    <col min="5637" max="5637" width="8.81640625" style="1"/>
    <col min="5638" max="5647" width="12.1796875" style="1" customWidth="1"/>
    <col min="5648" max="5887" width="8.81640625" style="1"/>
    <col min="5888" max="5888" width="12" style="1" customWidth="1"/>
    <col min="5889" max="5889" width="13.7265625" style="1" customWidth="1"/>
    <col min="5890" max="5890" width="8.81640625" style="1"/>
    <col min="5891" max="5892" width="12.1796875" style="1" customWidth="1"/>
    <col min="5893" max="5893" width="8.81640625" style="1"/>
    <col min="5894" max="5903" width="12.1796875" style="1" customWidth="1"/>
    <col min="5904" max="6143" width="8.81640625" style="1"/>
    <col min="6144" max="6144" width="12" style="1" customWidth="1"/>
    <col min="6145" max="6145" width="13.7265625" style="1" customWidth="1"/>
    <col min="6146" max="6146" width="8.81640625" style="1"/>
    <col min="6147" max="6148" width="12.1796875" style="1" customWidth="1"/>
    <col min="6149" max="6149" width="8.81640625" style="1"/>
    <col min="6150" max="6159" width="12.1796875" style="1" customWidth="1"/>
    <col min="6160" max="6399" width="8.81640625" style="1"/>
    <col min="6400" max="6400" width="12" style="1" customWidth="1"/>
    <col min="6401" max="6401" width="13.7265625" style="1" customWidth="1"/>
    <col min="6402" max="6402" width="8.81640625" style="1"/>
    <col min="6403" max="6404" width="12.1796875" style="1" customWidth="1"/>
    <col min="6405" max="6405" width="8.81640625" style="1"/>
    <col min="6406" max="6415" width="12.1796875" style="1" customWidth="1"/>
    <col min="6416" max="6655" width="8.81640625" style="1"/>
    <col min="6656" max="6656" width="12" style="1" customWidth="1"/>
    <col min="6657" max="6657" width="13.7265625" style="1" customWidth="1"/>
    <col min="6658" max="6658" width="8.81640625" style="1"/>
    <col min="6659" max="6660" width="12.1796875" style="1" customWidth="1"/>
    <col min="6661" max="6661" width="8.81640625" style="1"/>
    <col min="6662" max="6671" width="12.1796875" style="1" customWidth="1"/>
    <col min="6672" max="6911" width="8.81640625" style="1"/>
    <col min="6912" max="6912" width="12" style="1" customWidth="1"/>
    <col min="6913" max="6913" width="13.7265625" style="1" customWidth="1"/>
    <col min="6914" max="6914" width="8.81640625" style="1"/>
    <col min="6915" max="6916" width="12.1796875" style="1" customWidth="1"/>
    <col min="6917" max="6917" width="8.81640625" style="1"/>
    <col min="6918" max="6927" width="12.1796875" style="1" customWidth="1"/>
    <col min="6928" max="7167" width="8.81640625" style="1"/>
    <col min="7168" max="7168" width="12" style="1" customWidth="1"/>
    <col min="7169" max="7169" width="13.7265625" style="1" customWidth="1"/>
    <col min="7170" max="7170" width="8.81640625" style="1"/>
    <col min="7171" max="7172" width="12.1796875" style="1" customWidth="1"/>
    <col min="7173" max="7173" width="8.81640625" style="1"/>
    <col min="7174" max="7183" width="12.1796875" style="1" customWidth="1"/>
    <col min="7184" max="7423" width="8.81640625" style="1"/>
    <col min="7424" max="7424" width="12" style="1" customWidth="1"/>
    <col min="7425" max="7425" width="13.7265625" style="1" customWidth="1"/>
    <col min="7426" max="7426" width="8.81640625" style="1"/>
    <col min="7427" max="7428" width="12.1796875" style="1" customWidth="1"/>
    <col min="7429" max="7429" width="8.81640625" style="1"/>
    <col min="7430" max="7439" width="12.1796875" style="1" customWidth="1"/>
    <col min="7440" max="7679" width="8.81640625" style="1"/>
    <col min="7680" max="7680" width="12" style="1" customWidth="1"/>
    <col min="7681" max="7681" width="13.7265625" style="1" customWidth="1"/>
    <col min="7682" max="7682" width="8.81640625" style="1"/>
    <col min="7683" max="7684" width="12.1796875" style="1" customWidth="1"/>
    <col min="7685" max="7685" width="8.81640625" style="1"/>
    <col min="7686" max="7695" width="12.1796875" style="1" customWidth="1"/>
    <col min="7696" max="7935" width="8.81640625" style="1"/>
    <col min="7936" max="7936" width="12" style="1" customWidth="1"/>
    <col min="7937" max="7937" width="13.7265625" style="1" customWidth="1"/>
    <col min="7938" max="7938" width="8.81640625" style="1"/>
    <col min="7939" max="7940" width="12.1796875" style="1" customWidth="1"/>
    <col min="7941" max="7941" width="8.81640625" style="1"/>
    <col min="7942" max="7951" width="12.1796875" style="1" customWidth="1"/>
    <col min="7952" max="8191" width="8.81640625" style="1"/>
    <col min="8192" max="8192" width="12" style="1" customWidth="1"/>
    <col min="8193" max="8193" width="13.7265625" style="1" customWidth="1"/>
    <col min="8194" max="8194" width="8.81640625" style="1"/>
    <col min="8195" max="8196" width="12.1796875" style="1" customWidth="1"/>
    <col min="8197" max="8197" width="8.81640625" style="1"/>
    <col min="8198" max="8207" width="12.1796875" style="1" customWidth="1"/>
    <col min="8208" max="8447" width="8.81640625" style="1"/>
    <col min="8448" max="8448" width="12" style="1" customWidth="1"/>
    <col min="8449" max="8449" width="13.7265625" style="1" customWidth="1"/>
    <col min="8450" max="8450" width="8.81640625" style="1"/>
    <col min="8451" max="8452" width="12.1796875" style="1" customWidth="1"/>
    <col min="8453" max="8453" width="8.81640625" style="1"/>
    <col min="8454" max="8463" width="12.1796875" style="1" customWidth="1"/>
    <col min="8464" max="8703" width="8.81640625" style="1"/>
    <col min="8704" max="8704" width="12" style="1" customWidth="1"/>
    <col min="8705" max="8705" width="13.7265625" style="1" customWidth="1"/>
    <col min="8706" max="8706" width="8.81640625" style="1"/>
    <col min="8707" max="8708" width="12.1796875" style="1" customWidth="1"/>
    <col min="8709" max="8709" width="8.81640625" style="1"/>
    <col min="8710" max="8719" width="12.1796875" style="1" customWidth="1"/>
    <col min="8720" max="8959" width="8.81640625" style="1"/>
    <col min="8960" max="8960" width="12" style="1" customWidth="1"/>
    <col min="8961" max="8961" width="13.7265625" style="1" customWidth="1"/>
    <col min="8962" max="8962" width="8.81640625" style="1"/>
    <col min="8963" max="8964" width="12.1796875" style="1" customWidth="1"/>
    <col min="8965" max="8965" width="8.81640625" style="1"/>
    <col min="8966" max="8975" width="12.1796875" style="1" customWidth="1"/>
    <col min="8976" max="9215" width="8.81640625" style="1"/>
    <col min="9216" max="9216" width="12" style="1" customWidth="1"/>
    <col min="9217" max="9217" width="13.7265625" style="1" customWidth="1"/>
    <col min="9218" max="9218" width="8.81640625" style="1"/>
    <col min="9219" max="9220" width="12.1796875" style="1" customWidth="1"/>
    <col min="9221" max="9221" width="8.81640625" style="1"/>
    <col min="9222" max="9231" width="12.1796875" style="1" customWidth="1"/>
    <col min="9232" max="9471" width="8.81640625" style="1"/>
    <col min="9472" max="9472" width="12" style="1" customWidth="1"/>
    <col min="9473" max="9473" width="13.7265625" style="1" customWidth="1"/>
    <col min="9474" max="9474" width="8.81640625" style="1"/>
    <col min="9475" max="9476" width="12.1796875" style="1" customWidth="1"/>
    <col min="9477" max="9477" width="8.81640625" style="1"/>
    <col min="9478" max="9487" width="12.1796875" style="1" customWidth="1"/>
    <col min="9488" max="9727" width="8.81640625" style="1"/>
    <col min="9728" max="9728" width="12" style="1" customWidth="1"/>
    <col min="9729" max="9729" width="13.7265625" style="1" customWidth="1"/>
    <col min="9730" max="9730" width="8.81640625" style="1"/>
    <col min="9731" max="9732" width="12.1796875" style="1" customWidth="1"/>
    <col min="9733" max="9733" width="8.81640625" style="1"/>
    <col min="9734" max="9743" width="12.1796875" style="1" customWidth="1"/>
    <col min="9744" max="9983" width="8.81640625" style="1"/>
    <col min="9984" max="9984" width="12" style="1" customWidth="1"/>
    <col min="9985" max="9985" width="13.7265625" style="1" customWidth="1"/>
    <col min="9986" max="9986" width="8.81640625" style="1"/>
    <col min="9987" max="9988" width="12.1796875" style="1" customWidth="1"/>
    <col min="9989" max="9989" width="8.81640625" style="1"/>
    <col min="9990" max="9999" width="12.1796875" style="1" customWidth="1"/>
    <col min="10000" max="10239" width="8.81640625" style="1"/>
    <col min="10240" max="10240" width="12" style="1" customWidth="1"/>
    <col min="10241" max="10241" width="13.7265625" style="1" customWidth="1"/>
    <col min="10242" max="10242" width="8.81640625" style="1"/>
    <col min="10243" max="10244" width="12.1796875" style="1" customWidth="1"/>
    <col min="10245" max="10245" width="8.81640625" style="1"/>
    <col min="10246" max="10255" width="12.1796875" style="1" customWidth="1"/>
    <col min="10256" max="10495" width="8.81640625" style="1"/>
    <col min="10496" max="10496" width="12" style="1" customWidth="1"/>
    <col min="10497" max="10497" width="13.7265625" style="1" customWidth="1"/>
    <col min="10498" max="10498" width="8.81640625" style="1"/>
    <col min="10499" max="10500" width="12.1796875" style="1" customWidth="1"/>
    <col min="10501" max="10501" width="8.81640625" style="1"/>
    <col min="10502" max="10511" width="12.1796875" style="1" customWidth="1"/>
    <col min="10512" max="10751" width="8.81640625" style="1"/>
    <col min="10752" max="10752" width="12" style="1" customWidth="1"/>
    <col min="10753" max="10753" width="13.7265625" style="1" customWidth="1"/>
    <col min="10754" max="10754" width="8.81640625" style="1"/>
    <col min="10755" max="10756" width="12.1796875" style="1" customWidth="1"/>
    <col min="10757" max="10757" width="8.81640625" style="1"/>
    <col min="10758" max="10767" width="12.1796875" style="1" customWidth="1"/>
    <col min="10768" max="11007" width="8.81640625" style="1"/>
    <col min="11008" max="11008" width="12" style="1" customWidth="1"/>
    <col min="11009" max="11009" width="13.7265625" style="1" customWidth="1"/>
    <col min="11010" max="11010" width="8.81640625" style="1"/>
    <col min="11011" max="11012" width="12.1796875" style="1" customWidth="1"/>
    <col min="11013" max="11013" width="8.81640625" style="1"/>
    <col min="11014" max="11023" width="12.1796875" style="1" customWidth="1"/>
    <col min="11024" max="11263" width="8.81640625" style="1"/>
    <col min="11264" max="11264" width="12" style="1" customWidth="1"/>
    <col min="11265" max="11265" width="13.7265625" style="1" customWidth="1"/>
    <col min="11266" max="11266" width="8.81640625" style="1"/>
    <col min="11267" max="11268" width="12.1796875" style="1" customWidth="1"/>
    <col min="11269" max="11269" width="8.81640625" style="1"/>
    <col min="11270" max="11279" width="12.1796875" style="1" customWidth="1"/>
    <col min="11280" max="11519" width="8.81640625" style="1"/>
    <col min="11520" max="11520" width="12" style="1" customWidth="1"/>
    <col min="11521" max="11521" width="13.7265625" style="1" customWidth="1"/>
    <col min="11522" max="11522" width="8.81640625" style="1"/>
    <col min="11523" max="11524" width="12.1796875" style="1" customWidth="1"/>
    <col min="11525" max="11525" width="8.81640625" style="1"/>
    <col min="11526" max="11535" width="12.1796875" style="1" customWidth="1"/>
    <col min="11536" max="11775" width="8.81640625" style="1"/>
    <col min="11776" max="11776" width="12" style="1" customWidth="1"/>
    <col min="11777" max="11777" width="13.7265625" style="1" customWidth="1"/>
    <col min="11778" max="11778" width="8.81640625" style="1"/>
    <col min="11779" max="11780" width="12.1796875" style="1" customWidth="1"/>
    <col min="11781" max="11781" width="8.81640625" style="1"/>
    <col min="11782" max="11791" width="12.1796875" style="1" customWidth="1"/>
    <col min="11792" max="12031" width="8.81640625" style="1"/>
    <col min="12032" max="12032" width="12" style="1" customWidth="1"/>
    <col min="12033" max="12033" width="13.7265625" style="1" customWidth="1"/>
    <col min="12034" max="12034" width="8.81640625" style="1"/>
    <col min="12035" max="12036" width="12.1796875" style="1" customWidth="1"/>
    <col min="12037" max="12037" width="8.81640625" style="1"/>
    <col min="12038" max="12047" width="12.1796875" style="1" customWidth="1"/>
    <col min="12048" max="12287" width="8.81640625" style="1"/>
    <col min="12288" max="12288" width="12" style="1" customWidth="1"/>
    <col min="12289" max="12289" width="13.7265625" style="1" customWidth="1"/>
    <col min="12290" max="12290" width="8.81640625" style="1"/>
    <col min="12291" max="12292" width="12.1796875" style="1" customWidth="1"/>
    <col min="12293" max="12293" width="8.81640625" style="1"/>
    <col min="12294" max="12303" width="12.1796875" style="1" customWidth="1"/>
    <col min="12304" max="12543" width="8.81640625" style="1"/>
    <col min="12544" max="12544" width="12" style="1" customWidth="1"/>
    <col min="12545" max="12545" width="13.7265625" style="1" customWidth="1"/>
    <col min="12546" max="12546" width="8.81640625" style="1"/>
    <col min="12547" max="12548" width="12.1796875" style="1" customWidth="1"/>
    <col min="12549" max="12549" width="8.81640625" style="1"/>
    <col min="12550" max="12559" width="12.1796875" style="1" customWidth="1"/>
    <col min="12560" max="12799" width="8.81640625" style="1"/>
    <col min="12800" max="12800" width="12" style="1" customWidth="1"/>
    <col min="12801" max="12801" width="13.7265625" style="1" customWidth="1"/>
    <col min="12802" max="12802" width="8.81640625" style="1"/>
    <col min="12803" max="12804" width="12.1796875" style="1" customWidth="1"/>
    <col min="12805" max="12805" width="8.81640625" style="1"/>
    <col min="12806" max="12815" width="12.1796875" style="1" customWidth="1"/>
    <col min="12816" max="13055" width="8.81640625" style="1"/>
    <col min="13056" max="13056" width="12" style="1" customWidth="1"/>
    <col min="13057" max="13057" width="13.7265625" style="1" customWidth="1"/>
    <col min="13058" max="13058" width="8.81640625" style="1"/>
    <col min="13059" max="13060" width="12.1796875" style="1" customWidth="1"/>
    <col min="13061" max="13061" width="8.81640625" style="1"/>
    <col min="13062" max="13071" width="12.1796875" style="1" customWidth="1"/>
    <col min="13072" max="13311" width="8.81640625" style="1"/>
    <col min="13312" max="13312" width="12" style="1" customWidth="1"/>
    <col min="13313" max="13313" width="13.7265625" style="1" customWidth="1"/>
    <col min="13314" max="13314" width="8.81640625" style="1"/>
    <col min="13315" max="13316" width="12.1796875" style="1" customWidth="1"/>
    <col min="13317" max="13317" width="8.81640625" style="1"/>
    <col min="13318" max="13327" width="12.1796875" style="1" customWidth="1"/>
    <col min="13328" max="13567" width="8.81640625" style="1"/>
    <col min="13568" max="13568" width="12" style="1" customWidth="1"/>
    <col min="13569" max="13569" width="13.7265625" style="1" customWidth="1"/>
    <col min="13570" max="13570" width="8.81640625" style="1"/>
    <col min="13571" max="13572" width="12.1796875" style="1" customWidth="1"/>
    <col min="13573" max="13573" width="8.81640625" style="1"/>
    <col min="13574" max="13583" width="12.1796875" style="1" customWidth="1"/>
    <col min="13584" max="13823" width="8.81640625" style="1"/>
    <col min="13824" max="13824" width="12" style="1" customWidth="1"/>
    <col min="13825" max="13825" width="13.7265625" style="1" customWidth="1"/>
    <col min="13826" max="13826" width="8.81640625" style="1"/>
    <col min="13827" max="13828" width="12.1796875" style="1" customWidth="1"/>
    <col min="13829" max="13829" width="8.81640625" style="1"/>
    <col min="13830" max="13839" width="12.1796875" style="1" customWidth="1"/>
    <col min="13840" max="14079" width="8.81640625" style="1"/>
    <col min="14080" max="14080" width="12" style="1" customWidth="1"/>
    <col min="14081" max="14081" width="13.7265625" style="1" customWidth="1"/>
    <col min="14082" max="14082" width="8.81640625" style="1"/>
    <col min="14083" max="14084" width="12.1796875" style="1" customWidth="1"/>
    <col min="14085" max="14085" width="8.81640625" style="1"/>
    <col min="14086" max="14095" width="12.1796875" style="1" customWidth="1"/>
    <col min="14096" max="14335" width="8.81640625" style="1"/>
    <col min="14336" max="14336" width="12" style="1" customWidth="1"/>
    <col min="14337" max="14337" width="13.7265625" style="1" customWidth="1"/>
    <col min="14338" max="14338" width="8.81640625" style="1"/>
    <col min="14339" max="14340" width="12.1796875" style="1" customWidth="1"/>
    <col min="14341" max="14341" width="8.81640625" style="1"/>
    <col min="14342" max="14351" width="12.1796875" style="1" customWidth="1"/>
    <col min="14352" max="14591" width="8.81640625" style="1"/>
    <col min="14592" max="14592" width="12" style="1" customWidth="1"/>
    <col min="14593" max="14593" width="13.7265625" style="1" customWidth="1"/>
    <col min="14594" max="14594" width="8.81640625" style="1"/>
    <col min="14595" max="14596" width="12.1796875" style="1" customWidth="1"/>
    <col min="14597" max="14597" width="8.81640625" style="1"/>
    <col min="14598" max="14607" width="12.1796875" style="1" customWidth="1"/>
    <col min="14608" max="14847" width="8.81640625" style="1"/>
    <col min="14848" max="14848" width="12" style="1" customWidth="1"/>
    <col min="14849" max="14849" width="13.7265625" style="1" customWidth="1"/>
    <col min="14850" max="14850" width="8.81640625" style="1"/>
    <col min="14851" max="14852" width="12.1796875" style="1" customWidth="1"/>
    <col min="14853" max="14853" width="8.81640625" style="1"/>
    <col min="14854" max="14863" width="12.1796875" style="1" customWidth="1"/>
    <col min="14864" max="15103" width="8.81640625" style="1"/>
    <col min="15104" max="15104" width="12" style="1" customWidth="1"/>
    <col min="15105" max="15105" width="13.7265625" style="1" customWidth="1"/>
    <col min="15106" max="15106" width="8.81640625" style="1"/>
    <col min="15107" max="15108" width="12.1796875" style="1" customWidth="1"/>
    <col min="15109" max="15109" width="8.81640625" style="1"/>
    <col min="15110" max="15119" width="12.1796875" style="1" customWidth="1"/>
    <col min="15120" max="15359" width="8.81640625" style="1"/>
    <col min="15360" max="15360" width="12" style="1" customWidth="1"/>
    <col min="15361" max="15361" width="13.7265625" style="1" customWidth="1"/>
    <col min="15362" max="15362" width="8.81640625" style="1"/>
    <col min="15363" max="15364" width="12.1796875" style="1" customWidth="1"/>
    <col min="15365" max="15365" width="8.81640625" style="1"/>
    <col min="15366" max="15375" width="12.1796875" style="1" customWidth="1"/>
    <col min="15376" max="15615" width="8.81640625" style="1"/>
    <col min="15616" max="15616" width="12" style="1" customWidth="1"/>
    <col min="15617" max="15617" width="13.7265625" style="1" customWidth="1"/>
    <col min="15618" max="15618" width="8.81640625" style="1"/>
    <col min="15619" max="15620" width="12.1796875" style="1" customWidth="1"/>
    <col min="15621" max="15621" width="8.81640625" style="1"/>
    <col min="15622" max="15631" width="12.1796875" style="1" customWidth="1"/>
    <col min="15632" max="15871" width="8.81640625" style="1"/>
    <col min="15872" max="15872" width="12" style="1" customWidth="1"/>
    <col min="15873" max="15873" width="13.7265625" style="1" customWidth="1"/>
    <col min="15874" max="15874" width="8.81640625" style="1"/>
    <col min="15875" max="15876" width="12.1796875" style="1" customWidth="1"/>
    <col min="15877" max="15877" width="8.81640625" style="1"/>
    <col min="15878" max="15887" width="12.1796875" style="1" customWidth="1"/>
    <col min="15888" max="16127" width="8.81640625" style="1"/>
    <col min="16128" max="16128" width="12" style="1" customWidth="1"/>
    <col min="16129" max="16129" width="13.7265625" style="1" customWidth="1"/>
    <col min="16130" max="16130" width="8.81640625" style="1"/>
    <col min="16131" max="16132" width="12.1796875" style="1" customWidth="1"/>
    <col min="16133" max="16133" width="8.81640625" style="1"/>
    <col min="16134" max="16143" width="12.1796875" style="1" customWidth="1"/>
    <col min="16144" max="16384" width="8.81640625" style="1"/>
  </cols>
  <sheetData>
    <row r="2" spans="2:16" ht="12" thickBot="1" x14ac:dyDescent="0.3"/>
    <row r="3" spans="2:16" x14ac:dyDescent="0.25">
      <c r="B3" s="2" t="s">
        <v>73</v>
      </c>
      <c r="C3" s="3" t="s">
        <v>74</v>
      </c>
    </row>
    <row r="4" spans="2:16" ht="12" thickBot="1" x14ac:dyDescent="0.3">
      <c r="B4" s="4">
        <v>2026</v>
      </c>
      <c r="C4" s="5">
        <v>1</v>
      </c>
      <c r="E4" s="1" t="s">
        <v>78</v>
      </c>
      <c r="H4" s="1" t="s">
        <v>79</v>
      </c>
    </row>
    <row r="5" spans="2:16" x14ac:dyDescent="0.25">
      <c r="E5" s="6">
        <v>29</v>
      </c>
      <c r="F5" s="1">
        <f>E5+1</f>
        <v>30</v>
      </c>
      <c r="H5" s="7">
        <v>107</v>
      </c>
      <c r="I5" s="16">
        <f>H5+1</f>
        <v>108</v>
      </c>
      <c r="J5" s="16">
        <f t="shared" ref="J5:P5" si="0">I5+1</f>
        <v>109</v>
      </c>
      <c r="K5" s="16">
        <f t="shared" si="0"/>
        <v>110</v>
      </c>
      <c r="L5" s="16">
        <f t="shared" si="0"/>
        <v>111</v>
      </c>
      <c r="M5" s="16">
        <f t="shared" si="0"/>
        <v>112</v>
      </c>
      <c r="N5" s="16">
        <f t="shared" si="0"/>
        <v>113</v>
      </c>
      <c r="O5" s="16">
        <f t="shared" si="0"/>
        <v>114</v>
      </c>
      <c r="P5" s="16">
        <f t="shared" si="0"/>
        <v>115</v>
      </c>
    </row>
    <row r="6" spans="2:16" x14ac:dyDescent="0.25">
      <c r="G6" s="1">
        <v>3</v>
      </c>
      <c r="H6" s="1" t="str">
        <f>$H$4&amp;"r"&amp;$G6&amp;"c"&amp;H$5</f>
        <v>Quarter!r3c107</v>
      </c>
      <c r="I6" s="1" t="str">
        <f t="shared" ref="I6:P21" si="1">$H$4&amp;"r"&amp;$G6&amp;"c"&amp;I$5</f>
        <v>Quarter!r3c108</v>
      </c>
      <c r="J6" s="1" t="str">
        <f t="shared" si="1"/>
        <v>Quarter!r3c109</v>
      </c>
      <c r="K6" s="1" t="str">
        <f t="shared" si="1"/>
        <v>Quarter!r3c110</v>
      </c>
      <c r="L6" s="1" t="str">
        <f t="shared" si="1"/>
        <v>Quarter!r3c111</v>
      </c>
      <c r="M6" s="1" t="str">
        <f t="shared" si="1"/>
        <v>Quarter!r3c112</v>
      </c>
      <c r="N6" s="1" t="str">
        <f t="shared" si="1"/>
        <v>Quarter!r3c113</v>
      </c>
      <c r="O6" s="1" t="str">
        <f t="shared" si="1"/>
        <v>Quarter!r3c114</v>
      </c>
      <c r="P6" s="1" t="str">
        <f t="shared" si="1"/>
        <v>Quarter!r3c115</v>
      </c>
    </row>
    <row r="7" spans="2:16" x14ac:dyDescent="0.25">
      <c r="G7" s="1">
        <v>4</v>
      </c>
      <c r="H7" s="1" t="str">
        <f>$H$4&amp;"r"&amp;$G7&amp;"c"&amp;H$5</f>
        <v>Quarter!r4c107</v>
      </c>
      <c r="I7" s="1" t="str">
        <f t="shared" si="1"/>
        <v>Quarter!r4c108</v>
      </c>
      <c r="J7" s="1" t="str">
        <f t="shared" si="1"/>
        <v>Quarter!r4c109</v>
      </c>
      <c r="K7" s="1" t="str">
        <f t="shared" si="1"/>
        <v>Quarter!r4c110</v>
      </c>
      <c r="L7" s="1" t="str">
        <f t="shared" si="1"/>
        <v>Quarter!r4c111</v>
      </c>
      <c r="M7" s="1" t="str">
        <f t="shared" si="1"/>
        <v>Quarter!r4c112</v>
      </c>
      <c r="N7" s="1" t="str">
        <f t="shared" si="1"/>
        <v>Quarter!r4c113</v>
      </c>
      <c r="O7" s="1" t="str">
        <f t="shared" si="1"/>
        <v>Quarter!r4c114</v>
      </c>
      <c r="P7" s="1" t="str">
        <f t="shared" si="1"/>
        <v>Quarter!r4c115</v>
      </c>
    </row>
    <row r="8" spans="2:16" x14ac:dyDescent="0.25">
      <c r="B8" s="8" t="s">
        <v>80</v>
      </c>
    </row>
    <row r="9" spans="2:16" x14ac:dyDescent="0.25">
      <c r="B9" s="9" t="s">
        <v>46</v>
      </c>
    </row>
    <row r="10" spans="2:16" x14ac:dyDescent="0.25">
      <c r="B10" s="10" t="s">
        <v>75</v>
      </c>
      <c r="D10" s="1">
        <v>7</v>
      </c>
      <c r="E10" s="1" t="str">
        <f>$E$4&amp;"r"&amp;$D10&amp;"c"&amp;E$5</f>
        <v>Annual!r7c29</v>
      </c>
      <c r="F10" s="1" t="str">
        <f>$E$4&amp;"r"&amp;$D10&amp;"c"&amp;F$5</f>
        <v>Annual!r7c30</v>
      </c>
      <c r="G10" s="1">
        <f>D10</f>
        <v>7</v>
      </c>
      <c r="H10" s="1" t="str">
        <f>$H$4&amp;"r"&amp;$G10&amp;"c"&amp;H$5</f>
        <v>Quarter!r7c107</v>
      </c>
      <c r="I10" s="1" t="str">
        <f t="shared" si="1"/>
        <v>Quarter!r7c108</v>
      </c>
      <c r="J10" s="1" t="str">
        <f t="shared" si="1"/>
        <v>Quarter!r7c109</v>
      </c>
      <c r="K10" s="1" t="str">
        <f t="shared" si="1"/>
        <v>Quarter!r7c110</v>
      </c>
      <c r="L10" s="1" t="str">
        <f t="shared" si="1"/>
        <v>Quarter!r7c111</v>
      </c>
      <c r="M10" s="1" t="str">
        <f t="shared" si="1"/>
        <v>Quarter!r7c112</v>
      </c>
      <c r="N10" s="1" t="str">
        <f t="shared" si="1"/>
        <v>Quarter!r7c113</v>
      </c>
      <c r="O10" s="1" t="str">
        <f t="shared" si="1"/>
        <v>Quarter!r7c114</v>
      </c>
      <c r="P10" s="1" t="str">
        <f t="shared" si="1"/>
        <v>Quarter!r7c115</v>
      </c>
    </row>
    <row r="11" spans="2:16" x14ac:dyDescent="0.25">
      <c r="B11" s="10" t="s">
        <v>76</v>
      </c>
      <c r="D11" s="1">
        <v>8</v>
      </c>
      <c r="E11" s="1" t="str">
        <f t="shared" ref="E11:F26" si="2">$E$4&amp;"r"&amp;$D11&amp;"c"&amp;E$5</f>
        <v>Annual!r8c29</v>
      </c>
      <c r="F11" s="1" t="str">
        <f t="shared" si="2"/>
        <v>Annual!r8c30</v>
      </c>
      <c r="G11" s="1">
        <f t="shared" ref="G11:G66" si="3">D11</f>
        <v>8</v>
      </c>
      <c r="H11" s="1" t="str">
        <f>$H$4&amp;"r"&amp;$G11&amp;"c"&amp;H$5</f>
        <v>Quarter!r8c107</v>
      </c>
      <c r="I11" s="1" t="str">
        <f t="shared" si="1"/>
        <v>Quarter!r8c108</v>
      </c>
      <c r="J11" s="1" t="str">
        <f t="shared" si="1"/>
        <v>Quarter!r8c109</v>
      </c>
      <c r="K11" s="1" t="str">
        <f t="shared" si="1"/>
        <v>Quarter!r8c110</v>
      </c>
      <c r="L11" s="1" t="str">
        <f t="shared" si="1"/>
        <v>Quarter!r8c111</v>
      </c>
      <c r="M11" s="1" t="str">
        <f t="shared" si="1"/>
        <v>Quarter!r8c112</v>
      </c>
      <c r="N11" s="1" t="str">
        <f t="shared" si="1"/>
        <v>Quarter!r8c113</v>
      </c>
      <c r="O11" s="1" t="str">
        <f t="shared" si="1"/>
        <v>Quarter!r8c114</v>
      </c>
      <c r="P11" s="1" t="str">
        <f t="shared" si="1"/>
        <v>Quarter!r8c115</v>
      </c>
    </row>
    <row r="12" spans="2:16" x14ac:dyDescent="0.25">
      <c r="B12" s="10" t="s">
        <v>77</v>
      </c>
      <c r="D12" s="1">
        <v>9</v>
      </c>
      <c r="E12" s="1" t="str">
        <f>$E$4&amp;"r"&amp;$D12&amp;"c"&amp;E$5</f>
        <v>Annual!r9c29</v>
      </c>
      <c r="F12" s="1" t="str">
        <f>$E$4&amp;"r"&amp;$D12&amp;"c"&amp;F$5</f>
        <v>Annual!r9c30</v>
      </c>
      <c r="G12" s="1">
        <f t="shared" si="3"/>
        <v>9</v>
      </c>
      <c r="H12" s="1" t="str">
        <f>$H$4&amp;"r"&amp;$G12&amp;"c"&amp;H$5</f>
        <v>Quarter!r9c107</v>
      </c>
      <c r="I12" s="1" t="str">
        <f t="shared" si="1"/>
        <v>Quarter!r9c108</v>
      </c>
      <c r="J12" s="1" t="str">
        <f t="shared" si="1"/>
        <v>Quarter!r9c109</v>
      </c>
      <c r="K12" s="1" t="str">
        <f t="shared" si="1"/>
        <v>Quarter!r9c110</v>
      </c>
      <c r="L12" s="1" t="str">
        <f t="shared" si="1"/>
        <v>Quarter!r9c111</v>
      </c>
      <c r="M12" s="1" t="str">
        <f t="shared" si="1"/>
        <v>Quarter!r9c112</v>
      </c>
      <c r="N12" s="1" t="str">
        <f t="shared" si="1"/>
        <v>Quarter!r9c113</v>
      </c>
      <c r="O12" s="1" t="str">
        <f t="shared" si="1"/>
        <v>Quarter!r9c114</v>
      </c>
      <c r="P12" s="1" t="str">
        <f t="shared" si="1"/>
        <v>Quarter!r9c115</v>
      </c>
    </row>
    <row r="13" spans="2:16" x14ac:dyDescent="0.25">
      <c r="B13" s="9" t="s">
        <v>47</v>
      </c>
    </row>
    <row r="14" spans="2:16" x14ac:dyDescent="0.25">
      <c r="B14" s="10" t="s">
        <v>67</v>
      </c>
      <c r="D14" s="1">
        <v>10</v>
      </c>
      <c r="E14" s="1" t="str">
        <f t="shared" si="2"/>
        <v>Annual!r10c29</v>
      </c>
      <c r="F14" s="1" t="str">
        <f t="shared" si="2"/>
        <v>Annual!r10c30</v>
      </c>
      <c r="G14" s="1">
        <f t="shared" si="3"/>
        <v>10</v>
      </c>
      <c r="H14" s="1" t="str">
        <f>$H$4&amp;"r"&amp;$G14&amp;"c"&amp;H$5</f>
        <v>Quarter!r10c107</v>
      </c>
      <c r="I14" s="1" t="str">
        <f t="shared" si="1"/>
        <v>Quarter!r10c108</v>
      </c>
      <c r="J14" s="1" t="str">
        <f t="shared" si="1"/>
        <v>Quarter!r10c109</v>
      </c>
      <c r="K14" s="1" t="str">
        <f t="shared" si="1"/>
        <v>Quarter!r10c110</v>
      </c>
      <c r="L14" s="1" t="str">
        <f t="shared" si="1"/>
        <v>Quarter!r10c111</v>
      </c>
      <c r="M14" s="1" t="str">
        <f t="shared" si="1"/>
        <v>Quarter!r10c112</v>
      </c>
      <c r="N14" s="1" t="str">
        <f t="shared" si="1"/>
        <v>Quarter!r10c113</v>
      </c>
      <c r="O14" s="1" t="str">
        <f t="shared" si="1"/>
        <v>Quarter!r10c114</v>
      </c>
      <c r="P14" s="1" t="str">
        <f t="shared" si="1"/>
        <v>Quarter!r10c115</v>
      </c>
    </row>
    <row r="15" spans="2:16" x14ac:dyDescent="0.25">
      <c r="B15" s="10" t="s">
        <v>68</v>
      </c>
      <c r="D15" s="1">
        <v>11</v>
      </c>
      <c r="E15" s="1" t="str">
        <f t="shared" si="2"/>
        <v>Annual!r11c29</v>
      </c>
      <c r="F15" s="1" t="str">
        <f t="shared" si="2"/>
        <v>Annual!r11c30</v>
      </c>
      <c r="G15" s="1">
        <f t="shared" si="3"/>
        <v>11</v>
      </c>
      <c r="H15" s="1" t="str">
        <f>$H$4&amp;"r"&amp;$G15&amp;"c"&amp;H$5</f>
        <v>Quarter!r11c107</v>
      </c>
      <c r="I15" s="1" t="str">
        <f t="shared" si="1"/>
        <v>Quarter!r11c108</v>
      </c>
      <c r="J15" s="1" t="str">
        <f t="shared" si="1"/>
        <v>Quarter!r11c109</v>
      </c>
      <c r="K15" s="1" t="str">
        <f t="shared" si="1"/>
        <v>Quarter!r11c110</v>
      </c>
      <c r="L15" s="1" t="str">
        <f t="shared" si="1"/>
        <v>Quarter!r11c111</v>
      </c>
      <c r="M15" s="1" t="str">
        <f t="shared" si="1"/>
        <v>Quarter!r11c112</v>
      </c>
      <c r="N15" s="1" t="str">
        <f t="shared" si="1"/>
        <v>Quarter!r11c113</v>
      </c>
      <c r="O15" s="1" t="str">
        <f t="shared" si="1"/>
        <v>Quarter!r11c114</v>
      </c>
      <c r="P15" s="1" t="str">
        <f t="shared" si="1"/>
        <v>Quarter!r11c115</v>
      </c>
    </row>
    <row r="16" spans="2:16" x14ac:dyDescent="0.25">
      <c r="B16" s="10" t="s">
        <v>69</v>
      </c>
      <c r="D16" s="1">
        <v>12</v>
      </c>
      <c r="E16" s="1" t="str">
        <f t="shared" si="2"/>
        <v>Annual!r12c29</v>
      </c>
      <c r="F16" s="1" t="str">
        <f t="shared" si="2"/>
        <v>Annual!r12c30</v>
      </c>
      <c r="G16" s="1">
        <f t="shared" si="3"/>
        <v>12</v>
      </c>
      <c r="H16" s="1" t="str">
        <f>$H$4&amp;"r"&amp;$G16&amp;"c"&amp;H$5</f>
        <v>Quarter!r12c107</v>
      </c>
      <c r="I16" s="1" t="str">
        <f t="shared" si="1"/>
        <v>Quarter!r12c108</v>
      </c>
      <c r="J16" s="1" t="str">
        <f t="shared" si="1"/>
        <v>Quarter!r12c109</v>
      </c>
      <c r="K16" s="1" t="str">
        <f t="shared" si="1"/>
        <v>Quarter!r12c110</v>
      </c>
      <c r="L16" s="1" t="str">
        <f t="shared" si="1"/>
        <v>Quarter!r12c111</v>
      </c>
      <c r="M16" s="1" t="str">
        <f t="shared" si="1"/>
        <v>Quarter!r12c112</v>
      </c>
      <c r="N16" s="1" t="str">
        <f t="shared" si="1"/>
        <v>Quarter!r12c113</v>
      </c>
      <c r="O16" s="1" t="str">
        <f t="shared" si="1"/>
        <v>Quarter!r12c114</v>
      </c>
      <c r="P16" s="1" t="str">
        <f t="shared" si="1"/>
        <v>Quarter!r12c115</v>
      </c>
    </row>
    <row r="17" spans="1:16" ht="12" x14ac:dyDescent="0.3">
      <c r="B17" s="11"/>
    </row>
    <row r="19" spans="1:16" x14ac:dyDescent="0.25">
      <c r="A19" s="9" t="s">
        <v>81</v>
      </c>
      <c r="B19" s="12" t="s">
        <v>48</v>
      </c>
      <c r="D19" s="1">
        <v>13</v>
      </c>
      <c r="E19" s="1" t="str">
        <f t="shared" si="2"/>
        <v>Annual!r13c29</v>
      </c>
      <c r="F19" s="1" t="str">
        <f t="shared" si="2"/>
        <v>Annual!r13c30</v>
      </c>
      <c r="G19" s="1">
        <f t="shared" si="3"/>
        <v>13</v>
      </c>
      <c r="H19" s="1" t="str">
        <f>$H$4&amp;"r"&amp;$G19&amp;"c"&amp;H$5</f>
        <v>Quarter!r13c107</v>
      </c>
      <c r="I19" s="1" t="str">
        <f t="shared" si="1"/>
        <v>Quarter!r13c108</v>
      </c>
      <c r="J19" s="1" t="str">
        <f t="shared" si="1"/>
        <v>Quarter!r13c109</v>
      </c>
      <c r="K19" s="1" t="str">
        <f t="shared" si="1"/>
        <v>Quarter!r13c110</v>
      </c>
      <c r="L19" s="1" t="str">
        <f t="shared" si="1"/>
        <v>Quarter!r13c111</v>
      </c>
      <c r="M19" s="1" t="str">
        <f t="shared" si="1"/>
        <v>Quarter!r13c112</v>
      </c>
      <c r="N19" s="1" t="str">
        <f t="shared" si="1"/>
        <v>Quarter!r13c113</v>
      </c>
      <c r="O19" s="1" t="str">
        <f t="shared" si="1"/>
        <v>Quarter!r13c114</v>
      </c>
      <c r="P19" s="1" t="str">
        <f t="shared" si="1"/>
        <v>Quarter!r13c115</v>
      </c>
    </row>
    <row r="20" spans="1:16" x14ac:dyDescent="0.25">
      <c r="B20" s="12" t="s">
        <v>58</v>
      </c>
      <c r="D20" s="1">
        <v>14</v>
      </c>
      <c r="E20" s="1" t="str">
        <f t="shared" si="2"/>
        <v>Annual!r14c29</v>
      </c>
      <c r="F20" s="1" t="str">
        <f t="shared" si="2"/>
        <v>Annual!r14c30</v>
      </c>
      <c r="G20" s="1">
        <f t="shared" si="3"/>
        <v>14</v>
      </c>
      <c r="H20" s="1" t="str">
        <f>$H$4&amp;"r"&amp;$G20&amp;"c"&amp;H$5</f>
        <v>Quarter!r14c107</v>
      </c>
      <c r="I20" s="1" t="str">
        <f t="shared" si="1"/>
        <v>Quarter!r14c108</v>
      </c>
      <c r="J20" s="1" t="str">
        <f t="shared" si="1"/>
        <v>Quarter!r14c109</v>
      </c>
      <c r="K20" s="1" t="str">
        <f t="shared" si="1"/>
        <v>Quarter!r14c110</v>
      </c>
      <c r="L20" s="1" t="str">
        <f t="shared" si="1"/>
        <v>Quarter!r14c111</v>
      </c>
      <c r="M20" s="1" t="str">
        <f t="shared" si="1"/>
        <v>Quarter!r14c112</v>
      </c>
      <c r="N20" s="1" t="str">
        <f t="shared" si="1"/>
        <v>Quarter!r14c113</v>
      </c>
      <c r="O20" s="1" t="str">
        <f t="shared" si="1"/>
        <v>Quarter!r14c114</v>
      </c>
      <c r="P20" s="1" t="str">
        <f t="shared" si="1"/>
        <v>Quarter!r14c115</v>
      </c>
    </row>
    <row r="21" spans="1:16" x14ac:dyDescent="0.25">
      <c r="B21" s="12" t="s">
        <v>49</v>
      </c>
      <c r="D21" s="1">
        <v>15</v>
      </c>
      <c r="E21" s="1" t="str">
        <f>$E$4&amp;"r"&amp;$D21&amp;"c"&amp;E$5</f>
        <v>Annual!r15c29</v>
      </c>
      <c r="F21" s="1" t="str">
        <f t="shared" si="2"/>
        <v>Annual!r15c30</v>
      </c>
      <c r="G21" s="1">
        <f t="shared" si="3"/>
        <v>15</v>
      </c>
      <c r="H21" s="1" t="str">
        <f>$H$4&amp;"r"&amp;$G21&amp;"c"&amp;H$5</f>
        <v>Quarter!r15c107</v>
      </c>
      <c r="I21" s="1" t="str">
        <f t="shared" si="1"/>
        <v>Quarter!r15c108</v>
      </c>
      <c r="J21" s="1" t="str">
        <f t="shared" si="1"/>
        <v>Quarter!r15c109</v>
      </c>
      <c r="K21" s="1" t="str">
        <f t="shared" si="1"/>
        <v>Quarter!r15c110</v>
      </c>
      <c r="L21" s="1" t="str">
        <f t="shared" si="1"/>
        <v>Quarter!r15c111</v>
      </c>
      <c r="M21" s="1" t="str">
        <f t="shared" si="1"/>
        <v>Quarter!r15c112</v>
      </c>
      <c r="N21" s="1" t="str">
        <f t="shared" si="1"/>
        <v>Quarter!r15c113</v>
      </c>
      <c r="O21" s="1" t="str">
        <f t="shared" si="1"/>
        <v>Quarter!r15c114</v>
      </c>
      <c r="P21" s="1" t="str">
        <f t="shared" si="1"/>
        <v>Quarter!r15c115</v>
      </c>
    </row>
    <row r="22" spans="1:16" x14ac:dyDescent="0.25">
      <c r="B22" s="12" t="s">
        <v>50</v>
      </c>
      <c r="D22" s="1">
        <v>16</v>
      </c>
      <c r="E22" s="1" t="str">
        <f t="shared" si="2"/>
        <v>Annual!r16c29</v>
      </c>
      <c r="F22" s="1" t="str">
        <f t="shared" si="2"/>
        <v>Annual!r16c30</v>
      </c>
      <c r="G22" s="1">
        <f t="shared" si="3"/>
        <v>16</v>
      </c>
      <c r="H22" s="1" t="str">
        <f>$H$4&amp;"r"&amp;$G22&amp;"c"&amp;H$5</f>
        <v>Quarter!r16c107</v>
      </c>
      <c r="I22" s="1" t="str">
        <f t="shared" ref="I22:P23" si="4">$H$4&amp;"r"&amp;$G22&amp;"c"&amp;I$5</f>
        <v>Quarter!r16c108</v>
      </c>
      <c r="J22" s="1" t="str">
        <f t="shared" si="4"/>
        <v>Quarter!r16c109</v>
      </c>
      <c r="K22" s="1" t="str">
        <f t="shared" si="4"/>
        <v>Quarter!r16c110</v>
      </c>
      <c r="L22" s="1" t="str">
        <f t="shared" si="4"/>
        <v>Quarter!r16c111</v>
      </c>
      <c r="M22" s="1" t="str">
        <f t="shared" si="4"/>
        <v>Quarter!r16c112</v>
      </c>
      <c r="N22" s="1" t="str">
        <f t="shared" si="4"/>
        <v>Quarter!r16c113</v>
      </c>
      <c r="O22" s="1" t="str">
        <f t="shared" si="4"/>
        <v>Quarter!r16c114</v>
      </c>
      <c r="P22" s="1" t="str">
        <f t="shared" si="4"/>
        <v>Quarter!r16c115</v>
      </c>
    </row>
    <row r="23" spans="1:16" x14ac:dyDescent="0.25">
      <c r="B23" s="12" t="s">
        <v>63</v>
      </c>
      <c r="D23" s="1">
        <v>17</v>
      </c>
      <c r="E23" s="1" t="str">
        <f t="shared" si="2"/>
        <v>Annual!r17c29</v>
      </c>
      <c r="F23" s="1" t="str">
        <f t="shared" si="2"/>
        <v>Annual!r17c30</v>
      </c>
      <c r="G23" s="1">
        <f t="shared" si="3"/>
        <v>17</v>
      </c>
      <c r="H23" s="1" t="str">
        <f>$H$4&amp;"r"&amp;$G23&amp;"c"&amp;H$5</f>
        <v>Quarter!r17c107</v>
      </c>
      <c r="I23" s="1" t="str">
        <f t="shared" si="4"/>
        <v>Quarter!r17c108</v>
      </c>
      <c r="J23" s="1" t="str">
        <f t="shared" si="4"/>
        <v>Quarter!r17c109</v>
      </c>
      <c r="K23" s="1" t="str">
        <f t="shared" si="4"/>
        <v>Quarter!r17c110</v>
      </c>
      <c r="L23" s="1" t="str">
        <f t="shared" si="4"/>
        <v>Quarter!r17c111</v>
      </c>
      <c r="M23" s="1" t="str">
        <f t="shared" si="4"/>
        <v>Quarter!r17c112</v>
      </c>
      <c r="N23" s="1" t="str">
        <f t="shared" si="4"/>
        <v>Quarter!r17c113</v>
      </c>
      <c r="O23" s="1" t="str">
        <f t="shared" si="4"/>
        <v>Quarter!r17c114</v>
      </c>
      <c r="P23" s="1" t="str">
        <f t="shared" si="4"/>
        <v>Quarter!r17c115</v>
      </c>
    </row>
    <row r="24" spans="1:16" x14ac:dyDescent="0.25">
      <c r="B24" s="12" t="s">
        <v>51</v>
      </c>
      <c r="D24" s="1">
        <v>18</v>
      </c>
      <c r="E24" s="1" t="str">
        <f t="shared" si="2"/>
        <v>Annual!r18c29</v>
      </c>
      <c r="F24" s="1" t="str">
        <f t="shared" si="2"/>
        <v>Annual!r18c30</v>
      </c>
      <c r="G24" s="1">
        <f t="shared" si="3"/>
        <v>18</v>
      </c>
      <c r="H24" s="1" t="str">
        <f t="shared" ref="H24:P49" si="5">$H$4&amp;"r"&amp;$G24&amp;"c"&amp;H$5</f>
        <v>Quarter!r18c107</v>
      </c>
      <c r="I24" s="1" t="str">
        <f t="shared" si="5"/>
        <v>Quarter!r18c108</v>
      </c>
      <c r="J24" s="1" t="str">
        <f t="shared" si="5"/>
        <v>Quarter!r18c109</v>
      </c>
      <c r="K24" s="1" t="str">
        <f t="shared" si="5"/>
        <v>Quarter!r18c110</v>
      </c>
      <c r="L24" s="1" t="str">
        <f t="shared" si="5"/>
        <v>Quarter!r18c111</v>
      </c>
      <c r="M24" s="1" t="str">
        <f t="shared" si="5"/>
        <v>Quarter!r18c112</v>
      </c>
      <c r="N24" s="1" t="str">
        <f t="shared" si="5"/>
        <v>Quarter!r18c113</v>
      </c>
      <c r="O24" s="1" t="str">
        <f t="shared" si="5"/>
        <v>Quarter!r18c114</v>
      </c>
      <c r="P24" s="1" t="str">
        <f t="shared" si="5"/>
        <v>Quarter!r18c115</v>
      </c>
    </row>
    <row r="25" spans="1:16" x14ac:dyDescent="0.25">
      <c r="B25" s="12" t="s">
        <v>52</v>
      </c>
      <c r="D25" s="1">
        <v>19</v>
      </c>
      <c r="E25" s="1" t="str">
        <f t="shared" si="2"/>
        <v>Annual!r19c29</v>
      </c>
      <c r="F25" s="1" t="str">
        <f t="shared" si="2"/>
        <v>Annual!r19c30</v>
      </c>
      <c r="G25" s="1">
        <f t="shared" si="3"/>
        <v>19</v>
      </c>
      <c r="H25" s="1" t="str">
        <f t="shared" si="5"/>
        <v>Quarter!r19c107</v>
      </c>
      <c r="I25" s="1" t="str">
        <f t="shared" si="5"/>
        <v>Quarter!r19c108</v>
      </c>
      <c r="J25" s="1" t="str">
        <f t="shared" si="5"/>
        <v>Quarter!r19c109</v>
      </c>
      <c r="K25" s="1" t="str">
        <f t="shared" si="5"/>
        <v>Quarter!r19c110</v>
      </c>
      <c r="L25" s="1" t="str">
        <f t="shared" si="5"/>
        <v>Quarter!r19c111</v>
      </c>
      <c r="M25" s="1" t="str">
        <f t="shared" si="5"/>
        <v>Quarter!r19c112</v>
      </c>
      <c r="N25" s="1" t="str">
        <f t="shared" si="5"/>
        <v>Quarter!r19c113</v>
      </c>
      <c r="O25" s="1" t="str">
        <f t="shared" si="5"/>
        <v>Quarter!r19c114</v>
      </c>
      <c r="P25" s="1" t="str">
        <f t="shared" si="5"/>
        <v>Quarter!r19c115</v>
      </c>
    </row>
    <row r="26" spans="1:16" x14ac:dyDescent="0.25">
      <c r="B26" s="12" t="s">
        <v>53</v>
      </c>
      <c r="D26" s="1">
        <v>20</v>
      </c>
      <c r="E26" s="1" t="str">
        <f t="shared" si="2"/>
        <v>Annual!r20c29</v>
      </c>
      <c r="F26" s="1" t="str">
        <f t="shared" si="2"/>
        <v>Annual!r20c30</v>
      </c>
      <c r="G26" s="1">
        <f t="shared" si="3"/>
        <v>20</v>
      </c>
      <c r="H26" s="1" t="str">
        <f t="shared" si="5"/>
        <v>Quarter!r20c107</v>
      </c>
      <c r="I26" s="1" t="str">
        <f t="shared" si="5"/>
        <v>Quarter!r20c108</v>
      </c>
      <c r="J26" s="1" t="str">
        <f t="shared" si="5"/>
        <v>Quarter!r20c109</v>
      </c>
      <c r="K26" s="1" t="str">
        <f t="shared" si="5"/>
        <v>Quarter!r20c110</v>
      </c>
      <c r="L26" s="1" t="str">
        <f t="shared" si="5"/>
        <v>Quarter!r20c111</v>
      </c>
      <c r="M26" s="1" t="str">
        <f t="shared" si="5"/>
        <v>Quarter!r20c112</v>
      </c>
      <c r="N26" s="1" t="str">
        <f t="shared" si="5"/>
        <v>Quarter!r20c113</v>
      </c>
      <c r="O26" s="1" t="str">
        <f t="shared" si="5"/>
        <v>Quarter!r20c114</v>
      </c>
      <c r="P26" s="1" t="str">
        <f t="shared" si="5"/>
        <v>Quarter!r20c115</v>
      </c>
    </row>
    <row r="27" spans="1:16" x14ac:dyDescent="0.25">
      <c r="B27" s="12" t="s">
        <v>54</v>
      </c>
      <c r="D27" s="1">
        <v>21</v>
      </c>
      <c r="E27" s="1" t="str">
        <f t="shared" ref="E27:F42" si="6">$E$4&amp;"r"&amp;$D27&amp;"c"&amp;E$5</f>
        <v>Annual!r21c29</v>
      </c>
      <c r="F27" s="1" t="str">
        <f t="shared" si="6"/>
        <v>Annual!r21c30</v>
      </c>
      <c r="G27" s="1">
        <f t="shared" si="3"/>
        <v>21</v>
      </c>
      <c r="H27" s="1" t="str">
        <f t="shared" si="5"/>
        <v>Quarter!r21c107</v>
      </c>
      <c r="I27" s="1" t="str">
        <f t="shared" si="5"/>
        <v>Quarter!r21c108</v>
      </c>
      <c r="J27" s="1" t="str">
        <f t="shared" si="5"/>
        <v>Quarter!r21c109</v>
      </c>
      <c r="K27" s="1" t="str">
        <f t="shared" si="5"/>
        <v>Quarter!r21c110</v>
      </c>
      <c r="L27" s="1" t="str">
        <f t="shared" si="5"/>
        <v>Quarter!r21c111</v>
      </c>
      <c r="M27" s="1" t="str">
        <f t="shared" si="5"/>
        <v>Quarter!r21c112</v>
      </c>
      <c r="N27" s="1" t="str">
        <f t="shared" si="5"/>
        <v>Quarter!r21c113</v>
      </c>
      <c r="O27" s="1" t="str">
        <f t="shared" si="5"/>
        <v>Quarter!r21c114</v>
      </c>
      <c r="P27" s="1" t="str">
        <f t="shared" si="5"/>
        <v>Quarter!r21c115</v>
      </c>
    </row>
    <row r="28" spans="1:16" x14ac:dyDescent="0.25">
      <c r="B28" s="12" t="s">
        <v>55</v>
      </c>
      <c r="D28" s="1">
        <v>22</v>
      </c>
      <c r="E28" s="1" t="str">
        <f t="shared" si="6"/>
        <v>Annual!r22c29</v>
      </c>
      <c r="F28" s="1" t="str">
        <f t="shared" si="6"/>
        <v>Annual!r22c30</v>
      </c>
      <c r="G28" s="1">
        <f t="shared" si="3"/>
        <v>22</v>
      </c>
      <c r="H28" s="1" t="str">
        <f t="shared" si="5"/>
        <v>Quarter!r22c107</v>
      </c>
      <c r="I28" s="1" t="str">
        <f t="shared" si="5"/>
        <v>Quarter!r22c108</v>
      </c>
      <c r="J28" s="1" t="str">
        <f t="shared" si="5"/>
        <v>Quarter!r22c109</v>
      </c>
      <c r="K28" s="1" t="str">
        <f t="shared" si="5"/>
        <v>Quarter!r22c110</v>
      </c>
      <c r="L28" s="1" t="str">
        <f t="shared" si="5"/>
        <v>Quarter!r22c111</v>
      </c>
      <c r="M28" s="1" t="str">
        <f t="shared" si="5"/>
        <v>Quarter!r22c112</v>
      </c>
      <c r="N28" s="1" t="str">
        <f t="shared" si="5"/>
        <v>Quarter!r22c113</v>
      </c>
      <c r="O28" s="1" t="str">
        <f t="shared" si="5"/>
        <v>Quarter!r22c114</v>
      </c>
      <c r="P28" s="1" t="str">
        <f t="shared" si="5"/>
        <v>Quarter!r22c115</v>
      </c>
    </row>
    <row r="29" spans="1:16" x14ac:dyDescent="0.25">
      <c r="B29" s="9" t="s">
        <v>56</v>
      </c>
      <c r="D29" s="1">
        <v>23</v>
      </c>
      <c r="E29" s="1" t="str">
        <f t="shared" si="6"/>
        <v>Annual!r23c29</v>
      </c>
      <c r="F29" s="1" t="str">
        <f t="shared" si="6"/>
        <v>Annual!r23c30</v>
      </c>
      <c r="G29" s="1">
        <f t="shared" si="3"/>
        <v>23</v>
      </c>
      <c r="H29" s="1" t="str">
        <f t="shared" si="5"/>
        <v>Quarter!r23c107</v>
      </c>
      <c r="I29" s="1" t="str">
        <f t="shared" si="5"/>
        <v>Quarter!r23c108</v>
      </c>
      <c r="J29" s="1" t="str">
        <f t="shared" si="5"/>
        <v>Quarter!r23c109</v>
      </c>
      <c r="K29" s="1" t="str">
        <f t="shared" si="5"/>
        <v>Quarter!r23c110</v>
      </c>
      <c r="L29" s="1" t="str">
        <f t="shared" si="5"/>
        <v>Quarter!r23c111</v>
      </c>
      <c r="M29" s="1" t="str">
        <f t="shared" si="5"/>
        <v>Quarter!r23c112</v>
      </c>
      <c r="N29" s="1" t="str">
        <f t="shared" si="5"/>
        <v>Quarter!r23c113</v>
      </c>
      <c r="O29" s="1" t="str">
        <f t="shared" si="5"/>
        <v>Quarter!r23c114</v>
      </c>
      <c r="P29" s="1" t="str">
        <f t="shared" si="5"/>
        <v>Quarter!r23c115</v>
      </c>
    </row>
    <row r="31" spans="1:16" x14ac:dyDescent="0.25">
      <c r="A31" s="9" t="s">
        <v>47</v>
      </c>
      <c r="B31" s="12" t="s">
        <v>57</v>
      </c>
      <c r="D31" s="1">
        <v>24</v>
      </c>
      <c r="E31" s="1" t="str">
        <f t="shared" si="6"/>
        <v>Annual!r24c29</v>
      </c>
      <c r="F31" s="1" t="str">
        <f t="shared" si="6"/>
        <v>Annual!r24c30</v>
      </c>
      <c r="G31" s="1">
        <f t="shared" si="3"/>
        <v>24</v>
      </c>
      <c r="H31" s="1" t="str">
        <f t="shared" si="5"/>
        <v>Quarter!r24c107</v>
      </c>
      <c r="I31" s="1" t="str">
        <f t="shared" si="5"/>
        <v>Quarter!r24c108</v>
      </c>
      <c r="J31" s="1" t="str">
        <f t="shared" si="5"/>
        <v>Quarter!r24c109</v>
      </c>
      <c r="K31" s="1" t="str">
        <f t="shared" si="5"/>
        <v>Quarter!r24c110</v>
      </c>
      <c r="L31" s="1" t="str">
        <f t="shared" si="5"/>
        <v>Quarter!r24c111</v>
      </c>
      <c r="M31" s="1" t="str">
        <f t="shared" si="5"/>
        <v>Quarter!r24c112</v>
      </c>
      <c r="N31" s="1" t="str">
        <f t="shared" si="5"/>
        <v>Quarter!r24c113</v>
      </c>
      <c r="O31" s="1" t="str">
        <f t="shared" si="5"/>
        <v>Quarter!r24c114</v>
      </c>
      <c r="P31" s="1" t="str">
        <f t="shared" si="5"/>
        <v>Quarter!r24c115</v>
      </c>
    </row>
    <row r="32" spans="1:16" x14ac:dyDescent="0.25">
      <c r="B32" s="12" t="s">
        <v>58</v>
      </c>
      <c r="D32" s="1">
        <v>25</v>
      </c>
      <c r="E32" s="1" t="str">
        <f t="shared" si="6"/>
        <v>Annual!r25c29</v>
      </c>
      <c r="F32" s="1" t="str">
        <f t="shared" si="6"/>
        <v>Annual!r25c30</v>
      </c>
      <c r="G32" s="1">
        <f t="shared" si="3"/>
        <v>25</v>
      </c>
      <c r="H32" s="1" t="str">
        <f t="shared" si="5"/>
        <v>Quarter!r25c107</v>
      </c>
      <c r="I32" s="1" t="str">
        <f t="shared" si="5"/>
        <v>Quarter!r25c108</v>
      </c>
      <c r="J32" s="1" t="str">
        <f t="shared" si="5"/>
        <v>Quarter!r25c109</v>
      </c>
      <c r="K32" s="1" t="str">
        <f t="shared" si="5"/>
        <v>Quarter!r25c110</v>
      </c>
      <c r="L32" s="1" t="str">
        <f t="shared" si="5"/>
        <v>Quarter!r25c111</v>
      </c>
      <c r="M32" s="1" t="str">
        <f t="shared" si="5"/>
        <v>Quarter!r25c112</v>
      </c>
      <c r="N32" s="1" t="str">
        <f t="shared" si="5"/>
        <v>Quarter!r25c113</v>
      </c>
      <c r="O32" s="1" t="str">
        <f t="shared" si="5"/>
        <v>Quarter!r25c114</v>
      </c>
      <c r="P32" s="1" t="str">
        <f t="shared" si="5"/>
        <v>Quarter!r25c115</v>
      </c>
    </row>
    <row r="33" spans="2:16" x14ac:dyDescent="0.25">
      <c r="B33" s="12" t="s">
        <v>49</v>
      </c>
      <c r="D33" s="1">
        <v>26</v>
      </c>
      <c r="E33" s="1" t="str">
        <f t="shared" si="6"/>
        <v>Annual!r26c29</v>
      </c>
      <c r="F33" s="1" t="str">
        <f t="shared" si="6"/>
        <v>Annual!r26c30</v>
      </c>
      <c r="G33" s="1">
        <f t="shared" si="3"/>
        <v>26</v>
      </c>
      <c r="H33" s="1" t="str">
        <f t="shared" si="5"/>
        <v>Quarter!r26c107</v>
      </c>
      <c r="I33" s="1" t="str">
        <f t="shared" si="5"/>
        <v>Quarter!r26c108</v>
      </c>
      <c r="J33" s="1" t="str">
        <f t="shared" si="5"/>
        <v>Quarter!r26c109</v>
      </c>
      <c r="K33" s="1" t="str">
        <f t="shared" si="5"/>
        <v>Quarter!r26c110</v>
      </c>
      <c r="L33" s="1" t="str">
        <f t="shared" si="5"/>
        <v>Quarter!r26c111</v>
      </c>
      <c r="M33" s="1" t="str">
        <f t="shared" si="5"/>
        <v>Quarter!r26c112</v>
      </c>
      <c r="N33" s="1" t="str">
        <f t="shared" si="5"/>
        <v>Quarter!r26c113</v>
      </c>
      <c r="O33" s="1" t="str">
        <f t="shared" si="5"/>
        <v>Quarter!r26c114</v>
      </c>
      <c r="P33" s="1" t="str">
        <f t="shared" si="5"/>
        <v>Quarter!r26c115</v>
      </c>
    </row>
    <row r="34" spans="2:16" x14ac:dyDescent="0.25">
      <c r="B34" s="12" t="s">
        <v>63</v>
      </c>
      <c r="D34" s="1">
        <v>27</v>
      </c>
      <c r="E34" s="1" t="str">
        <f t="shared" si="6"/>
        <v>Annual!r27c29</v>
      </c>
      <c r="F34" s="1" t="str">
        <f t="shared" si="6"/>
        <v>Annual!r27c30</v>
      </c>
      <c r="G34" s="1">
        <f t="shared" si="3"/>
        <v>27</v>
      </c>
      <c r="H34" s="1" t="str">
        <f t="shared" si="5"/>
        <v>Quarter!r27c107</v>
      </c>
      <c r="I34" s="1" t="str">
        <f t="shared" si="5"/>
        <v>Quarter!r27c108</v>
      </c>
      <c r="J34" s="1" t="str">
        <f t="shared" si="5"/>
        <v>Quarter!r27c109</v>
      </c>
      <c r="K34" s="1" t="str">
        <f t="shared" si="5"/>
        <v>Quarter!r27c110</v>
      </c>
      <c r="L34" s="1" t="str">
        <f t="shared" si="5"/>
        <v>Quarter!r27c111</v>
      </c>
      <c r="M34" s="1" t="str">
        <f t="shared" si="5"/>
        <v>Quarter!r27c112</v>
      </c>
      <c r="N34" s="1" t="str">
        <f t="shared" si="5"/>
        <v>Quarter!r27c113</v>
      </c>
      <c r="O34" s="1" t="str">
        <f t="shared" si="5"/>
        <v>Quarter!r27c114</v>
      </c>
      <c r="P34" s="1" t="str">
        <f t="shared" si="5"/>
        <v>Quarter!r27c115</v>
      </c>
    </row>
    <row r="35" spans="2:16" x14ac:dyDescent="0.25">
      <c r="B35" s="12" t="s">
        <v>51</v>
      </c>
      <c r="D35" s="1">
        <v>28</v>
      </c>
      <c r="E35" s="1" t="str">
        <f t="shared" si="6"/>
        <v>Annual!r28c29</v>
      </c>
      <c r="F35" s="1" t="str">
        <f t="shared" si="6"/>
        <v>Annual!r28c30</v>
      </c>
      <c r="G35" s="1">
        <f t="shared" si="3"/>
        <v>28</v>
      </c>
      <c r="H35" s="1" t="str">
        <f t="shared" si="5"/>
        <v>Quarter!r28c107</v>
      </c>
      <c r="I35" s="1" t="str">
        <f t="shared" si="5"/>
        <v>Quarter!r28c108</v>
      </c>
      <c r="J35" s="1" t="str">
        <f t="shared" si="5"/>
        <v>Quarter!r28c109</v>
      </c>
      <c r="K35" s="1" t="str">
        <f t="shared" si="5"/>
        <v>Quarter!r28c110</v>
      </c>
      <c r="L35" s="1" t="str">
        <f t="shared" si="5"/>
        <v>Quarter!r28c111</v>
      </c>
      <c r="M35" s="1" t="str">
        <f t="shared" si="5"/>
        <v>Quarter!r28c112</v>
      </c>
      <c r="N35" s="1" t="str">
        <f t="shared" si="5"/>
        <v>Quarter!r28c113</v>
      </c>
      <c r="O35" s="1" t="str">
        <f t="shared" si="5"/>
        <v>Quarter!r28c114</v>
      </c>
      <c r="P35" s="1" t="str">
        <f t="shared" si="5"/>
        <v>Quarter!r28c115</v>
      </c>
    </row>
    <row r="36" spans="2:16" x14ac:dyDescent="0.25">
      <c r="B36" s="12" t="s">
        <v>52</v>
      </c>
      <c r="D36" s="1">
        <v>29</v>
      </c>
      <c r="E36" s="1" t="str">
        <f t="shared" si="6"/>
        <v>Annual!r29c29</v>
      </c>
      <c r="F36" s="1" t="str">
        <f t="shared" si="6"/>
        <v>Annual!r29c30</v>
      </c>
      <c r="G36" s="1">
        <f t="shared" si="3"/>
        <v>29</v>
      </c>
      <c r="H36" s="1" t="str">
        <f t="shared" si="5"/>
        <v>Quarter!r29c107</v>
      </c>
      <c r="I36" s="1" t="str">
        <f t="shared" si="5"/>
        <v>Quarter!r29c108</v>
      </c>
      <c r="J36" s="1" t="str">
        <f t="shared" si="5"/>
        <v>Quarter!r29c109</v>
      </c>
      <c r="K36" s="1" t="str">
        <f t="shared" si="5"/>
        <v>Quarter!r29c110</v>
      </c>
      <c r="L36" s="1" t="str">
        <f t="shared" si="5"/>
        <v>Quarter!r29c111</v>
      </c>
      <c r="M36" s="1" t="str">
        <f t="shared" si="5"/>
        <v>Quarter!r29c112</v>
      </c>
      <c r="N36" s="1" t="str">
        <f t="shared" si="5"/>
        <v>Quarter!r29c113</v>
      </c>
      <c r="O36" s="1" t="str">
        <f t="shared" si="5"/>
        <v>Quarter!r29c114</v>
      </c>
      <c r="P36" s="1" t="str">
        <f t="shared" si="5"/>
        <v>Quarter!r29c115</v>
      </c>
    </row>
    <row r="37" spans="2:16" x14ac:dyDescent="0.25">
      <c r="B37" s="12" t="s">
        <v>53</v>
      </c>
      <c r="D37" s="1">
        <v>30</v>
      </c>
      <c r="E37" s="1" t="str">
        <f t="shared" si="6"/>
        <v>Annual!r30c29</v>
      </c>
      <c r="F37" s="1" t="str">
        <f t="shared" si="6"/>
        <v>Annual!r30c30</v>
      </c>
      <c r="G37" s="1">
        <f t="shared" si="3"/>
        <v>30</v>
      </c>
      <c r="H37" s="1" t="str">
        <f t="shared" si="5"/>
        <v>Quarter!r30c107</v>
      </c>
      <c r="I37" s="1" t="str">
        <f t="shared" si="5"/>
        <v>Quarter!r30c108</v>
      </c>
      <c r="J37" s="1" t="str">
        <f t="shared" si="5"/>
        <v>Quarter!r30c109</v>
      </c>
      <c r="K37" s="1" t="str">
        <f t="shared" si="5"/>
        <v>Quarter!r30c110</v>
      </c>
      <c r="L37" s="1" t="str">
        <f t="shared" si="5"/>
        <v>Quarter!r30c111</v>
      </c>
      <c r="M37" s="1" t="str">
        <f t="shared" si="5"/>
        <v>Quarter!r30c112</v>
      </c>
      <c r="N37" s="1" t="str">
        <f t="shared" si="5"/>
        <v>Quarter!r30c113</v>
      </c>
      <c r="O37" s="1" t="str">
        <f t="shared" si="5"/>
        <v>Quarter!r30c114</v>
      </c>
      <c r="P37" s="1" t="str">
        <f t="shared" si="5"/>
        <v>Quarter!r30c115</v>
      </c>
    </row>
    <row r="38" spans="2:16" x14ac:dyDescent="0.25">
      <c r="B38" s="12" t="s">
        <v>54</v>
      </c>
      <c r="D38" s="1">
        <v>31</v>
      </c>
      <c r="E38" s="1" t="str">
        <f t="shared" si="6"/>
        <v>Annual!r31c29</v>
      </c>
      <c r="F38" s="1" t="str">
        <f t="shared" si="6"/>
        <v>Annual!r31c30</v>
      </c>
      <c r="G38" s="1">
        <f t="shared" si="3"/>
        <v>31</v>
      </c>
      <c r="H38" s="1" t="str">
        <f t="shared" si="5"/>
        <v>Quarter!r31c107</v>
      </c>
      <c r="I38" s="1" t="str">
        <f t="shared" si="5"/>
        <v>Quarter!r31c108</v>
      </c>
      <c r="J38" s="1" t="str">
        <f t="shared" si="5"/>
        <v>Quarter!r31c109</v>
      </c>
      <c r="K38" s="1" t="str">
        <f t="shared" si="5"/>
        <v>Quarter!r31c110</v>
      </c>
      <c r="L38" s="1" t="str">
        <f t="shared" si="5"/>
        <v>Quarter!r31c111</v>
      </c>
      <c r="M38" s="1" t="str">
        <f t="shared" si="5"/>
        <v>Quarter!r31c112</v>
      </c>
      <c r="N38" s="1" t="str">
        <f t="shared" si="5"/>
        <v>Quarter!r31c113</v>
      </c>
      <c r="O38" s="1" t="str">
        <f t="shared" si="5"/>
        <v>Quarter!r31c114</v>
      </c>
      <c r="P38" s="1" t="str">
        <f t="shared" si="5"/>
        <v>Quarter!r31c115</v>
      </c>
    </row>
    <row r="39" spans="2:16" x14ac:dyDescent="0.25">
      <c r="B39" s="9" t="s">
        <v>59</v>
      </c>
      <c r="D39" s="1">
        <v>32</v>
      </c>
      <c r="E39" s="1" t="str">
        <f t="shared" si="6"/>
        <v>Annual!r32c29</v>
      </c>
      <c r="F39" s="1" t="str">
        <f t="shared" si="6"/>
        <v>Annual!r32c30</v>
      </c>
      <c r="G39" s="1">
        <f t="shared" si="3"/>
        <v>32</v>
      </c>
      <c r="H39" s="1" t="str">
        <f t="shared" si="5"/>
        <v>Quarter!r32c107</v>
      </c>
      <c r="I39" s="1" t="str">
        <f t="shared" si="5"/>
        <v>Quarter!r32c108</v>
      </c>
      <c r="J39" s="1" t="str">
        <f t="shared" si="5"/>
        <v>Quarter!r32c109</v>
      </c>
      <c r="K39" s="1" t="str">
        <f t="shared" si="5"/>
        <v>Quarter!r32c110</v>
      </c>
      <c r="L39" s="1" t="str">
        <f t="shared" si="5"/>
        <v>Quarter!r32c111</v>
      </c>
      <c r="M39" s="1" t="str">
        <f t="shared" si="5"/>
        <v>Quarter!r32c112</v>
      </c>
      <c r="N39" s="1" t="str">
        <f t="shared" si="5"/>
        <v>Quarter!r32c113</v>
      </c>
      <c r="O39" s="1" t="str">
        <f t="shared" si="5"/>
        <v>Quarter!r32c114</v>
      </c>
      <c r="P39" s="1" t="str">
        <f t="shared" si="5"/>
        <v>Quarter!r32c115</v>
      </c>
    </row>
    <row r="40" spans="2:16" x14ac:dyDescent="0.25">
      <c r="B40" s="9" t="s">
        <v>60</v>
      </c>
    </row>
    <row r="41" spans="2:16" x14ac:dyDescent="0.25">
      <c r="B41" s="12" t="s">
        <v>57</v>
      </c>
      <c r="D41" s="1">
        <v>33</v>
      </c>
      <c r="E41" s="1" t="str">
        <f t="shared" si="6"/>
        <v>Annual!r33c29</v>
      </c>
      <c r="F41" s="1" t="str">
        <f t="shared" si="6"/>
        <v>Annual!r33c30</v>
      </c>
      <c r="G41" s="1">
        <f t="shared" si="3"/>
        <v>33</v>
      </c>
      <c r="H41" s="1" t="str">
        <f t="shared" si="5"/>
        <v>Quarter!r33c107</v>
      </c>
      <c r="I41" s="1" t="str">
        <f t="shared" si="5"/>
        <v>Quarter!r33c108</v>
      </c>
      <c r="J41" s="1" t="str">
        <f t="shared" si="5"/>
        <v>Quarter!r33c109</v>
      </c>
      <c r="K41" s="1" t="str">
        <f t="shared" si="5"/>
        <v>Quarter!r33c110</v>
      </c>
      <c r="L41" s="1" t="str">
        <f t="shared" si="5"/>
        <v>Quarter!r33c111</v>
      </c>
      <c r="M41" s="1" t="str">
        <f t="shared" si="5"/>
        <v>Quarter!r33c112</v>
      </c>
      <c r="N41" s="1" t="str">
        <f t="shared" si="5"/>
        <v>Quarter!r33c113</v>
      </c>
      <c r="O41" s="1" t="str">
        <f t="shared" si="5"/>
        <v>Quarter!r33c114</v>
      </c>
      <c r="P41" s="1" t="str">
        <f t="shared" si="5"/>
        <v>Quarter!r33c115</v>
      </c>
    </row>
    <row r="42" spans="2:16" x14ac:dyDescent="0.25">
      <c r="B42" s="12" t="s">
        <v>58</v>
      </c>
      <c r="D42" s="1">
        <v>34</v>
      </c>
      <c r="E42" s="1" t="str">
        <f t="shared" si="6"/>
        <v>Annual!r34c29</v>
      </c>
      <c r="F42" s="1" t="str">
        <f t="shared" si="6"/>
        <v>Annual!r34c30</v>
      </c>
      <c r="G42" s="1">
        <f t="shared" si="3"/>
        <v>34</v>
      </c>
      <c r="H42" s="1" t="str">
        <f t="shared" si="5"/>
        <v>Quarter!r34c107</v>
      </c>
      <c r="I42" s="1" t="str">
        <f t="shared" si="5"/>
        <v>Quarter!r34c108</v>
      </c>
      <c r="J42" s="1" t="str">
        <f t="shared" si="5"/>
        <v>Quarter!r34c109</v>
      </c>
      <c r="K42" s="1" t="str">
        <f t="shared" si="5"/>
        <v>Quarter!r34c110</v>
      </c>
      <c r="L42" s="1" t="str">
        <f t="shared" si="5"/>
        <v>Quarter!r34c111</v>
      </c>
      <c r="M42" s="1" t="str">
        <f t="shared" si="5"/>
        <v>Quarter!r34c112</v>
      </c>
      <c r="N42" s="1" t="str">
        <f t="shared" si="5"/>
        <v>Quarter!r34c113</v>
      </c>
      <c r="O42" s="1" t="str">
        <f t="shared" si="5"/>
        <v>Quarter!r34c114</v>
      </c>
      <c r="P42" s="1" t="str">
        <f t="shared" si="5"/>
        <v>Quarter!r34c115</v>
      </c>
    </row>
    <row r="43" spans="2:16" x14ac:dyDescent="0.25">
      <c r="B43" s="12" t="s">
        <v>49</v>
      </c>
      <c r="D43" s="1">
        <v>35</v>
      </c>
      <c r="E43" s="1" t="str">
        <f t="shared" ref="E43:F108" si="7">$E$4&amp;"r"&amp;$D43&amp;"c"&amp;E$5</f>
        <v>Annual!r35c29</v>
      </c>
      <c r="F43" s="1" t="str">
        <f t="shared" si="7"/>
        <v>Annual!r35c30</v>
      </c>
      <c r="G43" s="1">
        <f t="shared" si="3"/>
        <v>35</v>
      </c>
      <c r="H43" s="1" t="str">
        <f t="shared" si="5"/>
        <v>Quarter!r35c107</v>
      </c>
      <c r="I43" s="1" t="str">
        <f t="shared" si="5"/>
        <v>Quarter!r35c108</v>
      </c>
      <c r="J43" s="1" t="str">
        <f t="shared" si="5"/>
        <v>Quarter!r35c109</v>
      </c>
      <c r="K43" s="1" t="str">
        <f t="shared" si="5"/>
        <v>Quarter!r35c110</v>
      </c>
      <c r="L43" s="1" t="str">
        <f t="shared" si="5"/>
        <v>Quarter!r35c111</v>
      </c>
      <c r="M43" s="1" t="str">
        <f t="shared" si="5"/>
        <v>Quarter!r35c112</v>
      </c>
      <c r="N43" s="1" t="str">
        <f t="shared" si="5"/>
        <v>Quarter!r35c113</v>
      </c>
      <c r="O43" s="1" t="str">
        <f t="shared" si="5"/>
        <v>Quarter!r35c114</v>
      </c>
      <c r="P43" s="1" t="str">
        <f t="shared" si="5"/>
        <v>Quarter!r35c115</v>
      </c>
    </row>
    <row r="44" spans="2:16" x14ac:dyDescent="0.25">
      <c r="B44" s="12" t="s">
        <v>50</v>
      </c>
      <c r="D44" s="1">
        <v>36</v>
      </c>
      <c r="E44" s="1" t="str">
        <f t="shared" si="7"/>
        <v>Annual!r36c29</v>
      </c>
      <c r="F44" s="1" t="str">
        <f t="shared" si="7"/>
        <v>Annual!r36c30</v>
      </c>
      <c r="G44" s="1">
        <f t="shared" si="3"/>
        <v>36</v>
      </c>
      <c r="H44" s="1" t="str">
        <f t="shared" si="5"/>
        <v>Quarter!r36c107</v>
      </c>
      <c r="I44" s="1" t="str">
        <f t="shared" si="5"/>
        <v>Quarter!r36c108</v>
      </c>
      <c r="J44" s="1" t="str">
        <f t="shared" si="5"/>
        <v>Quarter!r36c109</v>
      </c>
      <c r="K44" s="1" t="str">
        <f t="shared" si="5"/>
        <v>Quarter!r36c110</v>
      </c>
      <c r="L44" s="1" t="str">
        <f t="shared" si="5"/>
        <v>Quarter!r36c111</v>
      </c>
      <c r="M44" s="1" t="str">
        <f t="shared" si="5"/>
        <v>Quarter!r36c112</v>
      </c>
      <c r="N44" s="1" t="str">
        <f t="shared" si="5"/>
        <v>Quarter!r36c113</v>
      </c>
      <c r="O44" s="1" t="str">
        <f t="shared" si="5"/>
        <v>Quarter!r36c114</v>
      </c>
      <c r="P44" s="1" t="str">
        <f t="shared" si="5"/>
        <v>Quarter!r36c115</v>
      </c>
    </row>
    <row r="45" spans="2:16" x14ac:dyDescent="0.25">
      <c r="B45" s="12" t="s">
        <v>63</v>
      </c>
      <c r="D45" s="1">
        <v>37</v>
      </c>
      <c r="E45" s="1" t="str">
        <f t="shared" si="7"/>
        <v>Annual!r37c29</v>
      </c>
      <c r="F45" s="1" t="str">
        <f t="shared" si="7"/>
        <v>Annual!r37c30</v>
      </c>
      <c r="G45" s="1">
        <f t="shared" si="3"/>
        <v>37</v>
      </c>
      <c r="H45" s="1" t="str">
        <f t="shared" si="5"/>
        <v>Quarter!r37c107</v>
      </c>
      <c r="I45" s="1" t="str">
        <f t="shared" si="5"/>
        <v>Quarter!r37c108</v>
      </c>
      <c r="J45" s="1" t="str">
        <f t="shared" si="5"/>
        <v>Quarter!r37c109</v>
      </c>
      <c r="K45" s="1" t="str">
        <f t="shared" si="5"/>
        <v>Quarter!r37c110</v>
      </c>
      <c r="L45" s="1" t="str">
        <f t="shared" si="5"/>
        <v>Quarter!r37c111</v>
      </c>
      <c r="M45" s="1" t="str">
        <f t="shared" si="5"/>
        <v>Quarter!r37c112</v>
      </c>
      <c r="N45" s="1" t="str">
        <f t="shared" si="5"/>
        <v>Quarter!r37c113</v>
      </c>
      <c r="O45" s="1" t="str">
        <f t="shared" si="5"/>
        <v>Quarter!r37c114</v>
      </c>
      <c r="P45" s="1" t="str">
        <f t="shared" si="5"/>
        <v>Quarter!r37c115</v>
      </c>
    </row>
    <row r="46" spans="2:16" x14ac:dyDescent="0.25">
      <c r="B46" s="12" t="s">
        <v>51</v>
      </c>
      <c r="D46" s="1">
        <v>38</v>
      </c>
      <c r="E46" s="1" t="str">
        <f t="shared" si="7"/>
        <v>Annual!r38c29</v>
      </c>
      <c r="F46" s="1" t="str">
        <f t="shared" si="7"/>
        <v>Annual!r38c30</v>
      </c>
      <c r="G46" s="1">
        <f t="shared" si="3"/>
        <v>38</v>
      </c>
      <c r="H46" s="1" t="str">
        <f t="shared" si="5"/>
        <v>Quarter!r38c107</v>
      </c>
      <c r="I46" s="1" t="str">
        <f t="shared" si="5"/>
        <v>Quarter!r38c108</v>
      </c>
      <c r="J46" s="1" t="str">
        <f t="shared" si="5"/>
        <v>Quarter!r38c109</v>
      </c>
      <c r="K46" s="1" t="str">
        <f t="shared" si="5"/>
        <v>Quarter!r38c110</v>
      </c>
      <c r="L46" s="1" t="str">
        <f t="shared" si="5"/>
        <v>Quarter!r38c111</v>
      </c>
      <c r="M46" s="1" t="str">
        <f t="shared" si="5"/>
        <v>Quarter!r38c112</v>
      </c>
      <c r="N46" s="1" t="str">
        <f t="shared" si="5"/>
        <v>Quarter!r38c113</v>
      </c>
      <c r="O46" s="1" t="str">
        <f t="shared" si="5"/>
        <v>Quarter!r38c114</v>
      </c>
      <c r="P46" s="1" t="str">
        <f t="shared" si="5"/>
        <v>Quarter!r38c115</v>
      </c>
    </row>
    <row r="47" spans="2:16" x14ac:dyDescent="0.25">
      <c r="B47" s="12" t="s">
        <v>52</v>
      </c>
      <c r="D47" s="1">
        <v>39</v>
      </c>
      <c r="E47" s="1" t="str">
        <f t="shared" si="7"/>
        <v>Annual!r39c29</v>
      </c>
      <c r="F47" s="1" t="str">
        <f t="shared" si="7"/>
        <v>Annual!r39c30</v>
      </c>
      <c r="G47" s="1">
        <f t="shared" si="3"/>
        <v>39</v>
      </c>
      <c r="H47" s="1" t="str">
        <f t="shared" si="5"/>
        <v>Quarter!r39c107</v>
      </c>
      <c r="I47" s="1" t="str">
        <f t="shared" si="5"/>
        <v>Quarter!r39c108</v>
      </c>
      <c r="J47" s="1" t="str">
        <f t="shared" si="5"/>
        <v>Quarter!r39c109</v>
      </c>
      <c r="K47" s="1" t="str">
        <f t="shared" si="5"/>
        <v>Quarter!r39c110</v>
      </c>
      <c r="L47" s="1" t="str">
        <f t="shared" si="5"/>
        <v>Quarter!r39c111</v>
      </c>
      <c r="M47" s="1" t="str">
        <f t="shared" si="5"/>
        <v>Quarter!r39c112</v>
      </c>
      <c r="N47" s="1" t="str">
        <f t="shared" si="5"/>
        <v>Quarter!r39c113</v>
      </c>
      <c r="O47" s="1" t="str">
        <f t="shared" si="5"/>
        <v>Quarter!r39c114</v>
      </c>
      <c r="P47" s="1" t="str">
        <f t="shared" si="5"/>
        <v>Quarter!r39c115</v>
      </c>
    </row>
    <row r="48" spans="2:16" x14ac:dyDescent="0.25">
      <c r="B48" s="12" t="s">
        <v>53</v>
      </c>
      <c r="D48" s="1">
        <v>40</v>
      </c>
      <c r="E48" s="1" t="str">
        <f t="shared" si="7"/>
        <v>Annual!r40c29</v>
      </c>
      <c r="F48" s="1" t="str">
        <f t="shared" si="7"/>
        <v>Annual!r40c30</v>
      </c>
      <c r="G48" s="1">
        <f t="shared" si="3"/>
        <v>40</v>
      </c>
      <c r="H48" s="1" t="str">
        <f t="shared" si="5"/>
        <v>Quarter!r40c107</v>
      </c>
      <c r="I48" s="1" t="str">
        <f t="shared" si="5"/>
        <v>Quarter!r40c108</v>
      </c>
      <c r="J48" s="1" t="str">
        <f t="shared" si="5"/>
        <v>Quarter!r40c109</v>
      </c>
      <c r="K48" s="1" t="str">
        <f t="shared" si="5"/>
        <v>Quarter!r40c110</v>
      </c>
      <c r="L48" s="1" t="str">
        <f t="shared" si="5"/>
        <v>Quarter!r40c111</v>
      </c>
      <c r="M48" s="1" t="str">
        <f t="shared" si="5"/>
        <v>Quarter!r40c112</v>
      </c>
      <c r="N48" s="1" t="str">
        <f t="shared" si="5"/>
        <v>Quarter!r40c113</v>
      </c>
      <c r="O48" s="1" t="str">
        <f t="shared" si="5"/>
        <v>Quarter!r40c114</v>
      </c>
      <c r="P48" s="1" t="str">
        <f t="shared" si="5"/>
        <v>Quarter!r40c115</v>
      </c>
    </row>
    <row r="49" spans="2:16" x14ac:dyDescent="0.25">
      <c r="B49" s="12" t="s">
        <v>54</v>
      </c>
      <c r="D49" s="1">
        <v>41</v>
      </c>
      <c r="E49" s="1" t="str">
        <f t="shared" si="7"/>
        <v>Annual!r41c29</v>
      </c>
      <c r="F49" s="1" t="str">
        <f t="shared" si="7"/>
        <v>Annual!r41c30</v>
      </c>
      <c r="G49" s="1">
        <f t="shared" si="3"/>
        <v>41</v>
      </c>
      <c r="H49" s="1" t="str">
        <f t="shared" si="5"/>
        <v>Quarter!r41c107</v>
      </c>
      <c r="I49" s="1" t="str">
        <f t="shared" si="5"/>
        <v>Quarter!r41c108</v>
      </c>
      <c r="J49" s="1" t="str">
        <f t="shared" si="5"/>
        <v>Quarter!r41c109</v>
      </c>
      <c r="K49" s="1" t="str">
        <f t="shared" si="5"/>
        <v>Quarter!r41c110</v>
      </c>
      <c r="L49" s="1" t="str">
        <f t="shared" si="5"/>
        <v>Quarter!r41c111</v>
      </c>
      <c r="M49" s="1" t="str">
        <f t="shared" ref="I49:P70" si="8">$H$4&amp;"r"&amp;$G49&amp;"c"&amp;M$5</f>
        <v>Quarter!r41c112</v>
      </c>
      <c r="N49" s="1" t="str">
        <f t="shared" si="8"/>
        <v>Quarter!r41c113</v>
      </c>
      <c r="O49" s="1" t="str">
        <f t="shared" si="8"/>
        <v>Quarter!r41c114</v>
      </c>
      <c r="P49" s="1" t="str">
        <f t="shared" si="8"/>
        <v>Quarter!r41c115</v>
      </c>
    </row>
    <row r="50" spans="2:16" x14ac:dyDescent="0.25">
      <c r="B50" s="12" t="s">
        <v>55</v>
      </c>
      <c r="D50" s="1">
        <v>42</v>
      </c>
      <c r="E50" s="1" t="str">
        <f t="shared" si="7"/>
        <v>Annual!r42c29</v>
      </c>
      <c r="F50" s="1" t="str">
        <f t="shared" si="7"/>
        <v>Annual!r42c30</v>
      </c>
      <c r="G50" s="1">
        <f t="shared" si="3"/>
        <v>42</v>
      </c>
      <c r="H50" s="1" t="str">
        <f t="shared" ref="H50:P115" si="9">$H$4&amp;"r"&amp;$G50&amp;"c"&amp;H$5</f>
        <v>Quarter!r42c107</v>
      </c>
      <c r="I50" s="1" t="str">
        <f t="shared" si="8"/>
        <v>Quarter!r42c108</v>
      </c>
      <c r="J50" s="1" t="str">
        <f t="shared" si="8"/>
        <v>Quarter!r42c109</v>
      </c>
      <c r="K50" s="1" t="str">
        <f t="shared" si="8"/>
        <v>Quarter!r42c110</v>
      </c>
      <c r="L50" s="1" t="str">
        <f t="shared" si="8"/>
        <v>Quarter!r42c111</v>
      </c>
      <c r="M50" s="1" t="str">
        <f t="shared" si="8"/>
        <v>Quarter!r42c112</v>
      </c>
      <c r="N50" s="1" t="str">
        <f t="shared" si="8"/>
        <v>Quarter!r42c113</v>
      </c>
      <c r="O50" s="1" t="str">
        <f t="shared" si="8"/>
        <v>Quarter!r42c114</v>
      </c>
      <c r="P50" s="1" t="str">
        <f t="shared" si="8"/>
        <v>Quarter!r42c115</v>
      </c>
    </row>
    <row r="51" spans="2:16" x14ac:dyDescent="0.25">
      <c r="B51" s="9" t="s">
        <v>61</v>
      </c>
      <c r="D51" s="1">
        <v>43</v>
      </c>
      <c r="E51" s="1" t="str">
        <f t="shared" si="7"/>
        <v>Annual!r43c29</v>
      </c>
      <c r="F51" s="1" t="str">
        <f t="shared" si="7"/>
        <v>Annual!r43c30</v>
      </c>
      <c r="G51" s="1">
        <f t="shared" si="3"/>
        <v>43</v>
      </c>
      <c r="H51" s="1" t="str">
        <f t="shared" si="9"/>
        <v>Quarter!r43c107</v>
      </c>
      <c r="I51" s="1" t="str">
        <f t="shared" si="8"/>
        <v>Quarter!r43c108</v>
      </c>
      <c r="J51" s="1" t="str">
        <f t="shared" si="8"/>
        <v>Quarter!r43c109</v>
      </c>
      <c r="K51" s="1" t="str">
        <f t="shared" si="8"/>
        <v>Quarter!r43c110</v>
      </c>
      <c r="L51" s="1" t="str">
        <f t="shared" si="8"/>
        <v>Quarter!r43c111</v>
      </c>
      <c r="M51" s="1" t="str">
        <f t="shared" si="8"/>
        <v>Quarter!r43c112</v>
      </c>
      <c r="N51" s="1" t="str">
        <f t="shared" si="8"/>
        <v>Quarter!r43c113</v>
      </c>
      <c r="O51" s="1" t="str">
        <f t="shared" si="8"/>
        <v>Quarter!r43c114</v>
      </c>
      <c r="P51" s="1" t="str">
        <f t="shared" si="8"/>
        <v>Quarter!r43c115</v>
      </c>
    </row>
    <row r="52" spans="2:16" x14ac:dyDescent="0.25">
      <c r="B52" s="9"/>
      <c r="D52" s="1">
        <v>44</v>
      </c>
      <c r="E52" s="1" t="str">
        <f t="shared" si="7"/>
        <v>Annual!r44c29</v>
      </c>
      <c r="F52" s="1" t="str">
        <f t="shared" si="7"/>
        <v>Annual!r44c30</v>
      </c>
      <c r="G52" s="1">
        <f t="shared" si="3"/>
        <v>44</v>
      </c>
      <c r="H52" s="1" t="str">
        <f t="shared" si="9"/>
        <v>Quarter!r44c107</v>
      </c>
      <c r="I52" s="1" t="str">
        <f t="shared" si="8"/>
        <v>Quarter!r44c108</v>
      </c>
      <c r="J52" s="1" t="str">
        <f t="shared" si="8"/>
        <v>Quarter!r44c109</v>
      </c>
      <c r="K52" s="1" t="str">
        <f t="shared" si="8"/>
        <v>Quarter!r44c110</v>
      </c>
      <c r="L52" s="1" t="str">
        <f t="shared" si="8"/>
        <v>Quarter!r44c111</v>
      </c>
      <c r="M52" s="1" t="str">
        <f t="shared" si="8"/>
        <v>Quarter!r44c112</v>
      </c>
      <c r="N52" s="1" t="str">
        <f t="shared" si="8"/>
        <v>Quarter!r44c113</v>
      </c>
      <c r="O52" s="1" t="str">
        <f t="shared" si="8"/>
        <v>Quarter!r44c114</v>
      </c>
      <c r="P52" s="1" t="str">
        <f t="shared" si="8"/>
        <v>Quarter!r44c115</v>
      </c>
    </row>
    <row r="53" spans="2:16" x14ac:dyDescent="0.25">
      <c r="B53" s="9" t="s">
        <v>71</v>
      </c>
      <c r="D53" s="1">
        <v>45</v>
      </c>
      <c r="E53" s="1" t="str">
        <f t="shared" si="7"/>
        <v>Annual!r45c29</v>
      </c>
      <c r="F53" s="1" t="str">
        <f t="shared" si="7"/>
        <v>Annual!r45c30</v>
      </c>
      <c r="G53" s="1">
        <f t="shared" si="3"/>
        <v>45</v>
      </c>
      <c r="H53" s="1" t="str">
        <f t="shared" si="9"/>
        <v>Quarter!r45c107</v>
      </c>
      <c r="I53" s="1" t="str">
        <f t="shared" si="8"/>
        <v>Quarter!r45c108</v>
      </c>
      <c r="J53" s="1" t="str">
        <f t="shared" si="8"/>
        <v>Quarter!r45c109</v>
      </c>
      <c r="K53" s="1" t="str">
        <f t="shared" si="8"/>
        <v>Quarter!r45c110</v>
      </c>
      <c r="L53" s="1" t="str">
        <f t="shared" si="8"/>
        <v>Quarter!r45c111</v>
      </c>
      <c r="M53" s="1" t="str">
        <f t="shared" si="8"/>
        <v>Quarter!r45c112</v>
      </c>
      <c r="N53" s="1" t="str">
        <f t="shared" si="8"/>
        <v>Quarter!r45c113</v>
      </c>
      <c r="O53" s="1" t="str">
        <f t="shared" si="8"/>
        <v>Quarter!r45c114</v>
      </c>
      <c r="P53" s="1" t="str">
        <f t="shared" si="8"/>
        <v>Quarter!r45c115</v>
      </c>
    </row>
    <row r="54" spans="2:16" x14ac:dyDescent="0.25">
      <c r="B54" s="9" t="s">
        <v>46</v>
      </c>
      <c r="D54" s="1">
        <v>45</v>
      </c>
      <c r="E54" s="1" t="str">
        <f t="shared" si="7"/>
        <v>Annual!r45c29</v>
      </c>
      <c r="F54" s="1" t="str">
        <f t="shared" si="7"/>
        <v>Annual!r45c30</v>
      </c>
      <c r="G54" s="1">
        <f t="shared" si="3"/>
        <v>45</v>
      </c>
      <c r="H54" s="1" t="str">
        <f t="shared" si="9"/>
        <v>Quarter!r45c107</v>
      </c>
      <c r="I54" s="1" t="str">
        <f t="shared" si="8"/>
        <v>Quarter!r45c108</v>
      </c>
      <c r="J54" s="1" t="str">
        <f t="shared" si="8"/>
        <v>Quarter!r45c109</v>
      </c>
      <c r="K54" s="1" t="str">
        <f t="shared" si="8"/>
        <v>Quarter!r45c110</v>
      </c>
      <c r="L54" s="1" t="str">
        <f t="shared" si="8"/>
        <v>Quarter!r45c111</v>
      </c>
      <c r="M54" s="1" t="str">
        <f t="shared" si="8"/>
        <v>Quarter!r45c112</v>
      </c>
      <c r="N54" s="1" t="str">
        <f t="shared" si="8"/>
        <v>Quarter!r45c113</v>
      </c>
      <c r="O54" s="1" t="str">
        <f t="shared" si="8"/>
        <v>Quarter!r45c114</v>
      </c>
      <c r="P54" s="1" t="str">
        <f t="shared" si="8"/>
        <v>Quarter!r45c115</v>
      </c>
    </row>
    <row r="55" spans="2:16" x14ac:dyDescent="0.25">
      <c r="B55" s="12" t="s">
        <v>48</v>
      </c>
      <c r="D55" s="1">
        <v>46</v>
      </c>
      <c r="E55" s="1" t="str">
        <f t="shared" si="7"/>
        <v>Annual!r46c29</v>
      </c>
      <c r="F55" s="1" t="str">
        <f t="shared" si="7"/>
        <v>Annual!r46c30</v>
      </c>
      <c r="G55" s="1">
        <f t="shared" si="3"/>
        <v>46</v>
      </c>
      <c r="H55" s="1" t="str">
        <f t="shared" si="9"/>
        <v>Quarter!r46c107</v>
      </c>
      <c r="I55" s="1" t="str">
        <f t="shared" si="8"/>
        <v>Quarter!r46c108</v>
      </c>
      <c r="J55" s="1" t="str">
        <f t="shared" si="8"/>
        <v>Quarter!r46c109</v>
      </c>
      <c r="K55" s="1" t="str">
        <f t="shared" si="8"/>
        <v>Quarter!r46c110</v>
      </c>
      <c r="L55" s="1" t="str">
        <f t="shared" si="8"/>
        <v>Quarter!r46c111</v>
      </c>
      <c r="M55" s="1" t="str">
        <f t="shared" si="8"/>
        <v>Quarter!r46c112</v>
      </c>
      <c r="N55" s="1" t="str">
        <f t="shared" si="8"/>
        <v>Quarter!r46c113</v>
      </c>
      <c r="O55" s="1" t="str">
        <f t="shared" si="8"/>
        <v>Quarter!r46c114</v>
      </c>
      <c r="P55" s="1" t="str">
        <f t="shared" si="8"/>
        <v>Quarter!r46c115</v>
      </c>
    </row>
    <row r="56" spans="2:16" x14ac:dyDescent="0.25">
      <c r="B56" s="12" t="s">
        <v>58</v>
      </c>
      <c r="D56" s="1">
        <v>47</v>
      </c>
      <c r="E56" s="1" t="str">
        <f t="shared" si="7"/>
        <v>Annual!r47c29</v>
      </c>
      <c r="F56" s="1" t="str">
        <f t="shared" si="7"/>
        <v>Annual!r47c30</v>
      </c>
      <c r="G56" s="1">
        <f t="shared" si="3"/>
        <v>47</v>
      </c>
      <c r="H56" s="1" t="str">
        <f t="shared" si="9"/>
        <v>Quarter!r47c107</v>
      </c>
      <c r="I56" s="1" t="str">
        <f t="shared" si="8"/>
        <v>Quarter!r47c108</v>
      </c>
      <c r="J56" s="1" t="str">
        <f t="shared" si="8"/>
        <v>Quarter!r47c109</v>
      </c>
      <c r="K56" s="1" t="str">
        <f t="shared" si="8"/>
        <v>Quarter!r47c110</v>
      </c>
      <c r="L56" s="1" t="str">
        <f t="shared" si="8"/>
        <v>Quarter!r47c111</v>
      </c>
      <c r="M56" s="1" t="str">
        <f t="shared" si="8"/>
        <v>Quarter!r47c112</v>
      </c>
      <c r="N56" s="1" t="str">
        <f t="shared" si="8"/>
        <v>Quarter!r47c113</v>
      </c>
      <c r="O56" s="1" t="str">
        <f t="shared" si="8"/>
        <v>Quarter!r47c114</v>
      </c>
      <c r="P56" s="1" t="str">
        <f t="shared" si="8"/>
        <v>Quarter!r47c115</v>
      </c>
    </row>
    <row r="57" spans="2:16" x14ac:dyDescent="0.25">
      <c r="B57" s="12" t="s">
        <v>49</v>
      </c>
      <c r="D57" s="1">
        <v>48</v>
      </c>
      <c r="E57" s="1" t="str">
        <f t="shared" si="7"/>
        <v>Annual!r48c29</v>
      </c>
      <c r="F57" s="1" t="str">
        <f t="shared" si="7"/>
        <v>Annual!r48c30</v>
      </c>
      <c r="G57" s="1">
        <f t="shared" si="3"/>
        <v>48</v>
      </c>
      <c r="H57" s="1" t="str">
        <f t="shared" si="9"/>
        <v>Quarter!r48c107</v>
      </c>
      <c r="I57" s="1" t="str">
        <f t="shared" si="8"/>
        <v>Quarter!r48c108</v>
      </c>
      <c r="J57" s="1" t="str">
        <f t="shared" si="8"/>
        <v>Quarter!r48c109</v>
      </c>
      <c r="K57" s="1" t="str">
        <f t="shared" si="8"/>
        <v>Quarter!r48c110</v>
      </c>
      <c r="L57" s="1" t="str">
        <f t="shared" si="8"/>
        <v>Quarter!r48c111</v>
      </c>
      <c r="M57" s="1" t="str">
        <f t="shared" si="8"/>
        <v>Quarter!r48c112</v>
      </c>
      <c r="N57" s="1" t="str">
        <f t="shared" si="8"/>
        <v>Quarter!r48c113</v>
      </c>
      <c r="O57" s="1" t="str">
        <f t="shared" si="8"/>
        <v>Quarter!r48c114</v>
      </c>
      <c r="P57" s="1" t="str">
        <f t="shared" si="8"/>
        <v>Quarter!r48c115</v>
      </c>
    </row>
    <row r="58" spans="2:16" x14ac:dyDescent="0.25">
      <c r="B58" s="12" t="s">
        <v>50</v>
      </c>
      <c r="D58" s="1">
        <v>49</v>
      </c>
      <c r="E58" s="1" t="str">
        <f t="shared" si="7"/>
        <v>Annual!r49c29</v>
      </c>
      <c r="F58" s="1" t="str">
        <f t="shared" si="7"/>
        <v>Annual!r49c30</v>
      </c>
      <c r="G58" s="1">
        <f t="shared" si="3"/>
        <v>49</v>
      </c>
      <c r="H58" s="1" t="str">
        <f t="shared" si="9"/>
        <v>Quarter!r49c107</v>
      </c>
      <c r="I58" s="1" t="str">
        <f t="shared" si="8"/>
        <v>Quarter!r49c108</v>
      </c>
      <c r="J58" s="1" t="str">
        <f t="shared" si="8"/>
        <v>Quarter!r49c109</v>
      </c>
      <c r="K58" s="1" t="str">
        <f t="shared" si="8"/>
        <v>Quarter!r49c110</v>
      </c>
      <c r="L58" s="1" t="str">
        <f t="shared" si="8"/>
        <v>Quarter!r49c111</v>
      </c>
      <c r="M58" s="1" t="str">
        <f t="shared" si="8"/>
        <v>Quarter!r49c112</v>
      </c>
      <c r="N58" s="1" t="str">
        <f t="shared" si="8"/>
        <v>Quarter!r49c113</v>
      </c>
      <c r="O58" s="1" t="str">
        <f t="shared" si="8"/>
        <v>Quarter!r49c114</v>
      </c>
      <c r="P58" s="1" t="str">
        <f t="shared" si="8"/>
        <v>Quarter!r49c115</v>
      </c>
    </row>
    <row r="59" spans="2:16" x14ac:dyDescent="0.25">
      <c r="B59" s="12" t="s">
        <v>63</v>
      </c>
      <c r="D59" s="1">
        <v>50</v>
      </c>
      <c r="E59" s="1" t="str">
        <f t="shared" si="7"/>
        <v>Annual!r50c29</v>
      </c>
      <c r="F59" s="1" t="str">
        <f t="shared" si="7"/>
        <v>Annual!r50c30</v>
      </c>
      <c r="G59" s="1">
        <f t="shared" si="3"/>
        <v>50</v>
      </c>
      <c r="H59" s="1" t="str">
        <f t="shared" si="9"/>
        <v>Quarter!r50c107</v>
      </c>
      <c r="I59" s="1" t="str">
        <f t="shared" si="8"/>
        <v>Quarter!r50c108</v>
      </c>
      <c r="J59" s="1" t="str">
        <f t="shared" si="8"/>
        <v>Quarter!r50c109</v>
      </c>
      <c r="K59" s="1" t="str">
        <f t="shared" si="8"/>
        <v>Quarter!r50c110</v>
      </c>
      <c r="L59" s="1" t="str">
        <f t="shared" si="8"/>
        <v>Quarter!r50c111</v>
      </c>
      <c r="M59" s="1" t="str">
        <f t="shared" si="8"/>
        <v>Quarter!r50c112</v>
      </c>
      <c r="N59" s="1" t="str">
        <f t="shared" si="8"/>
        <v>Quarter!r50c113</v>
      </c>
      <c r="O59" s="1" t="str">
        <f t="shared" si="8"/>
        <v>Quarter!r50c114</v>
      </c>
      <c r="P59" s="1" t="str">
        <f t="shared" si="8"/>
        <v>Quarter!r50c115</v>
      </c>
    </row>
    <row r="60" spans="2:16" x14ac:dyDescent="0.25">
      <c r="B60" s="12" t="s">
        <v>51</v>
      </c>
      <c r="D60" s="1">
        <v>51</v>
      </c>
      <c r="E60" s="1" t="str">
        <f t="shared" si="7"/>
        <v>Annual!r51c29</v>
      </c>
      <c r="F60" s="1" t="str">
        <f t="shared" si="7"/>
        <v>Annual!r51c30</v>
      </c>
      <c r="G60" s="1">
        <f t="shared" si="3"/>
        <v>51</v>
      </c>
      <c r="H60" s="1" t="str">
        <f t="shared" si="9"/>
        <v>Quarter!r51c107</v>
      </c>
      <c r="I60" s="1" t="str">
        <f t="shared" si="8"/>
        <v>Quarter!r51c108</v>
      </c>
      <c r="J60" s="1" t="str">
        <f t="shared" si="8"/>
        <v>Quarter!r51c109</v>
      </c>
      <c r="K60" s="1" t="str">
        <f t="shared" si="8"/>
        <v>Quarter!r51c110</v>
      </c>
      <c r="L60" s="1" t="str">
        <f t="shared" si="8"/>
        <v>Quarter!r51c111</v>
      </c>
      <c r="M60" s="1" t="str">
        <f t="shared" si="8"/>
        <v>Quarter!r51c112</v>
      </c>
      <c r="N60" s="1" t="str">
        <f t="shared" si="8"/>
        <v>Quarter!r51c113</v>
      </c>
      <c r="O60" s="1" t="str">
        <f t="shared" si="8"/>
        <v>Quarter!r51c114</v>
      </c>
      <c r="P60" s="1" t="str">
        <f t="shared" si="8"/>
        <v>Quarter!r51c115</v>
      </c>
    </row>
    <row r="61" spans="2:16" x14ac:dyDescent="0.25">
      <c r="B61" s="12" t="s">
        <v>82</v>
      </c>
      <c r="D61" s="1">
        <v>52</v>
      </c>
      <c r="E61" s="1" t="str">
        <f t="shared" si="7"/>
        <v>Annual!r52c29</v>
      </c>
      <c r="F61" s="1" t="str">
        <f t="shared" si="7"/>
        <v>Annual!r52c30</v>
      </c>
      <c r="G61" s="1">
        <f t="shared" si="3"/>
        <v>52</v>
      </c>
      <c r="H61" s="1" t="str">
        <f t="shared" si="9"/>
        <v>Quarter!r52c107</v>
      </c>
      <c r="I61" s="1" t="str">
        <f t="shared" si="8"/>
        <v>Quarter!r52c108</v>
      </c>
      <c r="J61" s="1" t="str">
        <f t="shared" si="8"/>
        <v>Quarter!r52c109</v>
      </c>
      <c r="K61" s="1" t="str">
        <f t="shared" si="8"/>
        <v>Quarter!r52c110</v>
      </c>
      <c r="L61" s="1" t="str">
        <f t="shared" si="8"/>
        <v>Quarter!r52c111</v>
      </c>
      <c r="M61" s="1" t="str">
        <f t="shared" si="8"/>
        <v>Quarter!r52c112</v>
      </c>
      <c r="N61" s="1" t="str">
        <f t="shared" si="8"/>
        <v>Quarter!r52c113</v>
      </c>
      <c r="O61" s="1" t="str">
        <f t="shared" si="8"/>
        <v>Quarter!r52c114</v>
      </c>
      <c r="P61" s="1" t="str">
        <f t="shared" si="8"/>
        <v>Quarter!r52c115</v>
      </c>
    </row>
    <row r="62" spans="2:16" x14ac:dyDescent="0.25">
      <c r="B62" s="12" t="s">
        <v>83</v>
      </c>
      <c r="D62" s="1">
        <v>53</v>
      </c>
      <c r="E62" s="1" t="str">
        <f t="shared" si="7"/>
        <v>Annual!r53c29</v>
      </c>
      <c r="F62" s="1" t="str">
        <f t="shared" si="7"/>
        <v>Annual!r53c30</v>
      </c>
      <c r="G62" s="1">
        <f t="shared" si="3"/>
        <v>53</v>
      </c>
      <c r="H62" s="1" t="str">
        <f t="shared" si="9"/>
        <v>Quarter!r53c107</v>
      </c>
      <c r="I62" s="1" t="str">
        <f t="shared" si="8"/>
        <v>Quarter!r53c108</v>
      </c>
      <c r="J62" s="1" t="str">
        <f t="shared" si="8"/>
        <v>Quarter!r53c109</v>
      </c>
      <c r="K62" s="1" t="str">
        <f t="shared" si="8"/>
        <v>Quarter!r53c110</v>
      </c>
      <c r="L62" s="1" t="str">
        <f t="shared" si="8"/>
        <v>Quarter!r53c111</v>
      </c>
      <c r="M62" s="1" t="str">
        <f t="shared" si="8"/>
        <v>Quarter!r53c112</v>
      </c>
      <c r="N62" s="1" t="str">
        <f t="shared" si="8"/>
        <v>Quarter!r53c113</v>
      </c>
      <c r="O62" s="1" t="str">
        <f t="shared" si="8"/>
        <v>Quarter!r53c114</v>
      </c>
      <c r="P62" s="1" t="str">
        <f t="shared" si="8"/>
        <v>Quarter!r53c115</v>
      </c>
    </row>
    <row r="63" spans="2:16" x14ac:dyDescent="0.25">
      <c r="B63" s="12" t="s">
        <v>52</v>
      </c>
      <c r="D63" s="1">
        <v>54</v>
      </c>
      <c r="E63" s="1" t="str">
        <f t="shared" si="7"/>
        <v>Annual!r54c29</v>
      </c>
      <c r="F63" s="1" t="str">
        <f t="shared" si="7"/>
        <v>Annual!r54c30</v>
      </c>
      <c r="G63" s="1">
        <f t="shared" si="3"/>
        <v>54</v>
      </c>
      <c r="H63" s="1" t="str">
        <f t="shared" si="9"/>
        <v>Quarter!r54c107</v>
      </c>
      <c r="I63" s="1" t="str">
        <f t="shared" si="8"/>
        <v>Quarter!r54c108</v>
      </c>
      <c r="J63" s="1" t="str">
        <f t="shared" si="8"/>
        <v>Quarter!r54c109</v>
      </c>
      <c r="K63" s="1" t="str">
        <f t="shared" si="8"/>
        <v>Quarter!r54c110</v>
      </c>
      <c r="L63" s="1" t="str">
        <f t="shared" si="8"/>
        <v>Quarter!r54c111</v>
      </c>
      <c r="M63" s="1" t="str">
        <f t="shared" si="8"/>
        <v>Quarter!r54c112</v>
      </c>
      <c r="N63" s="1" t="str">
        <f t="shared" si="8"/>
        <v>Quarter!r54c113</v>
      </c>
      <c r="O63" s="1" t="str">
        <f t="shared" si="8"/>
        <v>Quarter!r54c114</v>
      </c>
      <c r="P63" s="1" t="str">
        <f t="shared" si="8"/>
        <v>Quarter!r54c115</v>
      </c>
    </row>
    <row r="64" spans="2:16" x14ac:dyDescent="0.25">
      <c r="B64" s="12" t="s">
        <v>53</v>
      </c>
      <c r="D64" s="1">
        <v>55</v>
      </c>
      <c r="E64" s="1" t="str">
        <f t="shared" si="7"/>
        <v>Annual!r55c29</v>
      </c>
      <c r="F64" s="1" t="str">
        <f t="shared" si="7"/>
        <v>Annual!r55c30</v>
      </c>
      <c r="G64" s="1">
        <f t="shared" si="3"/>
        <v>55</v>
      </c>
      <c r="H64" s="1" t="str">
        <f t="shared" si="9"/>
        <v>Quarter!r55c107</v>
      </c>
      <c r="I64" s="1" t="str">
        <f t="shared" si="8"/>
        <v>Quarter!r55c108</v>
      </c>
      <c r="J64" s="1" t="str">
        <f t="shared" si="8"/>
        <v>Quarter!r55c109</v>
      </c>
      <c r="K64" s="1" t="str">
        <f t="shared" si="8"/>
        <v>Quarter!r55c110</v>
      </c>
      <c r="L64" s="1" t="str">
        <f t="shared" si="8"/>
        <v>Quarter!r55c111</v>
      </c>
      <c r="M64" s="1" t="str">
        <f t="shared" si="8"/>
        <v>Quarter!r55c112</v>
      </c>
      <c r="N64" s="1" t="str">
        <f t="shared" si="8"/>
        <v>Quarter!r55c113</v>
      </c>
      <c r="O64" s="1" t="str">
        <f t="shared" si="8"/>
        <v>Quarter!r55c114</v>
      </c>
      <c r="P64" s="1" t="str">
        <f t="shared" si="8"/>
        <v>Quarter!r55c115</v>
      </c>
    </row>
    <row r="65" spans="2:16" x14ac:dyDescent="0.25">
      <c r="B65" s="12" t="s">
        <v>54</v>
      </c>
      <c r="D65" s="1">
        <v>56</v>
      </c>
      <c r="E65" s="1" t="str">
        <f t="shared" si="7"/>
        <v>Annual!r56c29</v>
      </c>
      <c r="F65" s="1" t="str">
        <f t="shared" si="7"/>
        <v>Annual!r56c30</v>
      </c>
      <c r="G65" s="1">
        <f t="shared" si="3"/>
        <v>56</v>
      </c>
      <c r="H65" s="1" t="str">
        <f t="shared" si="9"/>
        <v>Quarter!r56c107</v>
      </c>
      <c r="I65" s="1" t="str">
        <f t="shared" si="8"/>
        <v>Quarter!r56c108</v>
      </c>
      <c r="J65" s="1" t="str">
        <f t="shared" si="8"/>
        <v>Quarter!r56c109</v>
      </c>
      <c r="K65" s="1" t="str">
        <f t="shared" si="8"/>
        <v>Quarter!r56c110</v>
      </c>
      <c r="L65" s="1" t="str">
        <f t="shared" si="8"/>
        <v>Quarter!r56c111</v>
      </c>
      <c r="M65" s="1" t="str">
        <f t="shared" si="8"/>
        <v>Quarter!r56c112</v>
      </c>
      <c r="N65" s="1" t="str">
        <f t="shared" si="8"/>
        <v>Quarter!r56c113</v>
      </c>
      <c r="O65" s="1" t="str">
        <f t="shared" si="8"/>
        <v>Quarter!r56c114</v>
      </c>
      <c r="P65" s="1" t="str">
        <f t="shared" si="8"/>
        <v>Quarter!r56c115</v>
      </c>
    </row>
    <row r="66" spans="2:16" x14ac:dyDescent="0.25">
      <c r="B66" s="12" t="s">
        <v>62</v>
      </c>
      <c r="D66" s="1">
        <v>57</v>
      </c>
      <c r="E66" s="1" t="str">
        <f t="shared" si="7"/>
        <v>Annual!r57c29</v>
      </c>
      <c r="F66" s="1" t="str">
        <f t="shared" si="7"/>
        <v>Annual!r57c30</v>
      </c>
      <c r="G66" s="1">
        <f t="shared" si="3"/>
        <v>57</v>
      </c>
      <c r="H66" s="1" t="str">
        <f t="shared" si="9"/>
        <v>Quarter!r57c107</v>
      </c>
      <c r="I66" s="1" t="str">
        <f t="shared" si="8"/>
        <v>Quarter!r57c108</v>
      </c>
      <c r="J66" s="1" t="str">
        <f t="shared" si="8"/>
        <v>Quarter!r57c109</v>
      </c>
      <c r="K66" s="1" t="str">
        <f t="shared" si="8"/>
        <v>Quarter!r57c110</v>
      </c>
      <c r="L66" s="1" t="str">
        <f t="shared" si="8"/>
        <v>Quarter!r57c111</v>
      </c>
      <c r="M66" s="1" t="str">
        <f t="shared" si="8"/>
        <v>Quarter!r57c112</v>
      </c>
      <c r="N66" s="1" t="str">
        <f t="shared" si="8"/>
        <v>Quarter!r57c113</v>
      </c>
      <c r="O66" s="1" t="str">
        <f t="shared" si="8"/>
        <v>Quarter!r57c114</v>
      </c>
      <c r="P66" s="1" t="str">
        <f t="shared" si="8"/>
        <v>Quarter!r57c115</v>
      </c>
    </row>
    <row r="67" spans="2:16" x14ac:dyDescent="0.25">
      <c r="B67" s="12" t="s">
        <v>263</v>
      </c>
      <c r="D67" s="1">
        <v>58</v>
      </c>
      <c r="E67" s="1" t="str">
        <f t="shared" si="7"/>
        <v>Annual!r58c29</v>
      </c>
      <c r="F67" s="1" t="str">
        <f t="shared" si="7"/>
        <v>Annual!r58c30</v>
      </c>
      <c r="G67" s="1">
        <f t="shared" ref="G67" si="10">D67</f>
        <v>58</v>
      </c>
      <c r="H67" s="1" t="str">
        <f t="shared" si="9"/>
        <v>Quarter!r58c107</v>
      </c>
      <c r="I67" s="1" t="str">
        <f t="shared" si="8"/>
        <v>Quarter!r58c108</v>
      </c>
      <c r="J67" s="1" t="str">
        <f t="shared" si="8"/>
        <v>Quarter!r58c109</v>
      </c>
      <c r="K67" s="1" t="str">
        <f t="shared" si="8"/>
        <v>Quarter!r58c110</v>
      </c>
      <c r="L67" s="1" t="str">
        <f t="shared" si="8"/>
        <v>Quarter!r58c111</v>
      </c>
      <c r="M67" s="1" t="str">
        <f t="shared" si="8"/>
        <v>Quarter!r58c112</v>
      </c>
      <c r="N67" s="1" t="str">
        <f t="shared" si="8"/>
        <v>Quarter!r58c113</v>
      </c>
      <c r="O67" s="1" t="str">
        <f t="shared" si="8"/>
        <v>Quarter!r58c114</v>
      </c>
      <c r="P67" s="1" t="str">
        <f t="shared" si="8"/>
        <v>Quarter!r58c115</v>
      </c>
    </row>
    <row r="68" spans="2:16" x14ac:dyDescent="0.25">
      <c r="B68" s="9" t="s">
        <v>56</v>
      </c>
      <c r="D68" s="1">
        <v>59</v>
      </c>
      <c r="E68" s="1" t="str">
        <f t="shared" si="7"/>
        <v>Annual!r59c29</v>
      </c>
      <c r="F68" s="1" t="str">
        <f t="shared" si="7"/>
        <v>Annual!r59c30</v>
      </c>
      <c r="G68" s="1">
        <f t="shared" ref="G68:G97" si="11">D68</f>
        <v>59</v>
      </c>
      <c r="H68" s="1" t="str">
        <f t="shared" si="9"/>
        <v>Quarter!r59c107</v>
      </c>
      <c r="I68" s="1" t="str">
        <f t="shared" si="8"/>
        <v>Quarter!r59c108</v>
      </c>
      <c r="J68" s="1" t="str">
        <f t="shared" si="8"/>
        <v>Quarter!r59c109</v>
      </c>
      <c r="K68" s="1" t="str">
        <f t="shared" si="8"/>
        <v>Quarter!r59c110</v>
      </c>
      <c r="L68" s="1" t="str">
        <f t="shared" si="8"/>
        <v>Quarter!r59c111</v>
      </c>
      <c r="M68" s="1" t="str">
        <f t="shared" si="8"/>
        <v>Quarter!r59c112</v>
      </c>
      <c r="N68" s="1" t="str">
        <f t="shared" si="8"/>
        <v>Quarter!r59c113</v>
      </c>
      <c r="O68" s="1" t="str">
        <f t="shared" si="8"/>
        <v>Quarter!r59c114</v>
      </c>
      <c r="P68" s="1" t="str">
        <f t="shared" si="8"/>
        <v>Quarter!r59c115</v>
      </c>
    </row>
    <row r="69" spans="2:16" x14ac:dyDescent="0.25">
      <c r="B69" s="9" t="s">
        <v>47</v>
      </c>
    </row>
    <row r="70" spans="2:16" x14ac:dyDescent="0.25">
      <c r="B70" s="12" t="s">
        <v>57</v>
      </c>
      <c r="D70" s="1">
        <v>60</v>
      </c>
      <c r="E70" s="1" t="str">
        <f t="shared" si="7"/>
        <v>Annual!r60c29</v>
      </c>
      <c r="F70" s="1" t="str">
        <f t="shared" si="7"/>
        <v>Annual!r60c30</v>
      </c>
      <c r="G70" s="1">
        <f t="shared" si="11"/>
        <v>60</v>
      </c>
      <c r="H70" s="1" t="str">
        <f t="shared" si="9"/>
        <v>Quarter!r60c107</v>
      </c>
      <c r="I70" s="1" t="str">
        <f t="shared" si="8"/>
        <v>Quarter!r60c108</v>
      </c>
      <c r="J70" s="1" t="str">
        <f t="shared" si="8"/>
        <v>Quarter!r60c109</v>
      </c>
      <c r="K70" s="1" t="str">
        <f t="shared" si="8"/>
        <v>Quarter!r60c110</v>
      </c>
      <c r="L70" s="1" t="str">
        <f t="shared" si="8"/>
        <v>Quarter!r60c111</v>
      </c>
      <c r="M70" s="1" t="str">
        <f t="shared" ref="I70:P97" si="12">$H$4&amp;"r"&amp;$G70&amp;"c"&amp;M$5</f>
        <v>Quarter!r60c112</v>
      </c>
      <c r="N70" s="1" t="str">
        <f t="shared" si="12"/>
        <v>Quarter!r60c113</v>
      </c>
      <c r="O70" s="1" t="str">
        <f t="shared" si="12"/>
        <v>Quarter!r60c114</v>
      </c>
      <c r="P70" s="1" t="str">
        <f t="shared" si="12"/>
        <v>Quarter!r60c115</v>
      </c>
    </row>
    <row r="71" spans="2:16" x14ac:dyDescent="0.25">
      <c r="B71" s="12" t="s">
        <v>58</v>
      </c>
      <c r="D71" s="1">
        <v>61</v>
      </c>
      <c r="E71" s="1" t="str">
        <f t="shared" si="7"/>
        <v>Annual!r61c29</v>
      </c>
      <c r="F71" s="1" t="str">
        <f t="shared" si="7"/>
        <v>Annual!r61c30</v>
      </c>
      <c r="G71" s="1">
        <f t="shared" si="11"/>
        <v>61</v>
      </c>
      <c r="H71" s="1" t="str">
        <f t="shared" si="9"/>
        <v>Quarter!r61c107</v>
      </c>
      <c r="I71" s="1" t="str">
        <f t="shared" si="12"/>
        <v>Quarter!r61c108</v>
      </c>
      <c r="J71" s="1" t="str">
        <f t="shared" si="12"/>
        <v>Quarter!r61c109</v>
      </c>
      <c r="K71" s="1" t="str">
        <f t="shared" si="12"/>
        <v>Quarter!r61c110</v>
      </c>
      <c r="L71" s="1" t="str">
        <f t="shared" si="12"/>
        <v>Quarter!r61c111</v>
      </c>
      <c r="M71" s="1" t="str">
        <f t="shared" si="12"/>
        <v>Quarter!r61c112</v>
      </c>
      <c r="N71" s="1" t="str">
        <f t="shared" si="12"/>
        <v>Quarter!r61c113</v>
      </c>
      <c r="O71" s="1" t="str">
        <f t="shared" si="12"/>
        <v>Quarter!r61c114</v>
      </c>
      <c r="P71" s="1" t="str">
        <f t="shared" si="12"/>
        <v>Quarter!r61c115</v>
      </c>
    </row>
    <row r="72" spans="2:16" x14ac:dyDescent="0.25">
      <c r="B72" s="12" t="s">
        <v>49</v>
      </c>
      <c r="D72" s="1">
        <v>62</v>
      </c>
      <c r="E72" s="1" t="str">
        <f t="shared" si="7"/>
        <v>Annual!r62c29</v>
      </c>
      <c r="F72" s="1" t="str">
        <f t="shared" si="7"/>
        <v>Annual!r62c30</v>
      </c>
      <c r="G72" s="1">
        <f t="shared" si="11"/>
        <v>62</v>
      </c>
      <c r="H72" s="1" t="str">
        <f t="shared" si="9"/>
        <v>Quarter!r62c107</v>
      </c>
      <c r="I72" s="1" t="str">
        <f t="shared" si="12"/>
        <v>Quarter!r62c108</v>
      </c>
      <c r="J72" s="1" t="str">
        <f t="shared" si="12"/>
        <v>Quarter!r62c109</v>
      </c>
      <c r="K72" s="1" t="str">
        <f t="shared" si="12"/>
        <v>Quarter!r62c110</v>
      </c>
      <c r="L72" s="1" t="str">
        <f t="shared" si="12"/>
        <v>Quarter!r62c111</v>
      </c>
      <c r="M72" s="1" t="str">
        <f t="shared" si="12"/>
        <v>Quarter!r62c112</v>
      </c>
      <c r="N72" s="1" t="str">
        <f t="shared" si="12"/>
        <v>Quarter!r62c113</v>
      </c>
      <c r="O72" s="1" t="str">
        <f t="shared" si="12"/>
        <v>Quarter!r62c114</v>
      </c>
      <c r="P72" s="1" t="str">
        <f t="shared" si="12"/>
        <v>Quarter!r62c115</v>
      </c>
    </row>
    <row r="73" spans="2:16" x14ac:dyDescent="0.25">
      <c r="B73" s="12" t="s">
        <v>63</v>
      </c>
      <c r="D73" s="1">
        <v>63</v>
      </c>
      <c r="E73" s="1" t="str">
        <f t="shared" si="7"/>
        <v>Annual!r63c29</v>
      </c>
      <c r="F73" s="1" t="str">
        <f t="shared" si="7"/>
        <v>Annual!r63c30</v>
      </c>
      <c r="G73" s="1">
        <f t="shared" si="11"/>
        <v>63</v>
      </c>
      <c r="H73" s="1" t="str">
        <f t="shared" si="9"/>
        <v>Quarter!r63c107</v>
      </c>
      <c r="I73" s="1" t="str">
        <f t="shared" si="12"/>
        <v>Quarter!r63c108</v>
      </c>
      <c r="J73" s="1" t="str">
        <f t="shared" si="12"/>
        <v>Quarter!r63c109</v>
      </c>
      <c r="K73" s="1" t="str">
        <f t="shared" si="12"/>
        <v>Quarter!r63c110</v>
      </c>
      <c r="L73" s="1" t="str">
        <f t="shared" si="12"/>
        <v>Quarter!r63c111</v>
      </c>
      <c r="M73" s="1" t="str">
        <f t="shared" si="12"/>
        <v>Quarter!r63c112</v>
      </c>
      <c r="N73" s="1" t="str">
        <f t="shared" si="12"/>
        <v>Quarter!r63c113</v>
      </c>
      <c r="O73" s="1" t="str">
        <f t="shared" si="12"/>
        <v>Quarter!r63c114</v>
      </c>
      <c r="P73" s="1" t="str">
        <f t="shared" si="12"/>
        <v>Quarter!r63c115</v>
      </c>
    </row>
    <row r="74" spans="2:16" x14ac:dyDescent="0.25">
      <c r="B74" s="12" t="s">
        <v>51</v>
      </c>
      <c r="D74" s="1">
        <v>64</v>
      </c>
      <c r="E74" s="1" t="str">
        <f t="shared" si="7"/>
        <v>Annual!r64c29</v>
      </c>
      <c r="F74" s="1" t="str">
        <f t="shared" si="7"/>
        <v>Annual!r64c30</v>
      </c>
      <c r="G74" s="1">
        <f t="shared" si="11"/>
        <v>64</v>
      </c>
      <c r="H74" s="1" t="str">
        <f t="shared" si="9"/>
        <v>Quarter!r64c107</v>
      </c>
      <c r="I74" s="1" t="str">
        <f t="shared" si="12"/>
        <v>Quarter!r64c108</v>
      </c>
      <c r="J74" s="1" t="str">
        <f t="shared" si="12"/>
        <v>Quarter!r64c109</v>
      </c>
      <c r="K74" s="1" t="str">
        <f t="shared" si="12"/>
        <v>Quarter!r64c110</v>
      </c>
      <c r="L74" s="1" t="str">
        <f t="shared" si="12"/>
        <v>Quarter!r64c111</v>
      </c>
      <c r="M74" s="1" t="str">
        <f t="shared" si="12"/>
        <v>Quarter!r64c112</v>
      </c>
      <c r="N74" s="1" t="str">
        <f t="shared" si="12"/>
        <v>Quarter!r64c113</v>
      </c>
      <c r="O74" s="1" t="str">
        <f t="shared" si="12"/>
        <v>Quarter!r64c114</v>
      </c>
      <c r="P74" s="1" t="str">
        <f t="shared" si="12"/>
        <v>Quarter!r64c115</v>
      </c>
    </row>
    <row r="75" spans="2:16" x14ac:dyDescent="0.25">
      <c r="B75" s="12" t="s">
        <v>82</v>
      </c>
      <c r="D75" s="1">
        <v>65</v>
      </c>
      <c r="E75" s="1" t="str">
        <f t="shared" si="7"/>
        <v>Annual!r65c29</v>
      </c>
      <c r="F75" s="1" t="str">
        <f t="shared" si="7"/>
        <v>Annual!r65c30</v>
      </c>
      <c r="G75" s="1">
        <f t="shared" si="11"/>
        <v>65</v>
      </c>
      <c r="H75" s="1" t="str">
        <f t="shared" si="9"/>
        <v>Quarter!r65c107</v>
      </c>
      <c r="I75" s="1" t="str">
        <f t="shared" si="12"/>
        <v>Quarter!r65c108</v>
      </c>
      <c r="J75" s="1" t="str">
        <f t="shared" si="12"/>
        <v>Quarter!r65c109</v>
      </c>
      <c r="K75" s="1" t="str">
        <f t="shared" si="12"/>
        <v>Quarter!r65c110</v>
      </c>
      <c r="L75" s="1" t="str">
        <f t="shared" si="12"/>
        <v>Quarter!r65c111</v>
      </c>
      <c r="M75" s="1" t="str">
        <f t="shared" si="12"/>
        <v>Quarter!r65c112</v>
      </c>
      <c r="N75" s="1" t="str">
        <f t="shared" si="12"/>
        <v>Quarter!r65c113</v>
      </c>
      <c r="O75" s="1" t="str">
        <f t="shared" si="12"/>
        <v>Quarter!r65c114</v>
      </c>
      <c r="P75" s="1" t="str">
        <f t="shared" si="12"/>
        <v>Quarter!r65c115</v>
      </c>
    </row>
    <row r="76" spans="2:16" x14ac:dyDescent="0.25">
      <c r="B76" s="12" t="s">
        <v>83</v>
      </c>
      <c r="D76" s="1">
        <v>66</v>
      </c>
      <c r="E76" s="1" t="str">
        <f t="shared" si="7"/>
        <v>Annual!r66c29</v>
      </c>
      <c r="F76" s="1" t="str">
        <f t="shared" si="7"/>
        <v>Annual!r66c30</v>
      </c>
      <c r="G76" s="1">
        <f t="shared" si="11"/>
        <v>66</v>
      </c>
      <c r="H76" s="1" t="str">
        <f t="shared" si="9"/>
        <v>Quarter!r66c107</v>
      </c>
      <c r="I76" s="1" t="str">
        <f t="shared" si="12"/>
        <v>Quarter!r66c108</v>
      </c>
      <c r="J76" s="1" t="str">
        <f t="shared" si="12"/>
        <v>Quarter!r66c109</v>
      </c>
      <c r="K76" s="1" t="str">
        <f t="shared" si="12"/>
        <v>Quarter!r66c110</v>
      </c>
      <c r="L76" s="1" t="str">
        <f t="shared" si="12"/>
        <v>Quarter!r66c111</v>
      </c>
      <c r="M76" s="1" t="str">
        <f t="shared" si="12"/>
        <v>Quarter!r66c112</v>
      </c>
      <c r="N76" s="1" t="str">
        <f t="shared" si="12"/>
        <v>Quarter!r66c113</v>
      </c>
      <c r="O76" s="1" t="str">
        <f t="shared" si="12"/>
        <v>Quarter!r66c114</v>
      </c>
      <c r="P76" s="1" t="str">
        <f t="shared" si="12"/>
        <v>Quarter!r66c115</v>
      </c>
    </row>
    <row r="77" spans="2:16" ht="12.5" x14ac:dyDescent="0.25">
      <c r="B77" s="13" t="s">
        <v>64</v>
      </c>
      <c r="D77" s="1">
        <v>67</v>
      </c>
      <c r="E77" s="1" t="str">
        <f t="shared" si="7"/>
        <v>Annual!r67c29</v>
      </c>
      <c r="F77" s="1" t="str">
        <f t="shared" si="7"/>
        <v>Annual!r67c30</v>
      </c>
      <c r="G77" s="1">
        <f t="shared" si="11"/>
        <v>67</v>
      </c>
      <c r="H77" s="1" t="str">
        <f t="shared" si="9"/>
        <v>Quarter!r67c107</v>
      </c>
      <c r="I77" s="1" t="str">
        <f t="shared" si="12"/>
        <v>Quarter!r67c108</v>
      </c>
      <c r="J77" s="1" t="str">
        <f t="shared" si="12"/>
        <v>Quarter!r67c109</v>
      </c>
      <c r="K77" s="1" t="str">
        <f t="shared" si="12"/>
        <v>Quarter!r67c110</v>
      </c>
      <c r="L77" s="1" t="str">
        <f t="shared" si="12"/>
        <v>Quarter!r67c111</v>
      </c>
      <c r="M77" s="1" t="str">
        <f t="shared" si="12"/>
        <v>Quarter!r67c112</v>
      </c>
      <c r="N77" s="1" t="str">
        <f t="shared" si="12"/>
        <v>Quarter!r67c113</v>
      </c>
      <c r="O77" s="1" t="str">
        <f t="shared" si="12"/>
        <v>Quarter!r67c114</v>
      </c>
      <c r="P77" s="1" t="str">
        <f t="shared" si="12"/>
        <v>Quarter!r67c115</v>
      </c>
    </row>
    <row r="78" spans="2:16" x14ac:dyDescent="0.25">
      <c r="B78" s="12" t="s">
        <v>52</v>
      </c>
      <c r="D78" s="1">
        <v>68</v>
      </c>
      <c r="E78" s="1" t="str">
        <f t="shared" si="7"/>
        <v>Annual!r68c29</v>
      </c>
      <c r="F78" s="1" t="str">
        <f t="shared" si="7"/>
        <v>Annual!r68c30</v>
      </c>
      <c r="G78" s="1">
        <f t="shared" si="11"/>
        <v>68</v>
      </c>
      <c r="H78" s="1" t="str">
        <f t="shared" si="9"/>
        <v>Quarter!r68c107</v>
      </c>
      <c r="I78" s="1" t="str">
        <f t="shared" si="12"/>
        <v>Quarter!r68c108</v>
      </c>
      <c r="J78" s="1" t="str">
        <f t="shared" si="12"/>
        <v>Quarter!r68c109</v>
      </c>
      <c r="K78" s="1" t="str">
        <f t="shared" si="12"/>
        <v>Quarter!r68c110</v>
      </c>
      <c r="L78" s="1" t="str">
        <f t="shared" si="12"/>
        <v>Quarter!r68c111</v>
      </c>
      <c r="M78" s="1" t="str">
        <f t="shared" si="12"/>
        <v>Quarter!r68c112</v>
      </c>
      <c r="N78" s="1" t="str">
        <f t="shared" si="12"/>
        <v>Quarter!r68c113</v>
      </c>
      <c r="O78" s="1" t="str">
        <f t="shared" si="12"/>
        <v>Quarter!r68c114</v>
      </c>
      <c r="P78" s="1" t="str">
        <f t="shared" si="12"/>
        <v>Quarter!r68c115</v>
      </c>
    </row>
    <row r="79" spans="2:16" x14ac:dyDescent="0.25">
      <c r="B79" s="12" t="s">
        <v>53</v>
      </c>
      <c r="D79" s="1">
        <v>69</v>
      </c>
      <c r="E79" s="1" t="str">
        <f t="shared" si="7"/>
        <v>Annual!r69c29</v>
      </c>
      <c r="F79" s="1" t="str">
        <f t="shared" si="7"/>
        <v>Annual!r69c30</v>
      </c>
      <c r="G79" s="1">
        <f t="shared" si="11"/>
        <v>69</v>
      </c>
      <c r="H79" s="1" t="str">
        <f t="shared" si="9"/>
        <v>Quarter!r69c107</v>
      </c>
      <c r="I79" s="1" t="str">
        <f t="shared" si="12"/>
        <v>Quarter!r69c108</v>
      </c>
      <c r="J79" s="1" t="str">
        <f t="shared" si="12"/>
        <v>Quarter!r69c109</v>
      </c>
      <c r="K79" s="1" t="str">
        <f t="shared" si="12"/>
        <v>Quarter!r69c110</v>
      </c>
      <c r="L79" s="1" t="str">
        <f t="shared" si="12"/>
        <v>Quarter!r69c111</v>
      </c>
      <c r="M79" s="1" t="str">
        <f t="shared" si="12"/>
        <v>Quarter!r69c112</v>
      </c>
      <c r="N79" s="1" t="str">
        <f t="shared" si="12"/>
        <v>Quarter!r69c113</v>
      </c>
      <c r="O79" s="1" t="str">
        <f t="shared" si="12"/>
        <v>Quarter!r69c114</v>
      </c>
      <c r="P79" s="1" t="str">
        <f t="shared" si="12"/>
        <v>Quarter!r69c115</v>
      </c>
    </row>
    <row r="80" spans="2:16" x14ac:dyDescent="0.25">
      <c r="B80" s="12" t="s">
        <v>54</v>
      </c>
      <c r="D80" s="1">
        <v>70</v>
      </c>
      <c r="E80" s="1" t="str">
        <f t="shared" si="7"/>
        <v>Annual!r70c29</v>
      </c>
      <c r="F80" s="1" t="str">
        <f t="shared" si="7"/>
        <v>Annual!r70c30</v>
      </c>
      <c r="G80" s="1">
        <f t="shared" si="11"/>
        <v>70</v>
      </c>
      <c r="H80" s="1" t="str">
        <f t="shared" si="9"/>
        <v>Quarter!r70c107</v>
      </c>
      <c r="I80" s="1" t="str">
        <f t="shared" si="12"/>
        <v>Quarter!r70c108</v>
      </c>
      <c r="J80" s="1" t="str">
        <f t="shared" si="12"/>
        <v>Quarter!r70c109</v>
      </c>
      <c r="K80" s="1" t="str">
        <f t="shared" si="12"/>
        <v>Quarter!r70c110</v>
      </c>
      <c r="L80" s="1" t="str">
        <f t="shared" si="12"/>
        <v>Quarter!r70c111</v>
      </c>
      <c r="M80" s="1" t="str">
        <f t="shared" si="12"/>
        <v>Quarter!r70c112</v>
      </c>
      <c r="N80" s="1" t="str">
        <f t="shared" si="12"/>
        <v>Quarter!r70c113</v>
      </c>
      <c r="O80" s="1" t="str">
        <f t="shared" si="12"/>
        <v>Quarter!r70c114</v>
      </c>
      <c r="P80" s="1" t="str">
        <f t="shared" si="12"/>
        <v>Quarter!r70c115</v>
      </c>
    </row>
    <row r="81" spans="2:16" x14ac:dyDescent="0.25">
      <c r="B81" s="9" t="s">
        <v>59</v>
      </c>
      <c r="D81" s="1">
        <v>71</v>
      </c>
      <c r="E81" s="1" t="str">
        <f t="shared" si="7"/>
        <v>Annual!r71c29</v>
      </c>
      <c r="F81" s="1" t="str">
        <f t="shared" si="7"/>
        <v>Annual!r71c30</v>
      </c>
      <c r="G81" s="1">
        <f t="shared" si="11"/>
        <v>71</v>
      </c>
      <c r="H81" s="1" t="str">
        <f t="shared" si="9"/>
        <v>Quarter!r71c107</v>
      </c>
      <c r="I81" s="1" t="str">
        <f t="shared" si="12"/>
        <v>Quarter!r71c108</v>
      </c>
      <c r="J81" s="1" t="str">
        <f t="shared" si="12"/>
        <v>Quarter!r71c109</v>
      </c>
      <c r="K81" s="1" t="str">
        <f t="shared" si="12"/>
        <v>Quarter!r71c110</v>
      </c>
      <c r="L81" s="1" t="str">
        <f t="shared" si="12"/>
        <v>Quarter!r71c111</v>
      </c>
      <c r="M81" s="1" t="str">
        <f t="shared" si="12"/>
        <v>Quarter!r71c112</v>
      </c>
      <c r="N81" s="1" t="str">
        <f t="shared" si="12"/>
        <v>Quarter!r71c113</v>
      </c>
      <c r="O81" s="1" t="str">
        <f t="shared" si="12"/>
        <v>Quarter!r71c114</v>
      </c>
      <c r="P81" s="1" t="str">
        <f t="shared" si="12"/>
        <v>Quarter!r71c115</v>
      </c>
    </row>
    <row r="82" spans="2:16" x14ac:dyDescent="0.25">
      <c r="B82" s="9" t="s">
        <v>60</v>
      </c>
    </row>
    <row r="83" spans="2:16" x14ac:dyDescent="0.25">
      <c r="B83" s="12" t="s">
        <v>57</v>
      </c>
      <c r="D83" s="1">
        <v>72</v>
      </c>
      <c r="E83" s="1" t="str">
        <f t="shared" si="7"/>
        <v>Annual!r72c29</v>
      </c>
      <c r="F83" s="1" t="str">
        <f t="shared" si="7"/>
        <v>Annual!r72c30</v>
      </c>
      <c r="G83" s="1">
        <f t="shared" si="11"/>
        <v>72</v>
      </c>
      <c r="H83" s="1" t="str">
        <f t="shared" si="9"/>
        <v>Quarter!r72c107</v>
      </c>
      <c r="I83" s="1" t="str">
        <f t="shared" si="12"/>
        <v>Quarter!r72c108</v>
      </c>
      <c r="J83" s="1" t="str">
        <f t="shared" si="12"/>
        <v>Quarter!r72c109</v>
      </c>
      <c r="K83" s="1" t="str">
        <f t="shared" si="12"/>
        <v>Quarter!r72c110</v>
      </c>
      <c r="L83" s="1" t="str">
        <f t="shared" si="12"/>
        <v>Quarter!r72c111</v>
      </c>
      <c r="M83" s="1" t="str">
        <f t="shared" si="12"/>
        <v>Quarter!r72c112</v>
      </c>
      <c r="N83" s="1" t="str">
        <f t="shared" si="12"/>
        <v>Quarter!r72c113</v>
      </c>
      <c r="O83" s="1" t="str">
        <f t="shared" si="12"/>
        <v>Quarter!r72c114</v>
      </c>
      <c r="P83" s="1" t="str">
        <f t="shared" si="12"/>
        <v>Quarter!r72c115</v>
      </c>
    </row>
    <row r="84" spans="2:16" x14ac:dyDescent="0.25">
      <c r="B84" s="12" t="s">
        <v>58</v>
      </c>
      <c r="D84" s="1">
        <v>73</v>
      </c>
      <c r="E84" s="1" t="str">
        <f t="shared" si="7"/>
        <v>Annual!r73c29</v>
      </c>
      <c r="F84" s="1" t="str">
        <f t="shared" si="7"/>
        <v>Annual!r73c30</v>
      </c>
      <c r="G84" s="1">
        <f t="shared" si="11"/>
        <v>73</v>
      </c>
      <c r="H84" s="1" t="str">
        <f t="shared" si="9"/>
        <v>Quarter!r73c107</v>
      </c>
      <c r="I84" s="1" t="str">
        <f t="shared" si="12"/>
        <v>Quarter!r73c108</v>
      </c>
      <c r="J84" s="1" t="str">
        <f t="shared" si="12"/>
        <v>Quarter!r73c109</v>
      </c>
      <c r="K84" s="1" t="str">
        <f t="shared" si="12"/>
        <v>Quarter!r73c110</v>
      </c>
      <c r="L84" s="1" t="str">
        <f t="shared" si="12"/>
        <v>Quarter!r73c111</v>
      </c>
      <c r="M84" s="1" t="str">
        <f t="shared" si="12"/>
        <v>Quarter!r73c112</v>
      </c>
      <c r="N84" s="1" t="str">
        <f t="shared" si="12"/>
        <v>Quarter!r73c113</v>
      </c>
      <c r="O84" s="1" t="str">
        <f t="shared" si="12"/>
        <v>Quarter!r73c114</v>
      </c>
      <c r="P84" s="1" t="str">
        <f t="shared" si="12"/>
        <v>Quarter!r73c115</v>
      </c>
    </row>
    <row r="85" spans="2:16" x14ac:dyDescent="0.25">
      <c r="B85" s="12" t="s">
        <v>49</v>
      </c>
      <c r="D85" s="1">
        <v>74</v>
      </c>
      <c r="E85" s="1" t="str">
        <f t="shared" si="7"/>
        <v>Annual!r74c29</v>
      </c>
      <c r="F85" s="1" t="str">
        <f t="shared" si="7"/>
        <v>Annual!r74c30</v>
      </c>
      <c r="G85" s="1">
        <f t="shared" si="11"/>
        <v>74</v>
      </c>
      <c r="H85" s="1" t="str">
        <f t="shared" si="9"/>
        <v>Quarter!r74c107</v>
      </c>
      <c r="I85" s="1" t="str">
        <f t="shared" si="12"/>
        <v>Quarter!r74c108</v>
      </c>
      <c r="J85" s="1" t="str">
        <f t="shared" si="12"/>
        <v>Quarter!r74c109</v>
      </c>
      <c r="K85" s="1" t="str">
        <f t="shared" si="12"/>
        <v>Quarter!r74c110</v>
      </c>
      <c r="L85" s="1" t="str">
        <f t="shared" si="12"/>
        <v>Quarter!r74c111</v>
      </c>
      <c r="M85" s="1" t="str">
        <f t="shared" si="12"/>
        <v>Quarter!r74c112</v>
      </c>
      <c r="N85" s="1" t="str">
        <f t="shared" si="12"/>
        <v>Quarter!r74c113</v>
      </c>
      <c r="O85" s="1" t="str">
        <f t="shared" si="12"/>
        <v>Quarter!r74c114</v>
      </c>
      <c r="P85" s="1" t="str">
        <f t="shared" si="12"/>
        <v>Quarter!r74c115</v>
      </c>
    </row>
    <row r="86" spans="2:16" x14ac:dyDescent="0.25">
      <c r="B86" s="12" t="s">
        <v>50</v>
      </c>
      <c r="D86" s="1">
        <v>75</v>
      </c>
      <c r="E86" s="1" t="str">
        <f t="shared" si="7"/>
        <v>Annual!r75c29</v>
      </c>
      <c r="F86" s="1" t="str">
        <f t="shared" si="7"/>
        <v>Annual!r75c30</v>
      </c>
      <c r="G86" s="1">
        <f t="shared" si="11"/>
        <v>75</v>
      </c>
      <c r="H86" s="1" t="str">
        <f t="shared" si="9"/>
        <v>Quarter!r75c107</v>
      </c>
      <c r="I86" s="1" t="str">
        <f t="shared" si="12"/>
        <v>Quarter!r75c108</v>
      </c>
      <c r="J86" s="1" t="str">
        <f t="shared" si="12"/>
        <v>Quarter!r75c109</v>
      </c>
      <c r="K86" s="1" t="str">
        <f t="shared" si="12"/>
        <v>Quarter!r75c110</v>
      </c>
      <c r="L86" s="1" t="str">
        <f t="shared" si="12"/>
        <v>Quarter!r75c111</v>
      </c>
      <c r="M86" s="1" t="str">
        <f t="shared" si="12"/>
        <v>Quarter!r75c112</v>
      </c>
      <c r="N86" s="1" t="str">
        <f t="shared" si="12"/>
        <v>Quarter!r75c113</v>
      </c>
      <c r="O86" s="1" t="str">
        <f t="shared" si="12"/>
        <v>Quarter!r75c114</v>
      </c>
      <c r="P86" s="1" t="str">
        <f t="shared" si="12"/>
        <v>Quarter!r75c115</v>
      </c>
    </row>
    <row r="87" spans="2:16" x14ac:dyDescent="0.25">
      <c r="B87" s="12" t="s">
        <v>63</v>
      </c>
      <c r="D87" s="1">
        <v>76</v>
      </c>
      <c r="E87" s="1" t="str">
        <f t="shared" si="7"/>
        <v>Annual!r76c29</v>
      </c>
      <c r="F87" s="1" t="str">
        <f t="shared" si="7"/>
        <v>Annual!r76c30</v>
      </c>
      <c r="G87" s="1">
        <f t="shared" si="11"/>
        <v>76</v>
      </c>
      <c r="H87" s="1" t="str">
        <f t="shared" si="9"/>
        <v>Quarter!r76c107</v>
      </c>
      <c r="I87" s="1" t="str">
        <f t="shared" si="12"/>
        <v>Quarter!r76c108</v>
      </c>
      <c r="J87" s="1" t="str">
        <f t="shared" si="12"/>
        <v>Quarter!r76c109</v>
      </c>
      <c r="K87" s="1" t="str">
        <f t="shared" si="12"/>
        <v>Quarter!r76c110</v>
      </c>
      <c r="L87" s="1" t="str">
        <f t="shared" si="12"/>
        <v>Quarter!r76c111</v>
      </c>
      <c r="M87" s="1" t="str">
        <f t="shared" si="12"/>
        <v>Quarter!r76c112</v>
      </c>
      <c r="N87" s="1" t="str">
        <f t="shared" si="12"/>
        <v>Quarter!r76c113</v>
      </c>
      <c r="O87" s="1" t="str">
        <f t="shared" si="12"/>
        <v>Quarter!r76c114</v>
      </c>
      <c r="P87" s="1" t="str">
        <f t="shared" si="12"/>
        <v>Quarter!r76c115</v>
      </c>
    </row>
    <row r="88" spans="2:16" x14ac:dyDescent="0.25">
      <c r="B88" s="12" t="s">
        <v>51</v>
      </c>
      <c r="D88" s="1">
        <v>77</v>
      </c>
      <c r="E88" s="1" t="str">
        <f t="shared" si="7"/>
        <v>Annual!r77c29</v>
      </c>
      <c r="F88" s="1" t="str">
        <f t="shared" si="7"/>
        <v>Annual!r77c30</v>
      </c>
      <c r="G88" s="1">
        <f t="shared" si="11"/>
        <v>77</v>
      </c>
      <c r="H88" s="1" t="str">
        <f t="shared" si="9"/>
        <v>Quarter!r77c107</v>
      </c>
      <c r="I88" s="1" t="str">
        <f t="shared" si="12"/>
        <v>Quarter!r77c108</v>
      </c>
      <c r="J88" s="1" t="str">
        <f t="shared" si="12"/>
        <v>Quarter!r77c109</v>
      </c>
      <c r="K88" s="1" t="str">
        <f t="shared" si="12"/>
        <v>Quarter!r77c110</v>
      </c>
      <c r="L88" s="1" t="str">
        <f t="shared" si="12"/>
        <v>Quarter!r77c111</v>
      </c>
      <c r="M88" s="1" t="str">
        <f t="shared" si="12"/>
        <v>Quarter!r77c112</v>
      </c>
      <c r="N88" s="1" t="str">
        <f t="shared" si="12"/>
        <v>Quarter!r77c113</v>
      </c>
      <c r="O88" s="1" t="str">
        <f t="shared" si="12"/>
        <v>Quarter!r77c114</v>
      </c>
      <c r="P88" s="1" t="str">
        <f t="shared" si="12"/>
        <v>Quarter!r77c115</v>
      </c>
    </row>
    <row r="89" spans="2:16" x14ac:dyDescent="0.25">
      <c r="B89" s="12" t="s">
        <v>82</v>
      </c>
      <c r="D89" s="1">
        <v>78</v>
      </c>
      <c r="E89" s="1" t="str">
        <f t="shared" si="7"/>
        <v>Annual!r78c29</v>
      </c>
      <c r="F89" s="1" t="str">
        <f t="shared" si="7"/>
        <v>Annual!r78c30</v>
      </c>
      <c r="G89" s="1">
        <f t="shared" si="11"/>
        <v>78</v>
      </c>
      <c r="H89" s="1" t="str">
        <f t="shared" si="9"/>
        <v>Quarter!r78c107</v>
      </c>
      <c r="I89" s="1" t="str">
        <f t="shared" si="12"/>
        <v>Quarter!r78c108</v>
      </c>
      <c r="J89" s="1" t="str">
        <f t="shared" si="12"/>
        <v>Quarter!r78c109</v>
      </c>
      <c r="K89" s="1" t="str">
        <f t="shared" si="12"/>
        <v>Quarter!r78c110</v>
      </c>
      <c r="L89" s="1" t="str">
        <f t="shared" si="12"/>
        <v>Quarter!r78c111</v>
      </c>
      <c r="M89" s="1" t="str">
        <f t="shared" si="12"/>
        <v>Quarter!r78c112</v>
      </c>
      <c r="N89" s="1" t="str">
        <f t="shared" si="12"/>
        <v>Quarter!r78c113</v>
      </c>
      <c r="O89" s="1" t="str">
        <f t="shared" si="12"/>
        <v>Quarter!r78c114</v>
      </c>
      <c r="P89" s="1" t="str">
        <f t="shared" si="12"/>
        <v>Quarter!r78c115</v>
      </c>
    </row>
    <row r="90" spans="2:16" x14ac:dyDescent="0.25">
      <c r="B90" s="12" t="s">
        <v>83</v>
      </c>
      <c r="D90" s="1">
        <v>79</v>
      </c>
      <c r="E90" s="1" t="str">
        <f t="shared" si="7"/>
        <v>Annual!r79c29</v>
      </c>
      <c r="F90" s="1" t="str">
        <f t="shared" si="7"/>
        <v>Annual!r79c30</v>
      </c>
      <c r="G90" s="1">
        <f t="shared" si="11"/>
        <v>79</v>
      </c>
      <c r="H90" s="1" t="str">
        <f t="shared" si="9"/>
        <v>Quarter!r79c107</v>
      </c>
      <c r="I90" s="1" t="str">
        <f t="shared" si="12"/>
        <v>Quarter!r79c108</v>
      </c>
      <c r="J90" s="1" t="str">
        <f t="shared" si="12"/>
        <v>Quarter!r79c109</v>
      </c>
      <c r="K90" s="1" t="str">
        <f t="shared" si="12"/>
        <v>Quarter!r79c110</v>
      </c>
      <c r="L90" s="1" t="str">
        <f t="shared" si="12"/>
        <v>Quarter!r79c111</v>
      </c>
      <c r="M90" s="1" t="str">
        <f t="shared" si="12"/>
        <v>Quarter!r79c112</v>
      </c>
      <c r="N90" s="1" t="str">
        <f t="shared" si="12"/>
        <v>Quarter!r79c113</v>
      </c>
      <c r="O90" s="1" t="str">
        <f t="shared" si="12"/>
        <v>Quarter!r79c114</v>
      </c>
      <c r="P90" s="1" t="str">
        <f t="shared" si="12"/>
        <v>Quarter!r79c115</v>
      </c>
    </row>
    <row r="91" spans="2:16" ht="12.5" x14ac:dyDescent="0.25">
      <c r="B91" s="13" t="s">
        <v>64</v>
      </c>
      <c r="D91" s="1">
        <v>80</v>
      </c>
      <c r="E91" s="1" t="str">
        <f t="shared" si="7"/>
        <v>Annual!r80c29</v>
      </c>
      <c r="F91" s="1" t="str">
        <f t="shared" si="7"/>
        <v>Annual!r80c30</v>
      </c>
      <c r="G91" s="1">
        <f t="shared" si="11"/>
        <v>80</v>
      </c>
      <c r="H91" s="1" t="str">
        <f t="shared" si="9"/>
        <v>Quarter!r80c107</v>
      </c>
      <c r="I91" s="1" t="str">
        <f t="shared" si="12"/>
        <v>Quarter!r80c108</v>
      </c>
      <c r="J91" s="1" t="str">
        <f t="shared" si="12"/>
        <v>Quarter!r80c109</v>
      </c>
      <c r="K91" s="1" t="str">
        <f t="shared" si="12"/>
        <v>Quarter!r80c110</v>
      </c>
      <c r="L91" s="1" t="str">
        <f t="shared" si="12"/>
        <v>Quarter!r80c111</v>
      </c>
      <c r="M91" s="1" t="str">
        <f t="shared" si="12"/>
        <v>Quarter!r80c112</v>
      </c>
      <c r="N91" s="1" t="str">
        <f t="shared" si="12"/>
        <v>Quarter!r80c113</v>
      </c>
      <c r="O91" s="1" t="str">
        <f t="shared" si="12"/>
        <v>Quarter!r80c114</v>
      </c>
      <c r="P91" s="1" t="str">
        <f t="shared" si="12"/>
        <v>Quarter!r80c115</v>
      </c>
    </row>
    <row r="92" spans="2:16" x14ac:dyDescent="0.25">
      <c r="B92" s="12" t="s">
        <v>52</v>
      </c>
      <c r="D92" s="1">
        <v>81</v>
      </c>
      <c r="E92" s="1" t="str">
        <f t="shared" si="7"/>
        <v>Annual!r81c29</v>
      </c>
      <c r="F92" s="1" t="str">
        <f t="shared" si="7"/>
        <v>Annual!r81c30</v>
      </c>
      <c r="G92" s="1">
        <f t="shared" si="11"/>
        <v>81</v>
      </c>
      <c r="H92" s="1" t="str">
        <f t="shared" si="9"/>
        <v>Quarter!r81c107</v>
      </c>
      <c r="I92" s="1" t="str">
        <f t="shared" si="12"/>
        <v>Quarter!r81c108</v>
      </c>
      <c r="J92" s="1" t="str">
        <f t="shared" si="12"/>
        <v>Quarter!r81c109</v>
      </c>
      <c r="K92" s="1" t="str">
        <f t="shared" si="12"/>
        <v>Quarter!r81c110</v>
      </c>
      <c r="L92" s="1" t="str">
        <f t="shared" si="12"/>
        <v>Quarter!r81c111</v>
      </c>
      <c r="M92" s="1" t="str">
        <f t="shared" si="12"/>
        <v>Quarter!r81c112</v>
      </c>
      <c r="N92" s="1" t="str">
        <f t="shared" si="12"/>
        <v>Quarter!r81c113</v>
      </c>
      <c r="O92" s="1" t="str">
        <f t="shared" si="12"/>
        <v>Quarter!r81c114</v>
      </c>
      <c r="P92" s="1" t="str">
        <f t="shared" si="12"/>
        <v>Quarter!r81c115</v>
      </c>
    </row>
    <row r="93" spans="2:16" x14ac:dyDescent="0.25">
      <c r="B93" s="12" t="s">
        <v>53</v>
      </c>
      <c r="D93" s="1">
        <v>82</v>
      </c>
      <c r="E93" s="1" t="str">
        <f t="shared" si="7"/>
        <v>Annual!r82c29</v>
      </c>
      <c r="F93" s="1" t="str">
        <f t="shared" si="7"/>
        <v>Annual!r82c30</v>
      </c>
      <c r="G93" s="1">
        <f t="shared" si="11"/>
        <v>82</v>
      </c>
      <c r="H93" s="1" t="str">
        <f t="shared" si="9"/>
        <v>Quarter!r82c107</v>
      </c>
      <c r="I93" s="1" t="str">
        <f t="shared" si="12"/>
        <v>Quarter!r82c108</v>
      </c>
      <c r="J93" s="1" t="str">
        <f t="shared" si="12"/>
        <v>Quarter!r82c109</v>
      </c>
      <c r="K93" s="1" t="str">
        <f t="shared" si="12"/>
        <v>Quarter!r82c110</v>
      </c>
      <c r="L93" s="1" t="str">
        <f t="shared" si="12"/>
        <v>Quarter!r82c111</v>
      </c>
      <c r="M93" s="1" t="str">
        <f t="shared" si="12"/>
        <v>Quarter!r82c112</v>
      </c>
      <c r="N93" s="1" t="str">
        <f t="shared" si="12"/>
        <v>Quarter!r82c113</v>
      </c>
      <c r="O93" s="1" t="str">
        <f t="shared" si="12"/>
        <v>Quarter!r82c114</v>
      </c>
      <c r="P93" s="1" t="str">
        <f t="shared" si="12"/>
        <v>Quarter!r82c115</v>
      </c>
    </row>
    <row r="94" spans="2:16" x14ac:dyDescent="0.25">
      <c r="B94" s="12" t="s">
        <v>54</v>
      </c>
      <c r="D94" s="1">
        <v>83</v>
      </c>
      <c r="E94" s="1" t="str">
        <f t="shared" si="7"/>
        <v>Annual!r83c29</v>
      </c>
      <c r="F94" s="1" t="str">
        <f t="shared" si="7"/>
        <v>Annual!r83c30</v>
      </c>
      <c r="G94" s="1">
        <f t="shared" si="11"/>
        <v>83</v>
      </c>
      <c r="H94" s="1" t="str">
        <f t="shared" si="9"/>
        <v>Quarter!r83c107</v>
      </c>
      <c r="I94" s="1" t="str">
        <f t="shared" si="12"/>
        <v>Quarter!r83c108</v>
      </c>
      <c r="J94" s="1" t="str">
        <f t="shared" si="12"/>
        <v>Quarter!r83c109</v>
      </c>
      <c r="K94" s="1" t="str">
        <f t="shared" si="12"/>
        <v>Quarter!r83c110</v>
      </c>
      <c r="L94" s="1" t="str">
        <f t="shared" si="12"/>
        <v>Quarter!r83c111</v>
      </c>
      <c r="M94" s="1" t="str">
        <f t="shared" si="12"/>
        <v>Quarter!r83c112</v>
      </c>
      <c r="N94" s="1" t="str">
        <f t="shared" si="12"/>
        <v>Quarter!r83c113</v>
      </c>
      <c r="O94" s="1" t="str">
        <f t="shared" si="12"/>
        <v>Quarter!r83c114</v>
      </c>
      <c r="P94" s="1" t="str">
        <f t="shared" si="12"/>
        <v>Quarter!r83c115</v>
      </c>
    </row>
    <row r="95" spans="2:16" x14ac:dyDescent="0.25">
      <c r="B95" s="12" t="s">
        <v>62</v>
      </c>
      <c r="D95" s="1">
        <v>84</v>
      </c>
      <c r="E95" s="1" t="str">
        <f t="shared" si="7"/>
        <v>Annual!r84c29</v>
      </c>
      <c r="F95" s="1" t="str">
        <f t="shared" si="7"/>
        <v>Annual!r84c30</v>
      </c>
      <c r="G95" s="1">
        <f t="shared" si="11"/>
        <v>84</v>
      </c>
      <c r="H95" s="1" t="str">
        <f t="shared" si="9"/>
        <v>Quarter!r84c107</v>
      </c>
      <c r="I95" s="1" t="str">
        <f t="shared" si="12"/>
        <v>Quarter!r84c108</v>
      </c>
      <c r="J95" s="1" t="str">
        <f t="shared" si="12"/>
        <v>Quarter!r84c109</v>
      </c>
      <c r="K95" s="1" t="str">
        <f t="shared" si="12"/>
        <v>Quarter!r84c110</v>
      </c>
      <c r="L95" s="1" t="str">
        <f t="shared" si="12"/>
        <v>Quarter!r84c111</v>
      </c>
      <c r="M95" s="1" t="str">
        <f t="shared" si="12"/>
        <v>Quarter!r84c112</v>
      </c>
      <c r="N95" s="1" t="str">
        <f t="shared" si="12"/>
        <v>Quarter!r84c113</v>
      </c>
      <c r="O95" s="1" t="str">
        <f t="shared" si="12"/>
        <v>Quarter!r84c114</v>
      </c>
      <c r="P95" s="1" t="str">
        <f t="shared" si="12"/>
        <v>Quarter!r84c115</v>
      </c>
    </row>
    <row r="96" spans="2:16" x14ac:dyDescent="0.25">
      <c r="B96" s="12" t="s">
        <v>263</v>
      </c>
      <c r="D96" s="1">
        <v>85</v>
      </c>
      <c r="E96" s="1" t="str">
        <f t="shared" si="7"/>
        <v>Annual!r85c29</v>
      </c>
      <c r="F96" s="1" t="str">
        <f t="shared" si="7"/>
        <v>Annual!r85c30</v>
      </c>
      <c r="G96" s="1">
        <f t="shared" si="11"/>
        <v>85</v>
      </c>
      <c r="H96" s="1" t="str">
        <f t="shared" si="9"/>
        <v>Quarter!r85c107</v>
      </c>
      <c r="I96" s="1" t="str">
        <f t="shared" si="12"/>
        <v>Quarter!r85c108</v>
      </c>
      <c r="J96" s="1" t="str">
        <f t="shared" si="12"/>
        <v>Quarter!r85c109</v>
      </c>
      <c r="K96" s="1" t="str">
        <f t="shared" si="12"/>
        <v>Quarter!r85c110</v>
      </c>
      <c r="L96" s="1" t="str">
        <f t="shared" si="12"/>
        <v>Quarter!r85c111</v>
      </c>
      <c r="M96" s="1" t="str">
        <f t="shared" si="12"/>
        <v>Quarter!r85c112</v>
      </c>
      <c r="N96" s="1" t="str">
        <f t="shared" si="12"/>
        <v>Quarter!r85c113</v>
      </c>
      <c r="O96" s="1" t="str">
        <f t="shared" si="12"/>
        <v>Quarter!r85c114</v>
      </c>
      <c r="P96" s="1" t="str">
        <f t="shared" si="12"/>
        <v>Quarter!r85c115</v>
      </c>
    </row>
    <row r="97" spans="2:16" x14ac:dyDescent="0.25">
      <c r="B97" s="9" t="s">
        <v>61</v>
      </c>
      <c r="D97" s="1">
        <v>86</v>
      </c>
      <c r="E97" s="1" t="str">
        <f t="shared" si="7"/>
        <v>Annual!r86c29</v>
      </c>
      <c r="F97" s="1" t="str">
        <f t="shared" si="7"/>
        <v>Annual!r86c30</v>
      </c>
      <c r="G97" s="1">
        <f t="shared" si="11"/>
        <v>86</v>
      </c>
      <c r="H97" s="1" t="str">
        <f t="shared" si="9"/>
        <v>Quarter!r86c107</v>
      </c>
      <c r="I97" s="1" t="str">
        <f t="shared" si="12"/>
        <v>Quarter!r86c108</v>
      </c>
      <c r="J97" s="1" t="str">
        <f t="shared" si="12"/>
        <v>Quarter!r86c109</v>
      </c>
      <c r="K97" s="1" t="str">
        <f t="shared" si="12"/>
        <v>Quarter!r86c110</v>
      </c>
      <c r="L97" s="1" t="str">
        <f t="shared" si="12"/>
        <v>Quarter!r86c111</v>
      </c>
      <c r="M97" s="1" t="str">
        <f t="shared" si="12"/>
        <v>Quarter!r86c112</v>
      </c>
      <c r="N97" s="1" t="str">
        <f t="shared" si="12"/>
        <v>Quarter!r86c113</v>
      </c>
      <c r="O97" s="1" t="str">
        <f t="shared" si="12"/>
        <v>Quarter!r86c114</v>
      </c>
      <c r="P97" s="1" t="str">
        <f t="shared" si="12"/>
        <v>Quarter!r86c115</v>
      </c>
    </row>
    <row r="98" spans="2:16" x14ac:dyDescent="0.25">
      <c r="B98" s="9"/>
    </row>
    <row r="99" spans="2:16" x14ac:dyDescent="0.25">
      <c r="B99" s="8" t="s">
        <v>72</v>
      </c>
    </row>
    <row r="100" spans="2:16" x14ac:dyDescent="0.25">
      <c r="B100" s="1" t="s">
        <v>46</v>
      </c>
    </row>
    <row r="101" spans="2:16" x14ac:dyDescent="0.25">
      <c r="B101" s="1" t="s">
        <v>57</v>
      </c>
      <c r="D101" s="1">
        <v>89</v>
      </c>
      <c r="E101" s="1" t="str">
        <f t="shared" si="7"/>
        <v>Annual!r89c29</v>
      </c>
      <c r="F101" s="1" t="str">
        <f t="shared" si="7"/>
        <v>Annual!r89c30</v>
      </c>
      <c r="G101" s="1">
        <f t="shared" ref="G101:G145" si="13">D101</f>
        <v>89</v>
      </c>
      <c r="H101" s="1" t="str">
        <f t="shared" si="9"/>
        <v>Quarter!r89c107</v>
      </c>
      <c r="I101" s="1" t="str">
        <f t="shared" si="9"/>
        <v>Quarter!r89c108</v>
      </c>
      <c r="J101" s="1" t="str">
        <f t="shared" si="9"/>
        <v>Quarter!r89c109</v>
      </c>
      <c r="K101" s="1" t="str">
        <f t="shared" si="9"/>
        <v>Quarter!r89c110</v>
      </c>
      <c r="L101" s="1" t="str">
        <f t="shared" si="9"/>
        <v>Quarter!r89c111</v>
      </c>
      <c r="M101" s="1" t="str">
        <f t="shared" si="9"/>
        <v>Quarter!r89c112</v>
      </c>
      <c r="N101" s="1" t="str">
        <f t="shared" si="9"/>
        <v>Quarter!r89c113</v>
      </c>
      <c r="O101" s="1" t="str">
        <f t="shared" si="9"/>
        <v>Quarter!r89c114</v>
      </c>
      <c r="P101" s="1" t="str">
        <f t="shared" si="9"/>
        <v>Quarter!r89c115</v>
      </c>
    </row>
    <row r="102" spans="2:16" x14ac:dyDescent="0.25">
      <c r="B102" s="1" t="s">
        <v>58</v>
      </c>
      <c r="D102" s="1">
        <v>90</v>
      </c>
      <c r="E102" s="1" t="str">
        <f t="shared" si="7"/>
        <v>Annual!r90c29</v>
      </c>
      <c r="F102" s="1" t="str">
        <f t="shared" si="7"/>
        <v>Annual!r90c30</v>
      </c>
      <c r="G102" s="1">
        <f t="shared" si="13"/>
        <v>90</v>
      </c>
      <c r="H102" s="1" t="str">
        <f t="shared" si="9"/>
        <v>Quarter!r90c107</v>
      </c>
      <c r="I102" s="1" t="str">
        <f t="shared" si="9"/>
        <v>Quarter!r90c108</v>
      </c>
      <c r="J102" s="1" t="str">
        <f t="shared" si="9"/>
        <v>Quarter!r90c109</v>
      </c>
      <c r="K102" s="1" t="str">
        <f t="shared" si="9"/>
        <v>Quarter!r90c110</v>
      </c>
      <c r="L102" s="1" t="str">
        <f t="shared" si="9"/>
        <v>Quarter!r90c111</v>
      </c>
      <c r="M102" s="1" t="str">
        <f t="shared" si="9"/>
        <v>Quarter!r90c112</v>
      </c>
      <c r="N102" s="1" t="str">
        <f t="shared" si="9"/>
        <v>Quarter!r90c113</v>
      </c>
      <c r="O102" s="1" t="str">
        <f t="shared" si="9"/>
        <v>Quarter!r90c114</v>
      </c>
      <c r="P102" s="1" t="str">
        <f t="shared" si="9"/>
        <v>Quarter!r90c115</v>
      </c>
    </row>
    <row r="103" spans="2:16" x14ac:dyDescent="0.25">
      <c r="B103" s="1" t="s">
        <v>49</v>
      </c>
      <c r="D103" s="1">
        <v>91</v>
      </c>
      <c r="E103" s="1" t="str">
        <f t="shared" si="7"/>
        <v>Annual!r91c29</v>
      </c>
      <c r="F103" s="1" t="str">
        <f t="shared" si="7"/>
        <v>Annual!r91c30</v>
      </c>
      <c r="G103" s="1">
        <f t="shared" si="13"/>
        <v>91</v>
      </c>
      <c r="H103" s="1" t="str">
        <f t="shared" si="9"/>
        <v>Quarter!r91c107</v>
      </c>
      <c r="I103" s="1" t="str">
        <f t="shared" si="9"/>
        <v>Quarter!r91c108</v>
      </c>
      <c r="J103" s="1" t="str">
        <f t="shared" si="9"/>
        <v>Quarter!r91c109</v>
      </c>
      <c r="K103" s="1" t="str">
        <f t="shared" si="9"/>
        <v>Quarter!r91c110</v>
      </c>
      <c r="L103" s="1" t="str">
        <f t="shared" si="9"/>
        <v>Quarter!r91c111</v>
      </c>
      <c r="M103" s="1" t="str">
        <f t="shared" si="9"/>
        <v>Quarter!r91c112</v>
      </c>
      <c r="N103" s="1" t="str">
        <f t="shared" si="9"/>
        <v>Quarter!r91c113</v>
      </c>
      <c r="O103" s="1" t="str">
        <f t="shared" si="9"/>
        <v>Quarter!r91c114</v>
      </c>
      <c r="P103" s="1" t="str">
        <f t="shared" si="9"/>
        <v>Quarter!r91c115</v>
      </c>
    </row>
    <row r="104" spans="2:16" x14ac:dyDescent="0.25">
      <c r="B104" s="1" t="s">
        <v>50</v>
      </c>
      <c r="D104" s="1">
        <v>92</v>
      </c>
      <c r="E104" s="1" t="str">
        <f t="shared" si="7"/>
        <v>Annual!r92c29</v>
      </c>
      <c r="F104" s="1" t="str">
        <f t="shared" si="7"/>
        <v>Annual!r92c30</v>
      </c>
      <c r="G104" s="1">
        <f t="shared" si="13"/>
        <v>92</v>
      </c>
      <c r="H104" s="1" t="str">
        <f t="shared" si="9"/>
        <v>Quarter!r92c107</v>
      </c>
      <c r="I104" s="1" t="str">
        <f t="shared" si="9"/>
        <v>Quarter!r92c108</v>
      </c>
      <c r="J104" s="1" t="str">
        <f t="shared" si="9"/>
        <v>Quarter!r92c109</v>
      </c>
      <c r="K104" s="1" t="str">
        <f t="shared" si="9"/>
        <v>Quarter!r92c110</v>
      </c>
      <c r="L104" s="1" t="str">
        <f t="shared" si="9"/>
        <v>Quarter!r92c111</v>
      </c>
      <c r="M104" s="1" t="str">
        <f t="shared" si="9"/>
        <v>Quarter!r92c112</v>
      </c>
      <c r="N104" s="1" t="str">
        <f t="shared" si="9"/>
        <v>Quarter!r92c113</v>
      </c>
      <c r="O104" s="1" t="str">
        <f t="shared" si="9"/>
        <v>Quarter!r92c114</v>
      </c>
      <c r="P104" s="1" t="str">
        <f t="shared" si="9"/>
        <v>Quarter!r92c115</v>
      </c>
    </row>
    <row r="105" spans="2:16" x14ac:dyDescent="0.25">
      <c r="B105" s="14" t="s">
        <v>70</v>
      </c>
      <c r="D105" s="1">
        <v>93</v>
      </c>
      <c r="E105" s="1" t="str">
        <f t="shared" si="7"/>
        <v>Annual!r93c29</v>
      </c>
      <c r="F105" s="1" t="str">
        <f t="shared" si="7"/>
        <v>Annual!r93c30</v>
      </c>
      <c r="G105" s="1">
        <f t="shared" si="13"/>
        <v>93</v>
      </c>
      <c r="H105" s="1" t="str">
        <f t="shared" si="9"/>
        <v>Quarter!r93c107</v>
      </c>
      <c r="I105" s="1" t="str">
        <f t="shared" si="9"/>
        <v>Quarter!r93c108</v>
      </c>
      <c r="J105" s="1" t="str">
        <f t="shared" si="9"/>
        <v>Quarter!r93c109</v>
      </c>
      <c r="K105" s="1" t="str">
        <f t="shared" si="9"/>
        <v>Quarter!r93c110</v>
      </c>
      <c r="L105" s="1" t="str">
        <f t="shared" si="9"/>
        <v>Quarter!r93c111</v>
      </c>
      <c r="M105" s="1" t="str">
        <f t="shared" si="9"/>
        <v>Quarter!r93c112</v>
      </c>
      <c r="N105" s="1" t="str">
        <f t="shared" si="9"/>
        <v>Quarter!r93c113</v>
      </c>
      <c r="O105" s="1" t="str">
        <f t="shared" si="9"/>
        <v>Quarter!r93c114</v>
      </c>
      <c r="P105" s="1" t="str">
        <f t="shared" si="9"/>
        <v>Quarter!r93c115</v>
      </c>
    </row>
    <row r="106" spans="2:16" x14ac:dyDescent="0.25">
      <c r="B106" s="15" t="s">
        <v>51</v>
      </c>
      <c r="D106" s="1">
        <v>94</v>
      </c>
      <c r="E106" s="1" t="str">
        <f t="shared" si="7"/>
        <v>Annual!r94c29</v>
      </c>
      <c r="F106" s="1" t="str">
        <f t="shared" si="7"/>
        <v>Annual!r94c30</v>
      </c>
      <c r="G106" s="1">
        <f t="shared" si="13"/>
        <v>94</v>
      </c>
      <c r="H106" s="1" t="str">
        <f t="shared" si="9"/>
        <v>Quarter!r94c107</v>
      </c>
      <c r="I106" s="1" t="str">
        <f t="shared" si="9"/>
        <v>Quarter!r94c108</v>
      </c>
      <c r="J106" s="1" t="str">
        <f t="shared" si="9"/>
        <v>Quarter!r94c109</v>
      </c>
      <c r="K106" s="1" t="str">
        <f t="shared" si="9"/>
        <v>Quarter!r94c110</v>
      </c>
      <c r="L106" s="1" t="str">
        <f t="shared" si="9"/>
        <v>Quarter!r94c111</v>
      </c>
      <c r="M106" s="1" t="str">
        <f t="shared" si="9"/>
        <v>Quarter!r94c112</v>
      </c>
      <c r="N106" s="1" t="str">
        <f t="shared" si="9"/>
        <v>Quarter!r94c113</v>
      </c>
      <c r="O106" s="1" t="str">
        <f t="shared" si="9"/>
        <v>Quarter!r94c114</v>
      </c>
      <c r="P106" s="1" t="str">
        <f t="shared" si="9"/>
        <v>Quarter!r94c115</v>
      </c>
    </row>
    <row r="107" spans="2:16" x14ac:dyDescent="0.25">
      <c r="B107" s="14" t="s">
        <v>82</v>
      </c>
      <c r="D107" s="1">
        <v>95</v>
      </c>
      <c r="E107" s="1" t="str">
        <f t="shared" si="7"/>
        <v>Annual!r95c29</v>
      </c>
      <c r="F107" s="1" t="str">
        <f t="shared" si="7"/>
        <v>Annual!r95c30</v>
      </c>
      <c r="G107" s="1">
        <f t="shared" si="13"/>
        <v>95</v>
      </c>
      <c r="H107" s="1" t="str">
        <f t="shared" si="9"/>
        <v>Quarter!r95c107</v>
      </c>
      <c r="I107" s="1" t="str">
        <f t="shared" si="9"/>
        <v>Quarter!r95c108</v>
      </c>
      <c r="J107" s="1" t="str">
        <f t="shared" si="9"/>
        <v>Quarter!r95c109</v>
      </c>
      <c r="K107" s="1" t="str">
        <f t="shared" si="9"/>
        <v>Quarter!r95c110</v>
      </c>
      <c r="L107" s="1" t="str">
        <f t="shared" si="9"/>
        <v>Quarter!r95c111</v>
      </c>
      <c r="M107" s="1" t="str">
        <f t="shared" si="9"/>
        <v>Quarter!r95c112</v>
      </c>
      <c r="N107" s="1" t="str">
        <f t="shared" si="9"/>
        <v>Quarter!r95c113</v>
      </c>
      <c r="O107" s="1" t="str">
        <f t="shared" si="9"/>
        <v>Quarter!r95c114</v>
      </c>
      <c r="P107" s="1" t="str">
        <f t="shared" si="9"/>
        <v>Quarter!r95c115</v>
      </c>
    </row>
    <row r="108" spans="2:16" x14ac:dyDescent="0.25">
      <c r="B108" s="12" t="s">
        <v>83</v>
      </c>
      <c r="D108" s="1">
        <v>96</v>
      </c>
      <c r="E108" s="1" t="str">
        <f t="shared" si="7"/>
        <v>Annual!r96c29</v>
      </c>
      <c r="F108" s="1" t="str">
        <f t="shared" si="7"/>
        <v>Annual!r96c30</v>
      </c>
      <c r="G108" s="1">
        <f t="shared" si="13"/>
        <v>96</v>
      </c>
      <c r="H108" s="1" t="str">
        <f t="shared" si="9"/>
        <v>Quarter!r96c107</v>
      </c>
      <c r="I108" s="1" t="str">
        <f t="shared" si="9"/>
        <v>Quarter!r96c108</v>
      </c>
      <c r="J108" s="1" t="str">
        <f t="shared" si="9"/>
        <v>Quarter!r96c109</v>
      </c>
      <c r="K108" s="1" t="str">
        <f t="shared" si="9"/>
        <v>Quarter!r96c110</v>
      </c>
      <c r="L108" s="1" t="str">
        <f t="shared" si="9"/>
        <v>Quarter!r96c111</v>
      </c>
      <c r="M108" s="1" t="str">
        <f t="shared" si="9"/>
        <v>Quarter!r96c112</v>
      </c>
      <c r="N108" s="1" t="str">
        <f t="shared" si="9"/>
        <v>Quarter!r96c113</v>
      </c>
      <c r="O108" s="1" t="str">
        <f t="shared" si="9"/>
        <v>Quarter!r96c114</v>
      </c>
      <c r="P108" s="1" t="str">
        <f t="shared" si="9"/>
        <v>Quarter!r96c115</v>
      </c>
    </row>
    <row r="109" spans="2:16" x14ac:dyDescent="0.25">
      <c r="B109" s="12" t="s">
        <v>52</v>
      </c>
      <c r="D109" s="1">
        <v>97</v>
      </c>
      <c r="E109" s="1" t="str">
        <f t="shared" ref="E109:F145" si="14">$E$4&amp;"r"&amp;$D109&amp;"c"&amp;E$5</f>
        <v>Annual!r97c29</v>
      </c>
      <c r="F109" s="1" t="str">
        <f t="shared" si="14"/>
        <v>Annual!r97c30</v>
      </c>
      <c r="G109" s="1">
        <f t="shared" si="13"/>
        <v>97</v>
      </c>
      <c r="H109" s="1" t="str">
        <f t="shared" si="9"/>
        <v>Quarter!r97c107</v>
      </c>
      <c r="I109" s="1" t="str">
        <f t="shared" si="9"/>
        <v>Quarter!r97c108</v>
      </c>
      <c r="J109" s="1" t="str">
        <f t="shared" si="9"/>
        <v>Quarter!r97c109</v>
      </c>
      <c r="K109" s="1" t="str">
        <f t="shared" si="9"/>
        <v>Quarter!r97c110</v>
      </c>
      <c r="L109" s="1" t="str">
        <f t="shared" si="9"/>
        <v>Quarter!r97c111</v>
      </c>
      <c r="M109" s="1" t="str">
        <f t="shared" si="9"/>
        <v>Quarter!r97c112</v>
      </c>
      <c r="N109" s="1" t="str">
        <f t="shared" si="9"/>
        <v>Quarter!r97c113</v>
      </c>
      <c r="O109" s="1" t="str">
        <f t="shared" si="9"/>
        <v>Quarter!r97c114</v>
      </c>
      <c r="P109" s="1" t="str">
        <f t="shared" si="9"/>
        <v>Quarter!r97c115</v>
      </c>
    </row>
    <row r="110" spans="2:16" x14ac:dyDescent="0.25">
      <c r="B110" s="12" t="s">
        <v>53</v>
      </c>
      <c r="D110" s="1">
        <v>98</v>
      </c>
      <c r="E110" s="1" t="str">
        <f t="shared" si="14"/>
        <v>Annual!r98c29</v>
      </c>
      <c r="F110" s="1" t="str">
        <f t="shared" si="14"/>
        <v>Annual!r98c30</v>
      </c>
      <c r="G110" s="1">
        <f t="shared" si="13"/>
        <v>98</v>
      </c>
      <c r="H110" s="1" t="str">
        <f t="shared" si="9"/>
        <v>Quarter!r98c107</v>
      </c>
      <c r="I110" s="1" t="str">
        <f t="shared" si="9"/>
        <v>Quarter!r98c108</v>
      </c>
      <c r="J110" s="1" t="str">
        <f t="shared" si="9"/>
        <v>Quarter!r98c109</v>
      </c>
      <c r="K110" s="1" t="str">
        <f t="shared" si="9"/>
        <v>Quarter!r98c110</v>
      </c>
      <c r="L110" s="1" t="str">
        <f t="shared" si="9"/>
        <v>Quarter!r98c111</v>
      </c>
      <c r="M110" s="1" t="str">
        <f t="shared" si="9"/>
        <v>Quarter!r98c112</v>
      </c>
      <c r="N110" s="1" t="str">
        <f t="shared" si="9"/>
        <v>Quarter!r98c113</v>
      </c>
      <c r="O110" s="1" t="str">
        <f t="shared" si="9"/>
        <v>Quarter!r98c114</v>
      </c>
      <c r="P110" s="1" t="str">
        <f t="shared" si="9"/>
        <v>Quarter!r98c115</v>
      </c>
    </row>
    <row r="111" spans="2:16" x14ac:dyDescent="0.25">
      <c r="B111" s="12" t="s">
        <v>54</v>
      </c>
      <c r="D111" s="1">
        <v>99</v>
      </c>
      <c r="E111" s="1" t="str">
        <f t="shared" si="14"/>
        <v>Annual!r99c29</v>
      </c>
      <c r="F111" s="1" t="str">
        <f t="shared" si="14"/>
        <v>Annual!r99c30</v>
      </c>
      <c r="G111" s="1">
        <f t="shared" si="13"/>
        <v>99</v>
      </c>
      <c r="H111" s="1" t="str">
        <f t="shared" si="9"/>
        <v>Quarter!r99c107</v>
      </c>
      <c r="I111" s="1" t="str">
        <f t="shared" si="9"/>
        <v>Quarter!r99c108</v>
      </c>
      <c r="J111" s="1" t="str">
        <f t="shared" si="9"/>
        <v>Quarter!r99c109</v>
      </c>
      <c r="K111" s="1" t="str">
        <f t="shared" si="9"/>
        <v>Quarter!r99c110</v>
      </c>
      <c r="L111" s="1" t="str">
        <f t="shared" si="9"/>
        <v>Quarter!r99c111</v>
      </c>
      <c r="M111" s="1" t="str">
        <f t="shared" si="9"/>
        <v>Quarter!r99c112</v>
      </c>
      <c r="N111" s="1" t="str">
        <f t="shared" si="9"/>
        <v>Quarter!r99c113</v>
      </c>
      <c r="O111" s="1" t="str">
        <f t="shared" si="9"/>
        <v>Quarter!r99c114</v>
      </c>
      <c r="P111" s="1" t="str">
        <f t="shared" si="9"/>
        <v>Quarter!r99c115</v>
      </c>
    </row>
    <row r="112" spans="2:16" x14ac:dyDescent="0.25">
      <c r="B112" s="1" t="s">
        <v>66</v>
      </c>
      <c r="D112" s="1">
        <v>100</v>
      </c>
      <c r="E112" s="1" t="str">
        <f t="shared" si="14"/>
        <v>Annual!r100c29</v>
      </c>
      <c r="F112" s="1" t="str">
        <f t="shared" si="14"/>
        <v>Annual!r100c30</v>
      </c>
      <c r="G112" s="1">
        <f t="shared" si="13"/>
        <v>100</v>
      </c>
      <c r="H112" s="1" t="str">
        <f t="shared" si="9"/>
        <v>Quarter!r100c107</v>
      </c>
      <c r="I112" s="1" t="str">
        <f t="shared" si="9"/>
        <v>Quarter!r100c108</v>
      </c>
      <c r="J112" s="1" t="str">
        <f t="shared" si="9"/>
        <v>Quarter!r100c109</v>
      </c>
      <c r="K112" s="1" t="str">
        <f t="shared" si="9"/>
        <v>Quarter!r100c110</v>
      </c>
      <c r="L112" s="1" t="str">
        <f t="shared" si="9"/>
        <v>Quarter!r100c111</v>
      </c>
      <c r="M112" s="1" t="str">
        <f t="shared" si="9"/>
        <v>Quarter!r100c112</v>
      </c>
      <c r="N112" s="1" t="str">
        <f t="shared" si="9"/>
        <v>Quarter!r100c113</v>
      </c>
      <c r="O112" s="1" t="str">
        <f t="shared" si="9"/>
        <v>Quarter!r100c114</v>
      </c>
      <c r="P112" s="1" t="str">
        <f t="shared" si="9"/>
        <v>Quarter!r100c115</v>
      </c>
    </row>
    <row r="113" spans="2:16" x14ac:dyDescent="0.25">
      <c r="B113" s="1" t="s">
        <v>263</v>
      </c>
      <c r="D113" s="1">
        <v>101</v>
      </c>
      <c r="E113" s="1" t="str">
        <f t="shared" si="14"/>
        <v>Annual!r101c29</v>
      </c>
      <c r="F113" s="1" t="str">
        <f t="shared" si="14"/>
        <v>Annual!r101c30</v>
      </c>
      <c r="G113" s="1">
        <f t="shared" si="13"/>
        <v>101</v>
      </c>
      <c r="H113" s="1" t="str">
        <f t="shared" si="9"/>
        <v>Quarter!r101c107</v>
      </c>
      <c r="I113" s="1" t="str">
        <f t="shared" si="9"/>
        <v>Quarter!r101c108</v>
      </c>
      <c r="J113" s="1" t="str">
        <f t="shared" si="9"/>
        <v>Quarter!r101c109</v>
      </c>
      <c r="K113" s="1" t="str">
        <f t="shared" si="9"/>
        <v>Quarter!r101c110</v>
      </c>
      <c r="L113" s="1" t="str">
        <f t="shared" si="9"/>
        <v>Quarter!r101c111</v>
      </c>
      <c r="M113" s="1" t="str">
        <f t="shared" si="9"/>
        <v>Quarter!r101c112</v>
      </c>
      <c r="N113" s="1" t="str">
        <f t="shared" si="9"/>
        <v>Quarter!r101c113</v>
      </c>
      <c r="O113" s="1" t="str">
        <f t="shared" si="9"/>
        <v>Quarter!r101c114</v>
      </c>
      <c r="P113" s="1" t="str">
        <f t="shared" si="9"/>
        <v>Quarter!r101c115</v>
      </c>
    </row>
    <row r="114" spans="2:16" x14ac:dyDescent="0.25">
      <c r="B114" s="1" t="s">
        <v>55</v>
      </c>
      <c r="D114" s="1">
        <v>102</v>
      </c>
      <c r="E114" s="1" t="str">
        <f t="shared" si="14"/>
        <v>Annual!r102c29</v>
      </c>
      <c r="F114" s="1" t="str">
        <f t="shared" si="14"/>
        <v>Annual!r102c30</v>
      </c>
      <c r="G114" s="1">
        <f t="shared" si="13"/>
        <v>102</v>
      </c>
      <c r="H114" s="1" t="str">
        <f t="shared" si="9"/>
        <v>Quarter!r102c107</v>
      </c>
      <c r="I114" s="1" t="str">
        <f t="shared" si="9"/>
        <v>Quarter!r102c108</v>
      </c>
      <c r="J114" s="1" t="str">
        <f t="shared" si="9"/>
        <v>Quarter!r102c109</v>
      </c>
      <c r="K114" s="1" t="str">
        <f t="shared" si="9"/>
        <v>Quarter!r102c110</v>
      </c>
      <c r="L114" s="1" t="str">
        <f t="shared" si="9"/>
        <v>Quarter!r102c111</v>
      </c>
      <c r="M114" s="1" t="str">
        <f t="shared" si="9"/>
        <v>Quarter!r102c112</v>
      </c>
      <c r="N114" s="1" t="str">
        <f t="shared" si="9"/>
        <v>Quarter!r102c113</v>
      </c>
      <c r="O114" s="1" t="str">
        <f t="shared" si="9"/>
        <v>Quarter!r102c114</v>
      </c>
      <c r="P114" s="1" t="str">
        <f t="shared" si="9"/>
        <v>Quarter!r102c115</v>
      </c>
    </row>
    <row r="115" spans="2:16" x14ac:dyDescent="0.25">
      <c r="B115" s="8" t="s">
        <v>56</v>
      </c>
      <c r="D115" s="1">
        <v>103</v>
      </c>
      <c r="E115" s="1" t="str">
        <f t="shared" si="14"/>
        <v>Annual!r103c29</v>
      </c>
      <c r="F115" s="1" t="str">
        <f t="shared" si="14"/>
        <v>Annual!r103c30</v>
      </c>
      <c r="G115" s="1">
        <f t="shared" si="13"/>
        <v>103</v>
      </c>
      <c r="H115" s="1" t="str">
        <f t="shared" si="9"/>
        <v>Quarter!r103c107</v>
      </c>
      <c r="I115" s="1" t="str">
        <f t="shared" si="9"/>
        <v>Quarter!r103c108</v>
      </c>
      <c r="J115" s="1" t="str">
        <f t="shared" si="9"/>
        <v>Quarter!r103c109</v>
      </c>
      <c r="K115" s="1" t="str">
        <f t="shared" si="9"/>
        <v>Quarter!r103c110</v>
      </c>
      <c r="L115" s="1" t="str">
        <f t="shared" si="9"/>
        <v>Quarter!r103c111</v>
      </c>
      <c r="M115" s="1" t="str">
        <f t="shared" si="9"/>
        <v>Quarter!r103c112</v>
      </c>
      <c r="N115" s="1" t="str">
        <f t="shared" si="9"/>
        <v>Quarter!r103c113</v>
      </c>
      <c r="O115" s="1" t="str">
        <f t="shared" si="9"/>
        <v>Quarter!r103c114</v>
      </c>
      <c r="P115" s="1" t="str">
        <f t="shared" si="9"/>
        <v>Quarter!r103c115</v>
      </c>
    </row>
    <row r="116" spans="2:16" x14ac:dyDescent="0.25">
      <c r="B116" s="9" t="s">
        <v>47</v>
      </c>
    </row>
    <row r="117" spans="2:16" x14ac:dyDescent="0.25">
      <c r="B117" s="12" t="s">
        <v>57</v>
      </c>
      <c r="D117" s="1">
        <v>104</v>
      </c>
      <c r="E117" s="1" t="str">
        <f t="shared" si="14"/>
        <v>Annual!r104c29</v>
      </c>
      <c r="F117" s="1" t="str">
        <f t="shared" si="14"/>
        <v>Annual!r104c30</v>
      </c>
      <c r="G117" s="1">
        <f t="shared" si="13"/>
        <v>104</v>
      </c>
      <c r="H117" s="1" t="str">
        <f t="shared" ref="H117:P145" si="15">$H$4&amp;"r"&amp;$G117&amp;"c"&amp;H$5</f>
        <v>Quarter!r104c107</v>
      </c>
      <c r="I117" s="1" t="str">
        <f t="shared" si="15"/>
        <v>Quarter!r104c108</v>
      </c>
      <c r="J117" s="1" t="str">
        <f t="shared" si="15"/>
        <v>Quarter!r104c109</v>
      </c>
      <c r="K117" s="1" t="str">
        <f t="shared" si="15"/>
        <v>Quarter!r104c110</v>
      </c>
      <c r="L117" s="1" t="str">
        <f t="shared" si="15"/>
        <v>Quarter!r104c111</v>
      </c>
      <c r="M117" s="1" t="str">
        <f t="shared" si="15"/>
        <v>Quarter!r104c112</v>
      </c>
      <c r="N117" s="1" t="str">
        <f t="shared" si="15"/>
        <v>Quarter!r104c113</v>
      </c>
      <c r="O117" s="1" t="str">
        <f t="shared" si="15"/>
        <v>Quarter!r104c114</v>
      </c>
      <c r="P117" s="1" t="str">
        <f t="shared" si="15"/>
        <v>Quarter!r104c115</v>
      </c>
    </row>
    <row r="118" spans="2:16" x14ac:dyDescent="0.25">
      <c r="B118" s="12" t="s">
        <v>58</v>
      </c>
      <c r="D118" s="1">
        <v>105</v>
      </c>
      <c r="E118" s="1" t="str">
        <f t="shared" si="14"/>
        <v>Annual!r105c29</v>
      </c>
      <c r="F118" s="1" t="str">
        <f t="shared" si="14"/>
        <v>Annual!r105c30</v>
      </c>
      <c r="G118" s="1">
        <f t="shared" si="13"/>
        <v>105</v>
      </c>
      <c r="H118" s="1" t="str">
        <f t="shared" si="15"/>
        <v>Quarter!r105c107</v>
      </c>
      <c r="I118" s="1" t="str">
        <f t="shared" si="15"/>
        <v>Quarter!r105c108</v>
      </c>
      <c r="J118" s="1" t="str">
        <f t="shared" si="15"/>
        <v>Quarter!r105c109</v>
      </c>
      <c r="K118" s="1" t="str">
        <f t="shared" si="15"/>
        <v>Quarter!r105c110</v>
      </c>
      <c r="L118" s="1" t="str">
        <f t="shared" si="15"/>
        <v>Quarter!r105c111</v>
      </c>
      <c r="M118" s="1" t="str">
        <f t="shared" si="15"/>
        <v>Quarter!r105c112</v>
      </c>
      <c r="N118" s="1" t="str">
        <f t="shared" si="15"/>
        <v>Quarter!r105c113</v>
      </c>
      <c r="O118" s="1" t="str">
        <f t="shared" si="15"/>
        <v>Quarter!r105c114</v>
      </c>
      <c r="P118" s="1" t="str">
        <f t="shared" si="15"/>
        <v>Quarter!r105c115</v>
      </c>
    </row>
    <row r="119" spans="2:16" x14ac:dyDescent="0.25">
      <c r="B119" s="12" t="s">
        <v>49</v>
      </c>
      <c r="D119" s="1">
        <v>106</v>
      </c>
      <c r="E119" s="1" t="str">
        <f t="shared" si="14"/>
        <v>Annual!r106c29</v>
      </c>
      <c r="F119" s="1" t="str">
        <f t="shared" si="14"/>
        <v>Annual!r106c30</v>
      </c>
      <c r="G119" s="1">
        <f t="shared" si="13"/>
        <v>106</v>
      </c>
      <c r="H119" s="1" t="str">
        <f t="shared" si="15"/>
        <v>Quarter!r106c107</v>
      </c>
      <c r="I119" s="1" t="str">
        <f t="shared" si="15"/>
        <v>Quarter!r106c108</v>
      </c>
      <c r="J119" s="1" t="str">
        <f t="shared" si="15"/>
        <v>Quarter!r106c109</v>
      </c>
      <c r="K119" s="1" t="str">
        <f t="shared" si="15"/>
        <v>Quarter!r106c110</v>
      </c>
      <c r="L119" s="1" t="str">
        <f t="shared" si="15"/>
        <v>Quarter!r106c111</v>
      </c>
      <c r="M119" s="1" t="str">
        <f t="shared" si="15"/>
        <v>Quarter!r106c112</v>
      </c>
      <c r="N119" s="1" t="str">
        <f t="shared" si="15"/>
        <v>Quarter!r106c113</v>
      </c>
      <c r="O119" s="1" t="str">
        <f t="shared" si="15"/>
        <v>Quarter!r106c114</v>
      </c>
      <c r="P119" s="1" t="str">
        <f t="shared" si="15"/>
        <v>Quarter!r106c115</v>
      </c>
    </row>
    <row r="120" spans="2:16" x14ac:dyDescent="0.25">
      <c r="B120" s="12" t="s">
        <v>63</v>
      </c>
      <c r="D120" s="1">
        <v>107</v>
      </c>
      <c r="E120" s="1" t="str">
        <f t="shared" si="14"/>
        <v>Annual!r107c29</v>
      </c>
      <c r="F120" s="1" t="str">
        <f t="shared" si="14"/>
        <v>Annual!r107c30</v>
      </c>
      <c r="G120" s="1">
        <f t="shared" si="13"/>
        <v>107</v>
      </c>
      <c r="H120" s="1" t="str">
        <f t="shared" si="15"/>
        <v>Quarter!r107c107</v>
      </c>
      <c r="I120" s="1" t="str">
        <f t="shared" si="15"/>
        <v>Quarter!r107c108</v>
      </c>
      <c r="J120" s="1" t="str">
        <f t="shared" si="15"/>
        <v>Quarter!r107c109</v>
      </c>
      <c r="K120" s="1" t="str">
        <f t="shared" si="15"/>
        <v>Quarter!r107c110</v>
      </c>
      <c r="L120" s="1" t="str">
        <f t="shared" si="15"/>
        <v>Quarter!r107c111</v>
      </c>
      <c r="M120" s="1" t="str">
        <f t="shared" si="15"/>
        <v>Quarter!r107c112</v>
      </c>
      <c r="N120" s="1" t="str">
        <f t="shared" si="15"/>
        <v>Quarter!r107c113</v>
      </c>
      <c r="O120" s="1" t="str">
        <f t="shared" si="15"/>
        <v>Quarter!r107c114</v>
      </c>
      <c r="P120" s="1" t="str">
        <f t="shared" si="15"/>
        <v>Quarter!r107c115</v>
      </c>
    </row>
    <row r="121" spans="2:16" x14ac:dyDescent="0.25">
      <c r="B121" s="15" t="s">
        <v>51</v>
      </c>
      <c r="D121" s="1">
        <v>108</v>
      </c>
      <c r="E121" s="1" t="str">
        <f t="shared" si="14"/>
        <v>Annual!r108c29</v>
      </c>
      <c r="F121" s="1" t="str">
        <f t="shared" si="14"/>
        <v>Annual!r108c30</v>
      </c>
      <c r="G121" s="1">
        <f t="shared" si="13"/>
        <v>108</v>
      </c>
      <c r="H121" s="1" t="str">
        <f t="shared" si="15"/>
        <v>Quarter!r108c107</v>
      </c>
      <c r="I121" s="1" t="str">
        <f t="shared" si="15"/>
        <v>Quarter!r108c108</v>
      </c>
      <c r="J121" s="1" t="str">
        <f t="shared" si="15"/>
        <v>Quarter!r108c109</v>
      </c>
      <c r="K121" s="1" t="str">
        <f t="shared" si="15"/>
        <v>Quarter!r108c110</v>
      </c>
      <c r="L121" s="1" t="str">
        <f t="shared" si="15"/>
        <v>Quarter!r108c111</v>
      </c>
      <c r="M121" s="1" t="str">
        <f t="shared" si="15"/>
        <v>Quarter!r108c112</v>
      </c>
      <c r="N121" s="1" t="str">
        <f t="shared" si="15"/>
        <v>Quarter!r108c113</v>
      </c>
      <c r="O121" s="1" t="str">
        <f t="shared" si="15"/>
        <v>Quarter!r108c114</v>
      </c>
      <c r="P121" s="1" t="str">
        <f t="shared" si="15"/>
        <v>Quarter!r108c115</v>
      </c>
    </row>
    <row r="122" spans="2:16" x14ac:dyDescent="0.25">
      <c r="B122" s="14" t="s">
        <v>82</v>
      </c>
      <c r="D122" s="1">
        <v>109</v>
      </c>
      <c r="E122" s="1" t="str">
        <f t="shared" si="14"/>
        <v>Annual!r109c29</v>
      </c>
      <c r="F122" s="1" t="str">
        <f t="shared" si="14"/>
        <v>Annual!r109c30</v>
      </c>
      <c r="G122" s="1">
        <f t="shared" si="13"/>
        <v>109</v>
      </c>
      <c r="H122" s="1" t="str">
        <f t="shared" si="15"/>
        <v>Quarter!r109c107</v>
      </c>
      <c r="I122" s="1" t="str">
        <f t="shared" si="15"/>
        <v>Quarter!r109c108</v>
      </c>
      <c r="J122" s="1" t="str">
        <f t="shared" si="15"/>
        <v>Quarter!r109c109</v>
      </c>
      <c r="K122" s="1" t="str">
        <f t="shared" si="15"/>
        <v>Quarter!r109c110</v>
      </c>
      <c r="L122" s="1" t="str">
        <f t="shared" si="15"/>
        <v>Quarter!r109c111</v>
      </c>
      <c r="M122" s="1" t="str">
        <f t="shared" si="15"/>
        <v>Quarter!r109c112</v>
      </c>
      <c r="N122" s="1" t="str">
        <f t="shared" si="15"/>
        <v>Quarter!r109c113</v>
      </c>
      <c r="O122" s="1" t="str">
        <f t="shared" si="15"/>
        <v>Quarter!r109c114</v>
      </c>
      <c r="P122" s="1" t="str">
        <f t="shared" si="15"/>
        <v>Quarter!r109c115</v>
      </c>
    </row>
    <row r="123" spans="2:16" x14ac:dyDescent="0.25">
      <c r="B123" s="12" t="s">
        <v>83</v>
      </c>
      <c r="D123" s="1">
        <v>110</v>
      </c>
      <c r="E123" s="1" t="str">
        <f t="shared" si="14"/>
        <v>Annual!r110c29</v>
      </c>
      <c r="F123" s="1" t="str">
        <f t="shared" si="14"/>
        <v>Annual!r110c30</v>
      </c>
      <c r="G123" s="1">
        <f t="shared" si="13"/>
        <v>110</v>
      </c>
      <c r="H123" s="1" t="str">
        <f t="shared" si="15"/>
        <v>Quarter!r110c107</v>
      </c>
      <c r="I123" s="1" t="str">
        <f t="shared" si="15"/>
        <v>Quarter!r110c108</v>
      </c>
      <c r="J123" s="1" t="str">
        <f t="shared" si="15"/>
        <v>Quarter!r110c109</v>
      </c>
      <c r="K123" s="1" t="str">
        <f t="shared" si="15"/>
        <v>Quarter!r110c110</v>
      </c>
      <c r="L123" s="1" t="str">
        <f t="shared" si="15"/>
        <v>Quarter!r110c111</v>
      </c>
      <c r="M123" s="1" t="str">
        <f t="shared" si="15"/>
        <v>Quarter!r110c112</v>
      </c>
      <c r="N123" s="1" t="str">
        <f t="shared" si="15"/>
        <v>Quarter!r110c113</v>
      </c>
      <c r="O123" s="1" t="str">
        <f t="shared" si="15"/>
        <v>Quarter!r110c114</v>
      </c>
      <c r="P123" s="1" t="str">
        <f t="shared" si="15"/>
        <v>Quarter!r110c115</v>
      </c>
    </row>
    <row r="124" spans="2:16" ht="12.5" x14ac:dyDescent="0.25">
      <c r="B124" s="13" t="s">
        <v>64</v>
      </c>
      <c r="D124" s="1">
        <v>111</v>
      </c>
      <c r="E124" s="1" t="str">
        <f t="shared" si="14"/>
        <v>Annual!r111c29</v>
      </c>
      <c r="F124" s="1" t="str">
        <f t="shared" si="14"/>
        <v>Annual!r111c30</v>
      </c>
      <c r="G124" s="1">
        <f t="shared" si="13"/>
        <v>111</v>
      </c>
      <c r="H124" s="1" t="str">
        <f t="shared" si="15"/>
        <v>Quarter!r111c107</v>
      </c>
      <c r="I124" s="1" t="str">
        <f t="shared" si="15"/>
        <v>Quarter!r111c108</v>
      </c>
      <c r="J124" s="1" t="str">
        <f t="shared" si="15"/>
        <v>Quarter!r111c109</v>
      </c>
      <c r="K124" s="1" t="str">
        <f t="shared" si="15"/>
        <v>Quarter!r111c110</v>
      </c>
      <c r="L124" s="1" t="str">
        <f t="shared" si="15"/>
        <v>Quarter!r111c111</v>
      </c>
      <c r="M124" s="1" t="str">
        <f t="shared" si="15"/>
        <v>Quarter!r111c112</v>
      </c>
      <c r="N124" s="1" t="str">
        <f t="shared" si="15"/>
        <v>Quarter!r111c113</v>
      </c>
      <c r="O124" s="1" t="str">
        <f t="shared" si="15"/>
        <v>Quarter!r111c114</v>
      </c>
      <c r="P124" s="1" t="str">
        <f t="shared" si="15"/>
        <v>Quarter!r111c115</v>
      </c>
    </row>
    <row r="125" spans="2:16" x14ac:dyDescent="0.25">
      <c r="B125" s="12" t="s">
        <v>52</v>
      </c>
      <c r="D125" s="1">
        <v>112</v>
      </c>
      <c r="E125" s="1" t="str">
        <f t="shared" si="14"/>
        <v>Annual!r112c29</v>
      </c>
      <c r="F125" s="1" t="str">
        <f t="shared" si="14"/>
        <v>Annual!r112c30</v>
      </c>
      <c r="G125" s="1">
        <f t="shared" si="13"/>
        <v>112</v>
      </c>
      <c r="H125" s="1" t="str">
        <f t="shared" si="15"/>
        <v>Quarter!r112c107</v>
      </c>
      <c r="I125" s="1" t="str">
        <f t="shared" si="15"/>
        <v>Quarter!r112c108</v>
      </c>
      <c r="J125" s="1" t="str">
        <f t="shared" si="15"/>
        <v>Quarter!r112c109</v>
      </c>
      <c r="K125" s="1" t="str">
        <f t="shared" si="15"/>
        <v>Quarter!r112c110</v>
      </c>
      <c r="L125" s="1" t="str">
        <f t="shared" si="15"/>
        <v>Quarter!r112c111</v>
      </c>
      <c r="M125" s="1" t="str">
        <f t="shared" si="15"/>
        <v>Quarter!r112c112</v>
      </c>
      <c r="N125" s="1" t="str">
        <f t="shared" si="15"/>
        <v>Quarter!r112c113</v>
      </c>
      <c r="O125" s="1" t="str">
        <f t="shared" si="15"/>
        <v>Quarter!r112c114</v>
      </c>
      <c r="P125" s="1" t="str">
        <f t="shared" si="15"/>
        <v>Quarter!r112c115</v>
      </c>
    </row>
    <row r="126" spans="2:16" x14ac:dyDescent="0.25">
      <c r="B126" s="12" t="s">
        <v>53</v>
      </c>
      <c r="D126" s="1">
        <v>113</v>
      </c>
      <c r="E126" s="1" t="str">
        <f t="shared" si="14"/>
        <v>Annual!r113c29</v>
      </c>
      <c r="F126" s="1" t="str">
        <f t="shared" si="14"/>
        <v>Annual!r113c30</v>
      </c>
      <c r="G126" s="1">
        <f t="shared" si="13"/>
        <v>113</v>
      </c>
      <c r="H126" s="1" t="str">
        <f t="shared" si="15"/>
        <v>Quarter!r113c107</v>
      </c>
      <c r="I126" s="1" t="str">
        <f t="shared" si="15"/>
        <v>Quarter!r113c108</v>
      </c>
      <c r="J126" s="1" t="str">
        <f t="shared" si="15"/>
        <v>Quarter!r113c109</v>
      </c>
      <c r="K126" s="1" t="str">
        <f t="shared" si="15"/>
        <v>Quarter!r113c110</v>
      </c>
      <c r="L126" s="1" t="str">
        <f t="shared" si="15"/>
        <v>Quarter!r113c111</v>
      </c>
      <c r="M126" s="1" t="str">
        <f t="shared" si="15"/>
        <v>Quarter!r113c112</v>
      </c>
      <c r="N126" s="1" t="str">
        <f t="shared" si="15"/>
        <v>Quarter!r113c113</v>
      </c>
      <c r="O126" s="1" t="str">
        <f t="shared" si="15"/>
        <v>Quarter!r113c114</v>
      </c>
      <c r="P126" s="1" t="str">
        <f t="shared" si="15"/>
        <v>Quarter!r113c115</v>
      </c>
    </row>
    <row r="127" spans="2:16" x14ac:dyDescent="0.25">
      <c r="B127" s="12" t="s">
        <v>54</v>
      </c>
      <c r="D127" s="1">
        <v>114</v>
      </c>
      <c r="E127" s="1" t="str">
        <f t="shared" si="14"/>
        <v>Annual!r114c29</v>
      </c>
      <c r="F127" s="1" t="str">
        <f t="shared" si="14"/>
        <v>Annual!r114c30</v>
      </c>
      <c r="G127" s="1">
        <f t="shared" si="13"/>
        <v>114</v>
      </c>
      <c r="H127" s="1" t="str">
        <f t="shared" si="15"/>
        <v>Quarter!r114c107</v>
      </c>
      <c r="I127" s="1" t="str">
        <f t="shared" si="15"/>
        <v>Quarter!r114c108</v>
      </c>
      <c r="J127" s="1" t="str">
        <f t="shared" si="15"/>
        <v>Quarter!r114c109</v>
      </c>
      <c r="K127" s="1" t="str">
        <f t="shared" si="15"/>
        <v>Quarter!r114c110</v>
      </c>
      <c r="L127" s="1" t="str">
        <f t="shared" si="15"/>
        <v>Quarter!r114c111</v>
      </c>
      <c r="M127" s="1" t="str">
        <f t="shared" si="15"/>
        <v>Quarter!r114c112</v>
      </c>
      <c r="N127" s="1" t="str">
        <f t="shared" si="15"/>
        <v>Quarter!r114c113</v>
      </c>
      <c r="O127" s="1" t="str">
        <f t="shared" si="15"/>
        <v>Quarter!r114c114</v>
      </c>
      <c r="P127" s="1" t="str">
        <f t="shared" si="15"/>
        <v>Quarter!r114c115</v>
      </c>
    </row>
    <row r="128" spans="2:16" x14ac:dyDescent="0.25">
      <c r="B128" s="8" t="s">
        <v>59</v>
      </c>
      <c r="D128" s="1">
        <v>115</v>
      </c>
      <c r="E128" s="1" t="str">
        <f t="shared" si="14"/>
        <v>Annual!r115c29</v>
      </c>
      <c r="F128" s="1" t="str">
        <f t="shared" si="14"/>
        <v>Annual!r115c30</v>
      </c>
      <c r="G128" s="1">
        <f t="shared" si="13"/>
        <v>115</v>
      </c>
      <c r="H128" s="1" t="str">
        <f t="shared" si="15"/>
        <v>Quarter!r115c107</v>
      </c>
      <c r="I128" s="1" t="str">
        <f t="shared" si="15"/>
        <v>Quarter!r115c108</v>
      </c>
      <c r="J128" s="1" t="str">
        <f t="shared" si="15"/>
        <v>Quarter!r115c109</v>
      </c>
      <c r="K128" s="1" t="str">
        <f t="shared" si="15"/>
        <v>Quarter!r115c110</v>
      </c>
      <c r="L128" s="1" t="str">
        <f t="shared" si="15"/>
        <v>Quarter!r115c111</v>
      </c>
      <c r="M128" s="1" t="str">
        <f t="shared" si="15"/>
        <v>Quarter!r115c112</v>
      </c>
      <c r="N128" s="1" t="str">
        <f t="shared" si="15"/>
        <v>Quarter!r115c113</v>
      </c>
      <c r="O128" s="1" t="str">
        <f t="shared" si="15"/>
        <v>Quarter!r115c114</v>
      </c>
      <c r="P128" s="1" t="str">
        <f t="shared" si="15"/>
        <v>Quarter!r115c115</v>
      </c>
    </row>
    <row r="130" spans="1:16" x14ac:dyDescent="0.25">
      <c r="A130" s="9" t="s">
        <v>60</v>
      </c>
      <c r="B130" s="12" t="s">
        <v>57</v>
      </c>
      <c r="D130" s="1">
        <v>116</v>
      </c>
      <c r="E130" s="1" t="str">
        <f t="shared" si="14"/>
        <v>Annual!r116c29</v>
      </c>
      <c r="F130" s="1" t="str">
        <f t="shared" si="14"/>
        <v>Annual!r116c30</v>
      </c>
      <c r="G130" s="1">
        <f t="shared" ref="G130" si="16">D130</f>
        <v>116</v>
      </c>
      <c r="H130" s="1" t="str">
        <f t="shared" ref="H130:P130" si="17">$H$4&amp;"r"&amp;$G130&amp;"c"&amp;H$5</f>
        <v>Quarter!r116c107</v>
      </c>
      <c r="I130" s="1" t="str">
        <f t="shared" si="17"/>
        <v>Quarter!r116c108</v>
      </c>
      <c r="J130" s="1" t="str">
        <f t="shared" si="17"/>
        <v>Quarter!r116c109</v>
      </c>
      <c r="K130" s="1" t="str">
        <f t="shared" si="17"/>
        <v>Quarter!r116c110</v>
      </c>
      <c r="L130" s="1" t="str">
        <f t="shared" si="17"/>
        <v>Quarter!r116c111</v>
      </c>
      <c r="M130" s="1" t="str">
        <f t="shared" si="17"/>
        <v>Quarter!r116c112</v>
      </c>
      <c r="N130" s="1" t="str">
        <f t="shared" si="17"/>
        <v>Quarter!r116c113</v>
      </c>
      <c r="O130" s="1" t="str">
        <f t="shared" si="17"/>
        <v>Quarter!r116c114</v>
      </c>
      <c r="P130" s="1" t="str">
        <f t="shared" si="17"/>
        <v>Quarter!r116c115</v>
      </c>
    </row>
    <row r="131" spans="1:16" x14ac:dyDescent="0.25">
      <c r="B131" s="12" t="s">
        <v>58</v>
      </c>
      <c r="D131" s="1">
        <v>117</v>
      </c>
      <c r="E131" s="1" t="str">
        <f t="shared" si="14"/>
        <v>Annual!r117c29</v>
      </c>
      <c r="F131" s="1" t="str">
        <f t="shared" si="14"/>
        <v>Annual!r117c30</v>
      </c>
      <c r="G131" s="1">
        <f t="shared" si="13"/>
        <v>117</v>
      </c>
      <c r="H131" s="1" t="str">
        <f t="shared" si="15"/>
        <v>Quarter!r117c107</v>
      </c>
      <c r="I131" s="1" t="str">
        <f t="shared" si="15"/>
        <v>Quarter!r117c108</v>
      </c>
      <c r="J131" s="1" t="str">
        <f t="shared" si="15"/>
        <v>Quarter!r117c109</v>
      </c>
      <c r="K131" s="1" t="str">
        <f t="shared" si="15"/>
        <v>Quarter!r117c110</v>
      </c>
      <c r="L131" s="1" t="str">
        <f t="shared" si="15"/>
        <v>Quarter!r117c111</v>
      </c>
      <c r="M131" s="1" t="str">
        <f t="shared" si="15"/>
        <v>Quarter!r117c112</v>
      </c>
      <c r="N131" s="1" t="str">
        <f t="shared" si="15"/>
        <v>Quarter!r117c113</v>
      </c>
      <c r="O131" s="1" t="str">
        <f t="shared" si="15"/>
        <v>Quarter!r117c114</v>
      </c>
      <c r="P131" s="1" t="str">
        <f t="shared" si="15"/>
        <v>Quarter!r117c115</v>
      </c>
    </row>
    <row r="132" spans="1:16" x14ac:dyDescent="0.25">
      <c r="B132" s="12" t="s">
        <v>49</v>
      </c>
      <c r="D132" s="1">
        <v>118</v>
      </c>
      <c r="E132" s="1" t="str">
        <f t="shared" si="14"/>
        <v>Annual!r118c29</v>
      </c>
      <c r="F132" s="1" t="str">
        <f t="shared" si="14"/>
        <v>Annual!r118c30</v>
      </c>
      <c r="G132" s="1">
        <f t="shared" si="13"/>
        <v>118</v>
      </c>
      <c r="H132" s="1" t="str">
        <f t="shared" si="15"/>
        <v>Quarter!r118c107</v>
      </c>
      <c r="I132" s="1" t="str">
        <f t="shared" si="15"/>
        <v>Quarter!r118c108</v>
      </c>
      <c r="J132" s="1" t="str">
        <f t="shared" si="15"/>
        <v>Quarter!r118c109</v>
      </c>
      <c r="K132" s="1" t="str">
        <f t="shared" si="15"/>
        <v>Quarter!r118c110</v>
      </c>
      <c r="L132" s="1" t="str">
        <f t="shared" si="15"/>
        <v>Quarter!r118c111</v>
      </c>
      <c r="M132" s="1" t="str">
        <f t="shared" si="15"/>
        <v>Quarter!r118c112</v>
      </c>
      <c r="N132" s="1" t="str">
        <f t="shared" si="15"/>
        <v>Quarter!r118c113</v>
      </c>
      <c r="O132" s="1" t="str">
        <f t="shared" si="15"/>
        <v>Quarter!r118c114</v>
      </c>
      <c r="P132" s="1" t="str">
        <f t="shared" si="15"/>
        <v>Quarter!r118c115</v>
      </c>
    </row>
    <row r="133" spans="1:16" x14ac:dyDescent="0.25">
      <c r="B133" s="12" t="s">
        <v>50</v>
      </c>
      <c r="D133" s="1">
        <v>119</v>
      </c>
      <c r="E133" s="1" t="str">
        <f t="shared" si="14"/>
        <v>Annual!r119c29</v>
      </c>
      <c r="F133" s="1" t="str">
        <f t="shared" si="14"/>
        <v>Annual!r119c30</v>
      </c>
      <c r="G133" s="1">
        <f t="shared" si="13"/>
        <v>119</v>
      </c>
      <c r="H133" s="1" t="str">
        <f t="shared" si="15"/>
        <v>Quarter!r119c107</v>
      </c>
      <c r="I133" s="1" t="str">
        <f t="shared" si="15"/>
        <v>Quarter!r119c108</v>
      </c>
      <c r="J133" s="1" t="str">
        <f t="shared" si="15"/>
        <v>Quarter!r119c109</v>
      </c>
      <c r="K133" s="1" t="str">
        <f t="shared" si="15"/>
        <v>Quarter!r119c110</v>
      </c>
      <c r="L133" s="1" t="str">
        <f t="shared" si="15"/>
        <v>Quarter!r119c111</v>
      </c>
      <c r="M133" s="1" t="str">
        <f t="shared" si="15"/>
        <v>Quarter!r119c112</v>
      </c>
      <c r="N133" s="1" t="str">
        <f t="shared" si="15"/>
        <v>Quarter!r119c113</v>
      </c>
      <c r="O133" s="1" t="str">
        <f t="shared" si="15"/>
        <v>Quarter!r119c114</v>
      </c>
      <c r="P133" s="1" t="str">
        <f t="shared" si="15"/>
        <v>Quarter!r119c115</v>
      </c>
    </row>
    <row r="134" spans="1:16" x14ac:dyDescent="0.25">
      <c r="B134" s="12" t="s">
        <v>63</v>
      </c>
      <c r="D134" s="1">
        <v>120</v>
      </c>
      <c r="E134" s="1" t="str">
        <f t="shared" si="14"/>
        <v>Annual!r120c29</v>
      </c>
      <c r="F134" s="1" t="str">
        <f t="shared" si="14"/>
        <v>Annual!r120c30</v>
      </c>
      <c r="G134" s="1">
        <f t="shared" si="13"/>
        <v>120</v>
      </c>
      <c r="H134" s="1" t="str">
        <f t="shared" si="15"/>
        <v>Quarter!r120c107</v>
      </c>
      <c r="I134" s="1" t="str">
        <f t="shared" si="15"/>
        <v>Quarter!r120c108</v>
      </c>
      <c r="J134" s="1" t="str">
        <f t="shared" si="15"/>
        <v>Quarter!r120c109</v>
      </c>
      <c r="K134" s="1" t="str">
        <f t="shared" si="15"/>
        <v>Quarter!r120c110</v>
      </c>
      <c r="L134" s="1" t="str">
        <f t="shared" si="15"/>
        <v>Quarter!r120c111</v>
      </c>
      <c r="M134" s="1" t="str">
        <f t="shared" si="15"/>
        <v>Quarter!r120c112</v>
      </c>
      <c r="N134" s="1" t="str">
        <f t="shared" si="15"/>
        <v>Quarter!r120c113</v>
      </c>
      <c r="O134" s="1" t="str">
        <f t="shared" si="15"/>
        <v>Quarter!r120c114</v>
      </c>
      <c r="P134" s="1" t="str">
        <f t="shared" si="15"/>
        <v>Quarter!r120c115</v>
      </c>
    </row>
    <row r="135" spans="1:16" x14ac:dyDescent="0.25">
      <c r="B135" s="12" t="s">
        <v>51</v>
      </c>
      <c r="D135" s="1">
        <v>121</v>
      </c>
      <c r="E135" s="1" t="str">
        <f t="shared" si="14"/>
        <v>Annual!r121c29</v>
      </c>
      <c r="F135" s="1" t="str">
        <f t="shared" si="14"/>
        <v>Annual!r121c30</v>
      </c>
      <c r="G135" s="1">
        <f t="shared" si="13"/>
        <v>121</v>
      </c>
      <c r="H135" s="1" t="str">
        <f t="shared" si="15"/>
        <v>Quarter!r121c107</v>
      </c>
      <c r="I135" s="1" t="str">
        <f t="shared" si="15"/>
        <v>Quarter!r121c108</v>
      </c>
      <c r="J135" s="1" t="str">
        <f t="shared" si="15"/>
        <v>Quarter!r121c109</v>
      </c>
      <c r="K135" s="1" t="str">
        <f t="shared" si="15"/>
        <v>Quarter!r121c110</v>
      </c>
      <c r="L135" s="1" t="str">
        <f t="shared" si="15"/>
        <v>Quarter!r121c111</v>
      </c>
      <c r="M135" s="1" t="str">
        <f t="shared" si="15"/>
        <v>Quarter!r121c112</v>
      </c>
      <c r="N135" s="1" t="str">
        <f t="shared" si="15"/>
        <v>Quarter!r121c113</v>
      </c>
      <c r="O135" s="1" t="str">
        <f t="shared" si="15"/>
        <v>Quarter!r121c114</v>
      </c>
      <c r="P135" s="1" t="str">
        <f t="shared" si="15"/>
        <v>Quarter!r121c115</v>
      </c>
    </row>
    <row r="136" spans="1:16" x14ac:dyDescent="0.25">
      <c r="B136" s="12" t="s">
        <v>82</v>
      </c>
      <c r="D136" s="1">
        <v>122</v>
      </c>
      <c r="E136" s="1" t="str">
        <f t="shared" si="14"/>
        <v>Annual!r122c29</v>
      </c>
      <c r="F136" s="1" t="str">
        <f t="shared" si="14"/>
        <v>Annual!r122c30</v>
      </c>
      <c r="G136" s="1">
        <f t="shared" si="13"/>
        <v>122</v>
      </c>
      <c r="H136" s="1" t="str">
        <f t="shared" si="15"/>
        <v>Quarter!r122c107</v>
      </c>
      <c r="I136" s="1" t="str">
        <f t="shared" si="15"/>
        <v>Quarter!r122c108</v>
      </c>
      <c r="J136" s="1" t="str">
        <f t="shared" si="15"/>
        <v>Quarter!r122c109</v>
      </c>
      <c r="K136" s="1" t="str">
        <f t="shared" si="15"/>
        <v>Quarter!r122c110</v>
      </c>
      <c r="L136" s="1" t="str">
        <f t="shared" si="15"/>
        <v>Quarter!r122c111</v>
      </c>
      <c r="M136" s="1" t="str">
        <f t="shared" si="15"/>
        <v>Quarter!r122c112</v>
      </c>
      <c r="N136" s="1" t="str">
        <f t="shared" si="15"/>
        <v>Quarter!r122c113</v>
      </c>
      <c r="O136" s="1" t="str">
        <f t="shared" si="15"/>
        <v>Quarter!r122c114</v>
      </c>
      <c r="P136" s="1" t="str">
        <f t="shared" si="15"/>
        <v>Quarter!r122c115</v>
      </c>
    </row>
    <row r="137" spans="1:16" x14ac:dyDescent="0.25">
      <c r="B137" s="12" t="s">
        <v>83</v>
      </c>
      <c r="D137" s="1">
        <v>123</v>
      </c>
      <c r="E137" s="1" t="str">
        <f t="shared" si="14"/>
        <v>Annual!r123c29</v>
      </c>
      <c r="F137" s="1" t="str">
        <f t="shared" si="14"/>
        <v>Annual!r123c30</v>
      </c>
      <c r="G137" s="1">
        <f t="shared" si="13"/>
        <v>123</v>
      </c>
      <c r="H137" s="1" t="str">
        <f t="shared" si="15"/>
        <v>Quarter!r123c107</v>
      </c>
      <c r="I137" s="1" t="str">
        <f t="shared" si="15"/>
        <v>Quarter!r123c108</v>
      </c>
      <c r="J137" s="1" t="str">
        <f t="shared" si="15"/>
        <v>Quarter!r123c109</v>
      </c>
      <c r="K137" s="1" t="str">
        <f t="shared" si="15"/>
        <v>Quarter!r123c110</v>
      </c>
      <c r="L137" s="1" t="str">
        <f t="shared" si="15"/>
        <v>Quarter!r123c111</v>
      </c>
      <c r="M137" s="1" t="str">
        <f t="shared" si="15"/>
        <v>Quarter!r123c112</v>
      </c>
      <c r="N137" s="1" t="str">
        <f t="shared" si="15"/>
        <v>Quarter!r123c113</v>
      </c>
      <c r="O137" s="1" t="str">
        <f t="shared" si="15"/>
        <v>Quarter!r123c114</v>
      </c>
      <c r="P137" s="1" t="str">
        <f t="shared" si="15"/>
        <v>Quarter!r123c115</v>
      </c>
    </row>
    <row r="138" spans="1:16" ht="12.5" x14ac:dyDescent="0.25">
      <c r="B138" s="13" t="s">
        <v>64</v>
      </c>
      <c r="D138" s="1">
        <v>124</v>
      </c>
      <c r="E138" s="1" t="str">
        <f t="shared" si="14"/>
        <v>Annual!r124c29</v>
      </c>
      <c r="F138" s="1" t="str">
        <f t="shared" si="14"/>
        <v>Annual!r124c30</v>
      </c>
      <c r="G138" s="1">
        <f t="shared" si="13"/>
        <v>124</v>
      </c>
      <c r="H138" s="1" t="str">
        <f t="shared" si="15"/>
        <v>Quarter!r124c107</v>
      </c>
      <c r="I138" s="1" t="str">
        <f t="shared" si="15"/>
        <v>Quarter!r124c108</v>
      </c>
      <c r="J138" s="1" t="str">
        <f t="shared" si="15"/>
        <v>Quarter!r124c109</v>
      </c>
      <c r="K138" s="1" t="str">
        <f t="shared" si="15"/>
        <v>Quarter!r124c110</v>
      </c>
      <c r="L138" s="1" t="str">
        <f t="shared" si="15"/>
        <v>Quarter!r124c111</v>
      </c>
      <c r="M138" s="1" t="str">
        <f t="shared" si="15"/>
        <v>Quarter!r124c112</v>
      </c>
      <c r="N138" s="1" t="str">
        <f t="shared" si="15"/>
        <v>Quarter!r124c113</v>
      </c>
      <c r="O138" s="1" t="str">
        <f t="shared" si="15"/>
        <v>Quarter!r124c114</v>
      </c>
      <c r="P138" s="1" t="str">
        <f t="shared" si="15"/>
        <v>Quarter!r124c115</v>
      </c>
    </row>
    <row r="139" spans="1:16" x14ac:dyDescent="0.25">
      <c r="B139" s="12" t="s">
        <v>52</v>
      </c>
      <c r="D139" s="1">
        <v>125</v>
      </c>
      <c r="E139" s="1" t="str">
        <f t="shared" si="14"/>
        <v>Annual!r125c29</v>
      </c>
      <c r="F139" s="1" t="str">
        <f t="shared" si="14"/>
        <v>Annual!r125c30</v>
      </c>
      <c r="G139" s="1">
        <f t="shared" si="13"/>
        <v>125</v>
      </c>
      <c r="H139" s="1" t="str">
        <f t="shared" si="15"/>
        <v>Quarter!r125c107</v>
      </c>
      <c r="I139" s="1" t="str">
        <f t="shared" si="15"/>
        <v>Quarter!r125c108</v>
      </c>
      <c r="J139" s="1" t="str">
        <f t="shared" si="15"/>
        <v>Quarter!r125c109</v>
      </c>
      <c r="K139" s="1" t="str">
        <f t="shared" si="15"/>
        <v>Quarter!r125c110</v>
      </c>
      <c r="L139" s="1" t="str">
        <f t="shared" si="15"/>
        <v>Quarter!r125c111</v>
      </c>
      <c r="M139" s="1" t="str">
        <f t="shared" si="15"/>
        <v>Quarter!r125c112</v>
      </c>
      <c r="N139" s="1" t="str">
        <f t="shared" si="15"/>
        <v>Quarter!r125c113</v>
      </c>
      <c r="O139" s="1" t="str">
        <f t="shared" si="15"/>
        <v>Quarter!r125c114</v>
      </c>
      <c r="P139" s="1" t="str">
        <f t="shared" si="15"/>
        <v>Quarter!r125c115</v>
      </c>
    </row>
    <row r="140" spans="1:16" x14ac:dyDescent="0.25">
      <c r="B140" s="12" t="s">
        <v>53</v>
      </c>
      <c r="D140" s="1">
        <v>126</v>
      </c>
      <c r="E140" s="1" t="str">
        <f t="shared" si="14"/>
        <v>Annual!r126c29</v>
      </c>
      <c r="F140" s="1" t="str">
        <f t="shared" si="14"/>
        <v>Annual!r126c30</v>
      </c>
      <c r="G140" s="1">
        <f t="shared" si="13"/>
        <v>126</v>
      </c>
      <c r="H140" s="1" t="str">
        <f t="shared" si="15"/>
        <v>Quarter!r126c107</v>
      </c>
      <c r="I140" s="1" t="str">
        <f t="shared" si="15"/>
        <v>Quarter!r126c108</v>
      </c>
      <c r="J140" s="1" t="str">
        <f t="shared" si="15"/>
        <v>Quarter!r126c109</v>
      </c>
      <c r="K140" s="1" t="str">
        <f t="shared" si="15"/>
        <v>Quarter!r126c110</v>
      </c>
      <c r="L140" s="1" t="str">
        <f t="shared" si="15"/>
        <v>Quarter!r126c111</v>
      </c>
      <c r="M140" s="1" t="str">
        <f t="shared" si="15"/>
        <v>Quarter!r126c112</v>
      </c>
      <c r="N140" s="1" t="str">
        <f t="shared" si="15"/>
        <v>Quarter!r126c113</v>
      </c>
      <c r="O140" s="1" t="str">
        <f t="shared" si="15"/>
        <v>Quarter!r126c114</v>
      </c>
      <c r="P140" s="1" t="str">
        <f t="shared" si="15"/>
        <v>Quarter!r126c115</v>
      </c>
    </row>
    <row r="141" spans="1:16" x14ac:dyDescent="0.25">
      <c r="B141" s="12" t="s">
        <v>54</v>
      </c>
      <c r="D141" s="1">
        <v>127</v>
      </c>
      <c r="E141" s="1" t="str">
        <f t="shared" si="14"/>
        <v>Annual!r127c29</v>
      </c>
      <c r="F141" s="1" t="str">
        <f t="shared" si="14"/>
        <v>Annual!r127c30</v>
      </c>
      <c r="G141" s="1">
        <f t="shared" si="13"/>
        <v>127</v>
      </c>
      <c r="H141" s="1" t="str">
        <f t="shared" si="15"/>
        <v>Quarter!r127c107</v>
      </c>
      <c r="I141" s="1" t="str">
        <f t="shared" si="15"/>
        <v>Quarter!r127c108</v>
      </c>
      <c r="J141" s="1" t="str">
        <f t="shared" si="15"/>
        <v>Quarter!r127c109</v>
      </c>
      <c r="K141" s="1" t="str">
        <f t="shared" si="15"/>
        <v>Quarter!r127c110</v>
      </c>
      <c r="L141" s="1" t="str">
        <f t="shared" si="15"/>
        <v>Quarter!r127c111</v>
      </c>
      <c r="M141" s="1" t="str">
        <f t="shared" si="15"/>
        <v>Quarter!r127c112</v>
      </c>
      <c r="N141" s="1" t="str">
        <f t="shared" si="15"/>
        <v>Quarter!r127c113</v>
      </c>
      <c r="O141" s="1" t="str">
        <f t="shared" si="15"/>
        <v>Quarter!r127c114</v>
      </c>
      <c r="P141" s="1" t="str">
        <f t="shared" si="15"/>
        <v>Quarter!r127c115</v>
      </c>
    </row>
    <row r="142" spans="1:16" x14ac:dyDescent="0.25">
      <c r="B142" s="12" t="s">
        <v>66</v>
      </c>
      <c r="D142" s="1">
        <v>128</v>
      </c>
      <c r="E142" s="1" t="str">
        <f t="shared" si="14"/>
        <v>Annual!r128c29</v>
      </c>
      <c r="F142" s="1" t="str">
        <f t="shared" si="14"/>
        <v>Annual!r128c30</v>
      </c>
      <c r="G142" s="1">
        <f t="shared" si="13"/>
        <v>128</v>
      </c>
      <c r="H142" s="1" t="str">
        <f t="shared" si="15"/>
        <v>Quarter!r128c107</v>
      </c>
      <c r="I142" s="1" t="str">
        <f t="shared" si="15"/>
        <v>Quarter!r128c108</v>
      </c>
      <c r="J142" s="1" t="str">
        <f t="shared" si="15"/>
        <v>Quarter!r128c109</v>
      </c>
      <c r="K142" s="1" t="str">
        <f t="shared" si="15"/>
        <v>Quarter!r128c110</v>
      </c>
      <c r="L142" s="1" t="str">
        <f t="shared" si="15"/>
        <v>Quarter!r128c111</v>
      </c>
      <c r="M142" s="1" t="str">
        <f t="shared" si="15"/>
        <v>Quarter!r128c112</v>
      </c>
      <c r="N142" s="1" t="str">
        <f t="shared" si="15"/>
        <v>Quarter!r128c113</v>
      </c>
      <c r="O142" s="1" t="str">
        <f t="shared" si="15"/>
        <v>Quarter!r128c114</v>
      </c>
      <c r="P142" s="1" t="str">
        <f t="shared" si="15"/>
        <v>Quarter!r128c115</v>
      </c>
    </row>
    <row r="143" spans="1:16" x14ac:dyDescent="0.25">
      <c r="B143" s="12" t="s">
        <v>263</v>
      </c>
      <c r="D143" s="1">
        <v>129</v>
      </c>
      <c r="E143" s="1" t="str">
        <f t="shared" si="14"/>
        <v>Annual!r129c29</v>
      </c>
      <c r="F143" s="1" t="str">
        <f t="shared" si="14"/>
        <v>Annual!r129c30</v>
      </c>
      <c r="G143" s="1">
        <f t="shared" ref="G143" si="18">D143</f>
        <v>129</v>
      </c>
      <c r="H143" s="1" t="str">
        <f t="shared" ref="H143:P143" si="19">$H$4&amp;"r"&amp;$G143&amp;"c"&amp;H$5</f>
        <v>Quarter!r129c107</v>
      </c>
      <c r="I143" s="1" t="str">
        <f t="shared" si="19"/>
        <v>Quarter!r129c108</v>
      </c>
      <c r="J143" s="1" t="str">
        <f t="shared" si="19"/>
        <v>Quarter!r129c109</v>
      </c>
      <c r="K143" s="1" t="str">
        <f t="shared" si="19"/>
        <v>Quarter!r129c110</v>
      </c>
      <c r="L143" s="1" t="str">
        <f t="shared" si="19"/>
        <v>Quarter!r129c111</v>
      </c>
      <c r="M143" s="1" t="str">
        <f t="shared" si="19"/>
        <v>Quarter!r129c112</v>
      </c>
      <c r="N143" s="1" t="str">
        <f t="shared" si="19"/>
        <v>Quarter!r129c113</v>
      </c>
      <c r="O143" s="1" t="str">
        <f t="shared" si="19"/>
        <v>Quarter!r129c114</v>
      </c>
      <c r="P143" s="1" t="str">
        <f t="shared" si="19"/>
        <v>Quarter!r129c115</v>
      </c>
    </row>
    <row r="144" spans="1:16" x14ac:dyDescent="0.25">
      <c r="B144" s="12" t="s">
        <v>55</v>
      </c>
      <c r="D144" s="1">
        <v>130</v>
      </c>
      <c r="E144" s="1" t="str">
        <f t="shared" si="14"/>
        <v>Annual!r130c29</v>
      </c>
      <c r="F144" s="1" t="str">
        <f t="shared" si="14"/>
        <v>Annual!r130c30</v>
      </c>
      <c r="G144" s="1">
        <f t="shared" si="13"/>
        <v>130</v>
      </c>
      <c r="H144" s="1" t="str">
        <f t="shared" si="15"/>
        <v>Quarter!r130c107</v>
      </c>
      <c r="I144" s="1" t="str">
        <f t="shared" si="15"/>
        <v>Quarter!r130c108</v>
      </c>
      <c r="J144" s="1" t="str">
        <f t="shared" si="15"/>
        <v>Quarter!r130c109</v>
      </c>
      <c r="K144" s="1" t="str">
        <f t="shared" si="15"/>
        <v>Quarter!r130c110</v>
      </c>
      <c r="L144" s="1" t="str">
        <f t="shared" si="15"/>
        <v>Quarter!r130c111</v>
      </c>
      <c r="M144" s="1" t="str">
        <f t="shared" si="15"/>
        <v>Quarter!r130c112</v>
      </c>
      <c r="N144" s="1" t="str">
        <f t="shared" si="15"/>
        <v>Quarter!r130c113</v>
      </c>
      <c r="O144" s="1" t="str">
        <f t="shared" si="15"/>
        <v>Quarter!r130c114</v>
      </c>
      <c r="P144" s="1" t="str">
        <f t="shared" si="15"/>
        <v>Quarter!r130c115</v>
      </c>
    </row>
    <row r="145" spans="2:16" x14ac:dyDescent="0.25">
      <c r="B145" s="8" t="s">
        <v>61</v>
      </c>
      <c r="D145" s="1">
        <v>131</v>
      </c>
      <c r="E145" s="1" t="str">
        <f t="shared" si="14"/>
        <v>Annual!r131c29</v>
      </c>
      <c r="F145" s="1" t="str">
        <f t="shared" si="14"/>
        <v>Annual!r131c30</v>
      </c>
      <c r="G145" s="1">
        <f t="shared" si="13"/>
        <v>131</v>
      </c>
      <c r="H145" s="1" t="str">
        <f t="shared" si="15"/>
        <v>Quarter!r131c107</v>
      </c>
      <c r="I145" s="1" t="str">
        <f t="shared" si="15"/>
        <v>Quarter!r131c108</v>
      </c>
      <c r="J145" s="1" t="str">
        <f t="shared" si="15"/>
        <v>Quarter!r131c109</v>
      </c>
      <c r="K145" s="1" t="str">
        <f t="shared" ref="K145:P145" si="20">$H$4&amp;"r"&amp;$G145&amp;"c"&amp;K$5</f>
        <v>Quarter!r131c110</v>
      </c>
      <c r="L145" s="1" t="str">
        <f t="shared" si="20"/>
        <v>Quarter!r131c111</v>
      </c>
      <c r="M145" s="1" t="str">
        <f t="shared" si="20"/>
        <v>Quarter!r131c112</v>
      </c>
      <c r="N145" s="1" t="str">
        <f t="shared" si="20"/>
        <v>Quarter!r131c113</v>
      </c>
      <c r="O145" s="1" t="str">
        <f t="shared" si="20"/>
        <v>Quarter!r131c114</v>
      </c>
      <c r="P145" s="1" t="str">
        <f t="shared" si="20"/>
        <v>Quarter!r131c115</v>
      </c>
    </row>
  </sheetData>
  <pageMargins left="0.75" right="0.75" top="1" bottom="1" header="0.5" footer="0.5"/>
  <pageSetup paperSize="9" orientation="portrait" r:id="rId1"/>
  <headerFooter alignWithMargins="0"/>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Cover Sheet</vt:lpstr>
      <vt:lpstr>Contents</vt:lpstr>
      <vt:lpstr>Notes</vt:lpstr>
      <vt:lpstr>Commentary</vt:lpstr>
      <vt:lpstr>Main Table</vt:lpstr>
      <vt:lpstr>Annual</vt:lpstr>
      <vt:lpstr>Quarter</vt:lpstr>
      <vt:lpstr>Calculation</vt:lpstr>
      <vt:lpstr>Annual!Print_Area</vt:lpstr>
      <vt:lpstr>Commentary!Print_Area</vt:lpstr>
      <vt:lpstr>'Main Table'!Print_Area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Fuel used in electricity generation and electricity supplied</dc:title>
  <dc:creator>energy.stats@beis.gov.uk</dc:creator>
  <cp:keywords>electricity, generation, supplied</cp:keywords>
  <cp:lastModifiedBy>Harris, Kevin (Energy Security)</cp:lastModifiedBy>
  <dcterms:created xsi:type="dcterms:W3CDTF">2021-09-28T13:04:37Z</dcterms:created>
  <dcterms:modified xsi:type="dcterms:W3CDTF">2026-07-29T14:27:26Z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2021-09-29T15:50:42Z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07037795-feb3-4a27-9327-fe5c44639683</vt:lpwstr>
  </property>
  <property fmtid="{D5CDD505-2E9C-101B-9397-08002B2CF9AE}" pid="8" name="MSIP_Label_ba62f585-b40f-4ab9-bafe-39150f03d124_ContentBits">
    <vt:lpwstr>0</vt:lpwstr>
  </property>
</Properties>
</file>