
<file path=[Content_Types].xml><?xml version="1.0" encoding="utf-8"?>
<Types xmlns="http://schemas.openxmlformats.org/package/2006/content-types">
  <Default Extension="bin" ContentType="application/vnd.openxmlformats-officedocument.spreadsheetml.printerSettings"/>
  <Default Extension="jfif"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hidePivotFieldList="1" defaultThemeVersion="166925"/>
  <xr:revisionPtr revIDLastSave="0" documentId="8_{25B68278-96E8-4EE1-84D6-CC5A06587A59}" xr6:coauthVersionLast="47" xr6:coauthVersionMax="47" xr10:uidLastSave="{00000000-0000-0000-0000-000000000000}"/>
  <workbookProtection workbookAlgorithmName="SHA-512" workbookHashValue="lWj6rqzKSOL5K4uwfglf5AYOkCtTkGKD+bwZ53wUJq10y6sJ5+S3BRlsC3ZNzthDxNK3JvQxI7fcVoNtRfsoyQ==" workbookSaltValue="+YocA7PyYqYpQWVs3lm6/g==" workbookSpinCount="100000" lockStructure="1"/>
  <bookViews>
    <workbookView xWindow="-110" yWindow="-110" windowWidth="22780" windowHeight="14540" xr2:uid="{D791D519-5150-42F1-86F7-2E74FEDC8220}"/>
  </bookViews>
  <sheets>
    <sheet name="Cover_sheet" sheetId="4" r:id="rId1"/>
    <sheet name="config" sheetId="10" state="hidden" r:id="rId2"/>
    <sheet name="Contents" sheetId="5" r:id="rId3"/>
    <sheet name="0910" sheetId="9" state="hidden" r:id="rId4"/>
    <sheet name="Data - primary fires" sheetId="1" r:id="rId5"/>
    <sheet name="Data - fatalities" sheetId="2" r:id="rId6"/>
    <sheet name="Data - casualties" sheetId="3" r:id="rId7"/>
    <sheet name="FIRE0302_working" sheetId="6" state="hidden" r:id="rId8"/>
    <sheet name="FIRE0302" sheetId="8" r:id="rId9"/>
    <sheet name="QA checks" sheetId="11" state="hidden" r:id="rId10"/>
  </sheets>
  <definedNames>
    <definedName name="_xlnm._FilterDatabase" localSheetId="4" hidden="1">'Data - primary fires'!$A$1:$D$407</definedName>
    <definedName name="_xlnm.Print_Area" localSheetId="8">FIRE0302!$A$1:$L$33</definedName>
    <definedName name="_xlnm.Print_Titles" localSheetId="8">FIRE0302!$A:$A,FIRE0302!$1:$7</definedName>
  </definedNames>
  <calcPr calcId="191029"/>
  <pivotCaches>
    <pivotCache cacheId="0" r:id="rId11"/>
    <pivotCache cacheId="1" r:id="rId12"/>
    <pivotCache cacheId="2"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0" i="4" l="1"/>
  <c r="A9" i="4"/>
  <c r="A8" i="4"/>
  <c r="A5" i="4"/>
  <c r="L27" i="6" l="1" a="1"/>
  <c r="L27" i="6" s="1"/>
  <c r="K27" i="6" a="1"/>
  <c r="K27" i="6" s="1"/>
  <c r="H27" i="6" a="1"/>
  <c r="H27" i="6" s="1"/>
  <c r="G27" i="6" a="1"/>
  <c r="G27" i="6" s="1"/>
  <c r="D27" i="6" a="1"/>
  <c r="D27" i="6" s="1"/>
  <c r="C27" i="6" a="1"/>
  <c r="C27" i="6" s="1"/>
  <c r="F35" i="11" a="1"/>
  <c r="F35" i="11" s="1"/>
  <c r="F21" i="11" a="1"/>
  <c r="F21" i="11" s="1"/>
  <c r="F27" i="6" l="1"/>
  <c r="B27" i="6"/>
  <c r="J27" i="6"/>
  <c r="F7" i="11" a="1"/>
  <c r="D9" i="5"/>
  <c r="D7" i="5"/>
  <c r="D8" i="5"/>
  <c r="D6" i="5"/>
  <c r="A2" i="5"/>
  <c r="A3" i="4"/>
  <c r="C23" i="6" a="1"/>
  <c r="C23" i="6" s="1"/>
  <c r="F7" i="11" l="1"/>
  <c r="L23" i="6" a="1"/>
  <c r="L23" i="6" s="1"/>
  <c r="C26" i="6" l="1" a="1"/>
  <c r="C26" i="6" s="1"/>
  <c r="L24" i="6" a="1"/>
  <c r="L24" i="6" s="1"/>
  <c r="L25" i="6" a="1"/>
  <c r="L25" i="6" s="1"/>
  <c r="L26" i="6" a="1"/>
  <c r="L26" i="6" s="1"/>
  <c r="L29" i="6" s="1"/>
  <c r="K24" i="6" a="1"/>
  <c r="K24" i="6" s="1"/>
  <c r="K25" i="6" a="1"/>
  <c r="K25" i="6" s="1"/>
  <c r="K26" i="6" a="1"/>
  <c r="K26" i="6" s="1"/>
  <c r="K23" i="6" a="1"/>
  <c r="K23" i="6" s="1"/>
  <c r="H24" i="6" a="1"/>
  <c r="H24" i="6" s="1"/>
  <c r="H25" i="6" a="1"/>
  <c r="H25" i="6" s="1"/>
  <c r="H26" i="6" a="1"/>
  <c r="H26" i="6" s="1"/>
  <c r="G24" i="6" a="1"/>
  <c r="G24" i="6" s="1"/>
  <c r="G25" i="6" a="1"/>
  <c r="G25" i="6" s="1"/>
  <c r="G26" i="6" a="1"/>
  <c r="G26" i="6" s="1"/>
  <c r="H23" i="6" a="1"/>
  <c r="H23" i="6" s="1"/>
  <c r="G23" i="6" a="1"/>
  <c r="G23" i="6" s="1"/>
  <c r="D23" i="6" a="1"/>
  <c r="D23" i="6" s="1"/>
  <c r="B23" i="6" s="1"/>
  <c r="D24" i="6" a="1"/>
  <c r="D24" i="6" s="1"/>
  <c r="D25" i="6" a="1"/>
  <c r="D25" i="6" s="1"/>
  <c r="D26" i="6" a="1"/>
  <c r="D26" i="6" s="1"/>
  <c r="C24" i="6" a="1"/>
  <c r="C24" i="6" s="1"/>
  <c r="C25" i="6" a="1"/>
  <c r="C25" i="6" s="1"/>
  <c r="C22" i="6"/>
  <c r="D22" i="6"/>
  <c r="F22" i="6"/>
  <c r="G22" i="6"/>
  <c r="H22" i="6"/>
  <c r="J22" i="6"/>
  <c r="K22" i="6"/>
  <c r="L22" i="6"/>
  <c r="B22" i="6"/>
  <c r="G21" i="6"/>
  <c r="K21" i="6"/>
  <c r="C21" i="6"/>
  <c r="B24" i="6" l="1"/>
  <c r="J23" i="6"/>
  <c r="F24" i="6"/>
  <c r="F23" i="6"/>
  <c r="B25" i="6"/>
  <c r="F25" i="6"/>
  <c r="J25" i="6"/>
  <c r="L31" i="6"/>
  <c r="L30" i="6"/>
  <c r="K31" i="6"/>
  <c r="K29" i="6"/>
  <c r="J26" i="6"/>
  <c r="K30" i="6"/>
  <c r="C30" i="6"/>
  <c r="C29" i="6"/>
  <c r="B26" i="6"/>
  <c r="C31" i="6"/>
  <c r="D29" i="6"/>
  <c r="D30" i="6"/>
  <c r="D31" i="6"/>
  <c r="F26" i="6"/>
  <c r="G31" i="6"/>
  <c r="G30" i="6"/>
  <c r="G29" i="6"/>
  <c r="J24" i="6"/>
  <c r="H30" i="6"/>
  <c r="H31" i="6"/>
  <c r="H29" i="6"/>
  <c r="B29" i="6" l="1"/>
  <c r="B30" i="6"/>
  <c r="B31" i="6"/>
  <c r="J31" i="6"/>
  <c r="J30" i="6"/>
  <c r="J29" i="6"/>
  <c r="F30" i="6"/>
  <c r="F29" i="6"/>
  <c r="F31" i="6"/>
  <c r="A4" i="6"/>
  <c r="F8" i="6" s="1" a="1"/>
  <c r="F8" i="6" s="1"/>
  <c r="J14" i="6" l="1" a="1"/>
  <c r="J14" i="6" s="1"/>
  <c r="J14" i="8" s="1"/>
  <c r="L42" i="11" s="1"/>
  <c r="B8" i="6" a="1"/>
  <c r="B8" i="6" s="1"/>
  <c r="J15" i="6" a="1"/>
  <c r="J15" i="6" s="1"/>
  <c r="J15" i="8" s="1"/>
  <c r="L43" i="11" s="1"/>
  <c r="G14" i="6" a="1"/>
  <c r="G14" i="6" s="1"/>
  <c r="G14" i="8" s="1"/>
  <c r="M28" i="11" s="1"/>
  <c r="K14" i="6" a="1"/>
  <c r="K14" i="6" s="1"/>
  <c r="K14" i="8" s="1"/>
  <c r="M42" i="11" s="1"/>
  <c r="G9" i="6" a="1"/>
  <c r="G9" i="6" s="1"/>
  <c r="G9" i="8" s="1"/>
  <c r="M23" i="11" s="1"/>
  <c r="J12" i="6" a="1"/>
  <c r="J12" i="6" s="1"/>
  <c r="J12" i="8" s="1"/>
  <c r="L40" i="11" s="1"/>
  <c r="C11" i="6" a="1"/>
  <c r="C11" i="6" s="1"/>
  <c r="C11" i="8" s="1"/>
  <c r="M11" i="11" s="1"/>
  <c r="F15" i="6" a="1"/>
  <c r="F15" i="6" s="1"/>
  <c r="F15" i="8" s="1"/>
  <c r="L29" i="11" s="1"/>
  <c r="D10" i="6" a="1"/>
  <c r="D10" i="6" s="1"/>
  <c r="D10" i="8" s="1"/>
  <c r="N10" i="11" s="1"/>
  <c r="F10" i="6" a="1"/>
  <c r="F10" i="6" s="1"/>
  <c r="F10" i="8" s="1"/>
  <c r="L24" i="11" s="1"/>
  <c r="H12" i="6" a="1"/>
  <c r="H12" i="6" s="1"/>
  <c r="H12" i="8" s="1"/>
  <c r="N26" i="11" s="1"/>
  <c r="G15" i="6" a="1"/>
  <c r="G15" i="6" s="1"/>
  <c r="G15" i="8" s="1"/>
  <c r="M29" i="11" s="1"/>
  <c r="J10" i="6" a="1"/>
  <c r="J10" i="6" s="1"/>
  <c r="J10" i="8" s="1"/>
  <c r="L38" i="11" s="1"/>
  <c r="L12" i="6" a="1"/>
  <c r="L12" i="6" s="1"/>
  <c r="L12" i="8" s="1"/>
  <c r="N40" i="11" s="1"/>
  <c r="K15" i="6" a="1"/>
  <c r="K15" i="6" s="1"/>
  <c r="K15" i="8" s="1"/>
  <c r="M43" i="11" s="1"/>
  <c r="D13" i="6" a="1"/>
  <c r="D13" i="6" s="1"/>
  <c r="D13" i="8" s="1"/>
  <c r="N13" i="11" s="1"/>
  <c r="H11" i="6" a="1"/>
  <c r="H11" i="6" s="1"/>
  <c r="H11" i="8" s="1"/>
  <c r="N25" i="11" s="1"/>
  <c r="L11" i="6" a="1"/>
  <c r="L11" i="6" s="1"/>
  <c r="L11" i="8" s="1"/>
  <c r="N39" i="11" s="1"/>
  <c r="C12" i="6" a="1"/>
  <c r="C12" i="6" s="1"/>
  <c r="C12" i="8" s="1"/>
  <c r="M12" i="11" s="1"/>
  <c r="H14" i="6" a="1"/>
  <c r="H14" i="6" s="1"/>
  <c r="H14" i="8" s="1"/>
  <c r="N28" i="11" s="1"/>
  <c r="L14" i="6" a="1"/>
  <c r="L14" i="6" s="1"/>
  <c r="L14" i="8" s="1"/>
  <c r="N42" i="11" s="1"/>
  <c r="H9" i="6" a="1"/>
  <c r="H9" i="6" s="1"/>
  <c r="H9" i="8" s="1"/>
  <c r="N23" i="11" s="1"/>
  <c r="L9" i="6" a="1"/>
  <c r="L9" i="6" s="1"/>
  <c r="L9" i="8" s="1"/>
  <c r="N37" i="11" s="1"/>
  <c r="C10" i="6" a="1"/>
  <c r="C10" i="6" s="1"/>
  <c r="C10" i="8" s="1"/>
  <c r="M10" i="11" s="1"/>
  <c r="H15" i="6" a="1"/>
  <c r="H15" i="6" s="1"/>
  <c r="H15" i="8" s="1"/>
  <c r="N29" i="11" s="1"/>
  <c r="L15" i="6" a="1"/>
  <c r="L15" i="6" s="1"/>
  <c r="L15" i="8" s="1"/>
  <c r="N43" i="11" s="1"/>
  <c r="C8" i="6" a="1"/>
  <c r="C8" i="6" s="1"/>
  <c r="C8" i="8" s="1"/>
  <c r="M8" i="11" s="1"/>
  <c r="C15" i="6" a="1"/>
  <c r="C15" i="6" s="1"/>
  <c r="C15" i="8" s="1"/>
  <c r="M15" i="11" s="1"/>
  <c r="F8" i="8"/>
  <c r="L22" i="11" s="1"/>
  <c r="H10" i="6" a="1"/>
  <c r="H10" i="6" s="1"/>
  <c r="H10" i="8" s="1"/>
  <c r="N24" i="11" s="1"/>
  <c r="G13" i="6" a="1"/>
  <c r="G13" i="6" s="1"/>
  <c r="G13" i="8" s="1"/>
  <c r="M27" i="11" s="1"/>
  <c r="J8" i="6" a="1"/>
  <c r="J8" i="6" s="1"/>
  <c r="J8" i="8" s="1"/>
  <c r="L36" i="11" s="1"/>
  <c r="L10" i="6" a="1"/>
  <c r="L10" i="6" s="1"/>
  <c r="L10" i="8" s="1"/>
  <c r="N38" i="11" s="1"/>
  <c r="K13" i="6" a="1"/>
  <c r="K13" i="6" s="1"/>
  <c r="K13" i="8" s="1"/>
  <c r="M41" i="11" s="1"/>
  <c r="G10" i="6" a="1"/>
  <c r="G10" i="6" s="1"/>
  <c r="G10" i="8" s="1"/>
  <c r="M24" i="11" s="1"/>
  <c r="K10" i="6" a="1"/>
  <c r="K10" i="6" s="1"/>
  <c r="K10" i="8" s="1"/>
  <c r="M38" i="11" s="1"/>
  <c r="D15" i="6" a="1"/>
  <c r="D15" i="6" s="1"/>
  <c r="D15" i="8" s="1"/>
  <c r="N15" i="11" s="1"/>
  <c r="C14" i="6" a="1"/>
  <c r="C14" i="6" s="1"/>
  <c r="C14" i="8" s="1"/>
  <c r="M14" i="11" s="1"/>
  <c r="G8" i="6" a="1"/>
  <c r="G8" i="6" s="1"/>
  <c r="G8" i="8" s="1"/>
  <c r="M22" i="11" s="1"/>
  <c r="F11" i="6" a="1"/>
  <c r="F11" i="6" s="1"/>
  <c r="F11" i="8" s="1"/>
  <c r="L25" i="11" s="1"/>
  <c r="H13" i="6" a="1"/>
  <c r="H13" i="6" s="1"/>
  <c r="H13" i="8" s="1"/>
  <c r="N27" i="11" s="1"/>
  <c r="K8" i="6" a="1"/>
  <c r="K8" i="6" s="1"/>
  <c r="K8" i="8" s="1"/>
  <c r="M36" i="11" s="1"/>
  <c r="J11" i="6" a="1"/>
  <c r="J11" i="6" s="1"/>
  <c r="J11" i="8" s="1"/>
  <c r="L39" i="11" s="1"/>
  <c r="L13" i="6" a="1"/>
  <c r="L13" i="6" s="1"/>
  <c r="L13" i="8" s="1"/>
  <c r="N41" i="11" s="1"/>
  <c r="F9" i="6" a="1"/>
  <c r="F9" i="6" s="1"/>
  <c r="F9" i="8" s="1"/>
  <c r="L23" i="11" s="1"/>
  <c r="J9" i="6" a="1"/>
  <c r="J9" i="6" s="1"/>
  <c r="J9" i="8" s="1"/>
  <c r="L37" i="11" s="1"/>
  <c r="D12" i="6" a="1"/>
  <c r="D12" i="6" s="1"/>
  <c r="D12" i="8" s="1"/>
  <c r="N12" i="11" s="1"/>
  <c r="F12" i="6" a="1"/>
  <c r="F12" i="6" s="1"/>
  <c r="F12" i="8" s="1"/>
  <c r="L26" i="11" s="1"/>
  <c r="K9" i="6" a="1"/>
  <c r="K9" i="6" s="1"/>
  <c r="K9" i="8" s="1"/>
  <c r="M37" i="11" s="1"/>
  <c r="D11" i="6" a="1"/>
  <c r="D11" i="6" s="1"/>
  <c r="D11" i="8" s="1"/>
  <c r="N11" i="11" s="1"/>
  <c r="G12" i="6" a="1"/>
  <c r="G12" i="6" s="1"/>
  <c r="G12" i="8" s="1"/>
  <c r="M26" i="11" s="1"/>
  <c r="K12" i="6" a="1"/>
  <c r="K12" i="6" s="1"/>
  <c r="K12" i="8" s="1"/>
  <c r="M40" i="11" s="1"/>
  <c r="C9" i="6" a="1"/>
  <c r="C9" i="6" s="1"/>
  <c r="C9" i="8" s="1"/>
  <c r="M9" i="11" s="1"/>
  <c r="F13" i="6" a="1"/>
  <c r="F13" i="6" s="1"/>
  <c r="F13" i="8" s="1"/>
  <c r="L27" i="11" s="1"/>
  <c r="J13" i="6" a="1"/>
  <c r="J13" i="6" s="1"/>
  <c r="J13" i="8" s="1"/>
  <c r="L41" i="11" s="1"/>
  <c r="D14" i="6" a="1"/>
  <c r="D14" i="6" s="1"/>
  <c r="D14" i="8" s="1"/>
  <c r="N14" i="11" s="1"/>
  <c r="C13" i="6" a="1"/>
  <c r="C13" i="6" s="1"/>
  <c r="C13" i="8" s="1"/>
  <c r="M13" i="11" s="1"/>
  <c r="H8" i="6" a="1"/>
  <c r="H8" i="6" s="1"/>
  <c r="H8" i="8" s="1"/>
  <c r="N22" i="11" s="1"/>
  <c r="G11" i="6" a="1"/>
  <c r="G11" i="6" s="1"/>
  <c r="F14" i="6" a="1"/>
  <c r="F14" i="6" s="1"/>
  <c r="F14" i="8" s="1"/>
  <c r="L28" i="11" s="1"/>
  <c r="L8" i="6" a="1"/>
  <c r="L8" i="6" s="1"/>
  <c r="L8" i="8" s="1"/>
  <c r="N36" i="11" s="1"/>
  <c r="K11" i="6" a="1"/>
  <c r="K11" i="6" s="1"/>
  <c r="K11" i="8" s="1"/>
  <c r="M39" i="11" s="1"/>
  <c r="D8" i="6" a="1"/>
  <c r="D8" i="6" s="1"/>
  <c r="D9" i="6" a="1"/>
  <c r="D9" i="6" s="1"/>
  <c r="D9" i="8" s="1"/>
  <c r="N9" i="11" s="1"/>
  <c r="B10" i="6" a="1"/>
  <c r="B10" i="6" s="1"/>
  <c r="B10" i="8" s="1"/>
  <c r="L10" i="11" s="1"/>
  <c r="B9" i="6" a="1"/>
  <c r="B9" i="6" s="1"/>
  <c r="B9" i="8" s="1"/>
  <c r="L9" i="11" s="1"/>
  <c r="B15" i="6" a="1"/>
  <c r="B15" i="6" s="1"/>
  <c r="B15" i="8" s="1"/>
  <c r="L15" i="11" s="1"/>
  <c r="B14" i="6" a="1"/>
  <c r="B14" i="6" s="1"/>
  <c r="B14" i="8" s="1"/>
  <c r="L14" i="11" s="1"/>
  <c r="B13" i="6" a="1"/>
  <c r="B13" i="6" s="1"/>
  <c r="B13" i="8" s="1"/>
  <c r="L13" i="11" s="1"/>
  <c r="B12" i="6" a="1"/>
  <c r="B12" i="6" s="1"/>
  <c r="B12" i="8" s="1"/>
  <c r="L12" i="11" s="1"/>
  <c r="B11" i="6" a="1"/>
  <c r="B11" i="6" s="1"/>
  <c r="B11" i="8" s="1"/>
  <c r="L11" i="11" s="1"/>
  <c r="B31" i="11" l="1"/>
  <c r="B8" i="8"/>
  <c r="L8" i="11" s="1"/>
  <c r="B17" i="6"/>
  <c r="G17" i="6"/>
  <c r="G11" i="8"/>
  <c r="M25" i="11" s="1"/>
  <c r="B17" i="11" s="1"/>
  <c r="J17" i="6"/>
  <c r="H17" i="6"/>
  <c r="F17" i="6"/>
  <c r="L17" i="6"/>
  <c r="K17" i="6"/>
  <c r="D17" i="6"/>
  <c r="D8" i="8"/>
  <c r="N8" i="11" s="1"/>
  <c r="C17" i="6"/>
  <c r="B3" i="11" l="1"/>
  <c r="B1" i="1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<sst xmlns="http://schemas.openxmlformats.org/spreadsheetml/2006/main" count="2179" uniqueCount="123">
  <si>
    <t>FINANCIAL_YEAR</t>
  </si>
  <si>
    <t>property_type_detailed_d</t>
  </si>
  <si>
    <t>acc_or_del_d</t>
  </si>
  <si>
    <t>Total casualties in road vehicles</t>
  </si>
  <si>
    <t>Total fatalities in road vehicles</t>
  </si>
  <si>
    <t>Total Primary Fires in road vehicles</t>
  </si>
  <si>
    <t>2010/11</t>
  </si>
  <si>
    <t>Agricultural vehicles</t>
  </si>
  <si>
    <t>Accidental</t>
  </si>
  <si>
    <t>Deliberate</t>
  </si>
  <si>
    <t>Bus/Coach</t>
  </si>
  <si>
    <t>Car</t>
  </si>
  <si>
    <t>Lorry/HGV</t>
  </si>
  <si>
    <t>Motorcycle</t>
  </si>
  <si>
    <t>Other road vehicles</t>
  </si>
  <si>
    <t>Van</t>
  </si>
  <si>
    <t>2011/12</t>
  </si>
  <si>
    <t>2012/13</t>
  </si>
  <si>
    <t>2013/14</t>
  </si>
  <si>
    <t>2014/15</t>
  </si>
  <si>
    <t>2015/16</t>
  </si>
  <si>
    <t>2016/17</t>
  </si>
  <si>
    <t>2017/18</t>
  </si>
  <si>
    <t>2018/19</t>
  </si>
  <si>
    <t>2019/20</t>
  </si>
  <si>
    <t>2020/21</t>
  </si>
  <si>
    <t>Fire and rescue incident statistics</t>
  </si>
  <si>
    <t>Contents</t>
  </si>
  <si>
    <t>We’re always looking to improve the accessibility of our documents.</t>
  </si>
  <si>
    <t>If you find any problems, or have any feedback, relating to accessibility</t>
  </si>
  <si>
    <t>Table 0302</t>
  </si>
  <si>
    <t xml:space="preserve">To access data tables, select the table number or tabs. </t>
  </si>
  <si>
    <t>Cover sheet</t>
  </si>
  <si>
    <t>Sheet</t>
  </si>
  <si>
    <t>Title</t>
  </si>
  <si>
    <t>Period covered</t>
  </si>
  <si>
    <t>Fire0302</t>
  </si>
  <si>
    <t>Yes</t>
  </si>
  <si>
    <t>Raw data for road vehicle fires for the main data tables</t>
  </si>
  <si>
    <t>Raw data for fatalities in road vehicle fires for the main data tables</t>
  </si>
  <si>
    <t>Detail</t>
  </si>
  <si>
    <t>It is possible to create pivot tables from the data worksheets by using the insert pivot table function.</t>
  </si>
  <si>
    <t>Data - primary fires</t>
  </si>
  <si>
    <t>Data - fatalities</t>
  </si>
  <si>
    <t>Data - casualties</t>
  </si>
  <si>
    <t>Primary fires, fatalities and non-fatal casualties in road vehicles by motive and building type, England</t>
  </si>
  <si>
    <t>Raw data for casualties in road vehicle fires for the main data tables</t>
  </si>
  <si>
    <t>Shows the number of primary fires, fire related fatalities and non-fatal casualties in road vehicles by motive and building type for England.</t>
  </si>
  <si>
    <t>Non-fatal casualties</t>
  </si>
  <si>
    <t>Vehicle type</t>
  </si>
  <si>
    <t>Total</t>
  </si>
  <si>
    <t>2009/10</t>
  </si>
  <si>
    <t>1 Primary fires are defined as fires that meet at least one of the following conditions:</t>
  </si>
  <si>
    <t>(a) any fire that occurred in a (non-derelict) building, vehicle or outdoor structure,</t>
  </si>
  <si>
    <t>(b) any fire involving fatalities, casualties or rescues,</t>
  </si>
  <si>
    <t xml:space="preserve">(c) any fire attended by five or more pumping appliances. </t>
  </si>
  <si>
    <t>2 Includes fatalities marked as "fire-related" but excludes fatalities marked as "not fire-related". Those where the role of fire in the fatality was "not known" are included in "fire-related". Fire-related fatalities are those that would not have otherwise occurred had there not been a fire.</t>
  </si>
  <si>
    <t xml:space="preserve">3 For more detailed technical definitions of fire-related non-fatal casualties, see the Fire Statistics Definitions document. </t>
  </si>
  <si>
    <t>4 The motive for the fire can be recorded as one of: Accidental, Deliberate or Not Known. For the purpose of these tables accidental is defined as when the motive was recorded as either Accidental or Not known.</t>
  </si>
  <si>
    <t>5 Other road vehicle includes: Bicycle, Caravan on tow, Caravan unspecified, Minibus, Motor Home, Multiple vehicles, Other, Tanker, Towing caravan elsewhere and Trailers.</t>
  </si>
  <si>
    <t>Note on 2009/10:</t>
  </si>
  <si>
    <t>During 2009/10, Greater Manchester Fire and Rescue Service were unable to fully supply their incident and casualty data, and Hertfordshire Fire and Rescue Service were unable to fully supply their casualty data. As such totals for these Fire and Rescue Services were imputed. For these imputed records detailed breakdowns are not available. As such, some detailed breakdowns may not sum to their corresponding totals.</t>
  </si>
  <si>
    <t>General note:</t>
  </si>
  <si>
    <t>Fire data are collected by the Incident Recording System (IRS) which collects information on all incidents attended by fire and rescue services. For a variety of reasons some records take longer than others for fire services to upload to the IRS and therefore totals are constantly being amended (by relatively small numbers).</t>
  </si>
  <si>
    <t>The full set of fire statistics releases, tables and guidance can be found on our landing page, here-</t>
  </si>
  <si>
    <t>https://www.gov.uk/government/collections/fire-statistics</t>
  </si>
  <si>
    <t>Source: Home Office Incident Recording System</t>
  </si>
  <si>
    <t>Contact: FireStatistics@homeoffice.gov.uk</t>
  </si>
  <si>
    <t>Primary fires</t>
  </si>
  <si>
    <t>Fire-related fatalities</t>
  </si>
  <si>
    <t>Missing data</t>
  </si>
  <si>
    <t>2021/22</t>
  </si>
  <si>
    <t>England</t>
  </si>
  <si>
    <t>10 years</t>
  </si>
  <si>
    <t>5 years</t>
  </si>
  <si>
    <t>Previous Year</t>
  </si>
  <si>
    <t>Accredited Official Statistics?</t>
  </si>
  <si>
    <t>The statistics in this table are Accredited Official Statistics.</t>
  </si>
  <si>
    <t>2023/24</t>
  </si>
  <si>
    <t>2022/23</t>
  </si>
  <si>
    <t>end of table</t>
  </si>
  <si>
    <t>Pubdate</t>
  </si>
  <si>
    <t>Upcoming date</t>
  </si>
  <si>
    <t>Datacut date</t>
  </si>
  <si>
    <t>Responsible statistician</t>
  </si>
  <si>
    <t>year ending month</t>
  </si>
  <si>
    <t xml:space="preserve">year    </t>
  </si>
  <si>
    <t>QA</t>
  </si>
  <si>
    <t>Check incident numbers</t>
  </si>
  <si>
    <t>Column Labels</t>
  </si>
  <si>
    <t>Grand Total</t>
  </si>
  <si>
    <t>Year</t>
  </si>
  <si>
    <t>Accidental4</t>
  </si>
  <si>
    <t>Deliberate4</t>
  </si>
  <si>
    <t>Check fatality numbers</t>
  </si>
  <si>
    <t>Check casualty numbers</t>
  </si>
  <si>
    <t>Sum of Total Primary Fires in road vehicles</t>
  </si>
  <si>
    <t>Other road vehicles5</t>
  </si>
  <si>
    <t>Press enquiries: NewsDesk@communities.gov.uk</t>
  </si>
  <si>
    <t>Please email us at firestatistics@communities.gov.uk</t>
  </si>
  <si>
    <t>N/A</t>
  </si>
  <si>
    <t>2024/25</t>
  </si>
  <si>
    <t>property_type_t0302</t>
  </si>
  <si>
    <t>Total fatalities in other buildings</t>
  </si>
  <si>
    <t>Total non fatal casualties in road vehicles</t>
  </si>
  <si>
    <t>10 July 2025</t>
  </si>
  <si>
    <t>1 May 2025</t>
  </si>
  <si>
    <t>Paul Gaught-Allen</t>
  </si>
  <si>
    <t>March</t>
  </si>
  <si>
    <t>Row Labels</t>
  </si>
  <si>
    <t>Sum of Total fatalities in other buildings</t>
  </si>
  <si>
    <t>Sum of Total non fatal casualties in road vehicles</t>
  </si>
  <si>
    <t>The data in this table are consistent with records that reached the IRS by 1 May 2025.</t>
  </si>
  <si>
    <t>Select a year from the drop-down list below:</t>
  </si>
  <si>
    <t>Email: firestatistics@communities.gov.uk</t>
  </si>
  <si>
    <t xml:space="preserve">financial year </t>
  </si>
  <si>
    <t>copyright year</t>
  </si>
  <si>
    <r>
      <t>Primary fires</t>
    </r>
    <r>
      <rPr>
        <b/>
        <vertAlign val="superscript"/>
        <sz val="12"/>
        <color rgb="FF000000"/>
        <rFont val="Arial"/>
        <family val="2"/>
      </rPr>
      <t>1</t>
    </r>
  </si>
  <si>
    <r>
      <t>Fire-related fatalities</t>
    </r>
    <r>
      <rPr>
        <b/>
        <vertAlign val="superscript"/>
        <sz val="12"/>
        <color rgb="FF000000"/>
        <rFont val="Arial"/>
        <family val="2"/>
      </rPr>
      <t>2</t>
    </r>
  </si>
  <si>
    <r>
      <t>Non-fatal casualties</t>
    </r>
    <r>
      <rPr>
        <b/>
        <vertAlign val="superscript"/>
        <sz val="12"/>
        <color rgb="FF000000"/>
        <rFont val="Arial"/>
        <family val="2"/>
      </rPr>
      <t>3</t>
    </r>
  </si>
  <si>
    <r>
      <t>Accidental</t>
    </r>
    <r>
      <rPr>
        <b/>
        <vertAlign val="superscript"/>
        <sz val="12"/>
        <color rgb="FF000000"/>
        <rFont val="Arial"/>
        <family val="2"/>
      </rPr>
      <t>4</t>
    </r>
  </si>
  <si>
    <r>
      <t>Other road vehicles</t>
    </r>
    <r>
      <rPr>
        <vertAlign val="superscript"/>
        <sz val="12"/>
        <color rgb="FF000000"/>
        <rFont val="Arial"/>
        <family val="2"/>
      </rPr>
      <t>5</t>
    </r>
  </si>
  <si>
    <r>
      <t>FIRE STATISTICS TABLE 0302: Primary fires</t>
    </r>
    <r>
      <rPr>
        <b/>
        <vertAlign val="superscript"/>
        <sz val="12"/>
        <color rgb="FF000000"/>
        <rFont val="Arial"/>
        <family val="2"/>
      </rPr>
      <t>1</t>
    </r>
    <r>
      <rPr>
        <b/>
        <sz val="12"/>
        <color rgb="FF000000"/>
        <rFont val="Arial"/>
        <family val="2"/>
      </rPr>
      <t>, fatalities</t>
    </r>
    <r>
      <rPr>
        <b/>
        <vertAlign val="superscript"/>
        <sz val="12"/>
        <color rgb="FF000000"/>
        <rFont val="Arial"/>
        <family val="2"/>
      </rPr>
      <t>2</t>
    </r>
    <r>
      <rPr>
        <b/>
        <sz val="12"/>
        <color rgb="FF000000"/>
        <rFont val="Arial"/>
        <family val="2"/>
      </rPr>
      <t xml:space="preserve"> and non-fatal casualties</t>
    </r>
    <r>
      <rPr>
        <b/>
        <vertAlign val="superscript"/>
        <sz val="12"/>
        <color rgb="FF000000"/>
        <rFont val="Arial"/>
        <family val="2"/>
      </rPr>
      <t>3</t>
    </r>
    <r>
      <rPr>
        <b/>
        <sz val="12"/>
        <color rgb="FF000000"/>
        <rFont val="Arial"/>
        <family val="2"/>
      </rPr>
      <t xml:space="preserve"> in road vehicles by motive</t>
    </r>
    <r>
      <rPr>
        <b/>
        <vertAlign val="superscript"/>
        <sz val="12"/>
        <color rgb="FF000000"/>
        <rFont val="Arial"/>
        <family val="2"/>
      </rPr>
      <t>4</t>
    </r>
    <r>
      <rPr>
        <b/>
        <sz val="12"/>
        <color rgb="FF000000"/>
        <rFont val="Arial"/>
        <family val="2"/>
      </rPr>
      <t xml:space="preserve"> and vehicle type, England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</si>
</sst>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u/>
      <sz val="11"/>
      <color theme="10"/>
      <name val="Calibri"/>
      <family val="2"/>
      <scheme val="minor"/>
    </font>
    <font>
      <sz val="12"/>
      <color rgb="FF000000"/>
      <name val="Arial"/>
      <family val="2"/>
    </font>
    <font>
      <sz val="10"/>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11"/>
      <color theme="1"/>
      <name val="Calibri"/>
      <family val="2"/>
      <scheme val="minor"/>
    </font>
    <font>
      <sz val="12"/>
      <name val="Arial"/>
      <family val="2"/>
    </font>
    <font>
      <u/>
      <sz val="12"/>
      <color rgb="FF000000"/>
      <name val="Arial"/>
      <family val="2"/>
    </font>
    <font>
      <vertAlign val="superscript"/>
      <sz val="12"/>
      <color rgb="FF000000"/>
      <name val="Arial"/>
      <family val="2"/>
    </font>
    <font>
      <b/>
      <vertAlign val="superscript"/>
      <sz val="12"/>
      <color rgb="FF000000"/>
      <name val="Arial"/>
      <family val="2"/>
    </font>
    <font>
      <sz val="12"/>
      <color theme="0"/>
      <name val="Arial"/>
      <family val="2"/>
    </font>
  </fonts>
  <fills count="8">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rgb="FFFF0000"/>
        <bgColor indexed="64"/>
      </patternFill>
    </fill>
    <fill>
      <patternFill patternType="solid">
        <fgColor theme="0"/>
        <bgColor rgb="FFFFFFFF"/>
      </patternFill>
    </fill>
    <fill>
      <patternFill patternType="solid">
        <fgColor rgb="FFFFFF00"/>
        <bgColor indexed="64"/>
      </patternFill>
    </fill>
    <fill>
      <patternFill patternType="solid">
        <fgColor rgb="FFFFFFFF"/>
        <bgColor indexed="64"/>
      </patternFill>
    </fill>
  </fills>
  <borders count="4">
    <border>
      <left/>
      <right/>
      <top/>
      <bottom/>
      <diagonal/>
    </border>
    <border>
      <left/>
      <right/>
      <top/>
      <bottom style="medium">
        <color rgb="FF000000"/>
      </bottom>
      <diagonal/>
    </border>
    <border>
      <left/>
      <right/>
      <top style="medium">
        <color rgb="FF000000"/>
      </top>
      <bottom/>
      <diagonal/>
    </border>
    <border>
      <left/>
      <right/>
      <top/>
      <bottom style="medium">
        <color indexed="64"/>
      </bottom>
      <diagonal/>
    </border>
  </borders>
  <cellStyleXfs count="12">
    <xf numFmtId="0" fontId="0" fillId="0" borderId="0"/>
    <xf numFmtId="0" fontId="1" fillId="0" borderId="0" applyNumberFormat="0" applyFill="0" applyBorder="0" applyAlignment="0" applyProtection="0"/>
    <xf numFmtId="0" fontId="2" fillId="0" borderId="0" applyNumberFormat="0" applyBorder="0" applyProtection="0"/>
    <xf numFmtId="0" fontId="3" fillId="0" borderId="0" applyNumberFormat="0" applyBorder="0" applyProtection="0"/>
    <xf numFmtId="0" fontId="10" fillId="0" borderId="0" applyNumberFormat="0" applyFont="0" applyBorder="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3" fillId="0" borderId="0" applyNumberFormat="0" applyBorder="0" applyProtection="0"/>
    <xf numFmtId="0" fontId="10" fillId="0" borderId="0"/>
    <xf numFmtId="0" fontId="10" fillId="0" borderId="0" applyNumberFormat="0" applyFont="0" applyBorder="0" applyProtection="0"/>
    <xf numFmtId="9" fontId="15" fillId="0" borderId="0" applyFont="0" applyFill="0" applyBorder="0" applyAlignment="0" applyProtection="0"/>
  </cellStyleXfs>
  <cellXfs count="82">
    <xf numFmtId="0" fontId="0" fillId="0" borderId="0" xfId="0"/>
    <xf numFmtId="0" fontId="3" fillId="2" borderId="0" xfId="2" applyFont="1" applyFill="1"/>
    <xf numFmtId="0" fontId="7" fillId="0" borderId="0" xfId="3" applyFont="1" applyAlignment="1">
      <alignment vertical="center"/>
    </xf>
    <xf numFmtId="0" fontId="8" fillId="0" borderId="0" xfId="2" applyFont="1"/>
    <xf numFmtId="0" fontId="2" fillId="2" borderId="0" xfId="2" applyFill="1"/>
    <xf numFmtId="0" fontId="2" fillId="2" borderId="0" xfId="4" applyFont="1" applyFill="1"/>
    <xf numFmtId="0" fontId="13" fillId="2" borderId="0" xfId="5" applyFont="1" applyFill="1" applyAlignment="1"/>
    <xf numFmtId="0" fontId="2" fillId="5" borderId="0" xfId="2" applyFill="1"/>
    <xf numFmtId="0" fontId="9" fillId="5" borderId="0" xfId="1" applyFont="1" applyFill="1" applyAlignment="1"/>
    <xf numFmtId="0" fontId="3" fillId="5" borderId="0" xfId="2" applyFont="1" applyFill="1"/>
    <xf numFmtId="0" fontId="4" fillId="5" borderId="0" xfId="2" applyFont="1" applyFill="1"/>
    <xf numFmtId="0" fontId="5" fillId="5" borderId="0" xfId="3" applyFont="1" applyFill="1" applyAlignment="1">
      <alignment vertical="center"/>
    </xf>
    <xf numFmtId="0" fontId="6" fillId="5" borderId="0" xfId="2" applyFont="1" applyFill="1"/>
    <xf numFmtId="0" fontId="9" fillId="5" borderId="0" xfId="1" applyFont="1" applyFill="1"/>
    <xf numFmtId="0" fontId="13" fillId="5" borderId="0" xfId="6" applyFill="1" applyAlignment="1"/>
    <xf numFmtId="0" fontId="16" fillId="2" borderId="0" xfId="2" applyFont="1" applyFill="1"/>
    <xf numFmtId="0" fontId="9" fillId="2" borderId="0" xfId="1" applyFont="1" applyFill="1" applyAlignment="1" applyProtection="1"/>
    <xf numFmtId="3" fontId="11" fillId="0" borderId="0" xfId="0" applyNumberFormat="1" applyFont="1"/>
    <xf numFmtId="3" fontId="2" fillId="0" borderId="0" xfId="0" applyNumberFormat="1" applyFont="1"/>
    <xf numFmtId="3" fontId="11" fillId="2" borderId="0" xfId="8" applyNumberFormat="1" applyFont="1" applyFill="1"/>
    <xf numFmtId="3" fontId="2" fillId="2" borderId="0" xfId="8" applyNumberFormat="1" applyFont="1" applyFill="1"/>
    <xf numFmtId="3" fontId="2" fillId="2" borderId="0" xfId="8" applyNumberFormat="1" applyFont="1" applyFill="1" applyAlignment="1">
      <alignment horizontal="left"/>
    </xf>
    <xf numFmtId="3" fontId="11" fillId="5" borderId="0" xfId="3" applyNumberFormat="1" applyFont="1" applyFill="1"/>
    <xf numFmtId="3" fontId="2" fillId="5" borderId="0" xfId="8" applyNumberFormat="1" applyFont="1" applyFill="1"/>
    <xf numFmtId="3" fontId="2" fillId="5" borderId="0" xfId="8" applyNumberFormat="1" applyFont="1" applyFill="1" applyAlignment="1">
      <alignment horizontal="left"/>
    </xf>
    <xf numFmtId="3" fontId="2" fillId="5" borderId="0" xfId="3" applyNumberFormat="1" applyFont="1" applyFill="1"/>
    <xf numFmtId="3" fontId="2" fillId="5" borderId="0" xfId="3" applyNumberFormat="1" applyFont="1" applyFill="1" applyAlignment="1">
      <alignment horizontal="left"/>
    </xf>
    <xf numFmtId="3" fontId="2" fillId="2" borderId="0" xfId="3" applyNumberFormat="1" applyFont="1" applyFill="1" applyAlignment="1">
      <alignment horizontal="left"/>
    </xf>
    <xf numFmtId="3" fontId="2" fillId="2" borderId="0" xfId="3" applyNumberFormat="1" applyFont="1" applyFill="1"/>
    <xf numFmtId="3" fontId="17" fillId="2" borderId="0" xfId="5" applyNumberFormat="1" applyFont="1" applyFill="1" applyAlignment="1"/>
    <xf numFmtId="3" fontId="11" fillId="2" borderId="0" xfId="8" applyNumberFormat="1" applyFont="1" applyFill="1" applyAlignment="1">
      <alignment wrapText="1"/>
    </xf>
    <xf numFmtId="3" fontId="11" fillId="2" borderId="0" xfId="8" applyNumberFormat="1" applyFont="1" applyFill="1" applyAlignment="1">
      <alignment horizontal="left" wrapText="1"/>
    </xf>
    <xf numFmtId="3" fontId="2" fillId="2" borderId="0" xfId="9" applyNumberFormat="1" applyFont="1" applyFill="1"/>
    <xf numFmtId="3" fontId="17" fillId="2" borderId="0" xfId="1" applyNumberFormat="1" applyFont="1" applyFill="1" applyAlignment="1">
      <alignment horizontal="left" vertical="center"/>
    </xf>
    <xf numFmtId="3" fontId="2" fillId="2" borderId="0" xfId="10" applyNumberFormat="1" applyFont="1" applyFill="1" applyAlignment="1">
      <alignment horizontal="left" vertical="center" wrapText="1"/>
    </xf>
    <xf numFmtId="3" fontId="2" fillId="5" borderId="0" xfId="10" applyNumberFormat="1" applyFont="1" applyFill="1" applyAlignment="1">
      <alignment horizontal="left" vertical="center"/>
    </xf>
    <xf numFmtId="3" fontId="2" fillId="2" borderId="0" xfId="10" applyNumberFormat="1" applyFont="1" applyFill="1" applyAlignment="1">
      <alignment horizontal="left" vertical="center"/>
    </xf>
    <xf numFmtId="3" fontId="2" fillId="2" borderId="0" xfId="9" applyNumberFormat="1" applyFont="1" applyFill="1" applyAlignment="1">
      <alignment wrapText="1"/>
    </xf>
    <xf numFmtId="3" fontId="2" fillId="2" borderId="0" xfId="9" applyNumberFormat="1" applyFont="1" applyFill="1" applyAlignment="1">
      <alignment horizontal="left"/>
    </xf>
    <xf numFmtId="3" fontId="2" fillId="0" borderId="0" xfId="0" applyNumberFormat="1" applyFont="1" applyAlignment="1">
      <alignment horizontal="right"/>
    </xf>
    <xf numFmtId="3" fontId="2" fillId="0" borderId="0" xfId="0" applyNumberFormat="1" applyFont="1" applyAlignment="1">
      <alignment horizontal="center"/>
    </xf>
    <xf numFmtId="3" fontId="2" fillId="7" borderId="0" xfId="0" applyNumberFormat="1" applyFont="1" applyFill="1"/>
    <xf numFmtId="3" fontId="2" fillId="7" borderId="0" xfId="0" applyNumberFormat="1" applyFont="1" applyFill="1" applyAlignment="1">
      <alignment horizontal="right"/>
    </xf>
    <xf numFmtId="3" fontId="2" fillId="7" borderId="0" xfId="0" applyNumberFormat="1" applyFont="1" applyFill="1" applyAlignment="1">
      <alignment vertical="center" wrapText="1"/>
    </xf>
    <xf numFmtId="3" fontId="2" fillId="3" borderId="0" xfId="0" applyNumberFormat="1" applyFont="1" applyFill="1"/>
    <xf numFmtId="3" fontId="11" fillId="7" borderId="0" xfId="0" applyNumberFormat="1" applyFont="1" applyFill="1" applyAlignment="1">
      <alignment vertical="center"/>
    </xf>
    <xf numFmtId="3" fontId="2" fillId="7" borderId="0" xfId="0" applyNumberFormat="1" applyFont="1" applyFill="1" applyAlignment="1">
      <alignment horizontal="center"/>
    </xf>
    <xf numFmtId="3" fontId="2" fillId="7" borderId="0" xfId="0" applyNumberFormat="1" applyFont="1" applyFill="1" applyAlignment="1">
      <alignment horizontal="left" vertical="center"/>
    </xf>
    <xf numFmtId="3" fontId="2" fillId="7" borderId="0" xfId="0" applyNumberFormat="1" applyFont="1" applyFill="1" applyAlignment="1">
      <alignment horizontal="center" vertical="center"/>
    </xf>
    <xf numFmtId="3" fontId="2" fillId="7" borderId="3" xfId="0" applyNumberFormat="1" applyFont="1" applyFill="1" applyBorder="1"/>
    <xf numFmtId="3" fontId="11" fillId="7" borderId="0" xfId="0" applyNumberFormat="1" applyFont="1" applyFill="1"/>
    <xf numFmtId="3" fontId="11" fillId="7" borderId="0" xfId="11" applyNumberFormat="1" applyFont="1" applyFill="1"/>
    <xf numFmtId="3" fontId="11" fillId="7" borderId="2" xfId="0" applyNumberFormat="1" applyFont="1" applyFill="1" applyBorder="1" applyAlignment="1">
      <alignment horizontal="right"/>
    </xf>
    <xf numFmtId="3" fontId="11" fillId="7" borderId="0" xfId="0" applyNumberFormat="1" applyFont="1" applyFill="1" applyAlignment="1">
      <alignment horizontal="right"/>
    </xf>
    <xf numFmtId="3" fontId="11" fillId="7" borderId="1" xfId="0" applyNumberFormat="1" applyFont="1" applyFill="1" applyBorder="1" applyAlignment="1">
      <alignment horizontal="right"/>
    </xf>
    <xf numFmtId="3" fontId="2" fillId="7" borderId="1" xfId="0" applyNumberFormat="1" applyFont="1" applyFill="1" applyBorder="1" applyAlignment="1">
      <alignment horizontal="right"/>
    </xf>
    <xf numFmtId="3" fontId="11" fillId="7" borderId="1" xfId="0" applyNumberFormat="1" applyFont="1" applyFill="1" applyBorder="1" applyAlignment="1">
      <alignment horizontal="left" vertical="center"/>
    </xf>
    <xf numFmtId="3" fontId="11" fillId="7" borderId="1" xfId="0" applyNumberFormat="1" applyFont="1" applyFill="1" applyBorder="1" applyAlignment="1">
      <alignment horizontal="right" vertical="center"/>
    </xf>
    <xf numFmtId="3" fontId="2" fillId="7" borderId="1" xfId="0" applyNumberFormat="1" applyFont="1" applyFill="1" applyBorder="1"/>
    <xf numFmtId="3" fontId="17" fillId="7" borderId="0" xfId="1" applyNumberFormat="1" applyFont="1" applyFill="1" applyAlignment="1">
      <alignment vertical="top"/>
    </xf>
    <xf numFmtId="3" fontId="2" fillId="7" borderId="0" xfId="0" applyNumberFormat="1" applyFont="1" applyFill="1" applyAlignment="1">
      <alignment vertical="top"/>
    </xf>
    <xf numFmtId="3" fontId="2" fillId="3" borderId="0" xfId="0" applyNumberFormat="1" applyFont="1" applyFill="1" applyAlignment="1">
      <alignment vertical="top"/>
    </xf>
    <xf numFmtId="3" fontId="2" fillId="7" borderId="0" xfId="0" applyNumberFormat="1" applyFont="1" applyFill="1" applyAlignment="1">
      <alignment vertical="top" wrapText="1"/>
    </xf>
    <xf numFmtId="3" fontId="2" fillId="3" borderId="0" xfId="0" applyNumberFormat="1" applyFont="1" applyFill="1" applyAlignment="1">
      <alignment vertical="top" wrapText="1"/>
    </xf>
    <xf numFmtId="3" fontId="2" fillId="7" borderId="0" xfId="0" applyNumberFormat="1" applyFont="1" applyFill="1" applyAlignment="1">
      <alignment horizontal="left" wrapText="1"/>
    </xf>
    <xf numFmtId="3" fontId="2" fillId="7" borderId="0" xfId="0" applyNumberFormat="1" applyFont="1" applyFill="1" applyAlignment="1">
      <alignment horizontal="left" vertical="top" wrapText="1"/>
    </xf>
    <xf numFmtId="3" fontId="17" fillId="7" borderId="0" xfId="1" applyNumberFormat="1" applyFont="1" applyFill="1" applyAlignment="1"/>
    <xf numFmtId="3" fontId="11" fillId="6" borderId="0" xfId="0" applyNumberFormat="1" applyFont="1" applyFill="1" applyAlignment="1">
      <alignment horizontal="center" vertical="center"/>
    </xf>
    <xf numFmtId="3" fontId="11" fillId="0" borderId="0" xfId="0" applyNumberFormat="1" applyFont="1" applyAlignment="1">
      <alignment horizontal="center" vertical="center"/>
    </xf>
    <xf numFmtId="3" fontId="11" fillId="4" borderId="0" xfId="0" applyNumberFormat="1" applyFont="1" applyFill="1" applyAlignment="1">
      <alignment horizontal="left" vertical="center" wrapText="1"/>
    </xf>
    <xf numFmtId="3" fontId="2" fillId="0" borderId="0" xfId="0" pivotButton="1" applyNumberFormat="1" applyFont="1"/>
    <xf numFmtId="3" fontId="2" fillId="0" borderId="0" xfId="0" applyNumberFormat="1" applyFont="1" applyAlignment="1">
      <alignment horizontal="left"/>
    </xf>
    <xf numFmtId="3" fontId="20" fillId="7" borderId="0" xfId="0" applyNumberFormat="1" applyFont="1" applyFill="1"/>
    <xf numFmtId="3" fontId="2" fillId="7" borderId="0" xfId="0" applyNumberFormat="1" applyFont="1" applyFill="1" applyAlignment="1">
      <alignment horizontal="left" vertical="top" wrapText="1"/>
    </xf>
    <xf numFmtId="3" fontId="2" fillId="7" borderId="0" xfId="0" applyNumberFormat="1" applyFont="1" applyFill="1" applyAlignment="1">
      <alignment horizontal="left" vertical="center"/>
    </xf>
    <xf numFmtId="3" fontId="11" fillId="7" borderId="0" xfId="0" applyNumberFormat="1" applyFont="1" applyFill="1" applyAlignment="1">
      <alignment horizontal="left" vertical="center" wrapText="1"/>
    </xf>
    <xf numFmtId="3" fontId="2" fillId="7" borderId="0" xfId="0" applyNumberFormat="1" applyFont="1" applyFill="1" applyAlignment="1">
      <alignment horizontal="left" vertical="center" wrapText="1"/>
    </xf>
    <xf numFmtId="3" fontId="11" fillId="7" borderId="0" xfId="0" applyNumberFormat="1" applyFont="1" applyFill="1" applyAlignment="1">
      <alignment horizontal="center" vertical="center"/>
    </xf>
    <xf numFmtId="3" fontId="2" fillId="7" borderId="0" xfId="0" applyNumberFormat="1" applyFont="1" applyFill="1" applyAlignment="1">
      <alignment horizontal="center"/>
    </xf>
    <xf numFmtId="3" fontId="17" fillId="7" borderId="0" xfId="1" applyNumberFormat="1" applyFont="1" applyFill="1" applyAlignment="1">
      <alignment horizontal="left"/>
    </xf>
    <xf numFmtId="3" fontId="17" fillId="7" borderId="0" xfId="1" applyNumberFormat="1" applyFont="1" applyFill="1" applyAlignment="1">
      <alignment horizontal="right"/>
    </xf>
    <xf numFmtId="3" fontId="11" fillId="7" borderId="1" xfId="0" applyNumberFormat="1" applyFont="1" applyFill="1" applyBorder="1" applyAlignment="1">
      <alignment horizontal="center"/>
    </xf>
  </cellXfs>
  <cellStyles count="12">
    <cellStyle name="Hyperlink" xfId="1" builtinId="8"/>
    <cellStyle name="Hyperlink 2 2 2" xfId="5" xr:uid="{485E564B-456F-4970-A6A5-8978C38991D5}"/>
    <cellStyle name="Hyperlink 3" xfId="7" xr:uid="{C2C6BC06-868E-4D4C-B7D8-9F7F31264C5E}"/>
    <cellStyle name="Hyperlink 6" xfId="6" xr:uid="{1744254B-B0E9-4A5B-B3D5-5106A32E93D6}"/>
    <cellStyle name="Normal" xfId="0" builtinId="0"/>
    <cellStyle name="Normal 2 2 2 2" xfId="3" xr:uid="{8E952704-DAFD-4C3D-939D-C6826789F896}"/>
    <cellStyle name="Normal 2 3" xfId="8" xr:uid="{812A231C-4D76-423F-9CA4-FEB839165D0C}"/>
    <cellStyle name="Normal 2 4" xfId="10" xr:uid="{870CF08D-0EB1-4251-ADBD-F167BEE43052}"/>
    <cellStyle name="Normal 5 2 2" xfId="9" xr:uid="{29019B26-1C8F-451C-B7DB-B9577C61CBD8}"/>
    <cellStyle name="Normal 6 2" xfId="2" xr:uid="{E75E0451-4FBC-4CEB-9CFE-BCF0C2662B27}"/>
    <cellStyle name="Normal 7 2" xfId="4" xr:uid="{1215609D-DA03-45C9-9D40-1305B48D9DDF}"/>
    <cellStyle name="Percent" xfId="11" builtinId="5"/>
  </cellStyles>
  <dxfs count="145">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fif"/><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fif"/><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3978278</xdr:colOff>
      <xdr:row>0</xdr:row>
      <xdr:rowOff>74925</xdr:rowOff>
    </xdr:from>
    <xdr:ext cx="996311" cy="969648"/>
    <xdr:pic>
      <xdr:nvPicPr>
        <xdr:cNvPr id="3" name="Picture 5" descr="Accredited Official Statistics logo">
          <a:extLst>
            <a:ext uri="{FF2B5EF4-FFF2-40B4-BE49-F238E27FC236}">
              <a16:creationId xmlns:a16="http://schemas.microsoft.com/office/drawing/2014/main" id="{54E0BEC3-E79F-41FD-B3C1-03485C68B2F0}"/>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1338" b="1338"/>
        <a:stretch/>
      </xdr:blipFill>
      <xdr:spPr>
        <a:xfrm>
          <a:off x="3978278" y="74925"/>
          <a:ext cx="996311" cy="969648"/>
        </a:xfrm>
        <a:prstGeom prst="rect">
          <a:avLst/>
        </a:prstGeom>
        <a:noFill/>
        <a:ln cap="flat">
          <a:noFill/>
        </a:ln>
      </xdr:spPr>
    </xdr:pic>
    <xdr:clientData/>
  </xdr:oneCellAnchor>
  <xdr:oneCellAnchor>
    <xdr:from>
      <xdr:col>0</xdr:col>
      <xdr:colOff>123825</xdr:colOff>
      <xdr:row>0</xdr:row>
      <xdr:rowOff>47625</xdr:rowOff>
    </xdr:from>
    <xdr:ext cx="1685191" cy="876300"/>
    <xdr:pic>
      <xdr:nvPicPr>
        <xdr:cNvPr id="4" name="Picture 3" descr="Ministry of Housing, Communities and Local Government logo">
          <a:extLst>
            <a:ext uri="{FF2B5EF4-FFF2-40B4-BE49-F238E27FC236}">
              <a16:creationId xmlns:a16="http://schemas.microsoft.com/office/drawing/2014/main" id="{8442C913-4103-4605-8E7E-1098621BE864}"/>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123825" y="47625"/>
          <a:ext cx="1685191" cy="876300"/>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2818311</xdr:colOff>
      <xdr:row>0</xdr:row>
      <xdr:rowOff>0</xdr:rowOff>
    </xdr:from>
    <xdr:ext cx="917390" cy="906051"/>
    <xdr:pic>
      <xdr:nvPicPr>
        <xdr:cNvPr id="2" name="Picture 22" descr="Accredited Official Statistics logo">
          <a:extLst>
            <a:ext uri="{FF2B5EF4-FFF2-40B4-BE49-F238E27FC236}">
              <a16:creationId xmlns:a16="http://schemas.microsoft.com/office/drawing/2014/main" id="{4641D101-8922-445D-844C-6D908F232C47}"/>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618" b="618"/>
        <a:stretch/>
      </xdr:blipFill>
      <xdr:spPr>
        <a:xfrm>
          <a:off x="8247561" y="0"/>
          <a:ext cx="917390" cy="906051"/>
        </a:xfrm>
        <a:prstGeom prst="rect">
          <a:avLst/>
        </a:prstGeom>
        <a:noFill/>
        <a:ln cap="flat">
          <a:noFill/>
        </a:ln>
      </xdr:spPr>
    </xdr:pic>
    <xdr:clientData/>
  </xdr:oneCellAnchor>
  <xdr:oneCellAnchor>
    <xdr:from>
      <xdr:col>3</xdr:col>
      <xdr:colOff>505558</xdr:colOff>
      <xdr:row>0</xdr:row>
      <xdr:rowOff>57150</xdr:rowOff>
    </xdr:from>
    <xdr:ext cx="1465383" cy="762000"/>
    <xdr:pic>
      <xdr:nvPicPr>
        <xdr:cNvPr id="4" name="Picture 3" descr="Ministry of Housing, Communities and Local Government logo">
          <a:extLst>
            <a:ext uri="{FF2B5EF4-FFF2-40B4-BE49-F238E27FC236}">
              <a16:creationId xmlns:a16="http://schemas.microsoft.com/office/drawing/2014/main" id="{2450A754-A031-4ED1-9C0C-DFA237B57B37}"/>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9078058" y="57150"/>
          <a:ext cx="1465383" cy="762000"/>
        </a:xfrm>
        <a:prstGeom prst="rect">
          <a:avLst/>
        </a:prstGeom>
        <a:noFill/>
        <a:ln cap="flat">
          <a:noFill/>
        </a:ln>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83.442884027776" createdVersion="8" refreshedVersion="8" minRefreshableVersion="3" recordCount="407" xr:uid="{CEA1EB05-7E93-4497-AD7F-9890018C0F26}">
  <cacheSource type="worksheet">
    <worksheetSource ref="A1:D1048576" sheet="Data - primary fires"/>
  </cacheSource>
  <cacheFields count="4">
    <cacheField name="FINANCIAL_YEAR" numFmtId="0">
      <sharedItems containsBlank="1" count="16">
        <s v="2010/11"/>
        <s v="2011/12"/>
        <s v="2012/13"/>
        <s v="2013/14"/>
        <s v="2014/15"/>
        <s v="2015/16"/>
        <s v="2016/17"/>
        <s v="2017/18"/>
        <s v="2018/19"/>
        <s v="2019/20"/>
        <s v="2020/21"/>
        <s v="2021/22"/>
        <s v="2022/23"/>
        <s v="2023/24"/>
        <s v="2024/25"/>
        <m/>
      </sharedItems>
    </cacheField>
    <cacheField name="property_type_t0302" numFmtId="0">
      <sharedItems containsBlank="1" count="8">
        <s v="Agricultural vehicles"/>
        <s v="Bus/Coach"/>
        <s v="Car"/>
        <s v="Lorry/HGV"/>
        <s v="Motorcycle"/>
        <s v="Other road vehicles"/>
        <s v="Van"/>
        <m/>
      </sharedItems>
    </cacheField>
    <cacheField name="acc_or_del_d" numFmtId="0">
      <sharedItems containsBlank="1" count="3">
        <s v="Accidental"/>
        <s v="Deliberate"/>
        <m/>
      </sharedItems>
    </cacheField>
    <cacheField name="Total Primary Fires in road vehicles" numFmtId="0">
      <sharedItems containsBlank="1" containsMixedTypes="1" containsNumber="1" containsInteger="1" minValue="15" maxValue="9963"/>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83.445724421297" createdVersion="8" refreshedVersion="8" minRefreshableVersion="3" recordCount="407" xr:uid="{F147A918-77E8-4B4C-83DC-C0CFB3CF8428}">
  <cacheSource type="worksheet">
    <worksheetSource ref="A1:D1048576" sheet="Data - fatalities"/>
  </cacheSource>
  <cacheFields count="4">
    <cacheField name="FINANCIAL_YEAR" numFmtId="0">
      <sharedItems containsBlank="1" count="16">
        <s v="2010/11"/>
        <s v="2011/12"/>
        <s v="2012/13"/>
        <s v="2013/14"/>
        <s v="2014/15"/>
        <s v="2015/16"/>
        <s v="2016/17"/>
        <s v="2017/18"/>
        <s v="2018/19"/>
        <s v="2019/20"/>
        <s v="2020/21"/>
        <s v="2021/22"/>
        <s v="2022/23"/>
        <s v="2023/24"/>
        <s v="2024/25"/>
        <m/>
      </sharedItems>
    </cacheField>
    <cacheField name="property_type_t0302" numFmtId="0">
      <sharedItems containsBlank="1" count="8">
        <s v="Agricultural vehicles"/>
        <s v="Bus/Coach"/>
        <s v="Car"/>
        <s v="Lorry/HGV"/>
        <s v="Motorcycle"/>
        <s v="Other road vehicles"/>
        <s v="Van"/>
        <m/>
      </sharedItems>
    </cacheField>
    <cacheField name="acc_or_del_d" numFmtId="0">
      <sharedItems containsBlank="1" count="4">
        <s v="Accidental"/>
        <s v="Deliberate"/>
        <m/>
        <s v="r" u="1"/>
      </sharedItems>
    </cacheField>
    <cacheField name="Total fatalities in other buildings" numFmtId="0">
      <sharedItems containsBlank="1" containsMixedTypes="1" containsNumber="1" containsInteger="1" minValue="0" maxValue="19"/>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83.454241898151" createdVersion="8" refreshedVersion="8" minRefreshableVersion="3" recordCount="407" xr:uid="{34F24364-2F23-4F85-8E0C-55E91AF5EA65}">
  <cacheSource type="worksheet">
    <worksheetSource ref="A1:D1048576" sheet="Data - casualties"/>
  </cacheSource>
  <cacheFields count="4">
    <cacheField name="FINANCIAL_YEAR" numFmtId="0">
      <sharedItems containsBlank="1" count="16">
        <s v="2010/11"/>
        <s v="2011/12"/>
        <s v="2012/13"/>
        <s v="2013/14"/>
        <s v="2014/15"/>
        <s v="2015/16"/>
        <s v="2016/17"/>
        <s v="2017/18"/>
        <s v="2018/19"/>
        <s v="2019/20"/>
        <s v="2020/21"/>
        <s v="2021/22"/>
        <s v="2022/23"/>
        <s v="2023/24"/>
        <s v="2024/25"/>
        <m/>
      </sharedItems>
    </cacheField>
    <cacheField name="property_type_t0302" numFmtId="0">
      <sharedItems containsBlank="1" count="8">
        <s v="Agricultural vehicles"/>
        <s v="Bus/Coach"/>
        <s v="Car"/>
        <s v="Lorry/HGV"/>
        <s v="Motorcycle"/>
        <s v="Other road vehicles"/>
        <s v="Van"/>
        <m/>
      </sharedItems>
    </cacheField>
    <cacheField name="acc_or_del_d" numFmtId="0">
      <sharedItems containsBlank="1" count="3">
        <s v="Accidental"/>
        <s v="Deliberate"/>
        <m/>
      </sharedItems>
    </cacheField>
    <cacheField name="Total non fatal casualties in road vehicles" numFmtId="0">
      <sharedItems containsBlank="1" containsMixedTypes="1" containsNumber="1" containsInteger="1" minValue="0" maxValue="29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7">
  <r>
    <x v="0"/>
    <x v="0"/>
    <x v="0"/>
    <n v="531"/>
  </r>
  <r>
    <x v="0"/>
    <x v="0"/>
    <x v="1"/>
    <n v="67"/>
  </r>
  <r>
    <x v="0"/>
    <x v="1"/>
    <x v="0"/>
    <n v="335"/>
  </r>
  <r>
    <x v="0"/>
    <x v="1"/>
    <x v="1"/>
    <n v="36"/>
  </r>
  <r>
    <x v="0"/>
    <x v="2"/>
    <x v="0"/>
    <n v="8722"/>
  </r>
  <r>
    <x v="0"/>
    <x v="2"/>
    <x v="1"/>
    <n v="9963"/>
  </r>
  <r>
    <x v="0"/>
    <x v="3"/>
    <x v="0"/>
    <n v="1024"/>
  </r>
  <r>
    <x v="0"/>
    <x v="3"/>
    <x v="1"/>
    <n v="168"/>
  </r>
  <r>
    <x v="0"/>
    <x v="4"/>
    <x v="0"/>
    <n v="311"/>
  </r>
  <r>
    <x v="0"/>
    <x v="4"/>
    <x v="1"/>
    <n v="2115"/>
  </r>
  <r>
    <x v="0"/>
    <x v="5"/>
    <x v="0"/>
    <n v="838"/>
  </r>
  <r>
    <x v="0"/>
    <x v="5"/>
    <x v="1"/>
    <n v="955"/>
  </r>
  <r>
    <x v="0"/>
    <x v="6"/>
    <x v="0"/>
    <n v="1331"/>
  </r>
  <r>
    <x v="0"/>
    <x v="6"/>
    <x v="1"/>
    <n v="1330"/>
  </r>
  <r>
    <x v="1"/>
    <x v="0"/>
    <x v="0"/>
    <n v="497"/>
  </r>
  <r>
    <x v="1"/>
    <x v="0"/>
    <x v="1"/>
    <n v="60"/>
  </r>
  <r>
    <x v="1"/>
    <x v="1"/>
    <x v="0"/>
    <n v="335"/>
  </r>
  <r>
    <x v="1"/>
    <x v="1"/>
    <x v="1"/>
    <n v="34"/>
  </r>
  <r>
    <x v="1"/>
    <x v="2"/>
    <x v="0"/>
    <n v="7796"/>
  </r>
  <r>
    <x v="1"/>
    <x v="2"/>
    <x v="1"/>
    <n v="7793"/>
  </r>
  <r>
    <x v="1"/>
    <x v="3"/>
    <x v="0"/>
    <n v="918"/>
  </r>
  <r>
    <x v="1"/>
    <x v="3"/>
    <x v="1"/>
    <n v="133"/>
  </r>
  <r>
    <x v="1"/>
    <x v="4"/>
    <x v="0"/>
    <n v="315"/>
  </r>
  <r>
    <x v="1"/>
    <x v="4"/>
    <x v="1"/>
    <n v="1941"/>
  </r>
  <r>
    <x v="1"/>
    <x v="5"/>
    <x v="0"/>
    <n v="849"/>
  </r>
  <r>
    <x v="1"/>
    <x v="5"/>
    <x v="1"/>
    <n v="869"/>
  </r>
  <r>
    <x v="1"/>
    <x v="6"/>
    <x v="0"/>
    <n v="1227"/>
  </r>
  <r>
    <x v="1"/>
    <x v="6"/>
    <x v="1"/>
    <n v="1079"/>
  </r>
  <r>
    <x v="2"/>
    <x v="0"/>
    <x v="0"/>
    <n v="499"/>
  </r>
  <r>
    <x v="2"/>
    <x v="0"/>
    <x v="1"/>
    <n v="40"/>
  </r>
  <r>
    <x v="2"/>
    <x v="1"/>
    <x v="0"/>
    <n v="356"/>
  </r>
  <r>
    <x v="2"/>
    <x v="1"/>
    <x v="1"/>
    <n v="23"/>
  </r>
  <r>
    <x v="2"/>
    <x v="2"/>
    <x v="0"/>
    <n v="7420"/>
  </r>
  <r>
    <x v="2"/>
    <x v="2"/>
    <x v="1"/>
    <n v="5922"/>
  </r>
  <r>
    <x v="2"/>
    <x v="3"/>
    <x v="0"/>
    <n v="835"/>
  </r>
  <r>
    <x v="2"/>
    <x v="3"/>
    <x v="1"/>
    <n v="80"/>
  </r>
  <r>
    <x v="2"/>
    <x v="4"/>
    <x v="0"/>
    <n v="258"/>
  </r>
  <r>
    <x v="2"/>
    <x v="4"/>
    <x v="1"/>
    <n v="1544"/>
  </r>
  <r>
    <x v="2"/>
    <x v="5"/>
    <x v="0"/>
    <n v="781"/>
  </r>
  <r>
    <x v="2"/>
    <x v="5"/>
    <x v="1"/>
    <n v="699"/>
  </r>
  <r>
    <x v="2"/>
    <x v="6"/>
    <x v="0"/>
    <n v="1072"/>
  </r>
  <r>
    <x v="2"/>
    <x v="6"/>
    <x v="1"/>
    <n v="791"/>
  </r>
  <r>
    <x v="3"/>
    <x v="0"/>
    <x v="0"/>
    <n v="554"/>
  </r>
  <r>
    <x v="3"/>
    <x v="0"/>
    <x v="1"/>
    <n v="36"/>
  </r>
  <r>
    <x v="3"/>
    <x v="1"/>
    <x v="0"/>
    <n v="313"/>
  </r>
  <r>
    <x v="3"/>
    <x v="1"/>
    <x v="1"/>
    <n v="17"/>
  </r>
  <r>
    <x v="3"/>
    <x v="2"/>
    <x v="0"/>
    <n v="7389"/>
  </r>
  <r>
    <x v="3"/>
    <x v="2"/>
    <x v="1"/>
    <n v="4963"/>
  </r>
  <r>
    <x v="3"/>
    <x v="3"/>
    <x v="0"/>
    <n v="956"/>
  </r>
  <r>
    <x v="3"/>
    <x v="3"/>
    <x v="1"/>
    <n v="76"/>
  </r>
  <r>
    <x v="3"/>
    <x v="4"/>
    <x v="0"/>
    <n v="318"/>
  </r>
  <r>
    <x v="3"/>
    <x v="4"/>
    <x v="1"/>
    <n v="1634"/>
  </r>
  <r>
    <x v="3"/>
    <x v="5"/>
    <x v="0"/>
    <n v="811"/>
  </r>
  <r>
    <x v="3"/>
    <x v="5"/>
    <x v="1"/>
    <n v="716"/>
  </r>
  <r>
    <x v="3"/>
    <x v="6"/>
    <x v="0"/>
    <n v="1123"/>
  </r>
  <r>
    <x v="3"/>
    <x v="6"/>
    <x v="1"/>
    <n v="750"/>
  </r>
  <r>
    <x v="4"/>
    <x v="0"/>
    <x v="0"/>
    <n v="596"/>
  </r>
  <r>
    <x v="4"/>
    <x v="0"/>
    <x v="1"/>
    <n v="37"/>
  </r>
  <r>
    <x v="4"/>
    <x v="1"/>
    <x v="0"/>
    <n v="293"/>
  </r>
  <r>
    <x v="4"/>
    <x v="1"/>
    <x v="1"/>
    <n v="16"/>
  </r>
  <r>
    <x v="4"/>
    <x v="2"/>
    <x v="0"/>
    <n v="7227"/>
  </r>
  <r>
    <x v="4"/>
    <x v="2"/>
    <x v="1"/>
    <n v="4886"/>
  </r>
  <r>
    <x v="4"/>
    <x v="3"/>
    <x v="0"/>
    <n v="903"/>
  </r>
  <r>
    <x v="4"/>
    <x v="3"/>
    <x v="1"/>
    <n v="51"/>
  </r>
  <r>
    <x v="4"/>
    <x v="4"/>
    <x v="0"/>
    <n v="300"/>
  </r>
  <r>
    <x v="4"/>
    <x v="4"/>
    <x v="1"/>
    <n v="1852"/>
  </r>
  <r>
    <x v="4"/>
    <x v="5"/>
    <x v="0"/>
    <n v="830"/>
  </r>
  <r>
    <x v="4"/>
    <x v="5"/>
    <x v="1"/>
    <n v="688"/>
  </r>
  <r>
    <x v="4"/>
    <x v="6"/>
    <x v="0"/>
    <n v="1123"/>
  </r>
  <r>
    <x v="4"/>
    <x v="6"/>
    <x v="1"/>
    <n v="676"/>
  </r>
  <r>
    <x v="5"/>
    <x v="0"/>
    <x v="0"/>
    <n v="577"/>
  </r>
  <r>
    <x v="5"/>
    <x v="0"/>
    <x v="1"/>
    <n v="28"/>
  </r>
  <r>
    <x v="5"/>
    <x v="1"/>
    <x v="0"/>
    <n v="279"/>
  </r>
  <r>
    <x v="5"/>
    <x v="1"/>
    <x v="1"/>
    <n v="17"/>
  </r>
  <r>
    <x v="5"/>
    <x v="2"/>
    <x v="0"/>
    <n v="7406"/>
  </r>
  <r>
    <x v="5"/>
    <x v="2"/>
    <x v="1"/>
    <n v="5804"/>
  </r>
  <r>
    <x v="5"/>
    <x v="3"/>
    <x v="0"/>
    <n v="882"/>
  </r>
  <r>
    <x v="5"/>
    <x v="3"/>
    <x v="1"/>
    <n v="56"/>
  </r>
  <r>
    <x v="5"/>
    <x v="4"/>
    <x v="0"/>
    <n v="325"/>
  </r>
  <r>
    <x v="5"/>
    <x v="4"/>
    <x v="1"/>
    <n v="1970"/>
  </r>
  <r>
    <x v="5"/>
    <x v="5"/>
    <x v="0"/>
    <n v="830"/>
  </r>
  <r>
    <x v="5"/>
    <x v="5"/>
    <x v="1"/>
    <n v="781"/>
  </r>
  <r>
    <x v="5"/>
    <x v="6"/>
    <x v="0"/>
    <n v="1129"/>
  </r>
  <r>
    <x v="5"/>
    <x v="6"/>
    <x v="1"/>
    <n v="779"/>
  </r>
  <r>
    <x v="6"/>
    <x v="0"/>
    <x v="0"/>
    <n v="598"/>
  </r>
  <r>
    <x v="6"/>
    <x v="0"/>
    <x v="1"/>
    <n v="40"/>
  </r>
  <r>
    <x v="6"/>
    <x v="1"/>
    <x v="0"/>
    <n v="274"/>
  </r>
  <r>
    <x v="6"/>
    <x v="1"/>
    <x v="1"/>
    <n v="22"/>
  </r>
  <r>
    <x v="6"/>
    <x v="2"/>
    <x v="0"/>
    <n v="7590"/>
  </r>
  <r>
    <x v="6"/>
    <x v="2"/>
    <x v="1"/>
    <n v="7353"/>
  </r>
  <r>
    <x v="6"/>
    <x v="3"/>
    <x v="0"/>
    <n v="871"/>
  </r>
  <r>
    <x v="6"/>
    <x v="3"/>
    <x v="1"/>
    <n v="81"/>
  </r>
  <r>
    <x v="6"/>
    <x v="4"/>
    <x v="0"/>
    <n v="299"/>
  </r>
  <r>
    <x v="6"/>
    <x v="4"/>
    <x v="1"/>
    <n v="2458"/>
  </r>
  <r>
    <x v="6"/>
    <x v="5"/>
    <x v="0"/>
    <n v="851"/>
  </r>
  <r>
    <x v="6"/>
    <x v="5"/>
    <x v="1"/>
    <n v="919"/>
  </r>
  <r>
    <x v="6"/>
    <x v="6"/>
    <x v="0"/>
    <n v="1237"/>
  </r>
  <r>
    <x v="6"/>
    <x v="6"/>
    <x v="1"/>
    <n v="959"/>
  </r>
  <r>
    <x v="7"/>
    <x v="0"/>
    <x v="0"/>
    <n v="538"/>
  </r>
  <r>
    <x v="7"/>
    <x v="0"/>
    <x v="1"/>
    <n v="37"/>
  </r>
  <r>
    <x v="7"/>
    <x v="1"/>
    <x v="0"/>
    <n v="276"/>
  </r>
  <r>
    <x v="7"/>
    <x v="1"/>
    <x v="1"/>
    <n v="17"/>
  </r>
  <r>
    <x v="7"/>
    <x v="2"/>
    <x v="0"/>
    <n v="7195"/>
  </r>
  <r>
    <x v="7"/>
    <x v="2"/>
    <x v="1"/>
    <n v="6485"/>
  </r>
  <r>
    <x v="7"/>
    <x v="3"/>
    <x v="0"/>
    <n v="851"/>
  </r>
  <r>
    <x v="7"/>
    <x v="3"/>
    <x v="1"/>
    <n v="77"/>
  </r>
  <r>
    <x v="7"/>
    <x v="4"/>
    <x v="0"/>
    <n v="321"/>
  </r>
  <r>
    <x v="7"/>
    <x v="4"/>
    <x v="1"/>
    <n v="2560"/>
  </r>
  <r>
    <x v="7"/>
    <x v="5"/>
    <x v="0"/>
    <n v="887"/>
  </r>
  <r>
    <x v="7"/>
    <x v="5"/>
    <x v="1"/>
    <n v="991"/>
  </r>
  <r>
    <x v="7"/>
    <x v="6"/>
    <x v="0"/>
    <n v="1227"/>
  </r>
  <r>
    <x v="7"/>
    <x v="6"/>
    <x v="1"/>
    <n v="1002"/>
  </r>
  <r>
    <x v="8"/>
    <x v="0"/>
    <x v="0"/>
    <n v="779"/>
  </r>
  <r>
    <x v="8"/>
    <x v="0"/>
    <x v="1"/>
    <n v="41"/>
  </r>
  <r>
    <x v="8"/>
    <x v="1"/>
    <x v="0"/>
    <n v="291"/>
  </r>
  <r>
    <x v="8"/>
    <x v="1"/>
    <x v="1"/>
    <n v="26"/>
  </r>
  <r>
    <x v="8"/>
    <x v="2"/>
    <x v="0"/>
    <n v="7157"/>
  </r>
  <r>
    <x v="8"/>
    <x v="2"/>
    <x v="1"/>
    <n v="6078"/>
  </r>
  <r>
    <x v="8"/>
    <x v="3"/>
    <x v="0"/>
    <n v="844"/>
  </r>
  <r>
    <x v="8"/>
    <x v="3"/>
    <x v="1"/>
    <n v="79"/>
  </r>
  <r>
    <x v="8"/>
    <x v="4"/>
    <x v="0"/>
    <n v="325"/>
  </r>
  <r>
    <x v="8"/>
    <x v="4"/>
    <x v="1"/>
    <n v="2139"/>
  </r>
  <r>
    <x v="8"/>
    <x v="5"/>
    <x v="0"/>
    <n v="1001"/>
  </r>
  <r>
    <x v="8"/>
    <x v="5"/>
    <x v="1"/>
    <n v="915"/>
  </r>
  <r>
    <x v="8"/>
    <x v="6"/>
    <x v="0"/>
    <n v="1281"/>
  </r>
  <r>
    <x v="8"/>
    <x v="6"/>
    <x v="1"/>
    <n v="982"/>
  </r>
  <r>
    <x v="9"/>
    <x v="0"/>
    <x v="0"/>
    <n v="603"/>
  </r>
  <r>
    <x v="9"/>
    <x v="0"/>
    <x v="1"/>
    <n v="36"/>
  </r>
  <r>
    <x v="9"/>
    <x v="1"/>
    <x v="0"/>
    <n v="230"/>
  </r>
  <r>
    <x v="9"/>
    <x v="1"/>
    <x v="1"/>
    <n v="20"/>
  </r>
  <r>
    <x v="9"/>
    <x v="2"/>
    <x v="0"/>
    <n v="6735"/>
  </r>
  <r>
    <x v="9"/>
    <x v="2"/>
    <x v="1"/>
    <n v="5962"/>
  </r>
  <r>
    <x v="9"/>
    <x v="3"/>
    <x v="0"/>
    <n v="787"/>
  </r>
  <r>
    <x v="9"/>
    <x v="3"/>
    <x v="1"/>
    <n v="66"/>
  </r>
  <r>
    <x v="9"/>
    <x v="4"/>
    <x v="0"/>
    <n v="304"/>
  </r>
  <r>
    <x v="9"/>
    <x v="4"/>
    <x v="1"/>
    <n v="1912"/>
  </r>
  <r>
    <x v="9"/>
    <x v="5"/>
    <x v="0"/>
    <n v="910"/>
  </r>
  <r>
    <x v="9"/>
    <x v="5"/>
    <x v="1"/>
    <n v="861"/>
  </r>
  <r>
    <x v="9"/>
    <x v="6"/>
    <x v="0"/>
    <n v="1155"/>
  </r>
  <r>
    <x v="9"/>
    <x v="6"/>
    <x v="1"/>
    <n v="987"/>
  </r>
  <r>
    <x v="10"/>
    <x v="0"/>
    <x v="0"/>
    <n v="554"/>
  </r>
  <r>
    <x v="10"/>
    <x v="0"/>
    <x v="1"/>
    <n v="30"/>
  </r>
  <r>
    <x v="10"/>
    <x v="1"/>
    <x v="0"/>
    <n v="173"/>
  </r>
  <r>
    <x v="10"/>
    <x v="1"/>
    <x v="1"/>
    <n v="15"/>
  </r>
  <r>
    <x v="10"/>
    <x v="2"/>
    <x v="0"/>
    <n v="5917"/>
  </r>
  <r>
    <x v="10"/>
    <x v="2"/>
    <x v="1"/>
    <n v="4939"/>
  </r>
  <r>
    <x v="10"/>
    <x v="3"/>
    <x v="0"/>
    <n v="764"/>
  </r>
  <r>
    <x v="10"/>
    <x v="3"/>
    <x v="1"/>
    <n v="70"/>
  </r>
  <r>
    <x v="10"/>
    <x v="4"/>
    <x v="0"/>
    <n v="283"/>
  </r>
  <r>
    <x v="10"/>
    <x v="4"/>
    <x v="1"/>
    <n v="1128"/>
  </r>
  <r>
    <x v="10"/>
    <x v="5"/>
    <x v="0"/>
    <n v="848"/>
  </r>
  <r>
    <x v="10"/>
    <x v="5"/>
    <x v="1"/>
    <n v="735"/>
  </r>
  <r>
    <x v="10"/>
    <x v="6"/>
    <x v="0"/>
    <n v="1212"/>
  </r>
  <r>
    <x v="10"/>
    <x v="6"/>
    <x v="1"/>
    <n v="857"/>
  </r>
  <r>
    <x v="11"/>
    <x v="0"/>
    <x v="0"/>
    <n v="597"/>
  </r>
  <r>
    <x v="11"/>
    <x v="0"/>
    <x v="1"/>
    <n v="19"/>
  </r>
  <r>
    <x v="11"/>
    <x v="1"/>
    <x v="0"/>
    <n v="226"/>
  </r>
  <r>
    <x v="11"/>
    <x v="1"/>
    <x v="1"/>
    <n v="15"/>
  </r>
  <r>
    <x v="11"/>
    <x v="2"/>
    <x v="0"/>
    <n v="6479"/>
  </r>
  <r>
    <x v="11"/>
    <x v="2"/>
    <x v="1"/>
    <n v="4362"/>
  </r>
  <r>
    <x v="11"/>
    <x v="3"/>
    <x v="0"/>
    <n v="826"/>
  </r>
  <r>
    <x v="11"/>
    <x v="3"/>
    <x v="1"/>
    <n v="58"/>
  </r>
  <r>
    <x v="11"/>
    <x v="4"/>
    <x v="0"/>
    <n v="283"/>
  </r>
  <r>
    <x v="11"/>
    <x v="4"/>
    <x v="1"/>
    <n v="1778"/>
  </r>
  <r>
    <x v="11"/>
    <x v="5"/>
    <x v="0"/>
    <n v="883"/>
  </r>
  <r>
    <x v="11"/>
    <x v="5"/>
    <x v="1"/>
    <n v="791"/>
  </r>
  <r>
    <x v="11"/>
    <x v="6"/>
    <x v="0"/>
    <n v="1312"/>
  </r>
  <r>
    <x v="11"/>
    <x v="6"/>
    <x v="1"/>
    <n v="756"/>
  </r>
  <r>
    <x v="12"/>
    <x v="0"/>
    <x v="0"/>
    <n v="670"/>
  </r>
  <r>
    <x v="12"/>
    <x v="0"/>
    <x v="1"/>
    <n v="28"/>
  </r>
  <r>
    <x v="12"/>
    <x v="1"/>
    <x v="0"/>
    <n v="227"/>
  </r>
  <r>
    <x v="12"/>
    <x v="1"/>
    <x v="1"/>
    <n v="24"/>
  </r>
  <r>
    <x v="12"/>
    <x v="2"/>
    <x v="0"/>
    <n v="6618"/>
  </r>
  <r>
    <x v="12"/>
    <x v="2"/>
    <x v="1"/>
    <n v="4049"/>
  </r>
  <r>
    <x v="12"/>
    <x v="3"/>
    <x v="0"/>
    <n v="935"/>
  </r>
  <r>
    <x v="12"/>
    <x v="3"/>
    <x v="1"/>
    <n v="51"/>
  </r>
  <r>
    <x v="12"/>
    <x v="4"/>
    <x v="0"/>
    <n v="380"/>
  </r>
  <r>
    <x v="12"/>
    <x v="4"/>
    <x v="1"/>
    <n v="2162"/>
  </r>
  <r>
    <x v="12"/>
    <x v="5"/>
    <x v="0"/>
    <n v="1034"/>
  </r>
  <r>
    <x v="12"/>
    <x v="5"/>
    <x v="1"/>
    <n v="721"/>
  </r>
  <r>
    <x v="12"/>
    <x v="6"/>
    <x v="0"/>
    <n v="1402"/>
  </r>
  <r>
    <x v="12"/>
    <x v="6"/>
    <x v="1"/>
    <n v="849"/>
  </r>
  <r>
    <x v="13"/>
    <x v="0"/>
    <x v="0"/>
    <n v="588"/>
  </r>
  <r>
    <x v="13"/>
    <x v="0"/>
    <x v="1"/>
    <n v="19"/>
  </r>
  <r>
    <x v="13"/>
    <x v="1"/>
    <x v="0"/>
    <n v="220"/>
  </r>
  <r>
    <x v="13"/>
    <x v="1"/>
    <x v="1"/>
    <n v="25"/>
  </r>
  <r>
    <x v="13"/>
    <x v="2"/>
    <x v="0"/>
    <n v="6841"/>
  </r>
  <r>
    <x v="13"/>
    <x v="2"/>
    <x v="1"/>
    <n v="3963"/>
  </r>
  <r>
    <x v="13"/>
    <x v="3"/>
    <x v="0"/>
    <n v="871"/>
  </r>
  <r>
    <x v="13"/>
    <x v="3"/>
    <x v="1"/>
    <n v="45"/>
  </r>
  <r>
    <x v="13"/>
    <x v="4"/>
    <x v="0"/>
    <n v="329"/>
  </r>
  <r>
    <x v="13"/>
    <x v="4"/>
    <x v="1"/>
    <n v="1781"/>
  </r>
  <r>
    <x v="13"/>
    <x v="5"/>
    <x v="0"/>
    <n v="1056"/>
  </r>
  <r>
    <x v="13"/>
    <x v="5"/>
    <x v="1"/>
    <n v="770"/>
  </r>
  <r>
    <x v="13"/>
    <x v="6"/>
    <x v="0"/>
    <n v="1381"/>
  </r>
  <r>
    <x v="13"/>
    <x v="6"/>
    <x v="1"/>
    <n v="786"/>
  </r>
  <r>
    <x v="14"/>
    <x v="0"/>
    <x v="0"/>
    <n v="557"/>
  </r>
  <r>
    <x v="14"/>
    <x v="0"/>
    <x v="1"/>
    <n v="28"/>
  </r>
  <r>
    <x v="14"/>
    <x v="1"/>
    <x v="0"/>
    <n v="234"/>
  </r>
  <r>
    <x v="14"/>
    <x v="1"/>
    <x v="1"/>
    <n v="18"/>
  </r>
  <r>
    <x v="14"/>
    <x v="2"/>
    <x v="0"/>
    <n v="6937"/>
  </r>
  <r>
    <x v="14"/>
    <x v="2"/>
    <x v="1"/>
    <n v="3806"/>
  </r>
  <r>
    <x v="14"/>
    <x v="3"/>
    <x v="0"/>
    <n v="944"/>
  </r>
  <r>
    <x v="14"/>
    <x v="3"/>
    <x v="1"/>
    <n v="49"/>
  </r>
  <r>
    <x v="14"/>
    <x v="4"/>
    <x v="0"/>
    <n v="342"/>
  </r>
  <r>
    <x v="14"/>
    <x v="4"/>
    <x v="1"/>
    <n v="1451"/>
  </r>
  <r>
    <x v="14"/>
    <x v="5"/>
    <x v="0"/>
    <n v="1195"/>
  </r>
  <r>
    <x v="14"/>
    <x v="5"/>
    <x v="1"/>
    <n v="798"/>
  </r>
  <r>
    <x v="14"/>
    <x v="6"/>
    <x v="0"/>
    <n v="1366"/>
  </r>
  <r>
    <x v="14"/>
    <x v="6"/>
    <x v="1"/>
    <n v="769"/>
  </r>
  <r>
    <x v="1"/>
    <x v="0"/>
    <x v="0"/>
    <s v="497"/>
  </r>
  <r>
    <x v="1"/>
    <x v="0"/>
    <x v="1"/>
    <s v="60"/>
  </r>
  <r>
    <x v="1"/>
    <x v="1"/>
    <x v="0"/>
    <s v="335"/>
  </r>
  <r>
    <x v="1"/>
    <x v="1"/>
    <x v="1"/>
    <s v="34"/>
  </r>
  <r>
    <x v="1"/>
    <x v="2"/>
    <x v="0"/>
    <s v="7796"/>
  </r>
  <r>
    <x v="1"/>
    <x v="2"/>
    <x v="1"/>
    <s v="7793"/>
  </r>
  <r>
    <x v="1"/>
    <x v="3"/>
    <x v="0"/>
    <s v="918"/>
  </r>
  <r>
    <x v="1"/>
    <x v="3"/>
    <x v="1"/>
    <s v="133"/>
  </r>
  <r>
    <x v="1"/>
    <x v="4"/>
    <x v="0"/>
    <s v="315"/>
  </r>
  <r>
    <x v="1"/>
    <x v="4"/>
    <x v="1"/>
    <s v="1941"/>
  </r>
  <r>
    <x v="1"/>
    <x v="5"/>
    <x v="0"/>
    <s v="849"/>
  </r>
  <r>
    <x v="1"/>
    <x v="5"/>
    <x v="1"/>
    <s v="869"/>
  </r>
  <r>
    <x v="1"/>
    <x v="6"/>
    <x v="0"/>
    <s v="1227"/>
  </r>
  <r>
    <x v="1"/>
    <x v="6"/>
    <x v="1"/>
    <s v="1079"/>
  </r>
  <r>
    <x v="2"/>
    <x v="0"/>
    <x v="0"/>
    <s v="499"/>
  </r>
  <r>
    <x v="2"/>
    <x v="0"/>
    <x v="1"/>
    <s v="40"/>
  </r>
  <r>
    <x v="2"/>
    <x v="1"/>
    <x v="0"/>
    <s v="356"/>
  </r>
  <r>
    <x v="2"/>
    <x v="1"/>
    <x v="1"/>
    <s v="23"/>
  </r>
  <r>
    <x v="2"/>
    <x v="2"/>
    <x v="0"/>
    <s v="7420"/>
  </r>
  <r>
    <x v="2"/>
    <x v="2"/>
    <x v="1"/>
    <s v="5922"/>
  </r>
  <r>
    <x v="2"/>
    <x v="3"/>
    <x v="0"/>
    <s v="835"/>
  </r>
  <r>
    <x v="2"/>
    <x v="3"/>
    <x v="1"/>
    <s v="80"/>
  </r>
  <r>
    <x v="2"/>
    <x v="4"/>
    <x v="0"/>
    <s v="258"/>
  </r>
  <r>
    <x v="2"/>
    <x v="4"/>
    <x v="1"/>
    <s v="1544"/>
  </r>
  <r>
    <x v="2"/>
    <x v="5"/>
    <x v="0"/>
    <s v="781"/>
  </r>
  <r>
    <x v="2"/>
    <x v="5"/>
    <x v="1"/>
    <s v="699"/>
  </r>
  <r>
    <x v="2"/>
    <x v="6"/>
    <x v="0"/>
    <s v="1072"/>
  </r>
  <r>
    <x v="2"/>
    <x v="6"/>
    <x v="1"/>
    <s v="791"/>
  </r>
  <r>
    <x v="3"/>
    <x v="0"/>
    <x v="0"/>
    <s v="554"/>
  </r>
  <r>
    <x v="3"/>
    <x v="0"/>
    <x v="1"/>
    <s v="36"/>
  </r>
  <r>
    <x v="3"/>
    <x v="1"/>
    <x v="0"/>
    <s v="313"/>
  </r>
  <r>
    <x v="3"/>
    <x v="1"/>
    <x v="1"/>
    <s v="17"/>
  </r>
  <r>
    <x v="3"/>
    <x v="2"/>
    <x v="0"/>
    <s v="7389"/>
  </r>
  <r>
    <x v="3"/>
    <x v="2"/>
    <x v="1"/>
    <s v="4963"/>
  </r>
  <r>
    <x v="3"/>
    <x v="3"/>
    <x v="0"/>
    <s v="956"/>
  </r>
  <r>
    <x v="3"/>
    <x v="3"/>
    <x v="1"/>
    <s v="76"/>
  </r>
  <r>
    <x v="3"/>
    <x v="4"/>
    <x v="0"/>
    <s v="318"/>
  </r>
  <r>
    <x v="3"/>
    <x v="4"/>
    <x v="1"/>
    <s v="1634"/>
  </r>
  <r>
    <x v="3"/>
    <x v="5"/>
    <x v="0"/>
    <s v="811"/>
  </r>
  <r>
    <x v="3"/>
    <x v="5"/>
    <x v="1"/>
    <s v="716"/>
  </r>
  <r>
    <x v="3"/>
    <x v="6"/>
    <x v="0"/>
    <s v="1123"/>
  </r>
  <r>
    <x v="3"/>
    <x v="6"/>
    <x v="1"/>
    <s v="750"/>
  </r>
  <r>
    <x v="4"/>
    <x v="0"/>
    <x v="0"/>
    <s v="596"/>
  </r>
  <r>
    <x v="4"/>
    <x v="0"/>
    <x v="1"/>
    <s v="37"/>
  </r>
  <r>
    <x v="4"/>
    <x v="1"/>
    <x v="0"/>
    <s v="293"/>
  </r>
  <r>
    <x v="4"/>
    <x v="1"/>
    <x v="1"/>
    <s v="16"/>
  </r>
  <r>
    <x v="4"/>
    <x v="2"/>
    <x v="0"/>
    <s v="7227"/>
  </r>
  <r>
    <x v="4"/>
    <x v="2"/>
    <x v="1"/>
    <s v="4886"/>
  </r>
  <r>
    <x v="4"/>
    <x v="3"/>
    <x v="0"/>
    <s v="903"/>
  </r>
  <r>
    <x v="4"/>
    <x v="3"/>
    <x v="1"/>
    <s v="51"/>
  </r>
  <r>
    <x v="4"/>
    <x v="4"/>
    <x v="0"/>
    <s v="300"/>
  </r>
  <r>
    <x v="4"/>
    <x v="4"/>
    <x v="1"/>
    <s v="1852"/>
  </r>
  <r>
    <x v="4"/>
    <x v="5"/>
    <x v="0"/>
    <s v="830"/>
  </r>
  <r>
    <x v="4"/>
    <x v="5"/>
    <x v="1"/>
    <s v="688"/>
  </r>
  <r>
    <x v="4"/>
    <x v="6"/>
    <x v="0"/>
    <s v="1123"/>
  </r>
  <r>
    <x v="4"/>
    <x v="6"/>
    <x v="1"/>
    <s v="676"/>
  </r>
  <r>
    <x v="5"/>
    <x v="0"/>
    <x v="0"/>
    <s v="577"/>
  </r>
  <r>
    <x v="5"/>
    <x v="0"/>
    <x v="1"/>
    <s v="28"/>
  </r>
  <r>
    <x v="5"/>
    <x v="1"/>
    <x v="0"/>
    <s v="279"/>
  </r>
  <r>
    <x v="5"/>
    <x v="1"/>
    <x v="1"/>
    <s v="17"/>
  </r>
  <r>
    <x v="5"/>
    <x v="2"/>
    <x v="0"/>
    <s v="7406"/>
  </r>
  <r>
    <x v="5"/>
    <x v="2"/>
    <x v="1"/>
    <s v="5804"/>
  </r>
  <r>
    <x v="5"/>
    <x v="3"/>
    <x v="0"/>
    <s v="882"/>
  </r>
  <r>
    <x v="5"/>
    <x v="3"/>
    <x v="1"/>
    <s v="56"/>
  </r>
  <r>
    <x v="5"/>
    <x v="4"/>
    <x v="0"/>
    <s v="325"/>
  </r>
  <r>
    <x v="5"/>
    <x v="4"/>
    <x v="1"/>
    <s v="1970"/>
  </r>
  <r>
    <x v="5"/>
    <x v="5"/>
    <x v="0"/>
    <s v="830"/>
  </r>
  <r>
    <x v="5"/>
    <x v="5"/>
    <x v="1"/>
    <s v="781"/>
  </r>
  <r>
    <x v="5"/>
    <x v="6"/>
    <x v="0"/>
    <s v="1129"/>
  </r>
  <r>
    <x v="5"/>
    <x v="6"/>
    <x v="1"/>
    <s v="779"/>
  </r>
  <r>
    <x v="6"/>
    <x v="0"/>
    <x v="0"/>
    <s v="598"/>
  </r>
  <r>
    <x v="6"/>
    <x v="0"/>
    <x v="1"/>
    <s v="40"/>
  </r>
  <r>
    <x v="6"/>
    <x v="1"/>
    <x v="0"/>
    <s v="274"/>
  </r>
  <r>
    <x v="6"/>
    <x v="1"/>
    <x v="1"/>
    <s v="22"/>
  </r>
  <r>
    <x v="6"/>
    <x v="2"/>
    <x v="0"/>
    <s v="7590"/>
  </r>
  <r>
    <x v="6"/>
    <x v="2"/>
    <x v="1"/>
    <s v="7353"/>
  </r>
  <r>
    <x v="6"/>
    <x v="3"/>
    <x v="0"/>
    <s v="871"/>
  </r>
  <r>
    <x v="6"/>
    <x v="3"/>
    <x v="1"/>
    <s v="81"/>
  </r>
  <r>
    <x v="6"/>
    <x v="4"/>
    <x v="0"/>
    <s v="299"/>
  </r>
  <r>
    <x v="6"/>
    <x v="4"/>
    <x v="1"/>
    <s v="2458"/>
  </r>
  <r>
    <x v="6"/>
    <x v="5"/>
    <x v="0"/>
    <s v="851"/>
  </r>
  <r>
    <x v="6"/>
    <x v="5"/>
    <x v="1"/>
    <s v="919"/>
  </r>
  <r>
    <x v="6"/>
    <x v="6"/>
    <x v="0"/>
    <s v="1237"/>
  </r>
  <r>
    <x v="6"/>
    <x v="6"/>
    <x v="1"/>
    <s v="959"/>
  </r>
  <r>
    <x v="7"/>
    <x v="0"/>
    <x v="0"/>
    <s v="538"/>
  </r>
  <r>
    <x v="7"/>
    <x v="0"/>
    <x v="1"/>
    <s v="37"/>
  </r>
  <r>
    <x v="7"/>
    <x v="1"/>
    <x v="0"/>
    <s v="276"/>
  </r>
  <r>
    <x v="7"/>
    <x v="1"/>
    <x v="1"/>
    <s v="17"/>
  </r>
  <r>
    <x v="7"/>
    <x v="2"/>
    <x v="0"/>
    <s v="7195"/>
  </r>
  <r>
    <x v="7"/>
    <x v="2"/>
    <x v="1"/>
    <s v="6485"/>
  </r>
  <r>
    <x v="7"/>
    <x v="3"/>
    <x v="0"/>
    <s v="851"/>
  </r>
  <r>
    <x v="7"/>
    <x v="3"/>
    <x v="1"/>
    <s v="77"/>
  </r>
  <r>
    <x v="7"/>
    <x v="4"/>
    <x v="0"/>
    <s v="321"/>
  </r>
  <r>
    <x v="7"/>
    <x v="4"/>
    <x v="1"/>
    <s v="2560"/>
  </r>
  <r>
    <x v="7"/>
    <x v="5"/>
    <x v="0"/>
    <s v="887"/>
  </r>
  <r>
    <x v="7"/>
    <x v="5"/>
    <x v="1"/>
    <s v="991"/>
  </r>
  <r>
    <x v="7"/>
    <x v="6"/>
    <x v="0"/>
    <s v="1227"/>
  </r>
  <r>
    <x v="7"/>
    <x v="6"/>
    <x v="1"/>
    <s v="1002"/>
  </r>
  <r>
    <x v="8"/>
    <x v="0"/>
    <x v="0"/>
    <s v="779"/>
  </r>
  <r>
    <x v="8"/>
    <x v="0"/>
    <x v="1"/>
    <s v="41"/>
  </r>
  <r>
    <x v="8"/>
    <x v="1"/>
    <x v="0"/>
    <s v="291"/>
  </r>
  <r>
    <x v="8"/>
    <x v="1"/>
    <x v="1"/>
    <s v="26"/>
  </r>
  <r>
    <x v="8"/>
    <x v="2"/>
    <x v="0"/>
    <s v="7157"/>
  </r>
  <r>
    <x v="8"/>
    <x v="2"/>
    <x v="1"/>
    <s v="6078"/>
  </r>
  <r>
    <x v="8"/>
    <x v="3"/>
    <x v="0"/>
    <s v="844"/>
  </r>
  <r>
    <x v="8"/>
    <x v="3"/>
    <x v="1"/>
    <s v="79"/>
  </r>
  <r>
    <x v="8"/>
    <x v="4"/>
    <x v="0"/>
    <s v="325"/>
  </r>
  <r>
    <x v="8"/>
    <x v="4"/>
    <x v="1"/>
    <s v="2139"/>
  </r>
  <r>
    <x v="8"/>
    <x v="5"/>
    <x v="0"/>
    <s v="1001"/>
  </r>
  <r>
    <x v="8"/>
    <x v="5"/>
    <x v="1"/>
    <s v="915"/>
  </r>
  <r>
    <x v="8"/>
    <x v="6"/>
    <x v="0"/>
    <s v="1281"/>
  </r>
  <r>
    <x v="8"/>
    <x v="6"/>
    <x v="1"/>
    <s v="982"/>
  </r>
  <r>
    <x v="9"/>
    <x v="0"/>
    <x v="0"/>
    <s v="603"/>
  </r>
  <r>
    <x v="9"/>
    <x v="0"/>
    <x v="1"/>
    <s v="36"/>
  </r>
  <r>
    <x v="9"/>
    <x v="1"/>
    <x v="0"/>
    <s v="230"/>
  </r>
  <r>
    <x v="9"/>
    <x v="1"/>
    <x v="1"/>
    <s v="20"/>
  </r>
  <r>
    <x v="9"/>
    <x v="2"/>
    <x v="0"/>
    <s v="6735"/>
  </r>
  <r>
    <x v="9"/>
    <x v="2"/>
    <x v="1"/>
    <s v="5962"/>
  </r>
  <r>
    <x v="9"/>
    <x v="3"/>
    <x v="0"/>
    <s v="787"/>
  </r>
  <r>
    <x v="9"/>
    <x v="3"/>
    <x v="1"/>
    <s v="66"/>
  </r>
  <r>
    <x v="9"/>
    <x v="4"/>
    <x v="0"/>
    <s v="304"/>
  </r>
  <r>
    <x v="9"/>
    <x v="4"/>
    <x v="1"/>
    <s v="1912"/>
  </r>
  <r>
    <x v="9"/>
    <x v="5"/>
    <x v="0"/>
    <s v="910"/>
  </r>
  <r>
    <x v="9"/>
    <x v="5"/>
    <x v="1"/>
    <s v="861"/>
  </r>
  <r>
    <x v="9"/>
    <x v="6"/>
    <x v="0"/>
    <s v="1155"/>
  </r>
  <r>
    <x v="9"/>
    <x v="6"/>
    <x v="1"/>
    <s v="987"/>
  </r>
  <r>
    <x v="10"/>
    <x v="0"/>
    <x v="0"/>
    <s v="554"/>
  </r>
  <r>
    <x v="10"/>
    <x v="0"/>
    <x v="1"/>
    <s v="30"/>
  </r>
  <r>
    <x v="10"/>
    <x v="1"/>
    <x v="0"/>
    <s v="173"/>
  </r>
  <r>
    <x v="10"/>
    <x v="1"/>
    <x v="1"/>
    <s v="15"/>
  </r>
  <r>
    <x v="10"/>
    <x v="2"/>
    <x v="0"/>
    <s v="5917"/>
  </r>
  <r>
    <x v="10"/>
    <x v="2"/>
    <x v="1"/>
    <s v="4939"/>
  </r>
  <r>
    <x v="10"/>
    <x v="3"/>
    <x v="0"/>
    <s v="764"/>
  </r>
  <r>
    <x v="10"/>
    <x v="3"/>
    <x v="1"/>
    <s v="70"/>
  </r>
  <r>
    <x v="10"/>
    <x v="4"/>
    <x v="0"/>
    <s v="283"/>
  </r>
  <r>
    <x v="10"/>
    <x v="4"/>
    <x v="1"/>
    <s v="1128"/>
  </r>
  <r>
    <x v="10"/>
    <x v="5"/>
    <x v="0"/>
    <s v="848"/>
  </r>
  <r>
    <x v="10"/>
    <x v="5"/>
    <x v="1"/>
    <s v="735"/>
  </r>
  <r>
    <x v="10"/>
    <x v="6"/>
    <x v="0"/>
    <s v="1212"/>
  </r>
  <r>
    <x v="10"/>
    <x v="6"/>
    <x v="1"/>
    <s v="857"/>
  </r>
  <r>
    <x v="11"/>
    <x v="0"/>
    <x v="0"/>
    <s v="597"/>
  </r>
  <r>
    <x v="11"/>
    <x v="0"/>
    <x v="1"/>
    <s v="19"/>
  </r>
  <r>
    <x v="11"/>
    <x v="1"/>
    <x v="0"/>
    <s v="226"/>
  </r>
  <r>
    <x v="11"/>
    <x v="1"/>
    <x v="1"/>
    <s v="15"/>
  </r>
  <r>
    <x v="11"/>
    <x v="2"/>
    <x v="0"/>
    <s v="6479"/>
  </r>
  <r>
    <x v="11"/>
    <x v="2"/>
    <x v="1"/>
    <s v="4362"/>
  </r>
  <r>
    <x v="11"/>
    <x v="3"/>
    <x v="0"/>
    <s v="826"/>
  </r>
  <r>
    <x v="11"/>
    <x v="3"/>
    <x v="1"/>
    <s v="58"/>
  </r>
  <r>
    <x v="11"/>
    <x v="4"/>
    <x v="0"/>
    <s v="283"/>
  </r>
  <r>
    <x v="11"/>
    <x v="4"/>
    <x v="1"/>
    <s v="1778"/>
  </r>
  <r>
    <x v="11"/>
    <x v="5"/>
    <x v="0"/>
    <s v="883"/>
  </r>
  <r>
    <x v="11"/>
    <x v="5"/>
    <x v="1"/>
    <s v="791"/>
  </r>
  <r>
    <x v="11"/>
    <x v="6"/>
    <x v="0"/>
    <s v="1312"/>
  </r>
  <r>
    <x v="11"/>
    <x v="6"/>
    <x v="1"/>
    <s v="756"/>
  </r>
  <r>
    <x v="12"/>
    <x v="0"/>
    <x v="0"/>
    <s v="670"/>
  </r>
  <r>
    <x v="12"/>
    <x v="0"/>
    <x v="1"/>
    <s v="28"/>
  </r>
  <r>
    <x v="12"/>
    <x v="1"/>
    <x v="0"/>
    <s v="227"/>
  </r>
  <r>
    <x v="12"/>
    <x v="1"/>
    <x v="1"/>
    <s v="24"/>
  </r>
  <r>
    <x v="12"/>
    <x v="2"/>
    <x v="0"/>
    <s v="6618"/>
  </r>
  <r>
    <x v="12"/>
    <x v="2"/>
    <x v="1"/>
    <s v="4049"/>
  </r>
  <r>
    <x v="12"/>
    <x v="3"/>
    <x v="0"/>
    <s v="935"/>
  </r>
  <r>
    <x v="12"/>
    <x v="3"/>
    <x v="1"/>
    <s v="51"/>
  </r>
  <r>
    <x v="12"/>
    <x v="4"/>
    <x v="0"/>
    <s v="380"/>
  </r>
  <r>
    <x v="12"/>
    <x v="4"/>
    <x v="1"/>
    <s v="2162"/>
  </r>
  <r>
    <x v="12"/>
    <x v="5"/>
    <x v="0"/>
    <s v="1034"/>
  </r>
  <r>
    <x v="12"/>
    <x v="5"/>
    <x v="1"/>
    <s v="721"/>
  </r>
  <r>
    <x v="12"/>
    <x v="6"/>
    <x v="0"/>
    <s v="1402"/>
  </r>
  <r>
    <x v="12"/>
    <x v="6"/>
    <x v="1"/>
    <s v="849"/>
  </r>
  <r>
    <x v="13"/>
    <x v="0"/>
    <x v="0"/>
    <s v="588"/>
  </r>
  <r>
    <x v="13"/>
    <x v="0"/>
    <x v="1"/>
    <s v="19"/>
  </r>
  <r>
    <x v="13"/>
    <x v="1"/>
    <x v="0"/>
    <s v="220"/>
  </r>
  <r>
    <x v="13"/>
    <x v="1"/>
    <x v="1"/>
    <s v="25"/>
  </r>
  <r>
    <x v="13"/>
    <x v="2"/>
    <x v="0"/>
    <s v="6840"/>
  </r>
  <r>
    <x v="13"/>
    <x v="2"/>
    <x v="1"/>
    <s v="3963"/>
  </r>
  <r>
    <x v="13"/>
    <x v="3"/>
    <x v="0"/>
    <s v="871"/>
  </r>
  <r>
    <x v="13"/>
    <x v="3"/>
    <x v="1"/>
    <s v="45"/>
  </r>
  <r>
    <x v="13"/>
    <x v="4"/>
    <x v="0"/>
    <s v="329"/>
  </r>
  <r>
    <x v="13"/>
    <x v="4"/>
    <x v="1"/>
    <s v="1781"/>
  </r>
  <r>
    <x v="13"/>
    <x v="5"/>
    <x v="0"/>
    <s v="1056"/>
  </r>
  <r>
    <x v="13"/>
    <x v="5"/>
    <x v="1"/>
    <s v="770"/>
  </r>
  <r>
    <x v="13"/>
    <x v="6"/>
    <x v="0"/>
    <s v="1381"/>
  </r>
  <r>
    <x v="13"/>
    <x v="6"/>
    <x v="1"/>
    <s v="786"/>
  </r>
  <r>
    <x v="14"/>
    <x v="0"/>
    <x v="0"/>
    <s v="557"/>
  </r>
  <r>
    <x v="14"/>
    <x v="0"/>
    <x v="1"/>
    <s v="28"/>
  </r>
  <r>
    <x v="14"/>
    <x v="1"/>
    <x v="0"/>
    <s v="232"/>
  </r>
  <r>
    <x v="14"/>
    <x v="1"/>
    <x v="1"/>
    <s v="18"/>
  </r>
  <r>
    <x v="14"/>
    <x v="2"/>
    <x v="0"/>
    <s v="6922"/>
  </r>
  <r>
    <x v="14"/>
    <x v="2"/>
    <x v="1"/>
    <s v="3801"/>
  </r>
  <r>
    <x v="14"/>
    <x v="3"/>
    <x v="0"/>
    <s v="944"/>
  </r>
  <r>
    <x v="14"/>
    <x v="3"/>
    <x v="1"/>
    <s v="49"/>
  </r>
  <r>
    <x v="14"/>
    <x v="4"/>
    <x v="0"/>
    <s v="341"/>
  </r>
  <r>
    <x v="14"/>
    <x v="4"/>
    <x v="1"/>
    <s v="1450"/>
  </r>
  <r>
    <x v="14"/>
    <x v="5"/>
    <x v="0"/>
    <s v="1193"/>
  </r>
  <r>
    <x v="14"/>
    <x v="5"/>
    <x v="1"/>
    <s v="798"/>
  </r>
  <r>
    <x v="14"/>
    <x v="6"/>
    <x v="0"/>
    <s v="1365"/>
  </r>
  <r>
    <x v="14"/>
    <x v="6"/>
    <x v="1"/>
    <s v="769"/>
  </r>
  <r>
    <x v="15"/>
    <x v="7"/>
    <x v="2"/>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7">
  <r>
    <x v="0"/>
    <x v="0"/>
    <x v="0"/>
    <n v="0"/>
  </r>
  <r>
    <x v="0"/>
    <x v="0"/>
    <x v="1"/>
    <n v="0"/>
  </r>
  <r>
    <x v="0"/>
    <x v="1"/>
    <x v="0"/>
    <n v="0"/>
  </r>
  <r>
    <x v="0"/>
    <x v="1"/>
    <x v="1"/>
    <n v="0"/>
  </r>
  <r>
    <x v="0"/>
    <x v="2"/>
    <x v="0"/>
    <n v="17"/>
  </r>
  <r>
    <x v="0"/>
    <x v="2"/>
    <x v="1"/>
    <n v="19"/>
  </r>
  <r>
    <x v="0"/>
    <x v="3"/>
    <x v="0"/>
    <n v="1"/>
  </r>
  <r>
    <x v="0"/>
    <x v="3"/>
    <x v="1"/>
    <n v="0"/>
  </r>
  <r>
    <x v="0"/>
    <x v="4"/>
    <x v="0"/>
    <n v="0"/>
  </r>
  <r>
    <x v="0"/>
    <x v="4"/>
    <x v="1"/>
    <n v="0"/>
  </r>
  <r>
    <x v="0"/>
    <x v="5"/>
    <x v="0"/>
    <n v="1"/>
  </r>
  <r>
    <x v="0"/>
    <x v="5"/>
    <x v="1"/>
    <n v="0"/>
  </r>
  <r>
    <x v="0"/>
    <x v="6"/>
    <x v="0"/>
    <n v="1"/>
  </r>
  <r>
    <x v="0"/>
    <x v="6"/>
    <x v="1"/>
    <n v="2"/>
  </r>
  <r>
    <x v="1"/>
    <x v="0"/>
    <x v="0"/>
    <n v="0"/>
  </r>
  <r>
    <x v="1"/>
    <x v="0"/>
    <x v="1"/>
    <n v="0"/>
  </r>
  <r>
    <x v="1"/>
    <x v="1"/>
    <x v="0"/>
    <n v="0"/>
  </r>
  <r>
    <x v="1"/>
    <x v="1"/>
    <x v="1"/>
    <n v="0"/>
  </r>
  <r>
    <x v="1"/>
    <x v="2"/>
    <x v="0"/>
    <n v="14"/>
  </r>
  <r>
    <x v="1"/>
    <x v="2"/>
    <x v="1"/>
    <n v="11"/>
  </r>
  <r>
    <x v="1"/>
    <x v="3"/>
    <x v="0"/>
    <n v="0"/>
  </r>
  <r>
    <x v="1"/>
    <x v="3"/>
    <x v="1"/>
    <n v="0"/>
  </r>
  <r>
    <x v="1"/>
    <x v="4"/>
    <x v="0"/>
    <n v="0"/>
  </r>
  <r>
    <x v="1"/>
    <x v="4"/>
    <x v="1"/>
    <n v="0"/>
  </r>
  <r>
    <x v="1"/>
    <x v="5"/>
    <x v="0"/>
    <n v="6"/>
  </r>
  <r>
    <x v="1"/>
    <x v="5"/>
    <x v="1"/>
    <n v="1"/>
  </r>
  <r>
    <x v="1"/>
    <x v="6"/>
    <x v="0"/>
    <n v="1"/>
  </r>
  <r>
    <x v="1"/>
    <x v="6"/>
    <x v="1"/>
    <n v="0"/>
  </r>
  <r>
    <x v="2"/>
    <x v="0"/>
    <x v="0"/>
    <n v="0"/>
  </r>
  <r>
    <x v="2"/>
    <x v="0"/>
    <x v="1"/>
    <n v="0"/>
  </r>
  <r>
    <x v="2"/>
    <x v="1"/>
    <x v="0"/>
    <n v="0"/>
  </r>
  <r>
    <x v="2"/>
    <x v="1"/>
    <x v="1"/>
    <n v="0"/>
  </r>
  <r>
    <x v="2"/>
    <x v="2"/>
    <x v="0"/>
    <n v="11"/>
  </r>
  <r>
    <x v="2"/>
    <x v="2"/>
    <x v="1"/>
    <n v="17"/>
  </r>
  <r>
    <x v="2"/>
    <x v="3"/>
    <x v="0"/>
    <n v="2"/>
  </r>
  <r>
    <x v="2"/>
    <x v="3"/>
    <x v="1"/>
    <n v="0"/>
  </r>
  <r>
    <x v="2"/>
    <x v="4"/>
    <x v="0"/>
    <n v="0"/>
  </r>
  <r>
    <x v="2"/>
    <x v="4"/>
    <x v="1"/>
    <n v="0"/>
  </r>
  <r>
    <x v="2"/>
    <x v="5"/>
    <x v="0"/>
    <n v="1"/>
  </r>
  <r>
    <x v="2"/>
    <x v="5"/>
    <x v="1"/>
    <n v="0"/>
  </r>
  <r>
    <x v="2"/>
    <x v="6"/>
    <x v="0"/>
    <n v="2"/>
  </r>
  <r>
    <x v="2"/>
    <x v="6"/>
    <x v="1"/>
    <n v="2"/>
  </r>
  <r>
    <x v="3"/>
    <x v="0"/>
    <x v="0"/>
    <n v="0"/>
  </r>
  <r>
    <x v="3"/>
    <x v="0"/>
    <x v="1"/>
    <n v="0"/>
  </r>
  <r>
    <x v="3"/>
    <x v="1"/>
    <x v="0"/>
    <n v="0"/>
  </r>
  <r>
    <x v="3"/>
    <x v="1"/>
    <x v="1"/>
    <n v="0"/>
  </r>
  <r>
    <x v="3"/>
    <x v="2"/>
    <x v="0"/>
    <n v="11"/>
  </r>
  <r>
    <x v="3"/>
    <x v="2"/>
    <x v="1"/>
    <n v="13"/>
  </r>
  <r>
    <x v="3"/>
    <x v="3"/>
    <x v="0"/>
    <n v="1"/>
  </r>
  <r>
    <x v="3"/>
    <x v="3"/>
    <x v="1"/>
    <n v="0"/>
  </r>
  <r>
    <x v="3"/>
    <x v="4"/>
    <x v="0"/>
    <n v="0"/>
  </r>
  <r>
    <x v="3"/>
    <x v="4"/>
    <x v="1"/>
    <n v="0"/>
  </r>
  <r>
    <x v="3"/>
    <x v="5"/>
    <x v="0"/>
    <n v="5"/>
  </r>
  <r>
    <x v="3"/>
    <x v="5"/>
    <x v="1"/>
    <n v="1"/>
  </r>
  <r>
    <x v="3"/>
    <x v="6"/>
    <x v="0"/>
    <n v="0"/>
  </r>
  <r>
    <x v="3"/>
    <x v="6"/>
    <x v="1"/>
    <n v="0"/>
  </r>
  <r>
    <x v="4"/>
    <x v="0"/>
    <x v="0"/>
    <n v="0"/>
  </r>
  <r>
    <x v="4"/>
    <x v="0"/>
    <x v="1"/>
    <n v="0"/>
  </r>
  <r>
    <x v="4"/>
    <x v="1"/>
    <x v="0"/>
    <n v="0"/>
  </r>
  <r>
    <x v="4"/>
    <x v="1"/>
    <x v="1"/>
    <n v="0"/>
  </r>
  <r>
    <x v="4"/>
    <x v="2"/>
    <x v="0"/>
    <n v="17"/>
  </r>
  <r>
    <x v="4"/>
    <x v="2"/>
    <x v="1"/>
    <n v="14"/>
  </r>
  <r>
    <x v="4"/>
    <x v="3"/>
    <x v="0"/>
    <n v="2"/>
  </r>
  <r>
    <x v="4"/>
    <x v="3"/>
    <x v="1"/>
    <n v="0"/>
  </r>
  <r>
    <x v="4"/>
    <x v="4"/>
    <x v="0"/>
    <n v="0"/>
  </r>
  <r>
    <x v="4"/>
    <x v="4"/>
    <x v="1"/>
    <n v="0"/>
  </r>
  <r>
    <x v="4"/>
    <x v="5"/>
    <x v="0"/>
    <n v="2"/>
  </r>
  <r>
    <x v="4"/>
    <x v="5"/>
    <x v="1"/>
    <n v="0"/>
  </r>
  <r>
    <x v="4"/>
    <x v="6"/>
    <x v="0"/>
    <n v="1"/>
  </r>
  <r>
    <x v="4"/>
    <x v="6"/>
    <x v="1"/>
    <n v="0"/>
  </r>
  <r>
    <x v="5"/>
    <x v="0"/>
    <x v="0"/>
    <n v="0"/>
  </r>
  <r>
    <x v="5"/>
    <x v="0"/>
    <x v="1"/>
    <n v="0"/>
  </r>
  <r>
    <x v="5"/>
    <x v="1"/>
    <x v="0"/>
    <n v="0"/>
  </r>
  <r>
    <x v="5"/>
    <x v="1"/>
    <x v="1"/>
    <n v="0"/>
  </r>
  <r>
    <x v="5"/>
    <x v="2"/>
    <x v="0"/>
    <n v="9"/>
  </r>
  <r>
    <x v="5"/>
    <x v="2"/>
    <x v="1"/>
    <n v="10"/>
  </r>
  <r>
    <x v="5"/>
    <x v="3"/>
    <x v="0"/>
    <n v="3"/>
  </r>
  <r>
    <x v="5"/>
    <x v="3"/>
    <x v="1"/>
    <n v="0"/>
  </r>
  <r>
    <x v="5"/>
    <x v="4"/>
    <x v="0"/>
    <n v="0"/>
  </r>
  <r>
    <x v="5"/>
    <x v="4"/>
    <x v="1"/>
    <n v="0"/>
  </r>
  <r>
    <x v="5"/>
    <x v="5"/>
    <x v="0"/>
    <n v="4"/>
  </r>
  <r>
    <x v="5"/>
    <x v="5"/>
    <x v="1"/>
    <n v="0"/>
  </r>
  <r>
    <x v="5"/>
    <x v="6"/>
    <x v="0"/>
    <n v="0"/>
  </r>
  <r>
    <x v="5"/>
    <x v="6"/>
    <x v="1"/>
    <n v="0"/>
  </r>
  <r>
    <x v="6"/>
    <x v="0"/>
    <x v="0"/>
    <n v="0"/>
  </r>
  <r>
    <x v="6"/>
    <x v="0"/>
    <x v="1"/>
    <n v="0"/>
  </r>
  <r>
    <x v="6"/>
    <x v="1"/>
    <x v="0"/>
    <n v="0"/>
  </r>
  <r>
    <x v="6"/>
    <x v="1"/>
    <x v="1"/>
    <n v="0"/>
  </r>
  <r>
    <x v="6"/>
    <x v="2"/>
    <x v="0"/>
    <n v="11"/>
  </r>
  <r>
    <x v="6"/>
    <x v="2"/>
    <x v="1"/>
    <n v="6"/>
  </r>
  <r>
    <x v="6"/>
    <x v="3"/>
    <x v="0"/>
    <n v="1"/>
  </r>
  <r>
    <x v="6"/>
    <x v="3"/>
    <x v="1"/>
    <n v="0"/>
  </r>
  <r>
    <x v="6"/>
    <x v="4"/>
    <x v="0"/>
    <n v="0"/>
  </r>
  <r>
    <x v="6"/>
    <x v="4"/>
    <x v="1"/>
    <n v="0"/>
  </r>
  <r>
    <x v="6"/>
    <x v="5"/>
    <x v="0"/>
    <n v="1"/>
  </r>
  <r>
    <x v="6"/>
    <x v="5"/>
    <x v="1"/>
    <n v="0"/>
  </r>
  <r>
    <x v="6"/>
    <x v="6"/>
    <x v="0"/>
    <n v="1"/>
  </r>
  <r>
    <x v="6"/>
    <x v="6"/>
    <x v="1"/>
    <n v="0"/>
  </r>
  <r>
    <x v="7"/>
    <x v="0"/>
    <x v="0"/>
    <n v="0"/>
  </r>
  <r>
    <x v="7"/>
    <x v="0"/>
    <x v="1"/>
    <n v="0"/>
  </r>
  <r>
    <x v="7"/>
    <x v="1"/>
    <x v="0"/>
    <n v="0"/>
  </r>
  <r>
    <x v="7"/>
    <x v="1"/>
    <x v="1"/>
    <n v="0"/>
  </r>
  <r>
    <x v="7"/>
    <x v="2"/>
    <x v="0"/>
    <n v="10"/>
  </r>
  <r>
    <x v="7"/>
    <x v="2"/>
    <x v="1"/>
    <n v="15"/>
  </r>
  <r>
    <x v="7"/>
    <x v="3"/>
    <x v="0"/>
    <n v="0"/>
  </r>
  <r>
    <x v="7"/>
    <x v="3"/>
    <x v="1"/>
    <n v="0"/>
  </r>
  <r>
    <x v="7"/>
    <x v="4"/>
    <x v="0"/>
    <n v="0"/>
  </r>
  <r>
    <x v="7"/>
    <x v="4"/>
    <x v="1"/>
    <n v="0"/>
  </r>
  <r>
    <x v="7"/>
    <x v="5"/>
    <x v="0"/>
    <n v="3"/>
  </r>
  <r>
    <x v="7"/>
    <x v="5"/>
    <x v="1"/>
    <n v="0"/>
  </r>
  <r>
    <x v="7"/>
    <x v="6"/>
    <x v="0"/>
    <n v="2"/>
  </r>
  <r>
    <x v="7"/>
    <x v="6"/>
    <x v="1"/>
    <n v="0"/>
  </r>
  <r>
    <x v="8"/>
    <x v="0"/>
    <x v="0"/>
    <n v="1"/>
  </r>
  <r>
    <x v="8"/>
    <x v="0"/>
    <x v="1"/>
    <n v="0"/>
  </r>
  <r>
    <x v="8"/>
    <x v="1"/>
    <x v="0"/>
    <n v="0"/>
  </r>
  <r>
    <x v="8"/>
    <x v="1"/>
    <x v="1"/>
    <n v="0"/>
  </r>
  <r>
    <x v="8"/>
    <x v="2"/>
    <x v="0"/>
    <n v="4"/>
  </r>
  <r>
    <x v="8"/>
    <x v="2"/>
    <x v="1"/>
    <n v="6"/>
  </r>
  <r>
    <x v="8"/>
    <x v="3"/>
    <x v="0"/>
    <n v="1"/>
  </r>
  <r>
    <x v="8"/>
    <x v="3"/>
    <x v="1"/>
    <n v="0"/>
  </r>
  <r>
    <x v="8"/>
    <x v="4"/>
    <x v="0"/>
    <n v="0"/>
  </r>
  <r>
    <x v="8"/>
    <x v="4"/>
    <x v="1"/>
    <n v="1"/>
  </r>
  <r>
    <x v="8"/>
    <x v="5"/>
    <x v="0"/>
    <n v="6"/>
  </r>
  <r>
    <x v="8"/>
    <x v="5"/>
    <x v="1"/>
    <n v="0"/>
  </r>
  <r>
    <x v="8"/>
    <x v="6"/>
    <x v="0"/>
    <n v="0"/>
  </r>
  <r>
    <x v="8"/>
    <x v="6"/>
    <x v="1"/>
    <n v="3"/>
  </r>
  <r>
    <x v="9"/>
    <x v="0"/>
    <x v="0"/>
    <n v="0"/>
  </r>
  <r>
    <x v="9"/>
    <x v="0"/>
    <x v="1"/>
    <n v="0"/>
  </r>
  <r>
    <x v="9"/>
    <x v="1"/>
    <x v="0"/>
    <n v="0"/>
  </r>
  <r>
    <x v="9"/>
    <x v="1"/>
    <x v="1"/>
    <n v="0"/>
  </r>
  <r>
    <x v="9"/>
    <x v="2"/>
    <x v="0"/>
    <n v="3"/>
  </r>
  <r>
    <x v="9"/>
    <x v="2"/>
    <x v="1"/>
    <n v="10"/>
  </r>
  <r>
    <x v="9"/>
    <x v="3"/>
    <x v="0"/>
    <n v="1"/>
  </r>
  <r>
    <x v="9"/>
    <x v="3"/>
    <x v="1"/>
    <n v="0"/>
  </r>
  <r>
    <x v="9"/>
    <x v="4"/>
    <x v="0"/>
    <n v="0"/>
  </r>
  <r>
    <x v="9"/>
    <x v="4"/>
    <x v="1"/>
    <n v="0"/>
  </r>
  <r>
    <x v="9"/>
    <x v="5"/>
    <x v="0"/>
    <n v="1"/>
  </r>
  <r>
    <x v="9"/>
    <x v="5"/>
    <x v="1"/>
    <n v="1"/>
  </r>
  <r>
    <x v="9"/>
    <x v="6"/>
    <x v="0"/>
    <n v="0"/>
  </r>
  <r>
    <x v="9"/>
    <x v="6"/>
    <x v="1"/>
    <n v="1"/>
  </r>
  <r>
    <x v="10"/>
    <x v="0"/>
    <x v="0"/>
    <n v="0"/>
  </r>
  <r>
    <x v="10"/>
    <x v="0"/>
    <x v="1"/>
    <n v="0"/>
  </r>
  <r>
    <x v="10"/>
    <x v="1"/>
    <x v="0"/>
    <n v="0"/>
  </r>
  <r>
    <x v="10"/>
    <x v="1"/>
    <x v="1"/>
    <n v="0"/>
  </r>
  <r>
    <x v="10"/>
    <x v="2"/>
    <x v="0"/>
    <n v="11"/>
  </r>
  <r>
    <x v="10"/>
    <x v="2"/>
    <x v="1"/>
    <n v="11"/>
  </r>
  <r>
    <x v="10"/>
    <x v="3"/>
    <x v="0"/>
    <n v="1"/>
  </r>
  <r>
    <x v="10"/>
    <x v="3"/>
    <x v="1"/>
    <n v="0"/>
  </r>
  <r>
    <x v="10"/>
    <x v="4"/>
    <x v="0"/>
    <n v="0"/>
  </r>
  <r>
    <x v="10"/>
    <x v="4"/>
    <x v="1"/>
    <n v="0"/>
  </r>
  <r>
    <x v="10"/>
    <x v="5"/>
    <x v="0"/>
    <n v="3"/>
  </r>
  <r>
    <x v="10"/>
    <x v="5"/>
    <x v="1"/>
    <n v="0"/>
  </r>
  <r>
    <x v="10"/>
    <x v="6"/>
    <x v="0"/>
    <n v="0"/>
  </r>
  <r>
    <x v="10"/>
    <x v="6"/>
    <x v="1"/>
    <n v="0"/>
  </r>
  <r>
    <x v="11"/>
    <x v="0"/>
    <x v="0"/>
    <n v="0"/>
  </r>
  <r>
    <x v="11"/>
    <x v="0"/>
    <x v="1"/>
    <n v="0"/>
  </r>
  <r>
    <x v="11"/>
    <x v="1"/>
    <x v="0"/>
    <n v="0"/>
  </r>
  <r>
    <x v="11"/>
    <x v="1"/>
    <x v="1"/>
    <n v="0"/>
  </r>
  <r>
    <x v="11"/>
    <x v="2"/>
    <x v="0"/>
    <n v="16"/>
  </r>
  <r>
    <x v="11"/>
    <x v="2"/>
    <x v="1"/>
    <n v="9"/>
  </r>
  <r>
    <x v="11"/>
    <x v="3"/>
    <x v="0"/>
    <n v="2"/>
  </r>
  <r>
    <x v="11"/>
    <x v="3"/>
    <x v="1"/>
    <n v="0"/>
  </r>
  <r>
    <x v="11"/>
    <x v="4"/>
    <x v="0"/>
    <n v="1"/>
  </r>
  <r>
    <x v="11"/>
    <x v="4"/>
    <x v="1"/>
    <n v="0"/>
  </r>
  <r>
    <x v="11"/>
    <x v="5"/>
    <x v="0"/>
    <n v="5"/>
  </r>
  <r>
    <x v="11"/>
    <x v="5"/>
    <x v="1"/>
    <n v="0"/>
  </r>
  <r>
    <x v="11"/>
    <x v="6"/>
    <x v="0"/>
    <n v="1"/>
  </r>
  <r>
    <x v="11"/>
    <x v="6"/>
    <x v="1"/>
    <n v="0"/>
  </r>
  <r>
    <x v="12"/>
    <x v="0"/>
    <x v="0"/>
    <n v="0"/>
  </r>
  <r>
    <x v="12"/>
    <x v="0"/>
    <x v="1"/>
    <n v="0"/>
  </r>
  <r>
    <x v="12"/>
    <x v="1"/>
    <x v="0"/>
    <n v="0"/>
  </r>
  <r>
    <x v="12"/>
    <x v="1"/>
    <x v="1"/>
    <n v="0"/>
  </r>
  <r>
    <x v="12"/>
    <x v="2"/>
    <x v="0"/>
    <n v="11"/>
  </r>
  <r>
    <x v="12"/>
    <x v="2"/>
    <x v="1"/>
    <n v="3"/>
  </r>
  <r>
    <x v="12"/>
    <x v="3"/>
    <x v="0"/>
    <n v="1"/>
  </r>
  <r>
    <x v="12"/>
    <x v="3"/>
    <x v="1"/>
    <n v="0"/>
  </r>
  <r>
    <x v="12"/>
    <x v="4"/>
    <x v="0"/>
    <n v="0"/>
  </r>
  <r>
    <x v="12"/>
    <x v="4"/>
    <x v="1"/>
    <n v="0"/>
  </r>
  <r>
    <x v="12"/>
    <x v="5"/>
    <x v="0"/>
    <n v="4"/>
  </r>
  <r>
    <x v="12"/>
    <x v="5"/>
    <x v="1"/>
    <n v="2"/>
  </r>
  <r>
    <x v="12"/>
    <x v="6"/>
    <x v="0"/>
    <n v="0"/>
  </r>
  <r>
    <x v="12"/>
    <x v="6"/>
    <x v="1"/>
    <n v="1"/>
  </r>
  <r>
    <x v="13"/>
    <x v="0"/>
    <x v="0"/>
    <n v="1"/>
  </r>
  <r>
    <x v="13"/>
    <x v="0"/>
    <x v="1"/>
    <n v="0"/>
  </r>
  <r>
    <x v="13"/>
    <x v="1"/>
    <x v="0"/>
    <n v="0"/>
  </r>
  <r>
    <x v="13"/>
    <x v="1"/>
    <x v="1"/>
    <n v="0"/>
  </r>
  <r>
    <x v="13"/>
    <x v="2"/>
    <x v="0"/>
    <n v="16"/>
  </r>
  <r>
    <x v="13"/>
    <x v="2"/>
    <x v="1"/>
    <n v="8"/>
  </r>
  <r>
    <x v="13"/>
    <x v="3"/>
    <x v="0"/>
    <n v="0"/>
  </r>
  <r>
    <x v="13"/>
    <x v="3"/>
    <x v="1"/>
    <n v="0"/>
  </r>
  <r>
    <x v="13"/>
    <x v="4"/>
    <x v="0"/>
    <n v="1"/>
  </r>
  <r>
    <x v="13"/>
    <x v="4"/>
    <x v="1"/>
    <n v="0"/>
  </r>
  <r>
    <x v="13"/>
    <x v="5"/>
    <x v="0"/>
    <n v="5"/>
  </r>
  <r>
    <x v="13"/>
    <x v="5"/>
    <x v="1"/>
    <n v="0"/>
  </r>
  <r>
    <x v="13"/>
    <x v="6"/>
    <x v="0"/>
    <n v="2"/>
  </r>
  <r>
    <x v="13"/>
    <x v="6"/>
    <x v="1"/>
    <n v="1"/>
  </r>
  <r>
    <x v="14"/>
    <x v="0"/>
    <x v="0"/>
    <n v="0"/>
  </r>
  <r>
    <x v="14"/>
    <x v="0"/>
    <x v="1"/>
    <n v="0"/>
  </r>
  <r>
    <x v="14"/>
    <x v="1"/>
    <x v="0"/>
    <n v="0"/>
  </r>
  <r>
    <x v="14"/>
    <x v="1"/>
    <x v="1"/>
    <n v="0"/>
  </r>
  <r>
    <x v="14"/>
    <x v="2"/>
    <x v="0"/>
    <n v="10"/>
  </r>
  <r>
    <x v="14"/>
    <x v="2"/>
    <x v="1"/>
    <n v="5"/>
  </r>
  <r>
    <x v="14"/>
    <x v="3"/>
    <x v="0"/>
    <n v="0"/>
  </r>
  <r>
    <x v="14"/>
    <x v="3"/>
    <x v="1"/>
    <n v="0"/>
  </r>
  <r>
    <x v="14"/>
    <x v="4"/>
    <x v="0"/>
    <n v="0"/>
  </r>
  <r>
    <x v="14"/>
    <x v="4"/>
    <x v="1"/>
    <n v="0"/>
  </r>
  <r>
    <x v="14"/>
    <x v="5"/>
    <x v="0"/>
    <n v="14"/>
  </r>
  <r>
    <x v="14"/>
    <x v="5"/>
    <x v="1"/>
    <n v="0"/>
  </r>
  <r>
    <x v="14"/>
    <x v="6"/>
    <x v="0"/>
    <n v="1"/>
  </r>
  <r>
    <x v="14"/>
    <x v="6"/>
    <x v="1"/>
    <n v="0"/>
  </r>
  <r>
    <x v="1"/>
    <x v="0"/>
    <x v="0"/>
    <s v="0"/>
  </r>
  <r>
    <x v="1"/>
    <x v="0"/>
    <x v="1"/>
    <s v="0"/>
  </r>
  <r>
    <x v="1"/>
    <x v="1"/>
    <x v="0"/>
    <s v="0"/>
  </r>
  <r>
    <x v="1"/>
    <x v="1"/>
    <x v="1"/>
    <s v="0"/>
  </r>
  <r>
    <x v="1"/>
    <x v="2"/>
    <x v="0"/>
    <s v="14"/>
  </r>
  <r>
    <x v="1"/>
    <x v="2"/>
    <x v="1"/>
    <s v="11"/>
  </r>
  <r>
    <x v="1"/>
    <x v="3"/>
    <x v="0"/>
    <s v="0"/>
  </r>
  <r>
    <x v="1"/>
    <x v="3"/>
    <x v="1"/>
    <s v="0"/>
  </r>
  <r>
    <x v="1"/>
    <x v="4"/>
    <x v="0"/>
    <s v="0"/>
  </r>
  <r>
    <x v="1"/>
    <x v="4"/>
    <x v="1"/>
    <s v="0"/>
  </r>
  <r>
    <x v="1"/>
    <x v="5"/>
    <x v="0"/>
    <s v="6"/>
  </r>
  <r>
    <x v="1"/>
    <x v="5"/>
    <x v="1"/>
    <s v="1"/>
  </r>
  <r>
    <x v="1"/>
    <x v="6"/>
    <x v="0"/>
    <s v="1"/>
  </r>
  <r>
    <x v="1"/>
    <x v="6"/>
    <x v="1"/>
    <s v="0"/>
  </r>
  <r>
    <x v="2"/>
    <x v="0"/>
    <x v="0"/>
    <s v="0"/>
  </r>
  <r>
    <x v="2"/>
    <x v="0"/>
    <x v="1"/>
    <s v="0"/>
  </r>
  <r>
    <x v="2"/>
    <x v="1"/>
    <x v="0"/>
    <s v="0"/>
  </r>
  <r>
    <x v="2"/>
    <x v="1"/>
    <x v="1"/>
    <s v="0"/>
  </r>
  <r>
    <x v="2"/>
    <x v="2"/>
    <x v="0"/>
    <s v="11"/>
  </r>
  <r>
    <x v="2"/>
    <x v="2"/>
    <x v="1"/>
    <s v="17"/>
  </r>
  <r>
    <x v="2"/>
    <x v="3"/>
    <x v="0"/>
    <s v="2"/>
  </r>
  <r>
    <x v="2"/>
    <x v="3"/>
    <x v="1"/>
    <s v="0"/>
  </r>
  <r>
    <x v="2"/>
    <x v="4"/>
    <x v="0"/>
    <s v="0"/>
  </r>
  <r>
    <x v="2"/>
    <x v="4"/>
    <x v="1"/>
    <s v="0"/>
  </r>
  <r>
    <x v="2"/>
    <x v="5"/>
    <x v="0"/>
    <s v="1"/>
  </r>
  <r>
    <x v="2"/>
    <x v="5"/>
    <x v="1"/>
    <s v="0"/>
  </r>
  <r>
    <x v="2"/>
    <x v="6"/>
    <x v="0"/>
    <s v="2"/>
  </r>
  <r>
    <x v="2"/>
    <x v="6"/>
    <x v="1"/>
    <s v="2"/>
  </r>
  <r>
    <x v="3"/>
    <x v="0"/>
    <x v="0"/>
    <s v="0"/>
  </r>
  <r>
    <x v="3"/>
    <x v="0"/>
    <x v="1"/>
    <s v="0"/>
  </r>
  <r>
    <x v="3"/>
    <x v="1"/>
    <x v="0"/>
    <s v="0"/>
  </r>
  <r>
    <x v="3"/>
    <x v="1"/>
    <x v="1"/>
    <s v="0"/>
  </r>
  <r>
    <x v="3"/>
    <x v="2"/>
    <x v="0"/>
    <s v="11"/>
  </r>
  <r>
    <x v="3"/>
    <x v="2"/>
    <x v="1"/>
    <s v="13"/>
  </r>
  <r>
    <x v="3"/>
    <x v="3"/>
    <x v="0"/>
    <s v="1"/>
  </r>
  <r>
    <x v="3"/>
    <x v="3"/>
    <x v="1"/>
    <s v="0"/>
  </r>
  <r>
    <x v="3"/>
    <x v="4"/>
    <x v="0"/>
    <s v="0"/>
  </r>
  <r>
    <x v="3"/>
    <x v="4"/>
    <x v="1"/>
    <s v="0"/>
  </r>
  <r>
    <x v="3"/>
    <x v="5"/>
    <x v="0"/>
    <s v="5"/>
  </r>
  <r>
    <x v="3"/>
    <x v="5"/>
    <x v="1"/>
    <s v="1"/>
  </r>
  <r>
    <x v="3"/>
    <x v="6"/>
    <x v="0"/>
    <s v="0"/>
  </r>
  <r>
    <x v="3"/>
    <x v="6"/>
    <x v="1"/>
    <s v="0"/>
  </r>
  <r>
    <x v="4"/>
    <x v="0"/>
    <x v="0"/>
    <s v="0"/>
  </r>
  <r>
    <x v="4"/>
    <x v="0"/>
    <x v="1"/>
    <s v="0"/>
  </r>
  <r>
    <x v="4"/>
    <x v="1"/>
    <x v="0"/>
    <s v="0"/>
  </r>
  <r>
    <x v="4"/>
    <x v="1"/>
    <x v="1"/>
    <s v="0"/>
  </r>
  <r>
    <x v="4"/>
    <x v="2"/>
    <x v="0"/>
    <s v="17"/>
  </r>
  <r>
    <x v="4"/>
    <x v="2"/>
    <x v="1"/>
    <s v="14"/>
  </r>
  <r>
    <x v="4"/>
    <x v="3"/>
    <x v="0"/>
    <s v="2"/>
  </r>
  <r>
    <x v="4"/>
    <x v="3"/>
    <x v="1"/>
    <s v="0"/>
  </r>
  <r>
    <x v="4"/>
    <x v="4"/>
    <x v="0"/>
    <s v="0"/>
  </r>
  <r>
    <x v="4"/>
    <x v="4"/>
    <x v="1"/>
    <s v="0"/>
  </r>
  <r>
    <x v="4"/>
    <x v="5"/>
    <x v="0"/>
    <s v="2"/>
  </r>
  <r>
    <x v="4"/>
    <x v="5"/>
    <x v="1"/>
    <s v="0"/>
  </r>
  <r>
    <x v="4"/>
    <x v="6"/>
    <x v="0"/>
    <s v="1"/>
  </r>
  <r>
    <x v="4"/>
    <x v="6"/>
    <x v="1"/>
    <s v="0"/>
  </r>
  <r>
    <x v="5"/>
    <x v="0"/>
    <x v="0"/>
    <s v="0"/>
  </r>
  <r>
    <x v="5"/>
    <x v="0"/>
    <x v="1"/>
    <s v="0"/>
  </r>
  <r>
    <x v="5"/>
    <x v="1"/>
    <x v="0"/>
    <s v="0"/>
  </r>
  <r>
    <x v="5"/>
    <x v="1"/>
    <x v="1"/>
    <s v="0"/>
  </r>
  <r>
    <x v="5"/>
    <x v="2"/>
    <x v="0"/>
    <s v="9"/>
  </r>
  <r>
    <x v="5"/>
    <x v="2"/>
    <x v="1"/>
    <s v="10"/>
  </r>
  <r>
    <x v="5"/>
    <x v="3"/>
    <x v="0"/>
    <s v="3"/>
  </r>
  <r>
    <x v="5"/>
    <x v="3"/>
    <x v="1"/>
    <s v="0"/>
  </r>
  <r>
    <x v="5"/>
    <x v="4"/>
    <x v="0"/>
    <s v="0"/>
  </r>
  <r>
    <x v="5"/>
    <x v="4"/>
    <x v="1"/>
    <s v="0"/>
  </r>
  <r>
    <x v="5"/>
    <x v="5"/>
    <x v="0"/>
    <s v="4"/>
  </r>
  <r>
    <x v="5"/>
    <x v="5"/>
    <x v="1"/>
    <s v="0"/>
  </r>
  <r>
    <x v="5"/>
    <x v="6"/>
    <x v="0"/>
    <s v="0"/>
  </r>
  <r>
    <x v="5"/>
    <x v="6"/>
    <x v="1"/>
    <s v="0"/>
  </r>
  <r>
    <x v="6"/>
    <x v="0"/>
    <x v="0"/>
    <s v="0"/>
  </r>
  <r>
    <x v="6"/>
    <x v="0"/>
    <x v="1"/>
    <s v="0"/>
  </r>
  <r>
    <x v="6"/>
    <x v="1"/>
    <x v="0"/>
    <s v="0"/>
  </r>
  <r>
    <x v="6"/>
    <x v="1"/>
    <x v="1"/>
    <s v="0"/>
  </r>
  <r>
    <x v="6"/>
    <x v="2"/>
    <x v="0"/>
    <s v="11"/>
  </r>
  <r>
    <x v="6"/>
    <x v="2"/>
    <x v="1"/>
    <s v="6"/>
  </r>
  <r>
    <x v="6"/>
    <x v="3"/>
    <x v="0"/>
    <s v="1"/>
  </r>
  <r>
    <x v="6"/>
    <x v="3"/>
    <x v="1"/>
    <s v="0"/>
  </r>
  <r>
    <x v="6"/>
    <x v="4"/>
    <x v="0"/>
    <s v="0"/>
  </r>
  <r>
    <x v="6"/>
    <x v="4"/>
    <x v="1"/>
    <s v="0"/>
  </r>
  <r>
    <x v="6"/>
    <x v="5"/>
    <x v="0"/>
    <s v="1"/>
  </r>
  <r>
    <x v="6"/>
    <x v="5"/>
    <x v="1"/>
    <s v="0"/>
  </r>
  <r>
    <x v="6"/>
    <x v="6"/>
    <x v="0"/>
    <s v="1"/>
  </r>
  <r>
    <x v="6"/>
    <x v="6"/>
    <x v="1"/>
    <s v="0"/>
  </r>
  <r>
    <x v="7"/>
    <x v="0"/>
    <x v="0"/>
    <s v="0"/>
  </r>
  <r>
    <x v="7"/>
    <x v="0"/>
    <x v="1"/>
    <s v="0"/>
  </r>
  <r>
    <x v="7"/>
    <x v="1"/>
    <x v="0"/>
    <s v="0"/>
  </r>
  <r>
    <x v="7"/>
    <x v="1"/>
    <x v="1"/>
    <s v="0"/>
  </r>
  <r>
    <x v="7"/>
    <x v="2"/>
    <x v="0"/>
    <s v="10"/>
  </r>
  <r>
    <x v="7"/>
    <x v="2"/>
    <x v="1"/>
    <s v="15"/>
  </r>
  <r>
    <x v="7"/>
    <x v="3"/>
    <x v="0"/>
    <s v="0"/>
  </r>
  <r>
    <x v="7"/>
    <x v="3"/>
    <x v="1"/>
    <s v="0"/>
  </r>
  <r>
    <x v="7"/>
    <x v="4"/>
    <x v="0"/>
    <s v="0"/>
  </r>
  <r>
    <x v="7"/>
    <x v="4"/>
    <x v="1"/>
    <s v="0"/>
  </r>
  <r>
    <x v="7"/>
    <x v="5"/>
    <x v="0"/>
    <s v="3"/>
  </r>
  <r>
    <x v="7"/>
    <x v="5"/>
    <x v="1"/>
    <s v="0"/>
  </r>
  <r>
    <x v="7"/>
    <x v="6"/>
    <x v="0"/>
    <s v="2"/>
  </r>
  <r>
    <x v="7"/>
    <x v="6"/>
    <x v="1"/>
    <s v="0"/>
  </r>
  <r>
    <x v="8"/>
    <x v="0"/>
    <x v="0"/>
    <s v="1"/>
  </r>
  <r>
    <x v="8"/>
    <x v="0"/>
    <x v="1"/>
    <s v="0"/>
  </r>
  <r>
    <x v="8"/>
    <x v="1"/>
    <x v="0"/>
    <s v="0"/>
  </r>
  <r>
    <x v="8"/>
    <x v="1"/>
    <x v="1"/>
    <s v="0"/>
  </r>
  <r>
    <x v="8"/>
    <x v="2"/>
    <x v="0"/>
    <s v="4"/>
  </r>
  <r>
    <x v="8"/>
    <x v="2"/>
    <x v="1"/>
    <s v="6"/>
  </r>
  <r>
    <x v="8"/>
    <x v="3"/>
    <x v="0"/>
    <s v="1"/>
  </r>
  <r>
    <x v="8"/>
    <x v="3"/>
    <x v="1"/>
    <s v="0"/>
  </r>
  <r>
    <x v="8"/>
    <x v="4"/>
    <x v="0"/>
    <s v="0"/>
  </r>
  <r>
    <x v="8"/>
    <x v="4"/>
    <x v="1"/>
    <s v="1"/>
  </r>
  <r>
    <x v="8"/>
    <x v="5"/>
    <x v="0"/>
    <s v="6"/>
  </r>
  <r>
    <x v="8"/>
    <x v="5"/>
    <x v="1"/>
    <s v="0"/>
  </r>
  <r>
    <x v="8"/>
    <x v="6"/>
    <x v="0"/>
    <s v="0"/>
  </r>
  <r>
    <x v="8"/>
    <x v="6"/>
    <x v="1"/>
    <s v="3"/>
  </r>
  <r>
    <x v="9"/>
    <x v="0"/>
    <x v="0"/>
    <s v="0"/>
  </r>
  <r>
    <x v="9"/>
    <x v="0"/>
    <x v="1"/>
    <s v="0"/>
  </r>
  <r>
    <x v="9"/>
    <x v="1"/>
    <x v="0"/>
    <s v="0"/>
  </r>
  <r>
    <x v="9"/>
    <x v="1"/>
    <x v="1"/>
    <s v="0"/>
  </r>
  <r>
    <x v="9"/>
    <x v="2"/>
    <x v="0"/>
    <s v="3"/>
  </r>
  <r>
    <x v="9"/>
    <x v="2"/>
    <x v="1"/>
    <s v="10"/>
  </r>
  <r>
    <x v="9"/>
    <x v="3"/>
    <x v="0"/>
    <s v="1"/>
  </r>
  <r>
    <x v="9"/>
    <x v="3"/>
    <x v="1"/>
    <s v="0"/>
  </r>
  <r>
    <x v="9"/>
    <x v="4"/>
    <x v="0"/>
    <s v="0"/>
  </r>
  <r>
    <x v="9"/>
    <x v="4"/>
    <x v="1"/>
    <s v="0"/>
  </r>
  <r>
    <x v="9"/>
    <x v="5"/>
    <x v="0"/>
    <s v="1"/>
  </r>
  <r>
    <x v="9"/>
    <x v="5"/>
    <x v="1"/>
    <s v="1"/>
  </r>
  <r>
    <x v="9"/>
    <x v="6"/>
    <x v="0"/>
    <s v="0"/>
  </r>
  <r>
    <x v="9"/>
    <x v="6"/>
    <x v="1"/>
    <s v="1"/>
  </r>
  <r>
    <x v="10"/>
    <x v="0"/>
    <x v="0"/>
    <s v="0"/>
  </r>
  <r>
    <x v="10"/>
    <x v="0"/>
    <x v="1"/>
    <s v="0"/>
  </r>
  <r>
    <x v="10"/>
    <x v="1"/>
    <x v="0"/>
    <s v="0"/>
  </r>
  <r>
    <x v="10"/>
    <x v="1"/>
    <x v="1"/>
    <s v="0"/>
  </r>
  <r>
    <x v="10"/>
    <x v="2"/>
    <x v="0"/>
    <s v="11"/>
  </r>
  <r>
    <x v="10"/>
    <x v="2"/>
    <x v="1"/>
    <s v="11"/>
  </r>
  <r>
    <x v="10"/>
    <x v="3"/>
    <x v="0"/>
    <s v="1"/>
  </r>
  <r>
    <x v="10"/>
    <x v="3"/>
    <x v="1"/>
    <s v="0"/>
  </r>
  <r>
    <x v="10"/>
    <x v="4"/>
    <x v="0"/>
    <s v="0"/>
  </r>
  <r>
    <x v="10"/>
    <x v="4"/>
    <x v="1"/>
    <s v="0"/>
  </r>
  <r>
    <x v="10"/>
    <x v="5"/>
    <x v="0"/>
    <s v="3"/>
  </r>
  <r>
    <x v="10"/>
    <x v="5"/>
    <x v="1"/>
    <s v="0"/>
  </r>
  <r>
    <x v="10"/>
    <x v="6"/>
    <x v="0"/>
    <s v="0"/>
  </r>
  <r>
    <x v="10"/>
    <x v="6"/>
    <x v="1"/>
    <s v="0"/>
  </r>
  <r>
    <x v="11"/>
    <x v="0"/>
    <x v="0"/>
    <s v="0"/>
  </r>
  <r>
    <x v="11"/>
    <x v="0"/>
    <x v="1"/>
    <s v="0"/>
  </r>
  <r>
    <x v="11"/>
    <x v="1"/>
    <x v="0"/>
    <s v="0"/>
  </r>
  <r>
    <x v="11"/>
    <x v="1"/>
    <x v="1"/>
    <s v="0"/>
  </r>
  <r>
    <x v="11"/>
    <x v="2"/>
    <x v="0"/>
    <s v="16"/>
  </r>
  <r>
    <x v="11"/>
    <x v="2"/>
    <x v="1"/>
    <s v="9"/>
  </r>
  <r>
    <x v="11"/>
    <x v="3"/>
    <x v="0"/>
    <s v="2"/>
  </r>
  <r>
    <x v="11"/>
    <x v="3"/>
    <x v="1"/>
    <s v="0"/>
  </r>
  <r>
    <x v="11"/>
    <x v="4"/>
    <x v="0"/>
    <s v="1"/>
  </r>
  <r>
    <x v="11"/>
    <x v="4"/>
    <x v="1"/>
    <s v="0"/>
  </r>
  <r>
    <x v="11"/>
    <x v="5"/>
    <x v="0"/>
    <s v="5"/>
  </r>
  <r>
    <x v="11"/>
    <x v="5"/>
    <x v="1"/>
    <s v="0"/>
  </r>
  <r>
    <x v="11"/>
    <x v="6"/>
    <x v="0"/>
    <s v="1"/>
  </r>
  <r>
    <x v="11"/>
    <x v="6"/>
    <x v="1"/>
    <s v="0"/>
  </r>
  <r>
    <x v="12"/>
    <x v="0"/>
    <x v="0"/>
    <s v="0"/>
  </r>
  <r>
    <x v="12"/>
    <x v="0"/>
    <x v="1"/>
    <s v="0"/>
  </r>
  <r>
    <x v="12"/>
    <x v="1"/>
    <x v="0"/>
    <s v="0"/>
  </r>
  <r>
    <x v="12"/>
    <x v="1"/>
    <x v="1"/>
    <s v="0"/>
  </r>
  <r>
    <x v="12"/>
    <x v="2"/>
    <x v="0"/>
    <s v="11"/>
  </r>
  <r>
    <x v="12"/>
    <x v="2"/>
    <x v="1"/>
    <s v="3"/>
  </r>
  <r>
    <x v="12"/>
    <x v="3"/>
    <x v="0"/>
    <s v="1"/>
  </r>
  <r>
    <x v="12"/>
    <x v="3"/>
    <x v="1"/>
    <s v="0"/>
  </r>
  <r>
    <x v="12"/>
    <x v="4"/>
    <x v="0"/>
    <s v="0"/>
  </r>
  <r>
    <x v="12"/>
    <x v="4"/>
    <x v="1"/>
    <s v="0"/>
  </r>
  <r>
    <x v="12"/>
    <x v="5"/>
    <x v="0"/>
    <s v="4"/>
  </r>
  <r>
    <x v="12"/>
    <x v="5"/>
    <x v="1"/>
    <s v="2"/>
  </r>
  <r>
    <x v="12"/>
    <x v="6"/>
    <x v="0"/>
    <s v="0"/>
  </r>
  <r>
    <x v="12"/>
    <x v="6"/>
    <x v="1"/>
    <s v="1"/>
  </r>
  <r>
    <x v="13"/>
    <x v="0"/>
    <x v="0"/>
    <s v="1"/>
  </r>
  <r>
    <x v="13"/>
    <x v="0"/>
    <x v="1"/>
    <s v="0"/>
  </r>
  <r>
    <x v="13"/>
    <x v="1"/>
    <x v="0"/>
    <s v="0"/>
  </r>
  <r>
    <x v="13"/>
    <x v="1"/>
    <x v="1"/>
    <s v="0"/>
  </r>
  <r>
    <x v="13"/>
    <x v="2"/>
    <x v="0"/>
    <s v="16"/>
  </r>
  <r>
    <x v="13"/>
    <x v="2"/>
    <x v="1"/>
    <s v="8"/>
  </r>
  <r>
    <x v="13"/>
    <x v="3"/>
    <x v="0"/>
    <s v="0"/>
  </r>
  <r>
    <x v="13"/>
    <x v="3"/>
    <x v="1"/>
    <s v="0"/>
  </r>
  <r>
    <x v="13"/>
    <x v="4"/>
    <x v="0"/>
    <s v="1"/>
  </r>
  <r>
    <x v="13"/>
    <x v="4"/>
    <x v="1"/>
    <s v="0"/>
  </r>
  <r>
    <x v="13"/>
    <x v="5"/>
    <x v="0"/>
    <s v="5"/>
  </r>
  <r>
    <x v="13"/>
    <x v="5"/>
    <x v="1"/>
    <s v="0"/>
  </r>
  <r>
    <x v="13"/>
    <x v="6"/>
    <x v="0"/>
    <s v="2"/>
  </r>
  <r>
    <x v="13"/>
    <x v="6"/>
    <x v="1"/>
    <s v="1"/>
  </r>
  <r>
    <x v="14"/>
    <x v="0"/>
    <x v="0"/>
    <s v="0"/>
  </r>
  <r>
    <x v="14"/>
    <x v="0"/>
    <x v="1"/>
    <s v="0"/>
  </r>
  <r>
    <x v="14"/>
    <x v="1"/>
    <x v="0"/>
    <s v="0"/>
  </r>
  <r>
    <x v="14"/>
    <x v="1"/>
    <x v="1"/>
    <s v="0"/>
  </r>
  <r>
    <x v="14"/>
    <x v="2"/>
    <x v="0"/>
    <s v="10"/>
  </r>
  <r>
    <x v="14"/>
    <x v="2"/>
    <x v="1"/>
    <s v="5"/>
  </r>
  <r>
    <x v="14"/>
    <x v="3"/>
    <x v="0"/>
    <s v="0"/>
  </r>
  <r>
    <x v="14"/>
    <x v="3"/>
    <x v="1"/>
    <s v="0"/>
  </r>
  <r>
    <x v="14"/>
    <x v="4"/>
    <x v="0"/>
    <s v="0"/>
  </r>
  <r>
    <x v="14"/>
    <x v="4"/>
    <x v="1"/>
    <s v="0"/>
  </r>
  <r>
    <x v="14"/>
    <x v="5"/>
    <x v="0"/>
    <s v="14"/>
  </r>
  <r>
    <x v="14"/>
    <x v="5"/>
    <x v="1"/>
    <s v="0"/>
  </r>
  <r>
    <x v="14"/>
    <x v="6"/>
    <x v="0"/>
    <s v="1"/>
  </r>
  <r>
    <x v="14"/>
    <x v="6"/>
    <x v="1"/>
    <s v="0"/>
  </r>
  <r>
    <x v="15"/>
    <x v="7"/>
    <x v="2"/>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7">
  <r>
    <x v="0"/>
    <x v="0"/>
    <x v="0"/>
    <n v="6"/>
  </r>
  <r>
    <x v="0"/>
    <x v="0"/>
    <x v="1"/>
    <n v="0"/>
  </r>
  <r>
    <x v="0"/>
    <x v="1"/>
    <x v="0"/>
    <n v="11"/>
  </r>
  <r>
    <x v="0"/>
    <x v="1"/>
    <x v="1"/>
    <n v="2"/>
  </r>
  <r>
    <x v="0"/>
    <x v="2"/>
    <x v="0"/>
    <n v="257"/>
  </r>
  <r>
    <x v="0"/>
    <x v="2"/>
    <x v="1"/>
    <n v="33"/>
  </r>
  <r>
    <x v="0"/>
    <x v="3"/>
    <x v="0"/>
    <n v="23"/>
  </r>
  <r>
    <x v="0"/>
    <x v="3"/>
    <x v="1"/>
    <n v="2"/>
  </r>
  <r>
    <x v="0"/>
    <x v="4"/>
    <x v="0"/>
    <n v="18"/>
  </r>
  <r>
    <x v="0"/>
    <x v="4"/>
    <x v="1"/>
    <n v="5"/>
  </r>
  <r>
    <x v="0"/>
    <x v="5"/>
    <x v="0"/>
    <n v="45"/>
  </r>
  <r>
    <x v="0"/>
    <x v="5"/>
    <x v="1"/>
    <n v="7"/>
  </r>
  <r>
    <x v="0"/>
    <x v="6"/>
    <x v="0"/>
    <n v="27"/>
  </r>
  <r>
    <x v="0"/>
    <x v="6"/>
    <x v="1"/>
    <n v="5"/>
  </r>
  <r>
    <x v="1"/>
    <x v="0"/>
    <x v="0"/>
    <n v="6"/>
  </r>
  <r>
    <x v="1"/>
    <x v="0"/>
    <x v="1"/>
    <n v="0"/>
  </r>
  <r>
    <x v="1"/>
    <x v="1"/>
    <x v="0"/>
    <n v="13"/>
  </r>
  <r>
    <x v="1"/>
    <x v="1"/>
    <x v="1"/>
    <n v="3"/>
  </r>
  <r>
    <x v="1"/>
    <x v="2"/>
    <x v="0"/>
    <n v="290"/>
  </r>
  <r>
    <x v="1"/>
    <x v="2"/>
    <x v="1"/>
    <n v="43"/>
  </r>
  <r>
    <x v="1"/>
    <x v="3"/>
    <x v="0"/>
    <n v="19"/>
  </r>
  <r>
    <x v="1"/>
    <x v="3"/>
    <x v="1"/>
    <n v="1"/>
  </r>
  <r>
    <x v="1"/>
    <x v="4"/>
    <x v="0"/>
    <n v="13"/>
  </r>
  <r>
    <x v="1"/>
    <x v="4"/>
    <x v="1"/>
    <n v="4"/>
  </r>
  <r>
    <x v="1"/>
    <x v="5"/>
    <x v="0"/>
    <n v="90"/>
  </r>
  <r>
    <x v="1"/>
    <x v="5"/>
    <x v="1"/>
    <n v="9"/>
  </r>
  <r>
    <x v="1"/>
    <x v="6"/>
    <x v="0"/>
    <n v="32"/>
  </r>
  <r>
    <x v="1"/>
    <x v="6"/>
    <x v="1"/>
    <n v="9"/>
  </r>
  <r>
    <x v="2"/>
    <x v="0"/>
    <x v="0"/>
    <n v="6"/>
  </r>
  <r>
    <x v="2"/>
    <x v="0"/>
    <x v="1"/>
    <n v="0"/>
  </r>
  <r>
    <x v="2"/>
    <x v="1"/>
    <x v="0"/>
    <n v="8"/>
  </r>
  <r>
    <x v="2"/>
    <x v="1"/>
    <x v="1"/>
    <n v="1"/>
  </r>
  <r>
    <x v="2"/>
    <x v="2"/>
    <x v="0"/>
    <n v="264"/>
  </r>
  <r>
    <x v="2"/>
    <x v="2"/>
    <x v="1"/>
    <n v="31"/>
  </r>
  <r>
    <x v="2"/>
    <x v="3"/>
    <x v="0"/>
    <n v="37"/>
  </r>
  <r>
    <x v="2"/>
    <x v="3"/>
    <x v="1"/>
    <n v="0"/>
  </r>
  <r>
    <x v="2"/>
    <x v="4"/>
    <x v="0"/>
    <n v="17"/>
  </r>
  <r>
    <x v="2"/>
    <x v="4"/>
    <x v="1"/>
    <n v="3"/>
  </r>
  <r>
    <x v="2"/>
    <x v="5"/>
    <x v="0"/>
    <n v="61"/>
  </r>
  <r>
    <x v="2"/>
    <x v="5"/>
    <x v="1"/>
    <n v="13"/>
  </r>
  <r>
    <x v="2"/>
    <x v="6"/>
    <x v="0"/>
    <n v="33"/>
  </r>
  <r>
    <x v="2"/>
    <x v="6"/>
    <x v="1"/>
    <n v="6"/>
  </r>
  <r>
    <x v="3"/>
    <x v="0"/>
    <x v="0"/>
    <n v="5"/>
  </r>
  <r>
    <x v="3"/>
    <x v="0"/>
    <x v="1"/>
    <n v="0"/>
  </r>
  <r>
    <x v="3"/>
    <x v="1"/>
    <x v="0"/>
    <n v="8"/>
  </r>
  <r>
    <x v="3"/>
    <x v="1"/>
    <x v="1"/>
    <n v="1"/>
  </r>
  <r>
    <x v="3"/>
    <x v="2"/>
    <x v="0"/>
    <n v="238"/>
  </r>
  <r>
    <x v="3"/>
    <x v="2"/>
    <x v="1"/>
    <n v="32"/>
  </r>
  <r>
    <x v="3"/>
    <x v="3"/>
    <x v="0"/>
    <n v="16"/>
  </r>
  <r>
    <x v="3"/>
    <x v="3"/>
    <x v="1"/>
    <n v="0"/>
  </r>
  <r>
    <x v="3"/>
    <x v="4"/>
    <x v="0"/>
    <n v="26"/>
  </r>
  <r>
    <x v="3"/>
    <x v="4"/>
    <x v="1"/>
    <n v="2"/>
  </r>
  <r>
    <x v="3"/>
    <x v="5"/>
    <x v="0"/>
    <n v="70"/>
  </r>
  <r>
    <x v="3"/>
    <x v="5"/>
    <x v="1"/>
    <n v="10"/>
  </r>
  <r>
    <x v="3"/>
    <x v="6"/>
    <x v="0"/>
    <n v="32"/>
  </r>
  <r>
    <x v="3"/>
    <x v="6"/>
    <x v="1"/>
    <n v="7"/>
  </r>
  <r>
    <x v="4"/>
    <x v="0"/>
    <x v="0"/>
    <n v="9"/>
  </r>
  <r>
    <x v="4"/>
    <x v="0"/>
    <x v="1"/>
    <n v="0"/>
  </r>
  <r>
    <x v="4"/>
    <x v="1"/>
    <x v="0"/>
    <n v="5"/>
  </r>
  <r>
    <x v="4"/>
    <x v="1"/>
    <x v="1"/>
    <n v="0"/>
  </r>
  <r>
    <x v="4"/>
    <x v="2"/>
    <x v="0"/>
    <n v="222"/>
  </r>
  <r>
    <x v="4"/>
    <x v="2"/>
    <x v="1"/>
    <n v="27"/>
  </r>
  <r>
    <x v="4"/>
    <x v="3"/>
    <x v="0"/>
    <n v="18"/>
  </r>
  <r>
    <x v="4"/>
    <x v="3"/>
    <x v="1"/>
    <n v="0"/>
  </r>
  <r>
    <x v="4"/>
    <x v="4"/>
    <x v="0"/>
    <n v="30"/>
  </r>
  <r>
    <x v="4"/>
    <x v="4"/>
    <x v="1"/>
    <n v="2"/>
  </r>
  <r>
    <x v="4"/>
    <x v="5"/>
    <x v="0"/>
    <n v="88"/>
  </r>
  <r>
    <x v="4"/>
    <x v="5"/>
    <x v="1"/>
    <n v="9"/>
  </r>
  <r>
    <x v="4"/>
    <x v="6"/>
    <x v="0"/>
    <n v="28"/>
  </r>
  <r>
    <x v="4"/>
    <x v="6"/>
    <x v="1"/>
    <n v="4"/>
  </r>
  <r>
    <x v="5"/>
    <x v="0"/>
    <x v="0"/>
    <n v="9"/>
  </r>
  <r>
    <x v="5"/>
    <x v="0"/>
    <x v="1"/>
    <n v="0"/>
  </r>
  <r>
    <x v="5"/>
    <x v="1"/>
    <x v="0"/>
    <n v="3"/>
  </r>
  <r>
    <x v="5"/>
    <x v="1"/>
    <x v="1"/>
    <n v="0"/>
  </r>
  <r>
    <x v="5"/>
    <x v="2"/>
    <x v="0"/>
    <n v="261"/>
  </r>
  <r>
    <x v="5"/>
    <x v="2"/>
    <x v="1"/>
    <n v="30"/>
  </r>
  <r>
    <x v="5"/>
    <x v="3"/>
    <x v="0"/>
    <n v="24"/>
  </r>
  <r>
    <x v="5"/>
    <x v="3"/>
    <x v="1"/>
    <n v="0"/>
  </r>
  <r>
    <x v="5"/>
    <x v="4"/>
    <x v="0"/>
    <n v="23"/>
  </r>
  <r>
    <x v="5"/>
    <x v="4"/>
    <x v="1"/>
    <n v="5"/>
  </r>
  <r>
    <x v="5"/>
    <x v="5"/>
    <x v="0"/>
    <n v="75"/>
  </r>
  <r>
    <x v="5"/>
    <x v="5"/>
    <x v="1"/>
    <n v="9"/>
  </r>
  <r>
    <x v="5"/>
    <x v="6"/>
    <x v="0"/>
    <n v="26"/>
  </r>
  <r>
    <x v="5"/>
    <x v="6"/>
    <x v="1"/>
    <n v="7"/>
  </r>
  <r>
    <x v="6"/>
    <x v="0"/>
    <x v="0"/>
    <n v="6"/>
  </r>
  <r>
    <x v="6"/>
    <x v="0"/>
    <x v="1"/>
    <n v="0"/>
  </r>
  <r>
    <x v="6"/>
    <x v="1"/>
    <x v="0"/>
    <n v="9"/>
  </r>
  <r>
    <x v="6"/>
    <x v="1"/>
    <x v="1"/>
    <n v="0"/>
  </r>
  <r>
    <x v="6"/>
    <x v="2"/>
    <x v="0"/>
    <n v="291"/>
  </r>
  <r>
    <x v="6"/>
    <x v="2"/>
    <x v="1"/>
    <n v="38"/>
  </r>
  <r>
    <x v="6"/>
    <x v="3"/>
    <x v="0"/>
    <n v="24"/>
  </r>
  <r>
    <x v="6"/>
    <x v="3"/>
    <x v="1"/>
    <n v="0"/>
  </r>
  <r>
    <x v="6"/>
    <x v="4"/>
    <x v="0"/>
    <n v="19"/>
  </r>
  <r>
    <x v="6"/>
    <x v="4"/>
    <x v="1"/>
    <n v="10"/>
  </r>
  <r>
    <x v="6"/>
    <x v="5"/>
    <x v="0"/>
    <n v="67"/>
  </r>
  <r>
    <x v="6"/>
    <x v="5"/>
    <x v="1"/>
    <n v="20"/>
  </r>
  <r>
    <x v="6"/>
    <x v="6"/>
    <x v="0"/>
    <n v="35"/>
  </r>
  <r>
    <x v="6"/>
    <x v="6"/>
    <x v="1"/>
    <n v="4"/>
  </r>
  <r>
    <x v="7"/>
    <x v="0"/>
    <x v="0"/>
    <n v="9"/>
  </r>
  <r>
    <x v="7"/>
    <x v="0"/>
    <x v="1"/>
    <n v="0"/>
  </r>
  <r>
    <x v="7"/>
    <x v="1"/>
    <x v="0"/>
    <n v="9"/>
  </r>
  <r>
    <x v="7"/>
    <x v="1"/>
    <x v="1"/>
    <n v="1"/>
  </r>
  <r>
    <x v="7"/>
    <x v="2"/>
    <x v="0"/>
    <n v="257"/>
  </r>
  <r>
    <x v="7"/>
    <x v="2"/>
    <x v="1"/>
    <n v="45"/>
  </r>
  <r>
    <x v="7"/>
    <x v="3"/>
    <x v="0"/>
    <n v="22"/>
  </r>
  <r>
    <x v="7"/>
    <x v="3"/>
    <x v="1"/>
    <n v="3"/>
  </r>
  <r>
    <x v="7"/>
    <x v="4"/>
    <x v="0"/>
    <n v="15"/>
  </r>
  <r>
    <x v="7"/>
    <x v="4"/>
    <x v="1"/>
    <n v="4"/>
  </r>
  <r>
    <x v="7"/>
    <x v="5"/>
    <x v="0"/>
    <n v="65"/>
  </r>
  <r>
    <x v="7"/>
    <x v="5"/>
    <x v="1"/>
    <n v="17"/>
  </r>
  <r>
    <x v="7"/>
    <x v="6"/>
    <x v="0"/>
    <n v="39"/>
  </r>
  <r>
    <x v="7"/>
    <x v="6"/>
    <x v="1"/>
    <n v="6"/>
  </r>
  <r>
    <x v="8"/>
    <x v="0"/>
    <x v="0"/>
    <n v="9"/>
  </r>
  <r>
    <x v="8"/>
    <x v="0"/>
    <x v="1"/>
    <n v="0"/>
  </r>
  <r>
    <x v="8"/>
    <x v="1"/>
    <x v="0"/>
    <n v="13"/>
  </r>
  <r>
    <x v="8"/>
    <x v="1"/>
    <x v="1"/>
    <n v="0"/>
  </r>
  <r>
    <x v="8"/>
    <x v="2"/>
    <x v="0"/>
    <n v="215"/>
  </r>
  <r>
    <x v="8"/>
    <x v="2"/>
    <x v="1"/>
    <n v="42"/>
  </r>
  <r>
    <x v="8"/>
    <x v="3"/>
    <x v="0"/>
    <n v="21"/>
  </r>
  <r>
    <x v="8"/>
    <x v="3"/>
    <x v="1"/>
    <n v="1"/>
  </r>
  <r>
    <x v="8"/>
    <x v="4"/>
    <x v="0"/>
    <n v="19"/>
  </r>
  <r>
    <x v="8"/>
    <x v="4"/>
    <x v="1"/>
    <n v="2"/>
  </r>
  <r>
    <x v="8"/>
    <x v="5"/>
    <x v="0"/>
    <n v="81"/>
  </r>
  <r>
    <x v="8"/>
    <x v="5"/>
    <x v="1"/>
    <n v="17"/>
  </r>
  <r>
    <x v="8"/>
    <x v="6"/>
    <x v="0"/>
    <n v="45"/>
  </r>
  <r>
    <x v="8"/>
    <x v="6"/>
    <x v="1"/>
    <n v="2"/>
  </r>
  <r>
    <x v="9"/>
    <x v="0"/>
    <x v="0"/>
    <n v="12"/>
  </r>
  <r>
    <x v="9"/>
    <x v="0"/>
    <x v="1"/>
    <n v="0"/>
  </r>
  <r>
    <x v="9"/>
    <x v="1"/>
    <x v="0"/>
    <n v="76"/>
  </r>
  <r>
    <x v="9"/>
    <x v="1"/>
    <x v="1"/>
    <n v="0"/>
  </r>
  <r>
    <x v="9"/>
    <x v="2"/>
    <x v="0"/>
    <n v="235"/>
  </r>
  <r>
    <x v="9"/>
    <x v="2"/>
    <x v="1"/>
    <n v="40"/>
  </r>
  <r>
    <x v="9"/>
    <x v="3"/>
    <x v="0"/>
    <n v="19"/>
  </r>
  <r>
    <x v="9"/>
    <x v="3"/>
    <x v="1"/>
    <n v="1"/>
  </r>
  <r>
    <x v="9"/>
    <x v="4"/>
    <x v="0"/>
    <n v="17"/>
  </r>
  <r>
    <x v="9"/>
    <x v="4"/>
    <x v="1"/>
    <n v="6"/>
  </r>
  <r>
    <x v="9"/>
    <x v="5"/>
    <x v="0"/>
    <n v="78"/>
  </r>
  <r>
    <x v="9"/>
    <x v="5"/>
    <x v="1"/>
    <n v="13"/>
  </r>
  <r>
    <x v="9"/>
    <x v="6"/>
    <x v="0"/>
    <n v="52"/>
  </r>
  <r>
    <x v="9"/>
    <x v="6"/>
    <x v="1"/>
    <n v="2"/>
  </r>
  <r>
    <x v="10"/>
    <x v="0"/>
    <x v="0"/>
    <n v="3"/>
  </r>
  <r>
    <x v="10"/>
    <x v="0"/>
    <x v="1"/>
    <n v="0"/>
  </r>
  <r>
    <x v="10"/>
    <x v="1"/>
    <x v="0"/>
    <n v="1"/>
  </r>
  <r>
    <x v="10"/>
    <x v="1"/>
    <x v="1"/>
    <n v="1"/>
  </r>
  <r>
    <x v="10"/>
    <x v="2"/>
    <x v="0"/>
    <n v="194"/>
  </r>
  <r>
    <x v="10"/>
    <x v="2"/>
    <x v="1"/>
    <n v="33"/>
  </r>
  <r>
    <x v="10"/>
    <x v="3"/>
    <x v="0"/>
    <n v="17"/>
  </r>
  <r>
    <x v="10"/>
    <x v="3"/>
    <x v="1"/>
    <n v="0"/>
  </r>
  <r>
    <x v="10"/>
    <x v="4"/>
    <x v="0"/>
    <n v="12"/>
  </r>
  <r>
    <x v="10"/>
    <x v="4"/>
    <x v="1"/>
    <n v="0"/>
  </r>
  <r>
    <x v="10"/>
    <x v="5"/>
    <x v="0"/>
    <n v="79"/>
  </r>
  <r>
    <x v="10"/>
    <x v="5"/>
    <x v="1"/>
    <n v="6"/>
  </r>
  <r>
    <x v="10"/>
    <x v="6"/>
    <x v="0"/>
    <n v="37"/>
  </r>
  <r>
    <x v="10"/>
    <x v="6"/>
    <x v="1"/>
    <n v="2"/>
  </r>
  <r>
    <x v="11"/>
    <x v="0"/>
    <x v="0"/>
    <n v="7"/>
  </r>
  <r>
    <x v="11"/>
    <x v="0"/>
    <x v="1"/>
    <n v="0"/>
  </r>
  <r>
    <x v="11"/>
    <x v="1"/>
    <x v="0"/>
    <n v="7"/>
  </r>
  <r>
    <x v="11"/>
    <x v="1"/>
    <x v="1"/>
    <n v="0"/>
  </r>
  <r>
    <x v="11"/>
    <x v="2"/>
    <x v="0"/>
    <n v="258"/>
  </r>
  <r>
    <x v="11"/>
    <x v="2"/>
    <x v="1"/>
    <n v="40"/>
  </r>
  <r>
    <x v="11"/>
    <x v="3"/>
    <x v="0"/>
    <n v="19"/>
  </r>
  <r>
    <x v="11"/>
    <x v="3"/>
    <x v="1"/>
    <n v="0"/>
  </r>
  <r>
    <x v="11"/>
    <x v="4"/>
    <x v="0"/>
    <n v="11"/>
  </r>
  <r>
    <x v="11"/>
    <x v="4"/>
    <x v="1"/>
    <n v="1"/>
  </r>
  <r>
    <x v="11"/>
    <x v="5"/>
    <x v="0"/>
    <n v="83"/>
  </r>
  <r>
    <x v="11"/>
    <x v="5"/>
    <x v="1"/>
    <n v="12"/>
  </r>
  <r>
    <x v="11"/>
    <x v="6"/>
    <x v="0"/>
    <n v="49"/>
  </r>
  <r>
    <x v="11"/>
    <x v="6"/>
    <x v="1"/>
    <n v="4"/>
  </r>
  <r>
    <x v="12"/>
    <x v="0"/>
    <x v="0"/>
    <n v="10"/>
  </r>
  <r>
    <x v="12"/>
    <x v="0"/>
    <x v="1"/>
    <n v="0"/>
  </r>
  <r>
    <x v="12"/>
    <x v="1"/>
    <x v="0"/>
    <n v="1"/>
  </r>
  <r>
    <x v="12"/>
    <x v="1"/>
    <x v="1"/>
    <n v="2"/>
  </r>
  <r>
    <x v="12"/>
    <x v="2"/>
    <x v="0"/>
    <n v="251"/>
  </r>
  <r>
    <x v="12"/>
    <x v="2"/>
    <x v="1"/>
    <n v="21"/>
  </r>
  <r>
    <x v="12"/>
    <x v="3"/>
    <x v="0"/>
    <n v="15"/>
  </r>
  <r>
    <x v="12"/>
    <x v="3"/>
    <x v="1"/>
    <n v="5"/>
  </r>
  <r>
    <x v="12"/>
    <x v="4"/>
    <x v="0"/>
    <n v="23"/>
  </r>
  <r>
    <x v="12"/>
    <x v="4"/>
    <x v="1"/>
    <n v="2"/>
  </r>
  <r>
    <x v="12"/>
    <x v="5"/>
    <x v="0"/>
    <n v="88"/>
  </r>
  <r>
    <x v="12"/>
    <x v="5"/>
    <x v="1"/>
    <n v="1"/>
  </r>
  <r>
    <x v="12"/>
    <x v="6"/>
    <x v="0"/>
    <n v="39"/>
  </r>
  <r>
    <x v="12"/>
    <x v="6"/>
    <x v="1"/>
    <n v="4"/>
  </r>
  <r>
    <x v="13"/>
    <x v="0"/>
    <x v="0"/>
    <n v="5"/>
  </r>
  <r>
    <x v="13"/>
    <x v="0"/>
    <x v="1"/>
    <n v="0"/>
  </r>
  <r>
    <x v="13"/>
    <x v="1"/>
    <x v="0"/>
    <n v="3"/>
  </r>
  <r>
    <x v="13"/>
    <x v="1"/>
    <x v="1"/>
    <n v="0"/>
  </r>
  <r>
    <x v="13"/>
    <x v="2"/>
    <x v="0"/>
    <n v="230"/>
  </r>
  <r>
    <x v="13"/>
    <x v="2"/>
    <x v="1"/>
    <n v="38"/>
  </r>
  <r>
    <x v="13"/>
    <x v="3"/>
    <x v="0"/>
    <n v="17"/>
  </r>
  <r>
    <x v="13"/>
    <x v="3"/>
    <x v="1"/>
    <n v="0"/>
  </r>
  <r>
    <x v="13"/>
    <x v="4"/>
    <x v="0"/>
    <n v="14"/>
  </r>
  <r>
    <x v="13"/>
    <x v="4"/>
    <x v="1"/>
    <n v="8"/>
  </r>
  <r>
    <x v="13"/>
    <x v="5"/>
    <x v="0"/>
    <n v="132"/>
  </r>
  <r>
    <x v="13"/>
    <x v="5"/>
    <x v="1"/>
    <n v="11"/>
  </r>
  <r>
    <x v="13"/>
    <x v="6"/>
    <x v="0"/>
    <n v="58"/>
  </r>
  <r>
    <x v="13"/>
    <x v="6"/>
    <x v="1"/>
    <n v="6"/>
  </r>
  <r>
    <x v="14"/>
    <x v="0"/>
    <x v="0"/>
    <n v="7"/>
  </r>
  <r>
    <x v="14"/>
    <x v="0"/>
    <x v="1"/>
    <n v="0"/>
  </r>
  <r>
    <x v="14"/>
    <x v="1"/>
    <x v="0"/>
    <n v="4"/>
  </r>
  <r>
    <x v="14"/>
    <x v="1"/>
    <x v="1"/>
    <n v="2"/>
  </r>
  <r>
    <x v="14"/>
    <x v="2"/>
    <x v="0"/>
    <n v="241"/>
  </r>
  <r>
    <x v="14"/>
    <x v="2"/>
    <x v="1"/>
    <n v="35"/>
  </r>
  <r>
    <x v="14"/>
    <x v="3"/>
    <x v="0"/>
    <n v="20"/>
  </r>
  <r>
    <x v="14"/>
    <x v="3"/>
    <x v="1"/>
    <n v="0"/>
  </r>
  <r>
    <x v="14"/>
    <x v="4"/>
    <x v="0"/>
    <n v="19"/>
  </r>
  <r>
    <x v="14"/>
    <x v="4"/>
    <x v="1"/>
    <n v="2"/>
  </r>
  <r>
    <x v="14"/>
    <x v="5"/>
    <x v="0"/>
    <n v="99"/>
  </r>
  <r>
    <x v="14"/>
    <x v="5"/>
    <x v="1"/>
    <n v="2"/>
  </r>
  <r>
    <x v="14"/>
    <x v="6"/>
    <x v="0"/>
    <n v="59"/>
  </r>
  <r>
    <x v="14"/>
    <x v="6"/>
    <x v="1"/>
    <n v="5"/>
  </r>
  <r>
    <x v="1"/>
    <x v="0"/>
    <x v="0"/>
    <s v="6"/>
  </r>
  <r>
    <x v="1"/>
    <x v="0"/>
    <x v="1"/>
    <s v="0"/>
  </r>
  <r>
    <x v="1"/>
    <x v="1"/>
    <x v="0"/>
    <s v="13"/>
  </r>
  <r>
    <x v="1"/>
    <x v="1"/>
    <x v="1"/>
    <s v="3"/>
  </r>
  <r>
    <x v="1"/>
    <x v="2"/>
    <x v="0"/>
    <s v="290"/>
  </r>
  <r>
    <x v="1"/>
    <x v="2"/>
    <x v="1"/>
    <s v="43"/>
  </r>
  <r>
    <x v="1"/>
    <x v="3"/>
    <x v="0"/>
    <s v="19"/>
  </r>
  <r>
    <x v="1"/>
    <x v="3"/>
    <x v="1"/>
    <s v="1"/>
  </r>
  <r>
    <x v="1"/>
    <x v="4"/>
    <x v="0"/>
    <s v="13"/>
  </r>
  <r>
    <x v="1"/>
    <x v="4"/>
    <x v="1"/>
    <s v="4"/>
  </r>
  <r>
    <x v="1"/>
    <x v="5"/>
    <x v="0"/>
    <s v="90"/>
  </r>
  <r>
    <x v="1"/>
    <x v="5"/>
    <x v="1"/>
    <s v="9"/>
  </r>
  <r>
    <x v="1"/>
    <x v="6"/>
    <x v="0"/>
    <s v="32"/>
  </r>
  <r>
    <x v="1"/>
    <x v="6"/>
    <x v="1"/>
    <s v="9"/>
  </r>
  <r>
    <x v="2"/>
    <x v="0"/>
    <x v="0"/>
    <s v="6"/>
  </r>
  <r>
    <x v="2"/>
    <x v="0"/>
    <x v="1"/>
    <s v="0"/>
  </r>
  <r>
    <x v="2"/>
    <x v="1"/>
    <x v="0"/>
    <s v="8"/>
  </r>
  <r>
    <x v="2"/>
    <x v="1"/>
    <x v="1"/>
    <s v="1"/>
  </r>
  <r>
    <x v="2"/>
    <x v="2"/>
    <x v="0"/>
    <s v="264"/>
  </r>
  <r>
    <x v="2"/>
    <x v="2"/>
    <x v="1"/>
    <s v="31"/>
  </r>
  <r>
    <x v="2"/>
    <x v="3"/>
    <x v="0"/>
    <s v="37"/>
  </r>
  <r>
    <x v="2"/>
    <x v="3"/>
    <x v="1"/>
    <s v="0"/>
  </r>
  <r>
    <x v="2"/>
    <x v="4"/>
    <x v="0"/>
    <s v="17"/>
  </r>
  <r>
    <x v="2"/>
    <x v="4"/>
    <x v="1"/>
    <s v="3"/>
  </r>
  <r>
    <x v="2"/>
    <x v="5"/>
    <x v="0"/>
    <s v="61"/>
  </r>
  <r>
    <x v="2"/>
    <x v="5"/>
    <x v="1"/>
    <s v="13"/>
  </r>
  <r>
    <x v="2"/>
    <x v="6"/>
    <x v="0"/>
    <s v="33"/>
  </r>
  <r>
    <x v="2"/>
    <x v="6"/>
    <x v="1"/>
    <s v="6"/>
  </r>
  <r>
    <x v="3"/>
    <x v="0"/>
    <x v="0"/>
    <s v="5"/>
  </r>
  <r>
    <x v="3"/>
    <x v="0"/>
    <x v="1"/>
    <s v="0"/>
  </r>
  <r>
    <x v="3"/>
    <x v="1"/>
    <x v="0"/>
    <s v="8"/>
  </r>
  <r>
    <x v="3"/>
    <x v="1"/>
    <x v="1"/>
    <s v="1"/>
  </r>
  <r>
    <x v="3"/>
    <x v="2"/>
    <x v="0"/>
    <s v="238"/>
  </r>
  <r>
    <x v="3"/>
    <x v="2"/>
    <x v="1"/>
    <s v="32"/>
  </r>
  <r>
    <x v="3"/>
    <x v="3"/>
    <x v="0"/>
    <s v="16"/>
  </r>
  <r>
    <x v="3"/>
    <x v="3"/>
    <x v="1"/>
    <s v="0"/>
  </r>
  <r>
    <x v="3"/>
    <x v="4"/>
    <x v="0"/>
    <s v="26"/>
  </r>
  <r>
    <x v="3"/>
    <x v="4"/>
    <x v="1"/>
    <s v="2"/>
  </r>
  <r>
    <x v="3"/>
    <x v="5"/>
    <x v="0"/>
    <s v="70"/>
  </r>
  <r>
    <x v="3"/>
    <x v="5"/>
    <x v="1"/>
    <s v="10"/>
  </r>
  <r>
    <x v="3"/>
    <x v="6"/>
    <x v="0"/>
    <s v="32"/>
  </r>
  <r>
    <x v="3"/>
    <x v="6"/>
    <x v="1"/>
    <s v="7"/>
  </r>
  <r>
    <x v="4"/>
    <x v="0"/>
    <x v="0"/>
    <s v="9"/>
  </r>
  <r>
    <x v="4"/>
    <x v="0"/>
    <x v="1"/>
    <s v="0"/>
  </r>
  <r>
    <x v="4"/>
    <x v="1"/>
    <x v="0"/>
    <s v="5"/>
  </r>
  <r>
    <x v="4"/>
    <x v="1"/>
    <x v="1"/>
    <s v="0"/>
  </r>
  <r>
    <x v="4"/>
    <x v="2"/>
    <x v="0"/>
    <s v="222"/>
  </r>
  <r>
    <x v="4"/>
    <x v="2"/>
    <x v="1"/>
    <s v="27"/>
  </r>
  <r>
    <x v="4"/>
    <x v="3"/>
    <x v="0"/>
    <s v="18"/>
  </r>
  <r>
    <x v="4"/>
    <x v="3"/>
    <x v="1"/>
    <s v="0"/>
  </r>
  <r>
    <x v="4"/>
    <x v="4"/>
    <x v="0"/>
    <s v="30"/>
  </r>
  <r>
    <x v="4"/>
    <x v="4"/>
    <x v="1"/>
    <s v="2"/>
  </r>
  <r>
    <x v="4"/>
    <x v="5"/>
    <x v="0"/>
    <s v="88"/>
  </r>
  <r>
    <x v="4"/>
    <x v="5"/>
    <x v="1"/>
    <s v="9"/>
  </r>
  <r>
    <x v="4"/>
    <x v="6"/>
    <x v="0"/>
    <s v="28"/>
  </r>
  <r>
    <x v="4"/>
    <x v="6"/>
    <x v="1"/>
    <s v="4"/>
  </r>
  <r>
    <x v="5"/>
    <x v="0"/>
    <x v="0"/>
    <s v="9"/>
  </r>
  <r>
    <x v="5"/>
    <x v="0"/>
    <x v="1"/>
    <s v="0"/>
  </r>
  <r>
    <x v="5"/>
    <x v="1"/>
    <x v="0"/>
    <s v="3"/>
  </r>
  <r>
    <x v="5"/>
    <x v="1"/>
    <x v="1"/>
    <s v="0"/>
  </r>
  <r>
    <x v="5"/>
    <x v="2"/>
    <x v="0"/>
    <s v="261"/>
  </r>
  <r>
    <x v="5"/>
    <x v="2"/>
    <x v="1"/>
    <s v="30"/>
  </r>
  <r>
    <x v="5"/>
    <x v="3"/>
    <x v="0"/>
    <s v="24"/>
  </r>
  <r>
    <x v="5"/>
    <x v="3"/>
    <x v="1"/>
    <s v="0"/>
  </r>
  <r>
    <x v="5"/>
    <x v="4"/>
    <x v="0"/>
    <s v="23"/>
  </r>
  <r>
    <x v="5"/>
    <x v="4"/>
    <x v="1"/>
    <s v="5"/>
  </r>
  <r>
    <x v="5"/>
    <x v="5"/>
    <x v="0"/>
    <s v="75"/>
  </r>
  <r>
    <x v="5"/>
    <x v="5"/>
    <x v="1"/>
    <s v="9"/>
  </r>
  <r>
    <x v="5"/>
    <x v="6"/>
    <x v="0"/>
    <s v="26"/>
  </r>
  <r>
    <x v="5"/>
    <x v="6"/>
    <x v="1"/>
    <s v="7"/>
  </r>
  <r>
    <x v="6"/>
    <x v="0"/>
    <x v="0"/>
    <s v="6"/>
  </r>
  <r>
    <x v="6"/>
    <x v="0"/>
    <x v="1"/>
    <s v="0"/>
  </r>
  <r>
    <x v="6"/>
    <x v="1"/>
    <x v="0"/>
    <s v="9"/>
  </r>
  <r>
    <x v="6"/>
    <x v="1"/>
    <x v="1"/>
    <s v="0"/>
  </r>
  <r>
    <x v="6"/>
    <x v="2"/>
    <x v="0"/>
    <s v="291"/>
  </r>
  <r>
    <x v="6"/>
    <x v="2"/>
    <x v="1"/>
    <s v="38"/>
  </r>
  <r>
    <x v="6"/>
    <x v="3"/>
    <x v="0"/>
    <s v="24"/>
  </r>
  <r>
    <x v="6"/>
    <x v="3"/>
    <x v="1"/>
    <s v="0"/>
  </r>
  <r>
    <x v="6"/>
    <x v="4"/>
    <x v="0"/>
    <s v="19"/>
  </r>
  <r>
    <x v="6"/>
    <x v="4"/>
    <x v="1"/>
    <s v="10"/>
  </r>
  <r>
    <x v="6"/>
    <x v="5"/>
    <x v="0"/>
    <s v="67"/>
  </r>
  <r>
    <x v="6"/>
    <x v="5"/>
    <x v="1"/>
    <s v="20"/>
  </r>
  <r>
    <x v="6"/>
    <x v="6"/>
    <x v="0"/>
    <s v="35"/>
  </r>
  <r>
    <x v="6"/>
    <x v="6"/>
    <x v="1"/>
    <s v="4"/>
  </r>
  <r>
    <x v="7"/>
    <x v="0"/>
    <x v="0"/>
    <s v="9"/>
  </r>
  <r>
    <x v="7"/>
    <x v="0"/>
    <x v="1"/>
    <s v="0"/>
  </r>
  <r>
    <x v="7"/>
    <x v="1"/>
    <x v="0"/>
    <s v="9"/>
  </r>
  <r>
    <x v="7"/>
    <x v="1"/>
    <x v="1"/>
    <s v="1"/>
  </r>
  <r>
    <x v="7"/>
    <x v="2"/>
    <x v="0"/>
    <s v="257"/>
  </r>
  <r>
    <x v="7"/>
    <x v="2"/>
    <x v="1"/>
    <s v="45"/>
  </r>
  <r>
    <x v="7"/>
    <x v="3"/>
    <x v="0"/>
    <s v="22"/>
  </r>
  <r>
    <x v="7"/>
    <x v="3"/>
    <x v="1"/>
    <s v="3"/>
  </r>
  <r>
    <x v="7"/>
    <x v="4"/>
    <x v="0"/>
    <s v="15"/>
  </r>
  <r>
    <x v="7"/>
    <x v="4"/>
    <x v="1"/>
    <s v="4"/>
  </r>
  <r>
    <x v="7"/>
    <x v="5"/>
    <x v="0"/>
    <s v="65"/>
  </r>
  <r>
    <x v="7"/>
    <x v="5"/>
    <x v="1"/>
    <s v="17"/>
  </r>
  <r>
    <x v="7"/>
    <x v="6"/>
    <x v="0"/>
    <s v="39"/>
  </r>
  <r>
    <x v="7"/>
    <x v="6"/>
    <x v="1"/>
    <s v="6"/>
  </r>
  <r>
    <x v="8"/>
    <x v="0"/>
    <x v="0"/>
    <s v="9"/>
  </r>
  <r>
    <x v="8"/>
    <x v="0"/>
    <x v="1"/>
    <s v="0"/>
  </r>
  <r>
    <x v="8"/>
    <x v="1"/>
    <x v="0"/>
    <s v="13"/>
  </r>
  <r>
    <x v="8"/>
    <x v="1"/>
    <x v="1"/>
    <s v="0"/>
  </r>
  <r>
    <x v="8"/>
    <x v="2"/>
    <x v="0"/>
    <s v="215"/>
  </r>
  <r>
    <x v="8"/>
    <x v="2"/>
    <x v="1"/>
    <s v="42"/>
  </r>
  <r>
    <x v="8"/>
    <x v="3"/>
    <x v="0"/>
    <s v="21"/>
  </r>
  <r>
    <x v="8"/>
    <x v="3"/>
    <x v="1"/>
    <s v="1"/>
  </r>
  <r>
    <x v="8"/>
    <x v="4"/>
    <x v="0"/>
    <s v="19"/>
  </r>
  <r>
    <x v="8"/>
    <x v="4"/>
    <x v="1"/>
    <s v="2"/>
  </r>
  <r>
    <x v="8"/>
    <x v="5"/>
    <x v="0"/>
    <s v="81"/>
  </r>
  <r>
    <x v="8"/>
    <x v="5"/>
    <x v="1"/>
    <s v="17"/>
  </r>
  <r>
    <x v="8"/>
    <x v="6"/>
    <x v="0"/>
    <s v="45"/>
  </r>
  <r>
    <x v="8"/>
    <x v="6"/>
    <x v="1"/>
    <s v="2"/>
  </r>
  <r>
    <x v="9"/>
    <x v="0"/>
    <x v="0"/>
    <s v="12"/>
  </r>
  <r>
    <x v="9"/>
    <x v="0"/>
    <x v="1"/>
    <s v="0"/>
  </r>
  <r>
    <x v="9"/>
    <x v="1"/>
    <x v="0"/>
    <s v="76"/>
  </r>
  <r>
    <x v="9"/>
    <x v="1"/>
    <x v="1"/>
    <s v="0"/>
  </r>
  <r>
    <x v="9"/>
    <x v="2"/>
    <x v="0"/>
    <s v="235"/>
  </r>
  <r>
    <x v="9"/>
    <x v="2"/>
    <x v="1"/>
    <s v="40"/>
  </r>
  <r>
    <x v="9"/>
    <x v="3"/>
    <x v="0"/>
    <s v="19"/>
  </r>
  <r>
    <x v="9"/>
    <x v="3"/>
    <x v="1"/>
    <s v="1"/>
  </r>
  <r>
    <x v="9"/>
    <x v="4"/>
    <x v="0"/>
    <s v="17"/>
  </r>
  <r>
    <x v="9"/>
    <x v="4"/>
    <x v="1"/>
    <s v="6"/>
  </r>
  <r>
    <x v="9"/>
    <x v="5"/>
    <x v="0"/>
    <s v="78"/>
  </r>
  <r>
    <x v="9"/>
    <x v="5"/>
    <x v="1"/>
    <s v="13"/>
  </r>
  <r>
    <x v="9"/>
    <x v="6"/>
    <x v="0"/>
    <s v="52"/>
  </r>
  <r>
    <x v="9"/>
    <x v="6"/>
    <x v="1"/>
    <s v="2"/>
  </r>
  <r>
    <x v="10"/>
    <x v="0"/>
    <x v="0"/>
    <s v="3"/>
  </r>
  <r>
    <x v="10"/>
    <x v="0"/>
    <x v="1"/>
    <s v="0"/>
  </r>
  <r>
    <x v="10"/>
    <x v="1"/>
    <x v="0"/>
    <s v="1"/>
  </r>
  <r>
    <x v="10"/>
    <x v="1"/>
    <x v="1"/>
    <s v="1"/>
  </r>
  <r>
    <x v="10"/>
    <x v="2"/>
    <x v="0"/>
    <s v="194"/>
  </r>
  <r>
    <x v="10"/>
    <x v="2"/>
    <x v="1"/>
    <s v="33"/>
  </r>
  <r>
    <x v="10"/>
    <x v="3"/>
    <x v="0"/>
    <s v="17"/>
  </r>
  <r>
    <x v="10"/>
    <x v="3"/>
    <x v="1"/>
    <s v="0"/>
  </r>
  <r>
    <x v="10"/>
    <x v="4"/>
    <x v="0"/>
    <s v="12"/>
  </r>
  <r>
    <x v="10"/>
    <x v="4"/>
    <x v="1"/>
    <s v="0"/>
  </r>
  <r>
    <x v="10"/>
    <x v="5"/>
    <x v="0"/>
    <s v="79"/>
  </r>
  <r>
    <x v="10"/>
    <x v="5"/>
    <x v="1"/>
    <s v="6"/>
  </r>
  <r>
    <x v="10"/>
    <x v="6"/>
    <x v="0"/>
    <s v="37"/>
  </r>
  <r>
    <x v="10"/>
    <x v="6"/>
    <x v="1"/>
    <s v="2"/>
  </r>
  <r>
    <x v="11"/>
    <x v="0"/>
    <x v="0"/>
    <s v="7"/>
  </r>
  <r>
    <x v="11"/>
    <x v="0"/>
    <x v="1"/>
    <s v="0"/>
  </r>
  <r>
    <x v="11"/>
    <x v="1"/>
    <x v="0"/>
    <s v="7"/>
  </r>
  <r>
    <x v="11"/>
    <x v="1"/>
    <x v="1"/>
    <s v="0"/>
  </r>
  <r>
    <x v="11"/>
    <x v="2"/>
    <x v="0"/>
    <s v="258"/>
  </r>
  <r>
    <x v="11"/>
    <x v="2"/>
    <x v="1"/>
    <s v="40"/>
  </r>
  <r>
    <x v="11"/>
    <x v="3"/>
    <x v="0"/>
    <s v="19"/>
  </r>
  <r>
    <x v="11"/>
    <x v="3"/>
    <x v="1"/>
    <s v="0"/>
  </r>
  <r>
    <x v="11"/>
    <x v="4"/>
    <x v="0"/>
    <s v="11"/>
  </r>
  <r>
    <x v="11"/>
    <x v="4"/>
    <x v="1"/>
    <s v="1"/>
  </r>
  <r>
    <x v="11"/>
    <x v="5"/>
    <x v="0"/>
    <s v="83"/>
  </r>
  <r>
    <x v="11"/>
    <x v="5"/>
    <x v="1"/>
    <s v="12"/>
  </r>
  <r>
    <x v="11"/>
    <x v="6"/>
    <x v="0"/>
    <s v="49"/>
  </r>
  <r>
    <x v="11"/>
    <x v="6"/>
    <x v="1"/>
    <s v="4"/>
  </r>
  <r>
    <x v="12"/>
    <x v="0"/>
    <x v="0"/>
    <s v="10"/>
  </r>
  <r>
    <x v="12"/>
    <x v="0"/>
    <x v="1"/>
    <s v="0"/>
  </r>
  <r>
    <x v="12"/>
    <x v="1"/>
    <x v="0"/>
    <s v="1"/>
  </r>
  <r>
    <x v="12"/>
    <x v="1"/>
    <x v="1"/>
    <s v="2"/>
  </r>
  <r>
    <x v="12"/>
    <x v="2"/>
    <x v="0"/>
    <s v="251"/>
  </r>
  <r>
    <x v="12"/>
    <x v="2"/>
    <x v="1"/>
    <s v="21"/>
  </r>
  <r>
    <x v="12"/>
    <x v="3"/>
    <x v="0"/>
    <s v="15"/>
  </r>
  <r>
    <x v="12"/>
    <x v="3"/>
    <x v="1"/>
    <s v="5"/>
  </r>
  <r>
    <x v="12"/>
    <x v="4"/>
    <x v="0"/>
    <s v="23"/>
  </r>
  <r>
    <x v="12"/>
    <x v="4"/>
    <x v="1"/>
    <s v="2"/>
  </r>
  <r>
    <x v="12"/>
    <x v="5"/>
    <x v="0"/>
    <s v="88"/>
  </r>
  <r>
    <x v="12"/>
    <x v="5"/>
    <x v="1"/>
    <s v="1"/>
  </r>
  <r>
    <x v="12"/>
    <x v="6"/>
    <x v="0"/>
    <s v="39"/>
  </r>
  <r>
    <x v="12"/>
    <x v="6"/>
    <x v="1"/>
    <s v="4"/>
  </r>
  <r>
    <x v="13"/>
    <x v="0"/>
    <x v="0"/>
    <s v="5"/>
  </r>
  <r>
    <x v="13"/>
    <x v="0"/>
    <x v="1"/>
    <s v="0"/>
  </r>
  <r>
    <x v="13"/>
    <x v="1"/>
    <x v="0"/>
    <s v="3"/>
  </r>
  <r>
    <x v="13"/>
    <x v="1"/>
    <x v="1"/>
    <s v="0"/>
  </r>
  <r>
    <x v="13"/>
    <x v="2"/>
    <x v="0"/>
    <s v="230"/>
  </r>
  <r>
    <x v="13"/>
    <x v="2"/>
    <x v="1"/>
    <s v="38"/>
  </r>
  <r>
    <x v="13"/>
    <x v="3"/>
    <x v="0"/>
    <s v="17"/>
  </r>
  <r>
    <x v="13"/>
    <x v="3"/>
    <x v="1"/>
    <s v="0"/>
  </r>
  <r>
    <x v="13"/>
    <x v="4"/>
    <x v="0"/>
    <s v="14"/>
  </r>
  <r>
    <x v="13"/>
    <x v="4"/>
    <x v="1"/>
    <s v="8"/>
  </r>
  <r>
    <x v="13"/>
    <x v="5"/>
    <x v="0"/>
    <s v="132"/>
  </r>
  <r>
    <x v="13"/>
    <x v="5"/>
    <x v="1"/>
    <s v="11"/>
  </r>
  <r>
    <x v="13"/>
    <x v="6"/>
    <x v="0"/>
    <s v="58"/>
  </r>
  <r>
    <x v="13"/>
    <x v="6"/>
    <x v="1"/>
    <s v="6"/>
  </r>
  <r>
    <x v="14"/>
    <x v="0"/>
    <x v="0"/>
    <s v="7"/>
  </r>
  <r>
    <x v="14"/>
    <x v="0"/>
    <x v="1"/>
    <s v="0"/>
  </r>
  <r>
    <x v="14"/>
    <x v="1"/>
    <x v="0"/>
    <s v="4"/>
  </r>
  <r>
    <x v="14"/>
    <x v="1"/>
    <x v="1"/>
    <s v="2"/>
  </r>
  <r>
    <x v="14"/>
    <x v="2"/>
    <x v="0"/>
    <s v="240"/>
  </r>
  <r>
    <x v="14"/>
    <x v="2"/>
    <x v="1"/>
    <s v="35"/>
  </r>
  <r>
    <x v="14"/>
    <x v="3"/>
    <x v="0"/>
    <s v="20"/>
  </r>
  <r>
    <x v="14"/>
    <x v="3"/>
    <x v="1"/>
    <s v="0"/>
  </r>
  <r>
    <x v="14"/>
    <x v="4"/>
    <x v="0"/>
    <s v="19"/>
  </r>
  <r>
    <x v="14"/>
    <x v="4"/>
    <x v="1"/>
    <s v="2"/>
  </r>
  <r>
    <x v="14"/>
    <x v="5"/>
    <x v="0"/>
    <s v="98"/>
  </r>
  <r>
    <x v="14"/>
    <x v="5"/>
    <x v="1"/>
    <s v="2"/>
  </r>
  <r>
    <x v="14"/>
    <x v="6"/>
    <x v="0"/>
    <s v="59"/>
  </r>
  <r>
    <x v="14"/>
    <x v="6"/>
    <x v="1"/>
    <s v="5"/>
  </r>
  <r>
    <x v="15"/>
    <x v="7"/>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1D8BF74-0C8D-4528-8AE2-7AC0EE949CEF}" name="PivotTable14"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0:D29" firstHeaderRow="1" firstDataRow="2" firstDataCol="1" rowPageCount="1" colPageCount="1"/>
  <pivotFields count="4">
    <pivotField axis="axisPage" multipleItemSelectionAllowed="1" showAll="0">
      <items count="17">
        <item h="1" x="15"/>
        <item h="1" x="0"/>
        <item h="1" x="1"/>
        <item h="1" x="2"/>
        <item h="1" x="3"/>
        <item h="1" x="4"/>
        <item h="1" x="5"/>
        <item h="1" x="6"/>
        <item h="1" x="7"/>
        <item h="1" x="8"/>
        <item h="1" x="9"/>
        <item h="1" x="10"/>
        <item h="1" x="11"/>
        <item h="1" x="12"/>
        <item h="1" x="13"/>
        <item x="14"/>
        <item t="default"/>
      </items>
    </pivotField>
    <pivotField axis="axisRow" showAll="0">
      <items count="9">
        <item x="0"/>
        <item x="1"/>
        <item x="2"/>
        <item x="3"/>
        <item x="4"/>
        <item x="5"/>
        <item x="6"/>
        <item x="7"/>
        <item t="default"/>
      </items>
    </pivotField>
    <pivotField axis="axisCol" showAll="0">
      <items count="5">
        <item x="2"/>
        <item x="0"/>
        <item x="1"/>
        <item m="1" x="3"/>
        <item t="default"/>
      </items>
    </pivotField>
    <pivotField dataField="1" showAll="0"/>
  </pivotFields>
  <rowFields count="1">
    <field x="1"/>
  </rowFields>
  <rowItems count="8">
    <i>
      <x/>
    </i>
    <i>
      <x v="1"/>
    </i>
    <i>
      <x v="2"/>
    </i>
    <i>
      <x v="3"/>
    </i>
    <i>
      <x v="4"/>
    </i>
    <i>
      <x v="5"/>
    </i>
    <i>
      <x v="6"/>
    </i>
    <i t="grand">
      <x/>
    </i>
  </rowItems>
  <colFields count="1">
    <field x="2"/>
  </colFields>
  <colItems count="3">
    <i>
      <x v="1"/>
    </i>
    <i>
      <x v="2"/>
    </i>
    <i t="grand">
      <x/>
    </i>
  </colItems>
  <pageFields count="1">
    <pageField fld="0" hier="-1"/>
  </pageFields>
  <dataFields count="1">
    <dataField name="Sum of Total fatalities in other buildings" fld="3" baseField="1" baseItem="0" numFmtId="3"/>
  </dataFields>
  <formats count="40">
    <format dxfId="64">
      <pivotArea type="all" dataOnly="0" outline="0" fieldPosition="0"/>
    </format>
    <format dxfId="63">
      <pivotArea outline="0" collapsedLevelsAreSubtotals="1" fieldPosition="0"/>
    </format>
    <format dxfId="62">
      <pivotArea type="origin" dataOnly="0" labelOnly="1" outline="0" fieldPosition="0"/>
    </format>
    <format dxfId="61">
      <pivotArea field="2" type="button" dataOnly="0" labelOnly="1" outline="0" axis="axisCol" fieldPosition="0"/>
    </format>
    <format dxfId="60">
      <pivotArea type="topRight" dataOnly="0" labelOnly="1" outline="0" fieldPosition="0"/>
    </format>
    <format dxfId="59">
      <pivotArea field="1" type="button" dataOnly="0" labelOnly="1" outline="0" axis="axisRow" fieldPosition="0"/>
    </format>
    <format dxfId="58">
      <pivotArea dataOnly="0" labelOnly="1" fieldPosition="0">
        <references count="1">
          <reference field="1" count="7">
            <x v="0"/>
            <x v="1"/>
            <x v="2"/>
            <x v="3"/>
            <x v="4"/>
            <x v="5"/>
            <x v="6"/>
          </reference>
        </references>
      </pivotArea>
    </format>
    <format dxfId="57">
      <pivotArea dataOnly="0" labelOnly="1" grandRow="1" outline="0" fieldPosition="0"/>
    </format>
    <format dxfId="56">
      <pivotArea dataOnly="0" labelOnly="1" fieldPosition="0">
        <references count="1">
          <reference field="2" count="2">
            <x v="1"/>
            <x v="2"/>
          </reference>
        </references>
      </pivotArea>
    </format>
    <format dxfId="55">
      <pivotArea dataOnly="0" labelOnly="1" grandCol="1" outline="0" fieldPosition="0"/>
    </format>
    <format dxfId="54">
      <pivotArea type="all" dataOnly="0" outline="0" fieldPosition="0"/>
    </format>
    <format dxfId="53">
      <pivotArea outline="0" collapsedLevelsAreSubtotals="1" fieldPosition="0"/>
    </format>
    <format dxfId="52">
      <pivotArea type="origin" dataOnly="0" labelOnly="1" outline="0" fieldPosition="0"/>
    </format>
    <format dxfId="51">
      <pivotArea field="2" type="button" dataOnly="0" labelOnly="1" outline="0" axis="axisCol" fieldPosition="0"/>
    </format>
    <format dxfId="50">
      <pivotArea type="topRight" dataOnly="0" labelOnly="1" outline="0" fieldPosition="0"/>
    </format>
    <format dxfId="49">
      <pivotArea field="1" type="button" dataOnly="0" labelOnly="1" outline="0" axis="axisRow" fieldPosition="0"/>
    </format>
    <format dxfId="48">
      <pivotArea dataOnly="0" labelOnly="1" fieldPosition="0">
        <references count="1">
          <reference field="1" count="7">
            <x v="0"/>
            <x v="1"/>
            <x v="2"/>
            <x v="3"/>
            <x v="4"/>
            <x v="5"/>
            <x v="6"/>
          </reference>
        </references>
      </pivotArea>
    </format>
    <format dxfId="47">
      <pivotArea dataOnly="0" labelOnly="1" grandRow="1" outline="0" fieldPosition="0"/>
    </format>
    <format dxfId="46">
      <pivotArea dataOnly="0" labelOnly="1" fieldPosition="0">
        <references count="1">
          <reference field="2" count="2">
            <x v="1"/>
            <x v="2"/>
          </reference>
        </references>
      </pivotArea>
    </format>
    <format dxfId="45">
      <pivotArea dataOnly="0" labelOnly="1" grandCol="1" outline="0" fieldPosition="0"/>
    </format>
    <format dxfId="44">
      <pivotArea type="all" dataOnly="0" outline="0" fieldPosition="0"/>
    </format>
    <format dxfId="43">
      <pivotArea outline="0" collapsedLevelsAreSubtotals="1" fieldPosition="0"/>
    </format>
    <format dxfId="42">
      <pivotArea type="origin" dataOnly="0" labelOnly="1" outline="0" fieldPosition="0"/>
    </format>
    <format dxfId="41">
      <pivotArea field="2" type="button" dataOnly="0" labelOnly="1" outline="0" axis="axisCol" fieldPosition="0"/>
    </format>
    <format dxfId="40">
      <pivotArea type="topRight" dataOnly="0" labelOnly="1" outline="0" fieldPosition="0"/>
    </format>
    <format dxfId="39">
      <pivotArea field="1" type="button" dataOnly="0" labelOnly="1" outline="0" axis="axisRow" fieldPosition="0"/>
    </format>
    <format dxfId="38">
      <pivotArea dataOnly="0" labelOnly="1" fieldPosition="0">
        <references count="1">
          <reference field="1" count="7">
            <x v="0"/>
            <x v="1"/>
            <x v="2"/>
            <x v="3"/>
            <x v="4"/>
            <x v="5"/>
            <x v="6"/>
          </reference>
        </references>
      </pivotArea>
    </format>
    <format dxfId="37">
      <pivotArea dataOnly="0" labelOnly="1" grandRow="1" outline="0" fieldPosition="0"/>
    </format>
    <format dxfId="36">
      <pivotArea dataOnly="0" labelOnly="1" fieldPosition="0">
        <references count="1">
          <reference field="2" count="2">
            <x v="1"/>
            <x v="2"/>
          </reference>
        </references>
      </pivotArea>
    </format>
    <format dxfId="35">
      <pivotArea dataOnly="0" labelOnly="1" grandCol="1" outline="0" fieldPosition="0"/>
    </format>
    <format dxfId="34">
      <pivotArea type="all" dataOnly="0" outline="0" fieldPosition="0"/>
    </format>
    <format dxfId="33">
      <pivotArea outline="0" collapsedLevelsAreSubtotals="1" fieldPosition="0"/>
    </format>
    <format dxfId="32">
      <pivotArea type="origin" dataOnly="0" labelOnly="1" outline="0" fieldPosition="0"/>
    </format>
    <format dxfId="31">
      <pivotArea field="2" type="button" dataOnly="0" labelOnly="1" outline="0" axis="axisCol" fieldPosition="0"/>
    </format>
    <format dxfId="30">
      <pivotArea type="topRight" dataOnly="0" labelOnly="1" outline="0" fieldPosition="0"/>
    </format>
    <format dxfId="29">
      <pivotArea field="1" type="button" dataOnly="0" labelOnly="1" outline="0" axis="axisRow" fieldPosition="0"/>
    </format>
    <format dxfId="28">
      <pivotArea dataOnly="0" labelOnly="1" fieldPosition="0">
        <references count="1">
          <reference field="1" count="7">
            <x v="0"/>
            <x v="1"/>
            <x v="2"/>
            <x v="3"/>
            <x v="4"/>
            <x v="5"/>
            <x v="6"/>
          </reference>
        </references>
      </pivotArea>
    </format>
    <format dxfId="27">
      <pivotArea dataOnly="0" labelOnly="1" grandRow="1" outline="0" fieldPosition="0"/>
    </format>
    <format dxfId="26">
      <pivotArea dataOnly="0" labelOnly="1" fieldPosition="0">
        <references count="1">
          <reference field="2" count="2">
            <x v="1"/>
            <x v="2"/>
          </reference>
        </references>
      </pivotArea>
    </format>
    <format dxfId="2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0CEBCDD-F953-4EBC-9FDB-14436FFDEF98}" name="PivotTable1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D15" firstHeaderRow="1" firstDataRow="2" firstDataCol="1" rowPageCount="1" colPageCount="1"/>
  <pivotFields count="4">
    <pivotField axis="axisPage" multipleItemSelectionAllowed="1" showAll="0">
      <items count="17">
        <item h="1" x="15"/>
        <item h="1" x="0"/>
        <item h="1" x="1"/>
        <item h="1" x="2"/>
        <item h="1" x="3"/>
        <item h="1" x="4"/>
        <item h="1" x="5"/>
        <item h="1" x="6"/>
        <item h="1" x="7"/>
        <item h="1" x="8"/>
        <item h="1" x="9"/>
        <item h="1" x="10"/>
        <item h="1" x="11"/>
        <item h="1" x="12"/>
        <item h="1" x="13"/>
        <item x="14"/>
        <item t="default"/>
      </items>
    </pivotField>
    <pivotField axis="axisRow" showAll="0">
      <items count="9">
        <item x="0"/>
        <item x="1"/>
        <item x="2"/>
        <item x="3"/>
        <item x="4"/>
        <item x="5"/>
        <item x="6"/>
        <item x="7"/>
        <item t="default"/>
      </items>
    </pivotField>
    <pivotField axis="axisCol" showAll="0">
      <items count="4">
        <item h="1" x="2"/>
        <item x="0"/>
        <item x="1"/>
        <item t="default"/>
      </items>
    </pivotField>
    <pivotField dataField="1" showAll="0"/>
  </pivotFields>
  <rowFields count="1">
    <field x="1"/>
  </rowFields>
  <rowItems count="8">
    <i>
      <x/>
    </i>
    <i>
      <x v="1"/>
    </i>
    <i>
      <x v="2"/>
    </i>
    <i>
      <x v="3"/>
    </i>
    <i>
      <x v="4"/>
    </i>
    <i>
      <x v="5"/>
    </i>
    <i>
      <x v="6"/>
    </i>
    <i t="grand">
      <x/>
    </i>
  </rowItems>
  <colFields count="1">
    <field x="2"/>
  </colFields>
  <colItems count="3">
    <i>
      <x v="1"/>
    </i>
    <i>
      <x v="2"/>
    </i>
    <i t="grand">
      <x/>
    </i>
  </colItems>
  <pageFields count="1">
    <pageField fld="0" hier="-1"/>
  </pageFields>
  <dataFields count="1">
    <dataField name="Sum of Total Primary Fires in road vehicles" fld="3" baseField="0" baseItem="0" numFmtId="3"/>
  </dataFields>
  <formats count="40">
    <format dxfId="104">
      <pivotArea type="all" dataOnly="0" outline="0" fieldPosition="0"/>
    </format>
    <format dxfId="103">
      <pivotArea outline="0" collapsedLevelsAreSubtotals="1" fieldPosition="0"/>
    </format>
    <format dxfId="102">
      <pivotArea type="origin" dataOnly="0" labelOnly="1" outline="0" fieldPosition="0"/>
    </format>
    <format dxfId="101">
      <pivotArea field="2" type="button" dataOnly="0" labelOnly="1" outline="0" axis="axisCol" fieldPosition="0"/>
    </format>
    <format dxfId="100">
      <pivotArea type="topRight" dataOnly="0" labelOnly="1" outline="0" fieldPosition="0"/>
    </format>
    <format dxfId="99">
      <pivotArea field="1" type="button" dataOnly="0" labelOnly="1" outline="0" axis="axisRow" fieldPosition="0"/>
    </format>
    <format dxfId="98">
      <pivotArea dataOnly="0" labelOnly="1" fieldPosition="0">
        <references count="1">
          <reference field="1" count="7">
            <x v="0"/>
            <x v="1"/>
            <x v="2"/>
            <x v="3"/>
            <x v="4"/>
            <x v="5"/>
            <x v="6"/>
          </reference>
        </references>
      </pivotArea>
    </format>
    <format dxfId="97">
      <pivotArea dataOnly="0" labelOnly="1" grandRow="1" outline="0" fieldPosition="0"/>
    </format>
    <format dxfId="96">
      <pivotArea dataOnly="0" labelOnly="1" fieldPosition="0">
        <references count="1">
          <reference field="2" count="0"/>
        </references>
      </pivotArea>
    </format>
    <format dxfId="95">
      <pivotArea dataOnly="0" labelOnly="1" grandCol="1" outline="0" fieldPosition="0"/>
    </format>
    <format dxfId="94">
      <pivotArea type="all" dataOnly="0" outline="0" fieldPosition="0"/>
    </format>
    <format dxfId="93">
      <pivotArea outline="0" collapsedLevelsAreSubtotals="1" fieldPosition="0"/>
    </format>
    <format dxfId="92">
      <pivotArea type="origin" dataOnly="0" labelOnly="1" outline="0" fieldPosition="0"/>
    </format>
    <format dxfId="91">
      <pivotArea field="2" type="button" dataOnly="0" labelOnly="1" outline="0" axis="axisCol" fieldPosition="0"/>
    </format>
    <format dxfId="90">
      <pivotArea type="topRight" dataOnly="0" labelOnly="1" outline="0" fieldPosition="0"/>
    </format>
    <format dxfId="89">
      <pivotArea field="1" type="button" dataOnly="0" labelOnly="1" outline="0" axis="axisRow" fieldPosition="0"/>
    </format>
    <format dxfId="88">
      <pivotArea dataOnly="0" labelOnly="1" fieldPosition="0">
        <references count="1">
          <reference field="1" count="7">
            <x v="0"/>
            <x v="1"/>
            <x v="2"/>
            <x v="3"/>
            <x v="4"/>
            <x v="5"/>
            <x v="6"/>
          </reference>
        </references>
      </pivotArea>
    </format>
    <format dxfId="87">
      <pivotArea dataOnly="0" labelOnly="1" grandRow="1" outline="0" fieldPosition="0"/>
    </format>
    <format dxfId="86">
      <pivotArea dataOnly="0" labelOnly="1" fieldPosition="0">
        <references count="1">
          <reference field="2" count="0"/>
        </references>
      </pivotArea>
    </format>
    <format dxfId="85">
      <pivotArea dataOnly="0" labelOnly="1" grandCol="1" outline="0" fieldPosition="0"/>
    </format>
    <format dxfId="84">
      <pivotArea type="all" dataOnly="0" outline="0" fieldPosition="0"/>
    </format>
    <format dxfId="83">
      <pivotArea outline="0" collapsedLevelsAreSubtotals="1" fieldPosition="0"/>
    </format>
    <format dxfId="82">
      <pivotArea type="origin" dataOnly="0" labelOnly="1" outline="0" fieldPosition="0"/>
    </format>
    <format dxfId="81">
      <pivotArea field="2" type="button" dataOnly="0" labelOnly="1" outline="0" axis="axisCol" fieldPosition="0"/>
    </format>
    <format dxfId="80">
      <pivotArea type="topRight" dataOnly="0" labelOnly="1" outline="0" fieldPosition="0"/>
    </format>
    <format dxfId="79">
      <pivotArea field="1" type="button" dataOnly="0" labelOnly="1" outline="0" axis="axisRow" fieldPosition="0"/>
    </format>
    <format dxfId="78">
      <pivotArea dataOnly="0" labelOnly="1" fieldPosition="0">
        <references count="1">
          <reference field="1" count="7">
            <x v="0"/>
            <x v="1"/>
            <x v="2"/>
            <x v="3"/>
            <x v="4"/>
            <x v="5"/>
            <x v="6"/>
          </reference>
        </references>
      </pivotArea>
    </format>
    <format dxfId="77">
      <pivotArea dataOnly="0" labelOnly="1" grandRow="1" outline="0" fieldPosition="0"/>
    </format>
    <format dxfId="76">
      <pivotArea dataOnly="0" labelOnly="1" fieldPosition="0">
        <references count="1">
          <reference field="2" count="0"/>
        </references>
      </pivotArea>
    </format>
    <format dxfId="75">
      <pivotArea dataOnly="0" labelOnly="1" grandCol="1" outline="0" fieldPosition="0"/>
    </format>
    <format dxfId="74">
      <pivotArea type="all" dataOnly="0" outline="0" fieldPosition="0"/>
    </format>
    <format dxfId="73">
      <pivotArea outline="0" collapsedLevelsAreSubtotals="1" fieldPosition="0"/>
    </format>
    <format dxfId="72">
      <pivotArea type="origin" dataOnly="0" labelOnly="1" outline="0" fieldPosition="0"/>
    </format>
    <format dxfId="71">
      <pivotArea field="2" type="button" dataOnly="0" labelOnly="1" outline="0" axis="axisCol" fieldPosition="0"/>
    </format>
    <format dxfId="70">
      <pivotArea type="topRight" dataOnly="0" labelOnly="1" outline="0" fieldPosition="0"/>
    </format>
    <format dxfId="69">
      <pivotArea field="1" type="button" dataOnly="0" labelOnly="1" outline="0" axis="axisRow" fieldPosition="0"/>
    </format>
    <format dxfId="68">
      <pivotArea dataOnly="0" labelOnly="1" fieldPosition="0">
        <references count="1">
          <reference field="1" count="7">
            <x v="0"/>
            <x v="1"/>
            <x v="2"/>
            <x v="3"/>
            <x v="4"/>
            <x v="5"/>
            <x v="6"/>
          </reference>
        </references>
      </pivotArea>
    </format>
    <format dxfId="67">
      <pivotArea dataOnly="0" labelOnly="1" grandRow="1" outline="0" fieldPosition="0"/>
    </format>
    <format dxfId="66">
      <pivotArea dataOnly="0" labelOnly="1" fieldPosition="0">
        <references count="1">
          <reference field="2" count="0"/>
        </references>
      </pivotArea>
    </format>
    <format dxfId="6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6E7AA68-5AFB-43C1-A454-2361FE024147}" name="PivotTable16"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4:D43" firstHeaderRow="1" firstDataRow="2" firstDataCol="1" rowPageCount="1" colPageCount="1"/>
  <pivotFields count="4">
    <pivotField axis="axisPage" multipleItemSelectionAllowed="1" showAll="0">
      <items count="17">
        <item h="1" x="15"/>
        <item h="1" x="0"/>
        <item h="1" x="1"/>
        <item h="1" x="2"/>
        <item h="1" x="3"/>
        <item h="1" x="4"/>
        <item h="1" x="5"/>
        <item h="1" x="6"/>
        <item h="1" x="7"/>
        <item h="1" x="8"/>
        <item h="1" x="9"/>
        <item h="1" x="10"/>
        <item h="1" x="11"/>
        <item h="1" x="12"/>
        <item h="1" x="13"/>
        <item x="14"/>
        <item t="default"/>
      </items>
    </pivotField>
    <pivotField axis="axisRow" showAll="0">
      <items count="9">
        <item x="0"/>
        <item x="1"/>
        <item x="2"/>
        <item x="3"/>
        <item x="4"/>
        <item x="5"/>
        <item x="6"/>
        <item x="7"/>
        <item t="default"/>
      </items>
    </pivotField>
    <pivotField axis="axisCol" showAll="0">
      <items count="4">
        <item x="2"/>
        <item x="0"/>
        <item x="1"/>
        <item t="default"/>
      </items>
    </pivotField>
    <pivotField dataField="1" showAll="0"/>
  </pivotFields>
  <rowFields count="1">
    <field x="1"/>
  </rowFields>
  <rowItems count="8">
    <i>
      <x/>
    </i>
    <i>
      <x v="1"/>
    </i>
    <i>
      <x v="2"/>
    </i>
    <i>
      <x v="3"/>
    </i>
    <i>
      <x v="4"/>
    </i>
    <i>
      <x v="5"/>
    </i>
    <i>
      <x v="6"/>
    </i>
    <i t="grand">
      <x/>
    </i>
  </rowItems>
  <colFields count="1">
    <field x="2"/>
  </colFields>
  <colItems count="3">
    <i>
      <x v="1"/>
    </i>
    <i>
      <x v="2"/>
    </i>
    <i t="grand">
      <x/>
    </i>
  </colItems>
  <pageFields count="1">
    <pageField fld="0" hier="-1"/>
  </pageFields>
  <dataFields count="1">
    <dataField name="Sum of Total non fatal casualties in road vehicles" fld="3" baseField="1" baseItem="0" numFmtId="3"/>
  </dataFields>
  <formats count="40">
    <format dxfId="144">
      <pivotArea type="all" dataOnly="0" outline="0" fieldPosition="0"/>
    </format>
    <format dxfId="143">
      <pivotArea outline="0" collapsedLevelsAreSubtotals="1" fieldPosition="0"/>
    </format>
    <format dxfId="142">
      <pivotArea type="origin" dataOnly="0" labelOnly="1" outline="0" fieldPosition="0"/>
    </format>
    <format dxfId="141">
      <pivotArea field="2" type="button" dataOnly="0" labelOnly="1" outline="0" axis="axisCol" fieldPosition="0"/>
    </format>
    <format dxfId="140">
      <pivotArea type="topRight" dataOnly="0" labelOnly="1" outline="0" fieldPosition="0"/>
    </format>
    <format dxfId="139">
      <pivotArea field="1" type="button" dataOnly="0" labelOnly="1" outline="0" axis="axisRow" fieldPosition="0"/>
    </format>
    <format dxfId="138">
      <pivotArea dataOnly="0" labelOnly="1" fieldPosition="0">
        <references count="1">
          <reference field="1" count="7">
            <x v="0"/>
            <x v="1"/>
            <x v="2"/>
            <x v="3"/>
            <x v="4"/>
            <x v="5"/>
            <x v="6"/>
          </reference>
        </references>
      </pivotArea>
    </format>
    <format dxfId="137">
      <pivotArea dataOnly="0" labelOnly="1" grandRow="1" outline="0" fieldPosition="0"/>
    </format>
    <format dxfId="136">
      <pivotArea dataOnly="0" labelOnly="1" fieldPosition="0">
        <references count="1">
          <reference field="2" count="2">
            <x v="1"/>
            <x v="2"/>
          </reference>
        </references>
      </pivotArea>
    </format>
    <format dxfId="135">
      <pivotArea dataOnly="0" labelOnly="1" grandCol="1" outline="0" fieldPosition="0"/>
    </format>
    <format dxfId="134">
      <pivotArea type="all" dataOnly="0" outline="0" fieldPosition="0"/>
    </format>
    <format dxfId="133">
      <pivotArea outline="0" collapsedLevelsAreSubtotals="1" fieldPosition="0"/>
    </format>
    <format dxfId="132">
      <pivotArea type="origin" dataOnly="0" labelOnly="1" outline="0" fieldPosition="0"/>
    </format>
    <format dxfId="131">
      <pivotArea field="2" type="button" dataOnly="0" labelOnly="1" outline="0" axis="axisCol" fieldPosition="0"/>
    </format>
    <format dxfId="130">
      <pivotArea type="topRight" dataOnly="0" labelOnly="1" outline="0" fieldPosition="0"/>
    </format>
    <format dxfId="129">
      <pivotArea field="1" type="button" dataOnly="0" labelOnly="1" outline="0" axis="axisRow" fieldPosition="0"/>
    </format>
    <format dxfId="128">
      <pivotArea dataOnly="0" labelOnly="1" fieldPosition="0">
        <references count="1">
          <reference field="1" count="7">
            <x v="0"/>
            <x v="1"/>
            <x v="2"/>
            <x v="3"/>
            <x v="4"/>
            <x v="5"/>
            <x v="6"/>
          </reference>
        </references>
      </pivotArea>
    </format>
    <format dxfId="127">
      <pivotArea dataOnly="0" labelOnly="1" grandRow="1" outline="0" fieldPosition="0"/>
    </format>
    <format dxfId="126">
      <pivotArea dataOnly="0" labelOnly="1" fieldPosition="0">
        <references count="1">
          <reference field="2" count="2">
            <x v="1"/>
            <x v="2"/>
          </reference>
        </references>
      </pivotArea>
    </format>
    <format dxfId="125">
      <pivotArea dataOnly="0" labelOnly="1" grandCol="1" outline="0" fieldPosition="0"/>
    </format>
    <format dxfId="124">
      <pivotArea type="all" dataOnly="0" outline="0" fieldPosition="0"/>
    </format>
    <format dxfId="123">
      <pivotArea outline="0" collapsedLevelsAreSubtotals="1" fieldPosition="0"/>
    </format>
    <format dxfId="122">
      <pivotArea type="origin" dataOnly="0" labelOnly="1" outline="0" fieldPosition="0"/>
    </format>
    <format dxfId="121">
      <pivotArea field="2" type="button" dataOnly="0" labelOnly="1" outline="0" axis="axisCol" fieldPosition="0"/>
    </format>
    <format dxfId="120">
      <pivotArea type="topRight" dataOnly="0" labelOnly="1" outline="0" fieldPosition="0"/>
    </format>
    <format dxfId="119">
      <pivotArea field="1" type="button" dataOnly="0" labelOnly="1" outline="0" axis="axisRow" fieldPosition="0"/>
    </format>
    <format dxfId="118">
      <pivotArea dataOnly="0" labelOnly="1" fieldPosition="0">
        <references count="1">
          <reference field="1" count="7">
            <x v="0"/>
            <x v="1"/>
            <x v="2"/>
            <x v="3"/>
            <x v="4"/>
            <x v="5"/>
            <x v="6"/>
          </reference>
        </references>
      </pivotArea>
    </format>
    <format dxfId="117">
      <pivotArea dataOnly="0" labelOnly="1" grandRow="1" outline="0" fieldPosition="0"/>
    </format>
    <format dxfId="116">
      <pivotArea dataOnly="0" labelOnly="1" fieldPosition="0">
        <references count="1">
          <reference field="2" count="2">
            <x v="1"/>
            <x v="2"/>
          </reference>
        </references>
      </pivotArea>
    </format>
    <format dxfId="115">
      <pivotArea dataOnly="0" labelOnly="1" grandCol="1" outline="0" fieldPosition="0"/>
    </format>
    <format dxfId="114">
      <pivotArea type="all" dataOnly="0" outline="0" fieldPosition="0"/>
    </format>
    <format dxfId="113">
      <pivotArea outline="0" collapsedLevelsAreSubtotals="1" fieldPosition="0"/>
    </format>
    <format dxfId="112">
      <pivotArea type="origin" dataOnly="0" labelOnly="1" outline="0" fieldPosition="0"/>
    </format>
    <format dxfId="111">
      <pivotArea field="2" type="button" dataOnly="0" labelOnly="1" outline="0" axis="axisCol" fieldPosition="0"/>
    </format>
    <format dxfId="110">
      <pivotArea type="topRight" dataOnly="0" labelOnly="1" outline="0" fieldPosition="0"/>
    </format>
    <format dxfId="109">
      <pivotArea field="1" type="button" dataOnly="0" labelOnly="1" outline="0" axis="axisRow" fieldPosition="0"/>
    </format>
    <format dxfId="108">
      <pivotArea dataOnly="0" labelOnly="1" fieldPosition="0">
        <references count="1">
          <reference field="1" count="7">
            <x v="0"/>
            <x v="1"/>
            <x v="2"/>
            <x v="3"/>
            <x v="4"/>
            <x v="5"/>
            <x v="6"/>
          </reference>
        </references>
      </pivotArea>
    </format>
    <format dxfId="107">
      <pivotArea dataOnly="0" labelOnly="1" grandRow="1" outline="0" fieldPosition="0"/>
    </format>
    <format dxfId="106">
      <pivotArea dataOnly="0" labelOnly="1" fieldPosition="0">
        <references count="1">
          <reference field="2" count="2">
            <x v="1"/>
            <x v="2"/>
          </reference>
        </references>
      </pivotArea>
    </format>
    <format dxfId="10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statistics-monitor" TargetMode="External"/><Relationship Id="rId7" Type="http://schemas.openxmlformats.org/officeDocument/2006/relationships/drawing" Target="../drawings/drawing1.xml"/><Relationship Id="rId2" Type="http://schemas.openxmlformats.org/officeDocument/2006/relationships/hyperlink" Target="https://www.gov.uk/search/research-and-statistics?keywords=fire&amp;content_store_document_type=upcoming_statistics&amp;order=release-date-oldest"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mailto:firestatistics@communities.gov.uk" TargetMode="External"/><Relationship Id="rId4" Type="http://schemas.openxmlformats.org/officeDocument/2006/relationships/hyperlink" Target="mailto:NewsDesk@communities.gov.uk" TargetMode="External"/></Relationships>
</file>

<file path=xl/worksheets/_rels/sheet10.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hyperlink" Target="mailto:firestatistics@homeoffice.gsi.gov.uk"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https://www.gov.uk/government/statistical-data-sets/fire-statistics-guidance" TargetMode="External"/><Relationship Id="rId6" Type="http://schemas.openxmlformats.org/officeDocument/2006/relationships/printerSettings" Target="../printerSettings/printerSettings8.bin"/><Relationship Id="rId5" Type="http://schemas.openxmlformats.org/officeDocument/2006/relationships/hyperlink" Target="https://code.statisticsauthority.gov.uk/" TargetMode="External"/><Relationship Id="rId4" Type="http://schemas.openxmlformats.org/officeDocument/2006/relationships/hyperlink" Target="mailto:firestatistics@homeoffice.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E862F-8685-4D35-80C6-C319E9108A0B}">
  <sheetPr codeName="Sheet1"/>
  <dimension ref="A1:K19"/>
  <sheetViews>
    <sheetView tabSelected="1" workbookViewId="0"/>
  </sheetViews>
  <sheetFormatPr defaultRowHeight="12.5" x14ac:dyDescent="0.25"/>
  <cols>
    <col min="1" max="1" width="74" style="1" bestFit="1" customWidth="1"/>
    <col min="2" max="255" width="9.453125" style="1" customWidth="1"/>
    <col min="256" max="256" width="2.81640625" style="1" customWidth="1"/>
    <col min="257" max="257" width="74" style="1" bestFit="1" customWidth="1"/>
    <col min="258" max="511" width="9.453125" style="1" customWidth="1"/>
    <col min="512" max="512" width="2.81640625" style="1" customWidth="1"/>
    <col min="513" max="513" width="74" style="1" bestFit="1" customWidth="1"/>
    <col min="514" max="767" width="9.453125" style="1" customWidth="1"/>
    <col min="768" max="768" width="2.81640625" style="1" customWidth="1"/>
    <col min="769" max="769" width="74" style="1" bestFit="1" customWidth="1"/>
    <col min="770" max="1023" width="9.453125" style="1" customWidth="1"/>
    <col min="1024" max="1024" width="2.81640625" style="1" customWidth="1"/>
    <col min="1025" max="1025" width="74" style="1" bestFit="1" customWidth="1"/>
    <col min="1026" max="1279" width="9.453125" style="1" customWidth="1"/>
    <col min="1280" max="1280" width="2.81640625" style="1" customWidth="1"/>
    <col min="1281" max="1281" width="74" style="1" bestFit="1" customWidth="1"/>
    <col min="1282" max="1535" width="9.453125" style="1" customWidth="1"/>
    <col min="1536" max="1536" width="2.81640625" style="1" customWidth="1"/>
    <col min="1537" max="1537" width="74" style="1" bestFit="1" customWidth="1"/>
    <col min="1538" max="1791" width="9.453125" style="1" customWidth="1"/>
    <col min="1792" max="1792" width="2.81640625" style="1" customWidth="1"/>
    <col min="1793" max="1793" width="74" style="1" bestFit="1" customWidth="1"/>
    <col min="1794" max="2047" width="9.453125" style="1" customWidth="1"/>
    <col min="2048" max="2048" width="2.81640625" style="1" customWidth="1"/>
    <col min="2049" max="2049" width="74" style="1" bestFit="1" customWidth="1"/>
    <col min="2050" max="2303" width="9.453125" style="1" customWidth="1"/>
    <col min="2304" max="2304" width="2.81640625" style="1" customWidth="1"/>
    <col min="2305" max="2305" width="74" style="1" bestFit="1" customWidth="1"/>
    <col min="2306" max="2559" width="9.453125" style="1" customWidth="1"/>
    <col min="2560" max="2560" width="2.81640625" style="1" customWidth="1"/>
    <col min="2561" max="2561" width="74" style="1" bestFit="1" customWidth="1"/>
    <col min="2562" max="2815" width="9.453125" style="1" customWidth="1"/>
    <col min="2816" max="2816" width="2.81640625" style="1" customWidth="1"/>
    <col min="2817" max="2817" width="74" style="1" bestFit="1" customWidth="1"/>
    <col min="2818" max="3071" width="9.453125" style="1" customWidth="1"/>
    <col min="3072" max="3072" width="2.81640625" style="1" customWidth="1"/>
    <col min="3073" max="3073" width="74" style="1" bestFit="1" customWidth="1"/>
    <col min="3074" max="3327" width="9.453125" style="1" customWidth="1"/>
    <col min="3328" max="3328" width="2.81640625" style="1" customWidth="1"/>
    <col min="3329" max="3329" width="74" style="1" bestFit="1" customWidth="1"/>
    <col min="3330" max="3583" width="9.453125" style="1" customWidth="1"/>
    <col min="3584" max="3584" width="2.81640625" style="1" customWidth="1"/>
    <col min="3585" max="3585" width="74" style="1" bestFit="1" customWidth="1"/>
    <col min="3586" max="3839" width="9.453125" style="1" customWidth="1"/>
    <col min="3840" max="3840" width="2.81640625" style="1" customWidth="1"/>
    <col min="3841" max="3841" width="74" style="1" bestFit="1" customWidth="1"/>
    <col min="3842" max="4095" width="9.453125" style="1" customWidth="1"/>
    <col min="4096" max="4096" width="2.81640625" style="1" customWidth="1"/>
    <col min="4097" max="4097" width="74" style="1" bestFit="1" customWidth="1"/>
    <col min="4098" max="4351" width="9.453125" style="1" customWidth="1"/>
    <col min="4352" max="4352" width="2.81640625" style="1" customWidth="1"/>
    <col min="4353" max="4353" width="74" style="1" bestFit="1" customWidth="1"/>
    <col min="4354" max="4607" width="9.453125" style="1" customWidth="1"/>
    <col min="4608" max="4608" width="2.81640625" style="1" customWidth="1"/>
    <col min="4609" max="4609" width="74" style="1" bestFit="1" customWidth="1"/>
    <col min="4610" max="4863" width="9.453125" style="1" customWidth="1"/>
    <col min="4864" max="4864" width="2.81640625" style="1" customWidth="1"/>
    <col min="4865" max="4865" width="74" style="1" bestFit="1" customWidth="1"/>
    <col min="4866" max="5119" width="9.453125" style="1" customWidth="1"/>
    <col min="5120" max="5120" width="2.81640625" style="1" customWidth="1"/>
    <col min="5121" max="5121" width="74" style="1" bestFit="1" customWidth="1"/>
    <col min="5122" max="5375" width="9.453125" style="1" customWidth="1"/>
    <col min="5376" max="5376" width="2.81640625" style="1" customWidth="1"/>
    <col min="5377" max="5377" width="74" style="1" bestFit="1" customWidth="1"/>
    <col min="5378" max="5631" width="9.453125" style="1" customWidth="1"/>
    <col min="5632" max="5632" width="2.81640625" style="1" customWidth="1"/>
    <col min="5633" max="5633" width="74" style="1" bestFit="1" customWidth="1"/>
    <col min="5634" max="5887" width="9.453125" style="1" customWidth="1"/>
    <col min="5888" max="5888" width="2.81640625" style="1" customWidth="1"/>
    <col min="5889" max="5889" width="74" style="1" bestFit="1" customWidth="1"/>
    <col min="5890" max="6143" width="9.453125" style="1" customWidth="1"/>
    <col min="6144" max="6144" width="2.81640625" style="1" customWidth="1"/>
    <col min="6145" max="6145" width="74" style="1" bestFit="1" customWidth="1"/>
    <col min="6146" max="6399" width="9.453125" style="1" customWidth="1"/>
    <col min="6400" max="6400" width="2.81640625" style="1" customWidth="1"/>
    <col min="6401" max="6401" width="74" style="1" bestFit="1" customWidth="1"/>
    <col min="6402" max="6655" width="9.453125" style="1" customWidth="1"/>
    <col min="6656" max="6656" width="2.81640625" style="1" customWidth="1"/>
    <col min="6657" max="6657" width="74" style="1" bestFit="1" customWidth="1"/>
    <col min="6658" max="6911" width="9.453125" style="1" customWidth="1"/>
    <col min="6912" max="6912" width="2.81640625" style="1" customWidth="1"/>
    <col min="6913" max="6913" width="74" style="1" bestFit="1" customWidth="1"/>
    <col min="6914" max="7167" width="9.453125" style="1" customWidth="1"/>
    <col min="7168" max="7168" width="2.81640625" style="1" customWidth="1"/>
    <col min="7169" max="7169" width="74" style="1" bestFit="1" customWidth="1"/>
    <col min="7170" max="7423" width="9.453125" style="1" customWidth="1"/>
    <col min="7424" max="7424" width="2.81640625" style="1" customWidth="1"/>
    <col min="7425" max="7425" width="74" style="1" bestFit="1" customWidth="1"/>
    <col min="7426" max="7679" width="9.453125" style="1" customWidth="1"/>
    <col min="7680" max="7680" width="2.81640625" style="1" customWidth="1"/>
    <col min="7681" max="7681" width="74" style="1" bestFit="1" customWidth="1"/>
    <col min="7682" max="7935" width="9.453125" style="1" customWidth="1"/>
    <col min="7936" max="7936" width="2.81640625" style="1" customWidth="1"/>
    <col min="7937" max="7937" width="74" style="1" bestFit="1" customWidth="1"/>
    <col min="7938" max="8191" width="9.453125" style="1" customWidth="1"/>
    <col min="8192" max="8192" width="2.81640625" style="1" customWidth="1"/>
    <col min="8193" max="8193" width="74" style="1" bestFit="1" customWidth="1"/>
    <col min="8194" max="8447" width="9.453125" style="1" customWidth="1"/>
    <col min="8448" max="8448" width="2.81640625" style="1" customWidth="1"/>
    <col min="8449" max="8449" width="74" style="1" bestFit="1" customWidth="1"/>
    <col min="8450" max="8703" width="9.453125" style="1" customWidth="1"/>
    <col min="8704" max="8704" width="2.81640625" style="1" customWidth="1"/>
    <col min="8705" max="8705" width="74" style="1" bestFit="1" customWidth="1"/>
    <col min="8706" max="8959" width="9.453125" style="1" customWidth="1"/>
    <col min="8960" max="8960" width="2.81640625" style="1" customWidth="1"/>
    <col min="8961" max="8961" width="74" style="1" bestFit="1" customWidth="1"/>
    <col min="8962" max="9215" width="9.453125" style="1" customWidth="1"/>
    <col min="9216" max="9216" width="2.81640625" style="1" customWidth="1"/>
    <col min="9217" max="9217" width="74" style="1" bestFit="1" customWidth="1"/>
    <col min="9218" max="9471" width="9.453125" style="1" customWidth="1"/>
    <col min="9472" max="9472" width="2.81640625" style="1" customWidth="1"/>
    <col min="9473" max="9473" width="74" style="1" bestFit="1" customWidth="1"/>
    <col min="9474" max="9727" width="9.453125" style="1" customWidth="1"/>
    <col min="9728" max="9728" width="2.81640625" style="1" customWidth="1"/>
    <col min="9729" max="9729" width="74" style="1" bestFit="1" customWidth="1"/>
    <col min="9730" max="9983" width="9.453125" style="1" customWidth="1"/>
    <col min="9984" max="9984" width="2.81640625" style="1" customWidth="1"/>
    <col min="9985" max="9985" width="74" style="1" bestFit="1" customWidth="1"/>
    <col min="9986" max="10239" width="9.453125" style="1" customWidth="1"/>
    <col min="10240" max="10240" width="2.81640625" style="1" customWidth="1"/>
    <col min="10241" max="10241" width="74" style="1" bestFit="1" customWidth="1"/>
    <col min="10242" max="10495" width="9.453125" style="1" customWidth="1"/>
    <col min="10496" max="10496" width="2.81640625" style="1" customWidth="1"/>
    <col min="10497" max="10497" width="74" style="1" bestFit="1" customWidth="1"/>
    <col min="10498" max="10751" width="9.453125" style="1" customWidth="1"/>
    <col min="10752" max="10752" width="2.81640625" style="1" customWidth="1"/>
    <col min="10753" max="10753" width="74" style="1" bestFit="1" customWidth="1"/>
    <col min="10754" max="11007" width="9.453125" style="1" customWidth="1"/>
    <col min="11008" max="11008" width="2.81640625" style="1" customWidth="1"/>
    <col min="11009" max="11009" width="74" style="1" bestFit="1" customWidth="1"/>
    <col min="11010" max="11263" width="9.453125" style="1" customWidth="1"/>
    <col min="11264" max="11264" width="2.81640625" style="1" customWidth="1"/>
    <col min="11265" max="11265" width="74" style="1" bestFit="1" customWidth="1"/>
    <col min="11266" max="11519" width="9.453125" style="1" customWidth="1"/>
    <col min="11520" max="11520" width="2.81640625" style="1" customWidth="1"/>
    <col min="11521" max="11521" width="74" style="1" bestFit="1" customWidth="1"/>
    <col min="11522" max="11775" width="9.453125" style="1" customWidth="1"/>
    <col min="11776" max="11776" width="2.81640625" style="1" customWidth="1"/>
    <col min="11777" max="11777" width="74" style="1" bestFit="1" customWidth="1"/>
    <col min="11778" max="12031" width="9.453125" style="1" customWidth="1"/>
    <col min="12032" max="12032" width="2.81640625" style="1" customWidth="1"/>
    <col min="12033" max="12033" width="74" style="1" bestFit="1" customWidth="1"/>
    <col min="12034" max="12287" width="9.453125" style="1" customWidth="1"/>
    <col min="12288" max="12288" width="2.81640625" style="1" customWidth="1"/>
    <col min="12289" max="12289" width="74" style="1" bestFit="1" customWidth="1"/>
    <col min="12290" max="12543" width="9.453125" style="1" customWidth="1"/>
    <col min="12544" max="12544" width="2.81640625" style="1" customWidth="1"/>
    <col min="12545" max="12545" width="74" style="1" bestFit="1" customWidth="1"/>
    <col min="12546" max="12799" width="9.453125" style="1" customWidth="1"/>
    <col min="12800" max="12800" width="2.81640625" style="1" customWidth="1"/>
    <col min="12801" max="12801" width="74" style="1" bestFit="1" customWidth="1"/>
    <col min="12802" max="13055" width="9.453125" style="1" customWidth="1"/>
    <col min="13056" max="13056" width="2.81640625" style="1" customWidth="1"/>
    <col min="13057" max="13057" width="74" style="1" bestFit="1" customWidth="1"/>
    <col min="13058" max="13311" width="9.453125" style="1" customWidth="1"/>
    <col min="13312" max="13312" width="2.81640625" style="1" customWidth="1"/>
    <col min="13313" max="13313" width="74" style="1" bestFit="1" customWidth="1"/>
    <col min="13314" max="13567" width="9.453125" style="1" customWidth="1"/>
    <col min="13568" max="13568" width="2.81640625" style="1" customWidth="1"/>
    <col min="13569" max="13569" width="74" style="1" bestFit="1" customWidth="1"/>
    <col min="13570" max="13823" width="9.453125" style="1" customWidth="1"/>
    <col min="13824" max="13824" width="2.81640625" style="1" customWidth="1"/>
    <col min="13825" max="13825" width="74" style="1" bestFit="1" customWidth="1"/>
    <col min="13826" max="14079" width="9.453125" style="1" customWidth="1"/>
    <col min="14080" max="14080" width="2.81640625" style="1" customWidth="1"/>
    <col min="14081" max="14081" width="74" style="1" bestFit="1" customWidth="1"/>
    <col min="14082" max="14335" width="9.453125" style="1" customWidth="1"/>
    <col min="14336" max="14336" width="2.81640625" style="1" customWidth="1"/>
    <col min="14337" max="14337" width="74" style="1" bestFit="1" customWidth="1"/>
    <col min="14338" max="14591" width="9.453125" style="1" customWidth="1"/>
    <col min="14592" max="14592" width="2.81640625" style="1" customWidth="1"/>
    <col min="14593" max="14593" width="74" style="1" bestFit="1" customWidth="1"/>
    <col min="14594" max="14847" width="9.453125" style="1" customWidth="1"/>
    <col min="14848" max="14848" width="2.81640625" style="1" customWidth="1"/>
    <col min="14849" max="14849" width="74" style="1" bestFit="1" customWidth="1"/>
    <col min="14850" max="15103" width="9.453125" style="1" customWidth="1"/>
    <col min="15104" max="15104" width="2.81640625" style="1" customWidth="1"/>
    <col min="15105" max="15105" width="74" style="1" bestFit="1" customWidth="1"/>
    <col min="15106" max="15359" width="9.453125" style="1" customWidth="1"/>
    <col min="15360" max="15360" width="2.81640625" style="1" customWidth="1"/>
    <col min="15361" max="15361" width="74" style="1" bestFit="1" customWidth="1"/>
    <col min="15362" max="15615" width="9.453125" style="1" customWidth="1"/>
    <col min="15616" max="15616" width="2.81640625" style="1" customWidth="1"/>
    <col min="15617" max="15617" width="74" style="1" bestFit="1" customWidth="1"/>
    <col min="15618" max="15871" width="9.453125" style="1" customWidth="1"/>
    <col min="15872" max="15872" width="2.81640625" style="1" customWidth="1"/>
    <col min="15873" max="15873" width="74" style="1" bestFit="1" customWidth="1"/>
    <col min="15874" max="16127" width="9.453125" style="1" customWidth="1"/>
    <col min="16128" max="16128" width="2.81640625" style="1" customWidth="1"/>
    <col min="16129" max="16129" width="74" style="1" bestFit="1" customWidth="1"/>
    <col min="16130" max="16384" width="9.453125" style="1" customWidth="1"/>
  </cols>
  <sheetData>
    <row r="1" spans="1:11" ht="84" customHeight="1" x14ac:dyDescent="0.25">
      <c r="A1" s="9"/>
    </row>
    <row r="2" spans="1:11" ht="27.5" x14ac:dyDescent="0.55000000000000004">
      <c r="A2" s="10" t="s">
        <v>26</v>
      </c>
    </row>
    <row r="3" spans="1:11" ht="22.5" x14ac:dyDescent="0.25">
      <c r="A3" s="11" t="str">
        <f>_xlfn.CONCAT("England, year ending ",config!B5," ",config!B6,": data tables")</f>
        <v>England, year ending March 2025: data tables</v>
      </c>
    </row>
    <row r="4" spans="1:11" ht="45" customHeight="1" x14ac:dyDescent="0.35">
      <c r="A4" s="12" t="s">
        <v>30</v>
      </c>
      <c r="C4" s="2"/>
      <c r="K4" s="3"/>
    </row>
    <row r="5" spans="1:11" ht="32.25" customHeight="1" x14ac:dyDescent="0.35">
      <c r="A5" s="7" t="str">
        <f>_xlfn.CONCAT("Responsible Statistician: ",config!B4)</f>
        <v>Responsible Statistician: Paul Gaught-Allen</v>
      </c>
      <c r="B5" s="4"/>
    </row>
    <row r="6" spans="1:11" ht="15.5" x14ac:dyDescent="0.35">
      <c r="A6" s="8" t="s">
        <v>114</v>
      </c>
      <c r="B6" s="4"/>
    </row>
    <row r="7" spans="1:11" ht="15.5" x14ac:dyDescent="0.35">
      <c r="A7" s="13" t="s">
        <v>98</v>
      </c>
      <c r="B7" s="6"/>
    </row>
    <row r="8" spans="1:11" ht="28.5" customHeight="1" x14ac:dyDescent="0.35">
      <c r="A8" s="13" t="str">
        <f>_xlfn.CONCAT("Published: ",config!B1)</f>
        <v>Published: 10 July 2025</v>
      </c>
      <c r="B8" s="5"/>
    </row>
    <row r="9" spans="1:11" ht="15.5" x14ac:dyDescent="0.35">
      <c r="A9" s="13" t="str">
        <f>_xlfn.CONCAT("Next update: ",config!B2)</f>
        <v>Next update: N/A</v>
      </c>
      <c r="B9" s="5"/>
    </row>
    <row r="10" spans="1:11" ht="30" customHeight="1" x14ac:dyDescent="0.35">
      <c r="A10" s="7" t="str">
        <f>_xlfn.CONCAT("Crown copyright © ",config!B8)</f>
        <v>Crown copyright © 2025</v>
      </c>
    </row>
    <row r="11" spans="1:11" ht="15.5" x14ac:dyDescent="0.35">
      <c r="A11" s="14" t="s">
        <v>27</v>
      </c>
    </row>
    <row r="12" spans="1:11" ht="15.5" x14ac:dyDescent="0.35">
      <c r="A12" s="15" t="s">
        <v>28</v>
      </c>
    </row>
    <row r="13" spans="1:11" ht="15.5" x14ac:dyDescent="0.35">
      <c r="A13" s="15" t="s">
        <v>29</v>
      </c>
    </row>
    <row r="14" spans="1:11" ht="15.5" x14ac:dyDescent="0.35">
      <c r="A14" s="16" t="s">
        <v>99</v>
      </c>
    </row>
    <row r="15" spans="1:11" x14ac:dyDescent="0.25">
      <c r="A15" s="9"/>
    </row>
    <row r="16" spans="1:11" x14ac:dyDescent="0.25">
      <c r="A16" s="9"/>
    </row>
    <row r="17" spans="1:1" x14ac:dyDescent="0.25">
      <c r="A17" s="9"/>
    </row>
    <row r="18" spans="1:1" x14ac:dyDescent="0.25">
      <c r="A18" s="9"/>
    </row>
    <row r="19" spans="1:1" x14ac:dyDescent="0.25">
      <c r="A19" s="9"/>
    </row>
  </sheetData>
  <hyperlinks>
    <hyperlink ref="A14" r:id="rId1" xr:uid="{7CF63BFF-23BB-4835-81C3-6CFB33852199}"/>
    <hyperlink ref="A11" location="Contents!A1" display="Contents" xr:uid="{77DDA42A-BCA7-462C-8E7B-A0615FB3C6E9}"/>
    <hyperlink ref="A9" r:id="rId2" display="Next update: 24 October 2024" xr:uid="{00086610-602A-4C90-A89C-28E1BB908C7A}"/>
    <hyperlink ref="A8" r:id="rId3" display="Published: 12 August 2021" xr:uid="{B41BA8C2-C915-4E84-887B-5580D2A2F3C9}"/>
    <hyperlink ref="A7" r:id="rId4" xr:uid="{3841DE50-BAE9-4F8F-982E-BE6A84547806}"/>
    <hyperlink ref="A6" r:id="rId5" xr:uid="{E4ADF8CF-F6A3-4EDB-819A-78D883D9FFA7}"/>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ACD81-C5E3-4A48-9440-9C5640416B7D}">
  <sheetPr codeName="Sheet10">
    <tabColor rgb="FFFFC000"/>
  </sheetPr>
  <dimension ref="A1:N62"/>
  <sheetViews>
    <sheetView zoomScaleNormal="100" workbookViewId="0">
      <selection activeCell="I41" sqref="I41"/>
    </sheetView>
  </sheetViews>
  <sheetFormatPr defaultColWidth="9.1796875" defaultRowHeight="15.5" x14ac:dyDescent="0.35"/>
  <cols>
    <col min="1" max="1" width="44.81640625" style="18" bestFit="1" customWidth="1"/>
    <col min="2" max="2" width="16.26953125" style="18" bestFit="1" customWidth="1"/>
    <col min="3" max="3" width="10.453125" style="18" bestFit="1" customWidth="1"/>
    <col min="4" max="6" width="11.26953125" style="18" bestFit="1" customWidth="1"/>
    <col min="7" max="12" width="9.1796875" style="18"/>
    <col min="13" max="13" width="9.1796875" style="18" customWidth="1"/>
    <col min="14" max="15" width="9.1796875" style="18"/>
    <col min="16" max="16" width="35.81640625" style="18" bestFit="1" customWidth="1"/>
    <col min="17" max="17" width="16.26953125" style="18" bestFit="1" customWidth="1"/>
    <col min="18" max="18" width="10.453125" style="18" bestFit="1" customWidth="1"/>
    <col min="19" max="19" width="11.26953125" style="18" bestFit="1" customWidth="1"/>
    <col min="20" max="30" width="9.1796875" style="18"/>
    <col min="31" max="31" width="37.1796875" style="18" bestFit="1" customWidth="1"/>
    <col min="32" max="32" width="16.26953125" style="18" bestFit="1" customWidth="1"/>
    <col min="33" max="33" width="10.453125" style="18" bestFit="1" customWidth="1"/>
    <col min="34" max="34" width="11.26953125" style="18" bestFit="1" customWidth="1"/>
    <col min="35" max="16384" width="9.1796875" style="18"/>
  </cols>
  <sheetData>
    <row r="1" spans="1:14" x14ac:dyDescent="0.35">
      <c r="A1" s="67" t="s">
        <v>87</v>
      </c>
      <c r="B1" s="68" t="str">
        <f>IF(SUM(B3,B17,B31)=0,"PASS",SUM(B3,B17,B31))</f>
        <v>PASS</v>
      </c>
    </row>
    <row r="3" spans="1:14" ht="41.25" customHeight="1" x14ac:dyDescent="0.35">
      <c r="A3" s="69" t="s">
        <v>88</v>
      </c>
      <c r="B3" s="18">
        <f>COUNTIF(L8:N15,"Error")</f>
        <v>0</v>
      </c>
    </row>
    <row r="4" spans="1:14" ht="15.75" customHeight="1" x14ac:dyDescent="0.35">
      <c r="A4" s="70" t="s">
        <v>0</v>
      </c>
      <c r="B4" s="18" t="s">
        <v>101</v>
      </c>
    </row>
    <row r="5" spans="1:14" ht="14.25" customHeight="1" x14ac:dyDescent="0.35"/>
    <row r="6" spans="1:14" x14ac:dyDescent="0.35">
      <c r="A6" s="70" t="s">
        <v>96</v>
      </c>
      <c r="B6" s="70" t="s">
        <v>89</v>
      </c>
      <c r="G6" s="18">
        <v>4</v>
      </c>
      <c r="H6" s="18">
        <v>2</v>
      </c>
      <c r="I6" s="18">
        <v>3</v>
      </c>
      <c r="L6" s="18">
        <v>2</v>
      </c>
      <c r="M6" s="18">
        <v>3</v>
      </c>
      <c r="N6" s="18">
        <v>4</v>
      </c>
    </row>
    <row r="7" spans="1:14" x14ac:dyDescent="0.35">
      <c r="A7" s="70" t="s">
        <v>109</v>
      </c>
      <c r="B7" s="18" t="s">
        <v>8</v>
      </c>
      <c r="C7" s="18" t="s">
        <v>9</v>
      </c>
      <c r="D7" s="18" t="s">
        <v>90</v>
      </c>
      <c r="F7" s="18" t="str" cm="1">
        <f t="array" ref="F7:I15">A7:D15</f>
        <v>Row Labels</v>
      </c>
      <c r="G7" s="18" t="str">
        <v>Accidental</v>
      </c>
      <c r="H7" s="18" t="str">
        <v>Deliberate</v>
      </c>
      <c r="I7" s="18" t="str">
        <v>Grand Total</v>
      </c>
      <c r="K7" s="17" t="s">
        <v>91</v>
      </c>
      <c r="L7" s="18" t="s">
        <v>50</v>
      </c>
      <c r="M7" s="18" t="s">
        <v>92</v>
      </c>
      <c r="N7" s="18" t="s">
        <v>93</v>
      </c>
    </row>
    <row r="8" spans="1:14" x14ac:dyDescent="0.35">
      <c r="A8" s="71" t="s">
        <v>7</v>
      </c>
      <c r="B8" s="18">
        <v>557</v>
      </c>
      <c r="C8" s="18">
        <v>28</v>
      </c>
      <c r="D8" s="18">
        <v>585</v>
      </c>
      <c r="F8" s="18" t="str">
        <v>Agricultural vehicles</v>
      </c>
      <c r="G8" s="18">
        <v>557</v>
      </c>
      <c r="H8" s="18">
        <v>28</v>
      </c>
      <c r="I8" s="18">
        <v>585</v>
      </c>
      <c r="K8" s="18" t="s">
        <v>50</v>
      </c>
      <c r="L8" s="18" t="b">
        <f>IF(VLOOKUP("Grand Total",$F$8:$I$15,G$6,FALSE)=VLOOKUP($K8,FIRE0302!$A$7:$L$15,'QA checks'!L$6,FALSE),TRUE,"Error")</f>
        <v>1</v>
      </c>
      <c r="M8" s="18" t="b">
        <f>IF(VLOOKUP("Grand Total",$F$8:$I$15,H$6,FALSE)=VLOOKUP($K8,FIRE0302!$A$7:$L$15,'QA checks'!M$6,FALSE),TRUE,"Error")</f>
        <v>1</v>
      </c>
      <c r="N8" s="18" t="b">
        <f>IF(VLOOKUP("Grand Total",$F$8:$I$15,I$6,FALSE)=VLOOKUP($K8,FIRE0302!$A$7:$L$15,'QA checks'!N$6,FALSE),TRUE,"Error")</f>
        <v>1</v>
      </c>
    </row>
    <row r="9" spans="1:14" x14ac:dyDescent="0.35">
      <c r="A9" s="71" t="s">
        <v>10</v>
      </c>
      <c r="B9" s="18">
        <v>234</v>
      </c>
      <c r="C9" s="18">
        <v>18</v>
      </c>
      <c r="D9" s="18">
        <v>252</v>
      </c>
      <c r="F9" s="18" t="str">
        <v>Bus/Coach</v>
      </c>
      <c r="G9" s="18">
        <v>234</v>
      </c>
      <c r="H9" s="18">
        <v>18</v>
      </c>
      <c r="I9" s="18">
        <v>252</v>
      </c>
      <c r="K9" s="18" t="s">
        <v>11</v>
      </c>
      <c r="L9" s="18" t="b">
        <f>IF(VLOOKUP($K9,$F$8:$I$15,G$6,FALSE)=VLOOKUP($K9,FIRE0302!$A$7:$L$15,'QA checks'!L$6,FALSE),TRUE,"Error")</f>
        <v>1</v>
      </c>
      <c r="M9" s="18" t="b">
        <f>IF(VLOOKUP($K9,$F$8:$I$15,H$6,FALSE)=VLOOKUP($K9,FIRE0302!$A$7:$L$15,'QA checks'!M$6,FALSE),TRUE,"Error")</f>
        <v>1</v>
      </c>
      <c r="N9" s="18" t="b">
        <f>IF(VLOOKUP($K9,$F$8:$I$15,I$6,FALSE)=VLOOKUP($K9,FIRE0302!$A$7:$L$15,'QA checks'!N$6,FALSE),TRUE,"Error")</f>
        <v>1</v>
      </c>
    </row>
    <row r="10" spans="1:14" x14ac:dyDescent="0.35">
      <c r="A10" s="71" t="s">
        <v>11</v>
      </c>
      <c r="B10" s="18">
        <v>6937</v>
      </c>
      <c r="C10" s="18">
        <v>3806</v>
      </c>
      <c r="D10" s="18">
        <v>10743</v>
      </c>
      <c r="F10" s="18" t="str">
        <v>Car</v>
      </c>
      <c r="G10" s="18">
        <v>6937</v>
      </c>
      <c r="H10" s="18">
        <v>3806</v>
      </c>
      <c r="I10" s="18">
        <v>10743</v>
      </c>
      <c r="K10" s="18" t="s">
        <v>13</v>
      </c>
      <c r="L10" s="18" t="b">
        <f>IF(VLOOKUP($K10,$F$8:$I$15,G$6,FALSE)=VLOOKUP($K10,FIRE0302!$A$7:$L$15,'QA checks'!L$6,FALSE),TRUE,"Error")</f>
        <v>1</v>
      </c>
      <c r="M10" s="18" t="b">
        <f>IF(VLOOKUP($K10,$F$8:$I$15,H$6,FALSE)=VLOOKUP($K10,FIRE0302!$A$7:$L$15,'QA checks'!M$6,FALSE),TRUE,"Error")</f>
        <v>1</v>
      </c>
      <c r="N10" s="18" t="b">
        <f>IF(VLOOKUP($K10,$F$8:$I$15,I$6,FALSE)=VLOOKUP($K10,FIRE0302!$A$7:$L$15,'QA checks'!N$6,FALSE),TRUE,"Error")</f>
        <v>1</v>
      </c>
    </row>
    <row r="11" spans="1:14" x14ac:dyDescent="0.35">
      <c r="A11" s="71" t="s">
        <v>12</v>
      </c>
      <c r="B11" s="18">
        <v>944</v>
      </c>
      <c r="C11" s="18">
        <v>49</v>
      </c>
      <c r="D11" s="18">
        <v>993</v>
      </c>
      <c r="F11" s="18" t="str">
        <v>Lorry/HGV</v>
      </c>
      <c r="G11" s="18">
        <v>944</v>
      </c>
      <c r="H11" s="18">
        <v>49</v>
      </c>
      <c r="I11" s="18">
        <v>993</v>
      </c>
      <c r="K11" s="18" t="s">
        <v>15</v>
      </c>
      <c r="L11" s="18" t="b">
        <f>IF(VLOOKUP($K11,$F$8:$I$15,G$6,FALSE)=VLOOKUP($K11,FIRE0302!$A$7:$L$15,'QA checks'!L$6,FALSE),TRUE,"Error")</f>
        <v>1</v>
      </c>
      <c r="M11" s="18" t="b">
        <f>IF(VLOOKUP($K11,$F$8:$I$15,H$6,FALSE)=VLOOKUP($K11,FIRE0302!$A$7:$L$15,'QA checks'!M$6,FALSE),TRUE,"Error")</f>
        <v>1</v>
      </c>
      <c r="N11" s="18" t="b">
        <f>IF(VLOOKUP($K11,$F$8:$I$15,I$6,FALSE)=VLOOKUP($K11,FIRE0302!$A$7:$L$15,'QA checks'!N$6,FALSE),TRUE,"Error")</f>
        <v>1</v>
      </c>
    </row>
    <row r="12" spans="1:14" x14ac:dyDescent="0.35">
      <c r="A12" s="71" t="s">
        <v>13</v>
      </c>
      <c r="B12" s="18">
        <v>342</v>
      </c>
      <c r="C12" s="18">
        <v>1451</v>
      </c>
      <c r="D12" s="18">
        <v>1793</v>
      </c>
      <c r="F12" s="18" t="str">
        <v>Motorcycle</v>
      </c>
      <c r="G12" s="18">
        <v>342</v>
      </c>
      <c r="H12" s="18">
        <v>1451</v>
      </c>
      <c r="I12" s="18">
        <v>1793</v>
      </c>
      <c r="K12" s="18" t="s">
        <v>12</v>
      </c>
      <c r="L12" s="18" t="b">
        <f>IF(VLOOKUP($K12,$F$8:$I$15,G$6,FALSE)=VLOOKUP($K12,FIRE0302!$A$7:$L$15,'QA checks'!L$6,FALSE),TRUE,"Error")</f>
        <v>1</v>
      </c>
      <c r="M12" s="18" t="b">
        <f>IF(VLOOKUP($K12,$F$8:$I$15,H$6,FALSE)=VLOOKUP($K12,FIRE0302!$A$7:$L$15,'QA checks'!M$6,FALSE),TRUE,"Error")</f>
        <v>1</v>
      </c>
      <c r="N12" s="18" t="b">
        <f>IF(VLOOKUP($K12,$F$8:$I$15,I$6,FALSE)=VLOOKUP($K12,FIRE0302!$A$7:$L$15,'QA checks'!N$6,FALSE),TRUE,"Error")</f>
        <v>1</v>
      </c>
    </row>
    <row r="13" spans="1:14" x14ac:dyDescent="0.35">
      <c r="A13" s="71" t="s">
        <v>14</v>
      </c>
      <c r="B13" s="18">
        <v>1195</v>
      </c>
      <c r="C13" s="18">
        <v>798</v>
      </c>
      <c r="D13" s="18">
        <v>1993</v>
      </c>
      <c r="F13" s="18" t="str">
        <v>Other road vehicles</v>
      </c>
      <c r="G13" s="18">
        <v>1195</v>
      </c>
      <c r="H13" s="18">
        <v>798</v>
      </c>
      <c r="I13" s="18">
        <v>1993</v>
      </c>
      <c r="K13" s="18" t="s">
        <v>10</v>
      </c>
      <c r="L13" s="18" t="b">
        <f>IF(VLOOKUP($K13,$F$8:$I$15,G$6,FALSE)=VLOOKUP($K13,FIRE0302!$A$7:$L$15,'QA checks'!L$6,FALSE),TRUE,"Error")</f>
        <v>1</v>
      </c>
      <c r="M13" s="18" t="b">
        <f>IF(VLOOKUP($K13,$F$8:$I$15,H$6,FALSE)=VLOOKUP($K13,FIRE0302!$A$7:$L$15,'QA checks'!M$6,FALSE),TRUE,"Error")</f>
        <v>1</v>
      </c>
      <c r="N13" s="18" t="b">
        <f>IF(VLOOKUP($K13,$F$8:$I$15,I$6,FALSE)=VLOOKUP($K13,FIRE0302!$A$7:$L$15,'QA checks'!N$6,FALSE),TRUE,"Error")</f>
        <v>1</v>
      </c>
    </row>
    <row r="14" spans="1:14" x14ac:dyDescent="0.35">
      <c r="A14" s="71" t="s">
        <v>15</v>
      </c>
      <c r="B14" s="18">
        <v>1366</v>
      </c>
      <c r="C14" s="18">
        <v>769</v>
      </c>
      <c r="D14" s="18">
        <v>2135</v>
      </c>
      <c r="F14" s="18" t="str">
        <v>Van</v>
      </c>
      <c r="G14" s="18">
        <v>1366</v>
      </c>
      <c r="H14" s="18">
        <v>769</v>
      </c>
      <c r="I14" s="18">
        <v>2135</v>
      </c>
      <c r="K14" s="18" t="s">
        <v>7</v>
      </c>
      <c r="L14" s="18" t="b">
        <f>IF(VLOOKUP($K14,$F$8:$I$15,G$6,FALSE)=VLOOKUP($K14,FIRE0302!$A$7:$L$15,'QA checks'!L$6,FALSE),TRUE,"Error")</f>
        <v>1</v>
      </c>
      <c r="M14" s="18" t="b">
        <f>IF(VLOOKUP($K14,$F$8:$I$15,H$6,FALSE)=VLOOKUP($K14,FIRE0302!$A$7:$L$15,'QA checks'!M$6,FALSE),TRUE,"Error")</f>
        <v>1</v>
      </c>
      <c r="N14" s="18" t="b">
        <f>IF(VLOOKUP($K14,$F$8:$I$15,I$6,FALSE)=VLOOKUP($K14,FIRE0302!$A$7:$L$15,'QA checks'!N$6,FALSE),TRUE,"Error")</f>
        <v>1</v>
      </c>
    </row>
    <row r="15" spans="1:14" x14ac:dyDescent="0.35">
      <c r="A15" s="71" t="s">
        <v>90</v>
      </c>
      <c r="B15" s="18">
        <v>11575</v>
      </c>
      <c r="C15" s="18">
        <v>6919</v>
      </c>
      <c r="D15" s="18">
        <v>18494</v>
      </c>
      <c r="F15" s="18" t="str">
        <v>Grand Total</v>
      </c>
      <c r="G15" s="18">
        <v>11575</v>
      </c>
      <c r="H15" s="18">
        <v>6919</v>
      </c>
      <c r="I15" s="18">
        <v>18494</v>
      </c>
      <c r="K15" s="18" t="s">
        <v>97</v>
      </c>
      <c r="L15" s="18" t="b">
        <f>IF(VLOOKUP($F13,$F$8:$I$15,G$6,FALSE)=VLOOKUP($K15,FIRE0302!$A$7:$L$15,'QA checks'!L$6,FALSE),TRUE,"Error")</f>
        <v>1</v>
      </c>
      <c r="M15" s="18" t="b">
        <f>IF(VLOOKUP($F13,$F$8:$I$15,H$6,FALSE)=VLOOKUP($K15,FIRE0302!$A$7:$L$15,'QA checks'!M$6,FALSE),TRUE,"Error")</f>
        <v>1</v>
      </c>
      <c r="N15" s="18" t="b">
        <f>IF(VLOOKUP($F13,$F$8:$I$15,I$6,FALSE)=VLOOKUP($K15,FIRE0302!$A$7:$L$15,'QA checks'!N$6,FALSE),TRUE,"Error")</f>
        <v>1</v>
      </c>
    </row>
    <row r="17" spans="1:14" x14ac:dyDescent="0.35">
      <c r="A17" s="69" t="s">
        <v>94</v>
      </c>
      <c r="B17" s="18">
        <f>COUNTIF(L22:N29,"Error")</f>
        <v>0</v>
      </c>
    </row>
    <row r="18" spans="1:14" x14ac:dyDescent="0.35">
      <c r="A18" s="70" t="s">
        <v>0</v>
      </c>
      <c r="B18" s="18" t="s">
        <v>101</v>
      </c>
    </row>
    <row r="20" spans="1:14" x14ac:dyDescent="0.35">
      <c r="A20" s="70" t="s">
        <v>110</v>
      </c>
      <c r="B20" s="70" t="s">
        <v>89</v>
      </c>
      <c r="G20" s="18">
        <v>4</v>
      </c>
      <c r="H20" s="18">
        <v>2</v>
      </c>
      <c r="I20" s="18">
        <v>3</v>
      </c>
      <c r="L20" s="18">
        <v>6</v>
      </c>
      <c r="M20" s="18">
        <v>7</v>
      </c>
      <c r="N20" s="18">
        <v>8</v>
      </c>
    </row>
    <row r="21" spans="1:14" x14ac:dyDescent="0.35">
      <c r="A21" s="70" t="s">
        <v>109</v>
      </c>
      <c r="B21" s="18" t="s">
        <v>8</v>
      </c>
      <c r="C21" s="18" t="s">
        <v>9</v>
      </c>
      <c r="D21" s="18" t="s">
        <v>90</v>
      </c>
      <c r="F21" s="18" t="str" cm="1">
        <f t="array" ref="F21:I29">A21:D29</f>
        <v>Row Labels</v>
      </c>
      <c r="G21" s="18" t="str">
        <v>Accidental</v>
      </c>
      <c r="H21" s="18" t="str">
        <v>Deliberate</v>
      </c>
      <c r="I21" s="18" t="str">
        <v>Grand Total</v>
      </c>
      <c r="K21" s="17" t="s">
        <v>91</v>
      </c>
      <c r="L21" s="18" t="s">
        <v>50</v>
      </c>
      <c r="M21" s="18" t="s">
        <v>92</v>
      </c>
      <c r="N21" s="18" t="s">
        <v>93</v>
      </c>
    </row>
    <row r="22" spans="1:14" x14ac:dyDescent="0.35">
      <c r="A22" s="71" t="s">
        <v>7</v>
      </c>
      <c r="B22" s="18">
        <v>0</v>
      </c>
      <c r="C22" s="18">
        <v>0</v>
      </c>
      <c r="D22" s="18">
        <v>0</v>
      </c>
      <c r="F22" s="18" t="str">
        <v>Agricultural vehicles</v>
      </c>
      <c r="G22" s="18">
        <v>0</v>
      </c>
      <c r="H22" s="18">
        <v>0</v>
      </c>
      <c r="I22" s="18">
        <v>0</v>
      </c>
      <c r="K22" s="18" t="s">
        <v>50</v>
      </c>
      <c r="L22" s="18" t="b">
        <f>IF(VLOOKUP($F29,$F$22:$I$30,G$20,FALSE)=VLOOKUP($K22,FIRE0302!$A$7:$L$15,'QA checks'!L$20,FALSE),TRUE,"Error")</f>
        <v>1</v>
      </c>
      <c r="M22" s="18" t="b">
        <f>IF(VLOOKUP($F29,$F$22:$I$30,H$20,FALSE)=VLOOKUP($K22,FIRE0302!$A$7:$L$15,'QA checks'!M$20,FALSE),TRUE,"Error")</f>
        <v>1</v>
      </c>
      <c r="N22" s="18" t="b">
        <f>IF(VLOOKUP($F29,$F$22:$I$30,I$20,FALSE)=VLOOKUP($K22,FIRE0302!$A$7:$L$15,'QA checks'!N$20,FALSE),TRUE,"Error")</f>
        <v>1</v>
      </c>
    </row>
    <row r="23" spans="1:14" x14ac:dyDescent="0.35">
      <c r="A23" s="71" t="s">
        <v>10</v>
      </c>
      <c r="B23" s="18">
        <v>0</v>
      </c>
      <c r="C23" s="18">
        <v>0</v>
      </c>
      <c r="D23" s="18">
        <v>0</v>
      </c>
      <c r="F23" s="18" t="str">
        <v>Bus/Coach</v>
      </c>
      <c r="G23" s="18">
        <v>0</v>
      </c>
      <c r="H23" s="18">
        <v>0</v>
      </c>
      <c r="I23" s="18">
        <v>0</v>
      </c>
      <c r="K23" s="18" t="s">
        <v>11</v>
      </c>
      <c r="L23" s="18" t="b">
        <f>IF(VLOOKUP($K23,$F$22:$I$30,G$20,FALSE)=VLOOKUP($K23,FIRE0302!$A$7:$L$15,'QA checks'!L$20,FALSE),TRUE,"Error")</f>
        <v>1</v>
      </c>
      <c r="M23" s="18" t="b">
        <f>IF(VLOOKUP($K23,$F$22:$I$30,H$20,FALSE)=VLOOKUP($K23,FIRE0302!$A$7:$L$15,'QA checks'!M$20,FALSE),TRUE,"Error")</f>
        <v>1</v>
      </c>
      <c r="N23" s="18" t="b">
        <f>IF(VLOOKUP($K23,$F$22:$I$30,I$20,FALSE)=VLOOKUP($K23,FIRE0302!$A$7:$L$15,'QA checks'!N$20,FALSE),TRUE,"Error")</f>
        <v>1</v>
      </c>
    </row>
    <row r="24" spans="1:14" x14ac:dyDescent="0.35">
      <c r="A24" s="71" t="s">
        <v>11</v>
      </c>
      <c r="B24" s="18">
        <v>10</v>
      </c>
      <c r="C24" s="18">
        <v>5</v>
      </c>
      <c r="D24" s="18">
        <v>15</v>
      </c>
      <c r="F24" s="18" t="str">
        <v>Car</v>
      </c>
      <c r="G24" s="18">
        <v>10</v>
      </c>
      <c r="H24" s="18">
        <v>5</v>
      </c>
      <c r="I24" s="18">
        <v>15</v>
      </c>
      <c r="K24" s="18" t="s">
        <v>13</v>
      </c>
      <c r="L24" s="18" t="b">
        <f>IF(VLOOKUP($K24,$F$22:$I$30,G$20,FALSE)=VLOOKUP($K24,FIRE0302!$A$7:$L$15,'QA checks'!L$20,FALSE),TRUE,"Error")</f>
        <v>1</v>
      </c>
      <c r="M24" s="18" t="b">
        <f>IF(VLOOKUP($K24,$F$22:$I$30,H$20,FALSE)=VLOOKUP($K24,FIRE0302!$A$7:$L$15,'QA checks'!M$20,FALSE),TRUE,"Error")</f>
        <v>1</v>
      </c>
      <c r="N24" s="18" t="b">
        <f>IF(VLOOKUP($K24,$F$22:$I$30,I$20,FALSE)=VLOOKUP($K24,FIRE0302!$A$7:$L$15,'QA checks'!N$20,FALSE),TRUE,"Error")</f>
        <v>1</v>
      </c>
    </row>
    <row r="25" spans="1:14" x14ac:dyDescent="0.35">
      <c r="A25" s="71" t="s">
        <v>12</v>
      </c>
      <c r="B25" s="18">
        <v>0</v>
      </c>
      <c r="C25" s="18">
        <v>0</v>
      </c>
      <c r="D25" s="18">
        <v>0</v>
      </c>
      <c r="F25" s="18" t="str">
        <v>Lorry/HGV</v>
      </c>
      <c r="G25" s="18">
        <v>0</v>
      </c>
      <c r="H25" s="18">
        <v>0</v>
      </c>
      <c r="I25" s="18">
        <v>0</v>
      </c>
      <c r="K25" s="18" t="s">
        <v>15</v>
      </c>
      <c r="L25" s="18" t="b">
        <f>IF(VLOOKUP($K25,$F$22:$I$30,G$20,FALSE)=VLOOKUP($K25,FIRE0302!$A$7:$L$15,'QA checks'!L$20,FALSE),TRUE,"Error")</f>
        <v>1</v>
      </c>
      <c r="M25" s="18" t="b">
        <f>IF(VLOOKUP($K25,$F$22:$I$30,H$20,FALSE)=VLOOKUP($K25,FIRE0302!$A$7:$L$15,'QA checks'!M$20,FALSE),TRUE,"Error")</f>
        <v>1</v>
      </c>
      <c r="N25" s="18" t="b">
        <f>IF(VLOOKUP($K25,$F$22:$I$30,I$20,FALSE)=VLOOKUP($K25,FIRE0302!$A$7:$L$15,'QA checks'!N$20,FALSE),TRUE,"Error")</f>
        <v>1</v>
      </c>
    </row>
    <row r="26" spans="1:14" x14ac:dyDescent="0.35">
      <c r="A26" s="71" t="s">
        <v>13</v>
      </c>
      <c r="B26" s="18">
        <v>0</v>
      </c>
      <c r="C26" s="18">
        <v>0</v>
      </c>
      <c r="D26" s="18">
        <v>0</v>
      </c>
      <c r="F26" s="18" t="str">
        <v>Motorcycle</v>
      </c>
      <c r="G26" s="18">
        <v>0</v>
      </c>
      <c r="H26" s="18">
        <v>0</v>
      </c>
      <c r="I26" s="18">
        <v>0</v>
      </c>
      <c r="K26" s="18" t="s">
        <v>12</v>
      </c>
      <c r="L26" s="18" t="b">
        <f>IF(VLOOKUP($K26,$F$22:$I$30,G$20,FALSE)=VLOOKUP($K26,FIRE0302!$A$7:$L$15,'QA checks'!L$20,FALSE),TRUE,"Error")</f>
        <v>1</v>
      </c>
      <c r="M26" s="18" t="b">
        <f>IF(VLOOKUP($K26,$F$22:$I$30,H$20,FALSE)=VLOOKUP($K26,FIRE0302!$A$7:$L$15,'QA checks'!M$20,FALSE),TRUE,"Error")</f>
        <v>1</v>
      </c>
      <c r="N26" s="18" t="b">
        <f>IF(VLOOKUP($K26,$F$22:$I$30,I$20,FALSE)=VLOOKUP($K26,FIRE0302!$A$7:$L$15,'QA checks'!N$20,FALSE),TRUE,"Error")</f>
        <v>1</v>
      </c>
    </row>
    <row r="27" spans="1:14" x14ac:dyDescent="0.35">
      <c r="A27" s="71" t="s">
        <v>14</v>
      </c>
      <c r="B27" s="18">
        <v>14</v>
      </c>
      <c r="C27" s="18">
        <v>0</v>
      </c>
      <c r="D27" s="18">
        <v>14</v>
      </c>
      <c r="F27" s="18" t="str">
        <v>Other road vehicles</v>
      </c>
      <c r="G27" s="18">
        <v>14</v>
      </c>
      <c r="H27" s="18">
        <v>0</v>
      </c>
      <c r="I27" s="18">
        <v>14</v>
      </c>
      <c r="K27" s="18" t="s">
        <v>10</v>
      </c>
      <c r="L27" s="18" t="b">
        <f>IF(VLOOKUP($K27,$F$22:$I$30,G$20,FALSE)=VLOOKUP($K27,FIRE0302!$A$7:$L$15,'QA checks'!L$20,FALSE),TRUE,"Error")</f>
        <v>1</v>
      </c>
      <c r="M27" s="18" t="b">
        <f>IF(VLOOKUP($K27,$F$22:$I$30,H$20,FALSE)=VLOOKUP($K27,FIRE0302!$A$7:$L$15,'QA checks'!M$20,FALSE),TRUE,"Error")</f>
        <v>1</v>
      </c>
      <c r="N27" s="18" t="b">
        <f>IF(VLOOKUP($K27,$F$22:$I$30,I$20,FALSE)=VLOOKUP($K27,FIRE0302!$A$7:$L$15,'QA checks'!N$20,FALSE),TRUE,"Error")</f>
        <v>1</v>
      </c>
    </row>
    <row r="28" spans="1:14" x14ac:dyDescent="0.35">
      <c r="A28" s="71" t="s">
        <v>15</v>
      </c>
      <c r="B28" s="18">
        <v>1</v>
      </c>
      <c r="C28" s="18">
        <v>0</v>
      </c>
      <c r="D28" s="18">
        <v>1</v>
      </c>
      <c r="F28" s="18" t="str">
        <v>Van</v>
      </c>
      <c r="G28" s="18">
        <v>1</v>
      </c>
      <c r="H28" s="18">
        <v>0</v>
      </c>
      <c r="I28" s="18">
        <v>1</v>
      </c>
      <c r="K28" s="18" t="s">
        <v>7</v>
      </c>
      <c r="L28" s="18" t="b">
        <f>IF(VLOOKUP($K28,$F$22:$I$30,G$20,FALSE)=VLOOKUP($K28,FIRE0302!$A$7:$L$15,'QA checks'!L$20,FALSE),TRUE,"Error")</f>
        <v>1</v>
      </c>
      <c r="M28" s="18" t="b">
        <f>IF(VLOOKUP($K28,$F$22:$I$30,H$20,FALSE)=VLOOKUP($K28,FIRE0302!$A$7:$L$15,'QA checks'!M$20,FALSE),TRUE,"Error")</f>
        <v>1</v>
      </c>
      <c r="N28" s="18" t="b">
        <f>IF(VLOOKUP($K28,$F$22:$I$30,I$20,FALSE)=VLOOKUP($K28,FIRE0302!$A$7:$L$15,'QA checks'!N$20,FALSE),TRUE,"Error")</f>
        <v>1</v>
      </c>
    </row>
    <row r="29" spans="1:14" x14ac:dyDescent="0.35">
      <c r="A29" s="71" t="s">
        <v>90</v>
      </c>
      <c r="B29" s="18">
        <v>25</v>
      </c>
      <c r="C29" s="18">
        <v>5</v>
      </c>
      <c r="D29" s="18">
        <v>30</v>
      </c>
      <c r="F29" s="18" t="str">
        <v>Grand Total</v>
      </c>
      <c r="G29" s="18">
        <v>25</v>
      </c>
      <c r="H29" s="18">
        <v>5</v>
      </c>
      <c r="I29" s="18">
        <v>30</v>
      </c>
      <c r="K29" s="18" t="s">
        <v>97</v>
      </c>
      <c r="L29" s="18" t="b">
        <f>IF(VLOOKUP($F27,$F$22:$I$30,G$20,FALSE)=VLOOKUP($K29,FIRE0302!$A$7:$L$15,'QA checks'!L$20,FALSE),TRUE,"Error")</f>
        <v>1</v>
      </c>
      <c r="M29" s="18" t="b">
        <f>IF(VLOOKUP($F27,$F$22:$I$30,H$20,FALSE)=VLOOKUP($K29,FIRE0302!$A$7:$L$15,'QA checks'!M$20,FALSE),TRUE,"Error")</f>
        <v>1</v>
      </c>
      <c r="N29" s="18" t="b">
        <f>IF(VLOOKUP($F27,$F$22:$I$30,I$20,FALSE)=VLOOKUP($K29,FIRE0302!$A$7:$L$15,'QA checks'!N$20,FALSE),TRUE,"Error")</f>
        <v>1</v>
      </c>
    </row>
    <row r="31" spans="1:14" x14ac:dyDescent="0.35">
      <c r="A31" s="69" t="s">
        <v>95</v>
      </c>
      <c r="B31" s="18">
        <f>COUNTIF(L36:N49,"Error")</f>
        <v>0</v>
      </c>
    </row>
    <row r="32" spans="1:14" x14ac:dyDescent="0.35">
      <c r="A32" s="70" t="s">
        <v>0</v>
      </c>
      <c r="B32" s="18" t="s">
        <v>101</v>
      </c>
    </row>
    <row r="34" spans="1:14" x14ac:dyDescent="0.35">
      <c r="A34" s="70" t="s">
        <v>111</v>
      </c>
      <c r="B34" s="70" t="s">
        <v>89</v>
      </c>
      <c r="G34" s="18">
        <v>4</v>
      </c>
      <c r="H34" s="18">
        <v>2</v>
      </c>
      <c r="I34" s="18">
        <v>3</v>
      </c>
      <c r="L34" s="18">
        <v>10</v>
      </c>
      <c r="M34" s="18">
        <v>11</v>
      </c>
      <c r="N34" s="18">
        <v>12</v>
      </c>
    </row>
    <row r="35" spans="1:14" x14ac:dyDescent="0.35">
      <c r="A35" s="70" t="s">
        <v>109</v>
      </c>
      <c r="B35" s="18" t="s">
        <v>8</v>
      </c>
      <c r="C35" s="18" t="s">
        <v>9</v>
      </c>
      <c r="D35" s="18" t="s">
        <v>90</v>
      </c>
      <c r="F35" s="18" t="str" cm="1">
        <f t="array" ref="F35:I43">A35:D43</f>
        <v>Row Labels</v>
      </c>
      <c r="G35" s="18" t="str">
        <v>Accidental</v>
      </c>
      <c r="H35" s="18" t="str">
        <v>Deliberate</v>
      </c>
      <c r="I35" s="18" t="str">
        <v>Grand Total</v>
      </c>
      <c r="K35" s="17" t="s">
        <v>91</v>
      </c>
      <c r="L35" s="18" t="s">
        <v>50</v>
      </c>
      <c r="M35" s="18" t="s">
        <v>92</v>
      </c>
      <c r="N35" s="18" t="s">
        <v>93</v>
      </c>
    </row>
    <row r="36" spans="1:14" x14ac:dyDescent="0.35">
      <c r="A36" s="71" t="s">
        <v>7</v>
      </c>
      <c r="B36" s="18">
        <v>7</v>
      </c>
      <c r="C36" s="18">
        <v>0</v>
      </c>
      <c r="D36" s="18">
        <v>7</v>
      </c>
      <c r="F36" s="18" t="str">
        <v>Agricultural vehicles</v>
      </c>
      <c r="G36" s="18">
        <v>7</v>
      </c>
      <c r="H36" s="18">
        <v>0</v>
      </c>
      <c r="I36" s="18">
        <v>7</v>
      </c>
      <c r="K36" s="18" t="s">
        <v>50</v>
      </c>
      <c r="L36" s="18" t="b">
        <f>IF(VLOOKUP($F43,$F$36:$I$49,G$34,FALSE)=VLOOKUP($K36,FIRE0302!$A$7:$L$15,'QA checks'!L$34,FALSE),TRUE,"Error")</f>
        <v>1</v>
      </c>
      <c r="M36" s="18" t="b">
        <f>IF(VLOOKUP($F43,$F$36:$I$49,H$34,FALSE)=VLOOKUP($K36,FIRE0302!$A$7:$L$15,'QA checks'!M$34,FALSE),TRUE,"Error")</f>
        <v>1</v>
      </c>
      <c r="N36" s="18" t="b">
        <f>IF(VLOOKUP($F43,$F$36:$I$49,I$34,FALSE)=VLOOKUP($K36,FIRE0302!$A$7:$L$15,'QA checks'!N$34,FALSE),TRUE,"Error")</f>
        <v>1</v>
      </c>
    </row>
    <row r="37" spans="1:14" x14ac:dyDescent="0.35">
      <c r="A37" s="71" t="s">
        <v>10</v>
      </c>
      <c r="B37" s="18">
        <v>4</v>
      </c>
      <c r="C37" s="18">
        <v>2</v>
      </c>
      <c r="D37" s="18">
        <v>6</v>
      </c>
      <c r="F37" s="18" t="str">
        <v>Bus/Coach</v>
      </c>
      <c r="G37" s="18">
        <v>4</v>
      </c>
      <c r="H37" s="18">
        <v>2</v>
      </c>
      <c r="I37" s="18">
        <v>6</v>
      </c>
      <c r="K37" s="18" t="s">
        <v>11</v>
      </c>
      <c r="L37" s="18" t="b">
        <f>IF(VLOOKUP($K37,$F$36:$I$49,G$34,FALSE)=VLOOKUP($K37,FIRE0302!$A$7:$L$15,'QA checks'!L$34,FALSE),TRUE,"Error")</f>
        <v>1</v>
      </c>
      <c r="M37" s="18" t="b">
        <f>IF(VLOOKUP($K37,$F$36:$I$49,H$34,FALSE)=VLOOKUP($K37,FIRE0302!$A$7:$L$15,'QA checks'!M$34,FALSE),TRUE,"Error")</f>
        <v>1</v>
      </c>
      <c r="N37" s="18" t="b">
        <f>IF(VLOOKUP($K37,$F$36:$I$49,I$34,FALSE)=VLOOKUP($K37,FIRE0302!$A$7:$L$15,'QA checks'!N$34,FALSE),TRUE,"Error")</f>
        <v>1</v>
      </c>
    </row>
    <row r="38" spans="1:14" x14ac:dyDescent="0.35">
      <c r="A38" s="71" t="s">
        <v>11</v>
      </c>
      <c r="B38" s="18">
        <v>241</v>
      </c>
      <c r="C38" s="18">
        <v>35</v>
      </c>
      <c r="D38" s="18">
        <v>276</v>
      </c>
      <c r="F38" s="18" t="str">
        <v>Car</v>
      </c>
      <c r="G38" s="18">
        <v>241</v>
      </c>
      <c r="H38" s="18">
        <v>35</v>
      </c>
      <c r="I38" s="18">
        <v>276</v>
      </c>
      <c r="K38" s="18" t="s">
        <v>13</v>
      </c>
      <c r="L38" s="18" t="b">
        <f>IF(VLOOKUP($K38,$F$36:$I$49,G$34,FALSE)=VLOOKUP($K38,FIRE0302!$A$7:$L$15,'QA checks'!L$34,FALSE),TRUE,"Error")</f>
        <v>1</v>
      </c>
      <c r="M38" s="18" t="b">
        <f>IF(VLOOKUP($K38,$F$36:$I$49,H$34,FALSE)=VLOOKUP($K38,FIRE0302!$A$7:$L$15,'QA checks'!M$34,FALSE),TRUE,"Error")</f>
        <v>1</v>
      </c>
      <c r="N38" s="18" t="b">
        <f>IF(VLOOKUP($K38,$F$36:$I$49,I$34,FALSE)=VLOOKUP($K38,FIRE0302!$A$7:$L$15,'QA checks'!N$34,FALSE),TRUE,"Error")</f>
        <v>1</v>
      </c>
    </row>
    <row r="39" spans="1:14" x14ac:dyDescent="0.35">
      <c r="A39" s="71" t="s">
        <v>12</v>
      </c>
      <c r="B39" s="18">
        <v>20</v>
      </c>
      <c r="C39" s="18">
        <v>0</v>
      </c>
      <c r="D39" s="18">
        <v>20</v>
      </c>
      <c r="F39" s="18" t="str">
        <v>Lorry/HGV</v>
      </c>
      <c r="G39" s="18">
        <v>20</v>
      </c>
      <c r="H39" s="18">
        <v>0</v>
      </c>
      <c r="I39" s="18">
        <v>20</v>
      </c>
      <c r="K39" s="18" t="s">
        <v>15</v>
      </c>
      <c r="L39" s="18" t="b">
        <f>IF(VLOOKUP($K39,$F$36:$I$49,G$34,FALSE)=VLOOKUP($K39,FIRE0302!$A$7:$L$15,'QA checks'!L$34,FALSE),TRUE,"Error")</f>
        <v>1</v>
      </c>
      <c r="M39" s="18" t="b">
        <f>IF(VLOOKUP($K39,$F$36:$I$49,H$34,FALSE)=VLOOKUP($K39,FIRE0302!$A$7:$L$15,'QA checks'!M$34,FALSE),TRUE,"Error")</f>
        <v>1</v>
      </c>
      <c r="N39" s="18" t="b">
        <f>IF(VLOOKUP($K39,$F$36:$I$49,I$34,FALSE)=VLOOKUP($K39,FIRE0302!$A$7:$L$15,'QA checks'!N$34,FALSE),TRUE,"Error")</f>
        <v>1</v>
      </c>
    </row>
    <row r="40" spans="1:14" x14ac:dyDescent="0.35">
      <c r="A40" s="71" t="s">
        <v>13</v>
      </c>
      <c r="B40" s="18">
        <v>19</v>
      </c>
      <c r="C40" s="18">
        <v>2</v>
      </c>
      <c r="D40" s="18">
        <v>21</v>
      </c>
      <c r="F40" s="18" t="str">
        <v>Motorcycle</v>
      </c>
      <c r="G40" s="18">
        <v>19</v>
      </c>
      <c r="H40" s="18">
        <v>2</v>
      </c>
      <c r="I40" s="18">
        <v>21</v>
      </c>
      <c r="K40" s="18" t="s">
        <v>12</v>
      </c>
      <c r="L40" s="18" t="b">
        <f>IF(VLOOKUP($K40,$F$36:$I$49,G$34,FALSE)=VLOOKUP($K40,FIRE0302!$A$7:$L$15,'QA checks'!L$34,FALSE),TRUE,"Error")</f>
        <v>1</v>
      </c>
      <c r="M40" s="18" t="b">
        <f>IF(VLOOKUP($K40,$F$36:$I$49,H$34,FALSE)=VLOOKUP($K40,FIRE0302!$A$7:$L$15,'QA checks'!M$34,FALSE),TRUE,"Error")</f>
        <v>1</v>
      </c>
      <c r="N40" s="18" t="b">
        <f>IF(VLOOKUP($K40,$F$36:$I$49,I$34,FALSE)=VLOOKUP($K40,FIRE0302!$A$7:$L$15,'QA checks'!N$34,FALSE),TRUE,"Error")</f>
        <v>1</v>
      </c>
    </row>
    <row r="41" spans="1:14" x14ac:dyDescent="0.35">
      <c r="A41" s="71" t="s">
        <v>14</v>
      </c>
      <c r="B41" s="18">
        <v>99</v>
      </c>
      <c r="C41" s="18">
        <v>2</v>
      </c>
      <c r="D41" s="18">
        <v>101</v>
      </c>
      <c r="F41" s="18" t="str">
        <v>Other road vehicles</v>
      </c>
      <c r="G41" s="18">
        <v>99</v>
      </c>
      <c r="H41" s="18">
        <v>2</v>
      </c>
      <c r="I41" s="18">
        <v>101</v>
      </c>
      <c r="K41" s="18" t="s">
        <v>10</v>
      </c>
      <c r="L41" s="18" t="b">
        <f>IF(VLOOKUP($K41,$F$36:$I$49,G$34,FALSE)=VLOOKUP($K41,FIRE0302!$A$7:$L$15,'QA checks'!L$34,FALSE),TRUE,"Error")</f>
        <v>1</v>
      </c>
      <c r="M41" s="18" t="b">
        <f>IF(VLOOKUP($K41,$F$36:$I$49,H$34,FALSE)=VLOOKUP($K41,FIRE0302!$A$7:$L$15,'QA checks'!M$34,FALSE),TRUE,"Error")</f>
        <v>1</v>
      </c>
      <c r="N41" s="18" t="b">
        <f>IF(VLOOKUP($K41,$F$36:$I$49,I$34,FALSE)=VLOOKUP($K41,FIRE0302!$A$7:$L$15,'QA checks'!N$34,FALSE),TRUE,"Error")</f>
        <v>1</v>
      </c>
    </row>
    <row r="42" spans="1:14" x14ac:dyDescent="0.35">
      <c r="A42" s="71" t="s">
        <v>15</v>
      </c>
      <c r="B42" s="18">
        <v>59</v>
      </c>
      <c r="C42" s="18">
        <v>5</v>
      </c>
      <c r="D42" s="18">
        <v>64</v>
      </c>
      <c r="F42" s="18" t="str">
        <v>Van</v>
      </c>
      <c r="G42" s="18">
        <v>59</v>
      </c>
      <c r="H42" s="18">
        <v>5</v>
      </c>
      <c r="I42" s="18">
        <v>64</v>
      </c>
      <c r="K42" s="18" t="s">
        <v>7</v>
      </c>
      <c r="L42" s="18" t="b">
        <f>IF(VLOOKUP($K42,$F$36:$I$49,G$34,FALSE)=VLOOKUP($K42,FIRE0302!$A$7:$L$15,'QA checks'!L$34,FALSE),TRUE,"Error")</f>
        <v>1</v>
      </c>
      <c r="M42" s="18" t="b">
        <f>IF(VLOOKUP($K42,$F$36:$I$49,H$34,FALSE)=VLOOKUP($K42,FIRE0302!$A$7:$L$15,'QA checks'!M$34,FALSE),TRUE,"Error")</f>
        <v>1</v>
      </c>
      <c r="N42" s="18" t="b">
        <f>IF(VLOOKUP($K42,$F$36:$I$49,I$34,FALSE)=VLOOKUP($K42,FIRE0302!$A$7:$L$15,'QA checks'!N$34,FALSE),TRUE,"Error")</f>
        <v>1</v>
      </c>
    </row>
    <row r="43" spans="1:14" x14ac:dyDescent="0.35">
      <c r="A43" s="71" t="s">
        <v>90</v>
      </c>
      <c r="B43" s="18">
        <v>449</v>
      </c>
      <c r="C43" s="18">
        <v>46</v>
      </c>
      <c r="D43" s="18">
        <v>495</v>
      </c>
      <c r="F43" s="18" t="str">
        <v>Grand Total</v>
      </c>
      <c r="G43" s="18">
        <v>449</v>
      </c>
      <c r="H43" s="18">
        <v>46</v>
      </c>
      <c r="I43" s="18">
        <v>495</v>
      </c>
      <c r="K43" s="18" t="s">
        <v>97</v>
      </c>
      <c r="L43" s="18" t="b">
        <f>IF(VLOOKUP($F41,$F$36:$I$49,G$34,FALSE)=VLOOKUP($K43,FIRE0302!$A$7:$L$15,'QA checks'!L$34,FALSE),TRUE,"Error")</f>
        <v>1</v>
      </c>
      <c r="M43" s="18" t="b">
        <f>IF(VLOOKUP($F41,$F$36:$I$49,H$34,FALSE)=VLOOKUP($K43,FIRE0302!$A$7:$L$15,'QA checks'!M$34,FALSE),TRUE,"Error")</f>
        <v>1</v>
      </c>
      <c r="N43" s="18" t="b">
        <f>IF(VLOOKUP($F41,$F$36:$I$49,I$34,FALSE)=VLOOKUP($K43,FIRE0302!$A$7:$L$15,'QA checks'!N$34,FALSE),TRUE,"Error")</f>
        <v>1</v>
      </c>
    </row>
    <row r="62" s="18" customFormat="1" ht="45" customHeight="1" x14ac:dyDescent="0.35"/>
  </sheetData>
  <conditionalFormatting sqref="A22:A31 A32:N35">
    <cfRule type="containsText" dxfId="24" priority="5" operator="containsText" text="true">
      <formula>NOT(ISERROR(SEARCH("true",A22)))</formula>
    </cfRule>
    <cfRule type="containsText" dxfId="23" priority="6" operator="containsText" text="error">
      <formula>NOT(ISERROR(SEARCH("error",A22)))</formula>
    </cfRule>
  </conditionalFormatting>
  <conditionalFormatting sqref="A2:O7">
    <cfRule type="containsText" dxfId="22" priority="8" operator="containsText" text="true">
      <formula>NOT(ISERROR(SEARCH("true",A2)))</formula>
    </cfRule>
    <cfRule type="containsText" dxfId="21" priority="9" operator="containsText" text="error">
      <formula>NOT(ISERROR(SEARCH("error",A2)))</formula>
    </cfRule>
  </conditionalFormatting>
  <conditionalFormatting sqref="B1">
    <cfRule type="containsText" dxfId="20" priority="22" operator="containsText" text="PASS">
      <formula>NOT(ISERROR(SEARCH("PASS",B1)))</formula>
    </cfRule>
    <cfRule type="cellIs" dxfId="19" priority="23" operator="greaterThan">
      <formula>0</formula>
    </cfRule>
  </conditionalFormatting>
  <conditionalFormatting sqref="B3">
    <cfRule type="cellIs" dxfId="18" priority="7" operator="equal">
      <formula>0</formula>
    </cfRule>
    <cfRule type="cellIs" dxfId="17" priority="10" operator="greaterThan">
      <formula>0</formula>
    </cfRule>
  </conditionalFormatting>
  <conditionalFormatting sqref="B17">
    <cfRule type="cellIs" dxfId="16" priority="11" operator="equal">
      <formula>0</formula>
    </cfRule>
    <cfRule type="cellIs" dxfId="15" priority="14" operator="greaterThan">
      <formula>0</formula>
    </cfRule>
  </conditionalFormatting>
  <conditionalFormatting sqref="B31">
    <cfRule type="cellIs" dxfId="14" priority="1" operator="equal">
      <formula>0</formula>
    </cfRule>
    <cfRule type="cellIs" dxfId="13" priority="4" operator="greaterThan">
      <formula>0</formula>
    </cfRule>
  </conditionalFormatting>
  <conditionalFormatting sqref="B31:N31">
    <cfRule type="containsText" dxfId="12" priority="2" operator="containsText" text="true">
      <formula>NOT(ISERROR(SEARCH("true",B31)))</formula>
    </cfRule>
    <cfRule type="containsText" dxfId="11" priority="3" operator="containsText" text="error">
      <formula>NOT(ISERROR(SEARCH("error",B31)))</formula>
    </cfRule>
  </conditionalFormatting>
  <conditionalFormatting sqref="B17:O17">
    <cfRule type="containsText" dxfId="10" priority="12" operator="containsText" text="true">
      <formula>NOT(ISERROR(SEARCH("true",B17)))</formula>
    </cfRule>
    <cfRule type="containsText" dxfId="9" priority="13" operator="containsText" text="error">
      <formula>NOT(ISERROR(SEARCH("error",B17)))</formula>
    </cfRule>
  </conditionalFormatting>
  <conditionalFormatting sqref="P2:S30">
    <cfRule type="containsText" dxfId="8" priority="15" operator="containsText" text="true">
      <formula>NOT(ISERROR(SEARCH("true",P2)))</formula>
    </cfRule>
  </conditionalFormatting>
  <conditionalFormatting sqref="T2:T15 F8:O16 A8:A17 T16:XFD128 A18:O21 Q31:S96 P2:S30">
    <cfRule type="containsText" dxfId="7" priority="19" operator="containsText" text="error">
      <formula>NOT(ISERROR(SEARCH("error",A2)))</formula>
    </cfRule>
  </conditionalFormatting>
  <conditionalFormatting sqref="T2:T15 F8:O16 A8:A17 T16:XFD128 A18:O21 Q31:S96">
    <cfRule type="containsText" dxfId="6" priority="18" operator="containsText" text="true">
      <formula>NOT(ISERROR(SEARCH("true",A2)))</formula>
    </cfRule>
  </conditionalFormatting>
  <conditionalFormatting sqref="U2 U9:U12">
    <cfRule type="containsText" dxfId="5" priority="16" operator="containsText" text="true">
      <formula>NOT(ISERROR(SEARCH("true",U2)))</formula>
    </cfRule>
  </conditionalFormatting>
  <conditionalFormatting sqref="U2:U7 U9:U12">
    <cfRule type="containsText" dxfId="4" priority="17" operator="containsText" text="error">
      <formula>NOT(ISERROR(SEARCH("error",U2)))</formula>
    </cfRule>
  </conditionalFormatting>
  <conditionalFormatting sqref="U3:U8">
    <cfRule type="containsText" dxfId="3" priority="20" operator="containsText" text="true">
      <formula>NOT(ISERROR(SEARCH("true",U3)))</formula>
    </cfRule>
  </conditionalFormatting>
  <conditionalFormatting sqref="U8">
    <cfRule type="containsText" dxfId="2" priority="21" operator="containsText" text="error">
      <formula>NOT(ISERROR(SEARCH("error",U8)))</formula>
    </cfRule>
  </conditionalFormatting>
  <conditionalFormatting sqref="V2:XFD15 G22:O30 O31:P36 F36:N36 A36:A49 F37:P44 E45:P49 A50:P51 A52 E52:P52 A53:P54 A55 E55:P55 A56:P57 A58 E58:P58 A59:P60 A61 E61:P61 A62:P63 A64 E64:P64 A65:P66 A67 E67:P67 A68:P69 A70 E70:P70 A71:P72 A73 E73:P73 A74:P75 A76 E76:P76 A77:P78 A79 E79:P79 A80:P81 A82 E82:P82 A83:P84 A85 E85:P85 A86:P87 A88 E88:P88 A89:P90 A91 E91:P91 A92:P93 A94 E94:P94 A95:P96 A97:O128 A129:XFD1048576">
    <cfRule type="containsText" dxfId="1" priority="24" operator="containsText" text="true">
      <formula>NOT(ISERROR(SEARCH("true",A2)))</formula>
    </cfRule>
    <cfRule type="containsText" dxfId="0" priority="25" operator="containsText" text="error">
      <formula>NOT(ISERROR(SEARCH("error",A2)))</formula>
    </cfRule>
  </conditionalFormatting>
  <pageMargins left="0.7" right="0.7" top="0.75" bottom="0.75" header="0.3" footer="0.3"/>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6CC1-85CD-4A65-92EC-239C45DDB948}">
  <sheetPr codeName="Sheet2"/>
  <dimension ref="A1:B8"/>
  <sheetViews>
    <sheetView zoomScaleNormal="100" workbookViewId="0">
      <selection sqref="A1:XFD1048576"/>
    </sheetView>
  </sheetViews>
  <sheetFormatPr defaultColWidth="9.1796875" defaultRowHeight="15.5" x14ac:dyDescent="0.35"/>
  <cols>
    <col min="1" max="1" width="21.26953125" style="18" bestFit="1" customWidth="1"/>
    <col min="2" max="2" width="14.54296875" style="18" bestFit="1" customWidth="1"/>
    <col min="3" max="16384" width="9.1796875" style="18"/>
  </cols>
  <sheetData>
    <row r="1" spans="1:2" x14ac:dyDescent="0.35">
      <c r="A1" s="17" t="s">
        <v>81</v>
      </c>
      <c r="B1" s="18" t="s">
        <v>105</v>
      </c>
    </row>
    <row r="2" spans="1:2" x14ac:dyDescent="0.35">
      <c r="A2" s="18" t="s">
        <v>82</v>
      </c>
      <c r="B2" s="18" t="s">
        <v>100</v>
      </c>
    </row>
    <row r="3" spans="1:2" x14ac:dyDescent="0.35">
      <c r="A3" s="18" t="s">
        <v>83</v>
      </c>
      <c r="B3" s="18" t="s">
        <v>106</v>
      </c>
    </row>
    <row r="4" spans="1:2" x14ac:dyDescent="0.35">
      <c r="A4" s="18" t="s">
        <v>84</v>
      </c>
      <c r="B4" s="18" t="s">
        <v>107</v>
      </c>
    </row>
    <row r="5" spans="1:2" x14ac:dyDescent="0.35">
      <c r="A5" s="18" t="s">
        <v>85</v>
      </c>
      <c r="B5" s="18" t="s">
        <v>108</v>
      </c>
    </row>
    <row r="6" spans="1:2" x14ac:dyDescent="0.35">
      <c r="A6" s="18" t="s">
        <v>86</v>
      </c>
      <c r="B6" s="18">
        <v>2025</v>
      </c>
    </row>
    <row r="7" spans="1:2" x14ac:dyDescent="0.35">
      <c r="A7" s="18" t="s">
        <v>115</v>
      </c>
      <c r="B7" s="18" t="s">
        <v>101</v>
      </c>
    </row>
    <row r="8" spans="1:2" x14ac:dyDescent="0.35">
      <c r="A8" s="18" t="s">
        <v>116</v>
      </c>
      <c r="B8" s="18">
        <v>2025</v>
      </c>
    </row>
  </sheetData>
  <pageMargins left="0.7" right="0.7" top="0.75" bottom="0.75" header="0.3" footer="0.3"/>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DBD31-AF13-4794-8F2C-2B60220351B5}">
  <sheetPr codeName="Sheet3"/>
  <dimension ref="A1:E23"/>
  <sheetViews>
    <sheetView zoomScaleNormal="100" workbookViewId="0"/>
  </sheetViews>
  <sheetFormatPr defaultColWidth="9.453125" defaultRowHeight="15.5" x14ac:dyDescent="0.35"/>
  <cols>
    <col min="1" max="1" width="26.81640625" style="32" customWidth="1"/>
    <col min="2" max="2" width="50.81640625" style="37" customWidth="1"/>
    <col min="3" max="3" width="50.81640625" style="32" customWidth="1"/>
    <col min="4" max="4" width="25.81640625" style="32" customWidth="1"/>
    <col min="5" max="5" width="20.1796875" style="32" bestFit="1" customWidth="1"/>
    <col min="6" max="16384" width="9.453125" style="32"/>
  </cols>
  <sheetData>
    <row r="1" spans="1:5" s="20" customFormat="1" ht="15.65" customHeight="1" x14ac:dyDescent="0.35">
      <c r="A1" s="19" t="s">
        <v>26</v>
      </c>
      <c r="D1" s="21"/>
      <c r="E1" s="21"/>
    </row>
    <row r="2" spans="1:5" s="20" customFormat="1" ht="21.65" customHeight="1" x14ac:dyDescent="0.35">
      <c r="A2" s="22" t="str">
        <f>_xlfn.CONCAT("Publication Date: ",config!B1)</f>
        <v>Publication Date: 10 July 2025</v>
      </c>
      <c r="B2" s="23"/>
      <c r="C2" s="23"/>
      <c r="D2" s="24"/>
      <c r="E2" s="21"/>
    </row>
    <row r="3" spans="1:5" s="28" customFormat="1" ht="18" customHeight="1" x14ac:dyDescent="0.35">
      <c r="A3" s="25" t="s">
        <v>31</v>
      </c>
      <c r="B3" s="25"/>
      <c r="C3" s="25"/>
      <c r="D3" s="26"/>
      <c r="E3" s="27"/>
    </row>
    <row r="4" spans="1:5" s="28" customFormat="1" ht="15.75" customHeight="1" x14ac:dyDescent="0.35">
      <c r="A4" s="29" t="s">
        <v>32</v>
      </c>
      <c r="D4" s="27"/>
      <c r="E4" s="27"/>
    </row>
    <row r="5" spans="1:5" ht="32.15" customHeight="1" x14ac:dyDescent="0.35">
      <c r="A5" s="30" t="s">
        <v>33</v>
      </c>
      <c r="B5" s="30" t="s">
        <v>34</v>
      </c>
      <c r="C5" s="30" t="s">
        <v>40</v>
      </c>
      <c r="D5" s="30" t="s">
        <v>35</v>
      </c>
      <c r="E5" s="31" t="s">
        <v>76</v>
      </c>
    </row>
    <row r="6" spans="1:5" ht="45" customHeight="1" x14ac:dyDescent="0.35">
      <c r="A6" s="33" t="s">
        <v>42</v>
      </c>
      <c r="B6" s="34" t="s">
        <v>38</v>
      </c>
      <c r="C6" s="34" t="s">
        <v>41</v>
      </c>
      <c r="D6" s="35" t="str">
        <f>_xlfn.CONCAT("2010/11 to ", config!$B$7)</f>
        <v>2010/11 to 2024/25</v>
      </c>
      <c r="E6" s="36" t="s">
        <v>37</v>
      </c>
    </row>
    <row r="7" spans="1:5" ht="45" customHeight="1" x14ac:dyDescent="0.35">
      <c r="A7" s="33" t="s">
        <v>43</v>
      </c>
      <c r="B7" s="34" t="s">
        <v>39</v>
      </c>
      <c r="C7" s="34" t="s">
        <v>41</v>
      </c>
      <c r="D7" s="35" t="str">
        <f>_xlfn.CONCAT("2010/11 to ", config!$B$7)</f>
        <v>2010/11 to 2024/25</v>
      </c>
      <c r="E7" s="36" t="s">
        <v>37</v>
      </c>
    </row>
    <row r="8" spans="1:5" ht="45" customHeight="1" x14ac:dyDescent="0.35">
      <c r="A8" s="33" t="s">
        <v>44</v>
      </c>
      <c r="B8" s="34" t="s">
        <v>46</v>
      </c>
      <c r="C8" s="34" t="s">
        <v>41</v>
      </c>
      <c r="D8" s="35" t="str">
        <f>_xlfn.CONCAT("2010/11 to ", config!$B$7)</f>
        <v>2010/11 to 2024/25</v>
      </c>
      <c r="E8" s="36" t="s">
        <v>37</v>
      </c>
    </row>
    <row r="9" spans="1:5" ht="46.5" x14ac:dyDescent="0.35">
      <c r="A9" s="33" t="s">
        <v>36</v>
      </c>
      <c r="B9" s="34" t="s">
        <v>45</v>
      </c>
      <c r="C9" s="34" t="s">
        <v>47</v>
      </c>
      <c r="D9" s="35" t="str">
        <f>_xlfn.CONCAT("2009/10 to ", config!$B$7)</f>
        <v>2009/10 to 2024/25</v>
      </c>
      <c r="E9" s="36" t="s">
        <v>37</v>
      </c>
    </row>
    <row r="10" spans="1:5" x14ac:dyDescent="0.35">
      <c r="C10" s="38"/>
    </row>
    <row r="11" spans="1:5" x14ac:dyDescent="0.35">
      <c r="C11" s="38"/>
    </row>
    <row r="12" spans="1:5" x14ac:dyDescent="0.35">
      <c r="C12" s="38"/>
    </row>
    <row r="13" spans="1:5" x14ac:dyDescent="0.35">
      <c r="C13" s="38"/>
    </row>
    <row r="14" spans="1:5" x14ac:dyDescent="0.35">
      <c r="C14" s="38"/>
    </row>
    <row r="15" spans="1:5" x14ac:dyDescent="0.35">
      <c r="C15" s="38"/>
    </row>
    <row r="16" spans="1:5" x14ac:dyDescent="0.35">
      <c r="C16" s="38"/>
    </row>
    <row r="17" spans="3:3" x14ac:dyDescent="0.35">
      <c r="C17" s="38"/>
    </row>
    <row r="18" spans="3:3" x14ac:dyDescent="0.35">
      <c r="C18" s="38"/>
    </row>
    <row r="19" spans="3:3" x14ac:dyDescent="0.35">
      <c r="C19" s="38"/>
    </row>
    <row r="20" spans="3:3" x14ac:dyDescent="0.35">
      <c r="C20" s="38"/>
    </row>
    <row r="21" spans="3:3" x14ac:dyDescent="0.35">
      <c r="C21" s="38"/>
    </row>
    <row r="22" spans="3:3" x14ac:dyDescent="0.35">
      <c r="C22" s="38"/>
    </row>
    <row r="23" spans="3:3" x14ac:dyDescent="0.35">
      <c r="C23" s="38"/>
    </row>
  </sheetData>
  <hyperlinks>
    <hyperlink ref="A9" location="FIRE0302!A1" display="Fire0302" xr:uid="{4F64F9FD-A61A-4C87-AE50-4C87834246B6}"/>
    <hyperlink ref="A7" location="'Data - fatalities'!A1" display="Data - fatalities" xr:uid="{77BE94E8-C823-4D72-85DE-FB2EA25F1C0D}"/>
    <hyperlink ref="A6" location="'Data - primary fires'!A1" display="Data - primary fires" xr:uid="{BDB1D1EB-9A39-4ED2-9D62-6F8A6E4CFDE6}"/>
    <hyperlink ref="A8" location="'Data - casualties'!A1" display="Data - casualties" xr:uid="{5C33E5C0-D283-4C18-A0CC-413D319EA21D}"/>
    <hyperlink ref="A4" location="Cover_sheet!A1" display="Cover sheet" xr:uid="{09C3428E-95DA-433D-BA35-61AB12DFA805}"/>
  </hyperlinks>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AE341-8196-4373-A520-5C7950B5997D}">
  <sheetPr codeName="Sheet4">
    <tabColor rgb="FFFF0000"/>
  </sheetPr>
  <dimension ref="A1:F17"/>
  <sheetViews>
    <sheetView zoomScaleNormal="100" workbookViewId="0">
      <selection activeCell="B32" sqref="B32"/>
    </sheetView>
  </sheetViews>
  <sheetFormatPr defaultColWidth="9.1796875" defaultRowHeight="15.5" x14ac:dyDescent="0.35"/>
  <cols>
    <col min="1" max="1" width="16.1796875" style="18" bestFit="1" customWidth="1"/>
    <col min="2" max="2" width="24.81640625" style="18" bestFit="1" customWidth="1"/>
    <col min="3" max="3" width="12.54296875" style="18" bestFit="1" customWidth="1"/>
    <col min="4" max="4" width="32.453125" style="18" bestFit="1" customWidth="1"/>
    <col min="5" max="5" width="28.54296875" style="18" bestFit="1" customWidth="1"/>
    <col min="6" max="6" width="29.453125" style="18" bestFit="1" customWidth="1"/>
    <col min="7" max="16384" width="9.1796875" style="18"/>
  </cols>
  <sheetData>
    <row r="1" spans="1:6" x14ac:dyDescent="0.35">
      <c r="A1" s="17" t="s">
        <v>0</v>
      </c>
      <c r="B1" s="18" t="s">
        <v>1</v>
      </c>
      <c r="C1" s="18" t="s">
        <v>2</v>
      </c>
      <c r="D1" s="18" t="s">
        <v>5</v>
      </c>
      <c r="E1" s="18" t="s">
        <v>4</v>
      </c>
      <c r="F1" s="18" t="s">
        <v>3</v>
      </c>
    </row>
    <row r="2" spans="1:6" x14ac:dyDescent="0.35">
      <c r="A2" s="18" t="s">
        <v>51</v>
      </c>
      <c r="B2" s="18" t="s">
        <v>11</v>
      </c>
      <c r="C2" s="18" t="s">
        <v>8</v>
      </c>
      <c r="D2" s="18">
        <v>9339</v>
      </c>
      <c r="E2" s="18">
        <v>14</v>
      </c>
      <c r="F2" s="18">
        <v>293</v>
      </c>
    </row>
    <row r="3" spans="1:6" x14ac:dyDescent="0.35">
      <c r="A3" s="18" t="s">
        <v>51</v>
      </c>
      <c r="B3" s="18" t="s">
        <v>13</v>
      </c>
      <c r="C3" s="18" t="s">
        <v>8</v>
      </c>
      <c r="D3" s="18">
        <v>384</v>
      </c>
      <c r="E3" s="18">
        <v>0</v>
      </c>
      <c r="F3" s="18">
        <v>31</v>
      </c>
    </row>
    <row r="4" spans="1:6" x14ac:dyDescent="0.35">
      <c r="A4" s="18" t="s">
        <v>51</v>
      </c>
      <c r="B4" s="18" t="s">
        <v>15</v>
      </c>
      <c r="C4" s="18" t="s">
        <v>8</v>
      </c>
      <c r="D4" s="18">
        <v>1357</v>
      </c>
      <c r="E4" s="18">
        <v>0</v>
      </c>
      <c r="F4" s="18">
        <v>21</v>
      </c>
    </row>
    <row r="5" spans="1:6" x14ac:dyDescent="0.35">
      <c r="A5" s="18" t="s">
        <v>51</v>
      </c>
      <c r="B5" s="18" t="s">
        <v>12</v>
      </c>
      <c r="C5" s="18" t="s">
        <v>8</v>
      </c>
      <c r="D5" s="18">
        <v>973</v>
      </c>
      <c r="E5" s="18">
        <v>0</v>
      </c>
      <c r="F5" s="18">
        <v>15</v>
      </c>
    </row>
    <row r="6" spans="1:6" x14ac:dyDescent="0.35">
      <c r="A6" s="18" t="s">
        <v>51</v>
      </c>
      <c r="B6" s="18" t="s">
        <v>10</v>
      </c>
      <c r="C6" s="18" t="s">
        <v>8</v>
      </c>
      <c r="D6" s="18">
        <v>340</v>
      </c>
      <c r="E6" s="18">
        <v>0</v>
      </c>
      <c r="F6" s="18">
        <v>13</v>
      </c>
    </row>
    <row r="7" spans="1:6" x14ac:dyDescent="0.35">
      <c r="A7" s="18" t="s">
        <v>51</v>
      </c>
      <c r="B7" s="18" t="s">
        <v>7</v>
      </c>
      <c r="C7" s="18" t="s">
        <v>8</v>
      </c>
      <c r="D7" s="18">
        <v>492</v>
      </c>
      <c r="E7" s="18">
        <v>0</v>
      </c>
      <c r="F7" s="18">
        <v>8</v>
      </c>
    </row>
    <row r="8" spans="1:6" x14ac:dyDescent="0.35">
      <c r="A8" s="18" t="s">
        <v>51</v>
      </c>
      <c r="B8" s="18" t="s">
        <v>14</v>
      </c>
      <c r="C8" s="18" t="s">
        <v>8</v>
      </c>
      <c r="D8" s="18">
        <v>931</v>
      </c>
      <c r="E8" s="18">
        <v>5</v>
      </c>
      <c r="F8" s="18">
        <v>72</v>
      </c>
    </row>
    <row r="9" spans="1:6" x14ac:dyDescent="0.35">
      <c r="A9" s="18" t="s">
        <v>51</v>
      </c>
      <c r="B9" s="18" t="s">
        <v>11</v>
      </c>
      <c r="C9" s="18" t="s">
        <v>9</v>
      </c>
      <c r="D9" s="18">
        <v>12780</v>
      </c>
      <c r="E9" s="18">
        <v>20</v>
      </c>
      <c r="F9" s="18">
        <v>50</v>
      </c>
    </row>
    <row r="10" spans="1:6" x14ac:dyDescent="0.35">
      <c r="A10" s="18" t="s">
        <v>51</v>
      </c>
      <c r="B10" s="18" t="s">
        <v>13</v>
      </c>
      <c r="C10" s="18" t="s">
        <v>9</v>
      </c>
      <c r="D10" s="18">
        <v>2385</v>
      </c>
      <c r="E10" s="18">
        <v>0</v>
      </c>
      <c r="F10" s="18">
        <v>4</v>
      </c>
    </row>
    <row r="11" spans="1:6" x14ac:dyDescent="0.35">
      <c r="A11" s="18" t="s">
        <v>51</v>
      </c>
      <c r="B11" s="18" t="s">
        <v>15</v>
      </c>
      <c r="C11" s="18" t="s">
        <v>9</v>
      </c>
      <c r="D11" s="18">
        <v>1475</v>
      </c>
      <c r="E11" s="18">
        <v>1</v>
      </c>
      <c r="F11" s="18">
        <v>8</v>
      </c>
    </row>
    <row r="12" spans="1:6" x14ac:dyDescent="0.35">
      <c r="A12" s="18" t="s">
        <v>51</v>
      </c>
      <c r="B12" s="18" t="s">
        <v>12</v>
      </c>
      <c r="C12" s="18" t="s">
        <v>9</v>
      </c>
      <c r="D12" s="18">
        <v>206</v>
      </c>
      <c r="E12" s="18">
        <v>0</v>
      </c>
      <c r="F12" s="18">
        <v>0</v>
      </c>
    </row>
    <row r="13" spans="1:6" x14ac:dyDescent="0.35">
      <c r="A13" s="18" t="s">
        <v>51</v>
      </c>
      <c r="B13" s="18" t="s">
        <v>10</v>
      </c>
      <c r="C13" s="18" t="s">
        <v>9</v>
      </c>
      <c r="D13" s="18">
        <v>33</v>
      </c>
      <c r="E13" s="18">
        <v>0</v>
      </c>
      <c r="F13" s="18">
        <v>1</v>
      </c>
    </row>
    <row r="14" spans="1:6" x14ac:dyDescent="0.35">
      <c r="A14" s="18" t="s">
        <v>51</v>
      </c>
      <c r="B14" s="18" t="s">
        <v>7</v>
      </c>
      <c r="C14" s="18" t="s">
        <v>9</v>
      </c>
      <c r="D14" s="18">
        <v>72</v>
      </c>
      <c r="E14" s="18">
        <v>0</v>
      </c>
      <c r="F14" s="18">
        <v>0</v>
      </c>
    </row>
    <row r="15" spans="1:6" x14ac:dyDescent="0.35">
      <c r="A15" s="18" t="s">
        <v>51</v>
      </c>
      <c r="B15" s="18" t="s">
        <v>14</v>
      </c>
      <c r="C15" s="18" t="s">
        <v>9</v>
      </c>
      <c r="D15" s="18">
        <v>1202</v>
      </c>
      <c r="E15" s="18">
        <v>0</v>
      </c>
      <c r="F15" s="18">
        <v>18</v>
      </c>
    </row>
    <row r="16" spans="1:6" x14ac:dyDescent="0.35">
      <c r="A16" s="18" t="s">
        <v>51</v>
      </c>
      <c r="B16" s="18" t="s">
        <v>70</v>
      </c>
      <c r="C16" s="18" t="s">
        <v>8</v>
      </c>
      <c r="D16" s="18">
        <v>271</v>
      </c>
      <c r="E16" s="18">
        <v>0</v>
      </c>
      <c r="F16" s="18">
        <v>4</v>
      </c>
    </row>
    <row r="17" spans="1:6" x14ac:dyDescent="0.35">
      <c r="A17" s="18" t="s">
        <v>51</v>
      </c>
      <c r="B17" s="18" t="s">
        <v>70</v>
      </c>
      <c r="C17" s="18" t="s">
        <v>9</v>
      </c>
      <c r="D17" s="18">
        <v>553</v>
      </c>
      <c r="E17" s="18">
        <v>0</v>
      </c>
      <c r="F17" s="18">
        <v>3</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2AE9B-CB29-4ACB-9EDF-8CDE8FE5625E}">
  <sheetPr codeName="Sheet5"/>
  <dimension ref="A1:D407"/>
  <sheetViews>
    <sheetView zoomScaleNormal="100" workbookViewId="0"/>
  </sheetViews>
  <sheetFormatPr defaultColWidth="9.1796875" defaultRowHeight="15.5" x14ac:dyDescent="0.35"/>
  <cols>
    <col min="1" max="1" width="20" style="18" bestFit="1" customWidth="1"/>
    <col min="2" max="2" width="27.81640625" style="18" bestFit="1" customWidth="1"/>
    <col min="3" max="3" width="14.81640625" style="18" bestFit="1" customWidth="1"/>
    <col min="4" max="4" width="38.54296875" style="18" bestFit="1" customWidth="1"/>
    <col min="5" max="16384" width="9.1796875" style="18"/>
  </cols>
  <sheetData>
    <row r="1" spans="1:4" x14ac:dyDescent="0.35">
      <c r="A1" s="17" t="s">
        <v>0</v>
      </c>
      <c r="B1" s="17" t="s">
        <v>102</v>
      </c>
      <c r="C1" s="17" t="s">
        <v>2</v>
      </c>
      <c r="D1" s="17" t="s">
        <v>5</v>
      </c>
    </row>
    <row r="2" spans="1:4" s="39" customFormat="1" x14ac:dyDescent="0.35">
      <c r="A2" s="39" t="s">
        <v>6</v>
      </c>
      <c r="B2" s="39" t="s">
        <v>7</v>
      </c>
      <c r="C2" s="39" t="s">
        <v>8</v>
      </c>
      <c r="D2" s="39">
        <v>531</v>
      </c>
    </row>
    <row r="3" spans="1:4" s="39" customFormat="1" x14ac:dyDescent="0.35">
      <c r="A3" s="39" t="s">
        <v>6</v>
      </c>
      <c r="B3" s="39" t="s">
        <v>7</v>
      </c>
      <c r="C3" s="39" t="s">
        <v>9</v>
      </c>
      <c r="D3" s="39">
        <v>67</v>
      </c>
    </row>
    <row r="4" spans="1:4" s="39" customFormat="1" x14ac:dyDescent="0.35">
      <c r="A4" s="39" t="s">
        <v>6</v>
      </c>
      <c r="B4" s="39" t="s">
        <v>10</v>
      </c>
      <c r="C4" s="39" t="s">
        <v>8</v>
      </c>
      <c r="D4" s="39">
        <v>335</v>
      </c>
    </row>
    <row r="5" spans="1:4" s="39" customFormat="1" x14ac:dyDescent="0.35">
      <c r="A5" s="39" t="s">
        <v>6</v>
      </c>
      <c r="B5" s="39" t="s">
        <v>10</v>
      </c>
      <c r="C5" s="39" t="s">
        <v>9</v>
      </c>
      <c r="D5" s="39">
        <v>36</v>
      </c>
    </row>
    <row r="6" spans="1:4" s="39" customFormat="1" x14ac:dyDescent="0.35">
      <c r="A6" s="39" t="s">
        <v>6</v>
      </c>
      <c r="B6" s="39" t="s">
        <v>11</v>
      </c>
      <c r="C6" s="39" t="s">
        <v>8</v>
      </c>
      <c r="D6" s="39">
        <v>8722</v>
      </c>
    </row>
    <row r="7" spans="1:4" s="39" customFormat="1" x14ac:dyDescent="0.35">
      <c r="A7" s="39" t="s">
        <v>6</v>
      </c>
      <c r="B7" s="39" t="s">
        <v>11</v>
      </c>
      <c r="C7" s="39" t="s">
        <v>9</v>
      </c>
      <c r="D7" s="39">
        <v>9963</v>
      </c>
    </row>
    <row r="8" spans="1:4" s="39" customFormat="1" x14ac:dyDescent="0.35">
      <c r="A8" s="39" t="s">
        <v>6</v>
      </c>
      <c r="B8" s="39" t="s">
        <v>12</v>
      </c>
      <c r="C8" s="39" t="s">
        <v>8</v>
      </c>
      <c r="D8" s="39">
        <v>1024</v>
      </c>
    </row>
    <row r="9" spans="1:4" s="39" customFormat="1" x14ac:dyDescent="0.35">
      <c r="A9" s="39" t="s">
        <v>6</v>
      </c>
      <c r="B9" s="39" t="s">
        <v>12</v>
      </c>
      <c r="C9" s="39" t="s">
        <v>9</v>
      </c>
      <c r="D9" s="39">
        <v>168</v>
      </c>
    </row>
    <row r="10" spans="1:4" s="39" customFormat="1" x14ac:dyDescent="0.35">
      <c r="A10" s="39" t="s">
        <v>6</v>
      </c>
      <c r="B10" s="39" t="s">
        <v>13</v>
      </c>
      <c r="C10" s="39" t="s">
        <v>8</v>
      </c>
      <c r="D10" s="39">
        <v>311</v>
      </c>
    </row>
    <row r="11" spans="1:4" s="39" customFormat="1" x14ac:dyDescent="0.35">
      <c r="A11" s="39" t="s">
        <v>6</v>
      </c>
      <c r="B11" s="39" t="s">
        <v>13</v>
      </c>
      <c r="C11" s="39" t="s">
        <v>9</v>
      </c>
      <c r="D11" s="39">
        <v>2115</v>
      </c>
    </row>
    <row r="12" spans="1:4" s="39" customFormat="1" x14ac:dyDescent="0.35">
      <c r="A12" s="39" t="s">
        <v>6</v>
      </c>
      <c r="B12" s="39" t="s">
        <v>14</v>
      </c>
      <c r="C12" s="39" t="s">
        <v>8</v>
      </c>
      <c r="D12" s="39">
        <v>838</v>
      </c>
    </row>
    <row r="13" spans="1:4" s="39" customFormat="1" x14ac:dyDescent="0.35">
      <c r="A13" s="39" t="s">
        <v>6</v>
      </c>
      <c r="B13" s="39" t="s">
        <v>14</v>
      </c>
      <c r="C13" s="39" t="s">
        <v>9</v>
      </c>
      <c r="D13" s="39">
        <v>955</v>
      </c>
    </row>
    <row r="14" spans="1:4" s="39" customFormat="1" x14ac:dyDescent="0.35">
      <c r="A14" s="39" t="s">
        <v>6</v>
      </c>
      <c r="B14" s="39" t="s">
        <v>15</v>
      </c>
      <c r="C14" s="39" t="s">
        <v>8</v>
      </c>
      <c r="D14" s="39">
        <v>1331</v>
      </c>
    </row>
    <row r="15" spans="1:4" s="39" customFormat="1" x14ac:dyDescent="0.35">
      <c r="A15" s="39" t="s">
        <v>6</v>
      </c>
      <c r="B15" s="39" t="s">
        <v>15</v>
      </c>
      <c r="C15" s="39" t="s">
        <v>9</v>
      </c>
      <c r="D15" s="39">
        <v>1330</v>
      </c>
    </row>
    <row r="16" spans="1:4" s="39" customFormat="1" x14ac:dyDescent="0.35">
      <c r="A16" s="39" t="s">
        <v>16</v>
      </c>
      <c r="B16" s="39" t="s">
        <v>7</v>
      </c>
      <c r="C16" s="39" t="s">
        <v>8</v>
      </c>
      <c r="D16" s="39">
        <v>497</v>
      </c>
    </row>
    <row r="17" spans="1:4" s="39" customFormat="1" x14ac:dyDescent="0.35">
      <c r="A17" s="39" t="s">
        <v>16</v>
      </c>
      <c r="B17" s="39" t="s">
        <v>7</v>
      </c>
      <c r="C17" s="39" t="s">
        <v>9</v>
      </c>
      <c r="D17" s="39">
        <v>60</v>
      </c>
    </row>
    <row r="18" spans="1:4" s="39" customFormat="1" x14ac:dyDescent="0.35">
      <c r="A18" s="39" t="s">
        <v>16</v>
      </c>
      <c r="B18" s="39" t="s">
        <v>10</v>
      </c>
      <c r="C18" s="39" t="s">
        <v>8</v>
      </c>
      <c r="D18" s="39">
        <v>335</v>
      </c>
    </row>
    <row r="19" spans="1:4" s="39" customFormat="1" x14ac:dyDescent="0.35">
      <c r="A19" s="39" t="s">
        <v>16</v>
      </c>
      <c r="B19" s="39" t="s">
        <v>10</v>
      </c>
      <c r="C19" s="39" t="s">
        <v>9</v>
      </c>
      <c r="D19" s="39">
        <v>34</v>
      </c>
    </row>
    <row r="20" spans="1:4" s="39" customFormat="1" x14ac:dyDescent="0.35">
      <c r="A20" s="39" t="s">
        <v>16</v>
      </c>
      <c r="B20" s="39" t="s">
        <v>11</v>
      </c>
      <c r="C20" s="39" t="s">
        <v>8</v>
      </c>
      <c r="D20" s="39">
        <v>7796</v>
      </c>
    </row>
    <row r="21" spans="1:4" s="39" customFormat="1" x14ac:dyDescent="0.35">
      <c r="A21" s="39" t="s">
        <v>16</v>
      </c>
      <c r="B21" s="39" t="s">
        <v>11</v>
      </c>
      <c r="C21" s="39" t="s">
        <v>9</v>
      </c>
      <c r="D21" s="39">
        <v>7793</v>
      </c>
    </row>
    <row r="22" spans="1:4" s="39" customFormat="1" x14ac:dyDescent="0.35">
      <c r="A22" s="39" t="s">
        <v>16</v>
      </c>
      <c r="B22" s="39" t="s">
        <v>12</v>
      </c>
      <c r="C22" s="39" t="s">
        <v>8</v>
      </c>
      <c r="D22" s="39">
        <v>918</v>
      </c>
    </row>
    <row r="23" spans="1:4" s="39" customFormat="1" x14ac:dyDescent="0.35">
      <c r="A23" s="39" t="s">
        <v>16</v>
      </c>
      <c r="B23" s="39" t="s">
        <v>12</v>
      </c>
      <c r="C23" s="39" t="s">
        <v>9</v>
      </c>
      <c r="D23" s="39">
        <v>133</v>
      </c>
    </row>
    <row r="24" spans="1:4" s="39" customFormat="1" x14ac:dyDescent="0.35">
      <c r="A24" s="39" t="s">
        <v>16</v>
      </c>
      <c r="B24" s="39" t="s">
        <v>13</v>
      </c>
      <c r="C24" s="39" t="s">
        <v>8</v>
      </c>
      <c r="D24" s="39">
        <v>315</v>
      </c>
    </row>
    <row r="25" spans="1:4" s="39" customFormat="1" x14ac:dyDescent="0.35">
      <c r="A25" s="39" t="s">
        <v>16</v>
      </c>
      <c r="B25" s="39" t="s">
        <v>13</v>
      </c>
      <c r="C25" s="39" t="s">
        <v>9</v>
      </c>
      <c r="D25" s="39">
        <v>1941</v>
      </c>
    </row>
    <row r="26" spans="1:4" s="39" customFormat="1" x14ac:dyDescent="0.35">
      <c r="A26" s="39" t="s">
        <v>16</v>
      </c>
      <c r="B26" s="39" t="s">
        <v>14</v>
      </c>
      <c r="C26" s="39" t="s">
        <v>8</v>
      </c>
      <c r="D26" s="39">
        <v>849</v>
      </c>
    </row>
    <row r="27" spans="1:4" s="39" customFormat="1" x14ac:dyDescent="0.35">
      <c r="A27" s="39" t="s">
        <v>16</v>
      </c>
      <c r="B27" s="39" t="s">
        <v>14</v>
      </c>
      <c r="C27" s="39" t="s">
        <v>9</v>
      </c>
      <c r="D27" s="39">
        <v>869</v>
      </c>
    </row>
    <row r="28" spans="1:4" s="39" customFormat="1" x14ac:dyDescent="0.35">
      <c r="A28" s="39" t="s">
        <v>16</v>
      </c>
      <c r="B28" s="39" t="s">
        <v>15</v>
      </c>
      <c r="C28" s="39" t="s">
        <v>8</v>
      </c>
      <c r="D28" s="39">
        <v>1227</v>
      </c>
    </row>
    <row r="29" spans="1:4" s="39" customFormat="1" x14ac:dyDescent="0.35">
      <c r="A29" s="39" t="s">
        <v>16</v>
      </c>
      <c r="B29" s="39" t="s">
        <v>15</v>
      </c>
      <c r="C29" s="39" t="s">
        <v>9</v>
      </c>
      <c r="D29" s="39">
        <v>1079</v>
      </c>
    </row>
    <row r="30" spans="1:4" s="39" customFormat="1" x14ac:dyDescent="0.35">
      <c r="A30" s="39" t="s">
        <v>17</v>
      </c>
      <c r="B30" s="39" t="s">
        <v>7</v>
      </c>
      <c r="C30" s="39" t="s">
        <v>8</v>
      </c>
      <c r="D30" s="39">
        <v>499</v>
      </c>
    </row>
    <row r="31" spans="1:4" s="39" customFormat="1" x14ac:dyDescent="0.35">
      <c r="A31" s="39" t="s">
        <v>17</v>
      </c>
      <c r="B31" s="39" t="s">
        <v>7</v>
      </c>
      <c r="C31" s="39" t="s">
        <v>9</v>
      </c>
      <c r="D31" s="39">
        <v>40</v>
      </c>
    </row>
    <row r="32" spans="1:4" s="39" customFormat="1" x14ac:dyDescent="0.35">
      <c r="A32" s="39" t="s">
        <v>17</v>
      </c>
      <c r="B32" s="39" t="s">
        <v>10</v>
      </c>
      <c r="C32" s="39" t="s">
        <v>8</v>
      </c>
      <c r="D32" s="39">
        <v>356</v>
      </c>
    </row>
    <row r="33" spans="1:4" s="39" customFormat="1" x14ac:dyDescent="0.35">
      <c r="A33" s="39" t="s">
        <v>17</v>
      </c>
      <c r="B33" s="39" t="s">
        <v>10</v>
      </c>
      <c r="C33" s="39" t="s">
        <v>9</v>
      </c>
      <c r="D33" s="39">
        <v>23</v>
      </c>
    </row>
    <row r="34" spans="1:4" s="39" customFormat="1" x14ac:dyDescent="0.35">
      <c r="A34" s="39" t="s">
        <v>17</v>
      </c>
      <c r="B34" s="39" t="s">
        <v>11</v>
      </c>
      <c r="C34" s="39" t="s">
        <v>8</v>
      </c>
      <c r="D34" s="39">
        <v>7420</v>
      </c>
    </row>
    <row r="35" spans="1:4" s="39" customFormat="1" x14ac:dyDescent="0.35">
      <c r="A35" s="39" t="s">
        <v>17</v>
      </c>
      <c r="B35" s="39" t="s">
        <v>11</v>
      </c>
      <c r="C35" s="39" t="s">
        <v>9</v>
      </c>
      <c r="D35" s="39">
        <v>5922</v>
      </c>
    </row>
    <row r="36" spans="1:4" s="39" customFormat="1" x14ac:dyDescent="0.35">
      <c r="A36" s="39" t="s">
        <v>17</v>
      </c>
      <c r="B36" s="39" t="s">
        <v>12</v>
      </c>
      <c r="C36" s="39" t="s">
        <v>8</v>
      </c>
      <c r="D36" s="39">
        <v>835</v>
      </c>
    </row>
    <row r="37" spans="1:4" s="39" customFormat="1" x14ac:dyDescent="0.35">
      <c r="A37" s="39" t="s">
        <v>17</v>
      </c>
      <c r="B37" s="39" t="s">
        <v>12</v>
      </c>
      <c r="C37" s="39" t="s">
        <v>9</v>
      </c>
      <c r="D37" s="39">
        <v>80</v>
      </c>
    </row>
    <row r="38" spans="1:4" s="39" customFormat="1" x14ac:dyDescent="0.35">
      <c r="A38" s="39" t="s">
        <v>17</v>
      </c>
      <c r="B38" s="39" t="s">
        <v>13</v>
      </c>
      <c r="C38" s="39" t="s">
        <v>8</v>
      </c>
      <c r="D38" s="39">
        <v>258</v>
      </c>
    </row>
    <row r="39" spans="1:4" s="39" customFormat="1" x14ac:dyDescent="0.35">
      <c r="A39" s="39" t="s">
        <v>17</v>
      </c>
      <c r="B39" s="39" t="s">
        <v>13</v>
      </c>
      <c r="C39" s="39" t="s">
        <v>9</v>
      </c>
      <c r="D39" s="39">
        <v>1544</v>
      </c>
    </row>
    <row r="40" spans="1:4" s="39" customFormat="1" x14ac:dyDescent="0.35">
      <c r="A40" s="39" t="s">
        <v>17</v>
      </c>
      <c r="B40" s="39" t="s">
        <v>14</v>
      </c>
      <c r="C40" s="39" t="s">
        <v>8</v>
      </c>
      <c r="D40" s="39">
        <v>781</v>
      </c>
    </row>
    <row r="41" spans="1:4" s="39" customFormat="1" x14ac:dyDescent="0.35">
      <c r="A41" s="39" t="s">
        <v>17</v>
      </c>
      <c r="B41" s="39" t="s">
        <v>14</v>
      </c>
      <c r="C41" s="39" t="s">
        <v>9</v>
      </c>
      <c r="D41" s="39">
        <v>699</v>
      </c>
    </row>
    <row r="42" spans="1:4" s="39" customFormat="1" x14ac:dyDescent="0.35">
      <c r="A42" s="39" t="s">
        <v>17</v>
      </c>
      <c r="B42" s="39" t="s">
        <v>15</v>
      </c>
      <c r="C42" s="39" t="s">
        <v>8</v>
      </c>
      <c r="D42" s="39">
        <v>1072</v>
      </c>
    </row>
    <row r="43" spans="1:4" s="39" customFormat="1" x14ac:dyDescent="0.35">
      <c r="A43" s="39" t="s">
        <v>17</v>
      </c>
      <c r="B43" s="39" t="s">
        <v>15</v>
      </c>
      <c r="C43" s="39" t="s">
        <v>9</v>
      </c>
      <c r="D43" s="39">
        <v>791</v>
      </c>
    </row>
    <row r="44" spans="1:4" s="39" customFormat="1" x14ac:dyDescent="0.35">
      <c r="A44" s="39" t="s">
        <v>18</v>
      </c>
      <c r="B44" s="39" t="s">
        <v>7</v>
      </c>
      <c r="C44" s="39" t="s">
        <v>8</v>
      </c>
      <c r="D44" s="39">
        <v>554</v>
      </c>
    </row>
    <row r="45" spans="1:4" s="39" customFormat="1" x14ac:dyDescent="0.35">
      <c r="A45" s="39" t="s">
        <v>18</v>
      </c>
      <c r="B45" s="39" t="s">
        <v>7</v>
      </c>
      <c r="C45" s="39" t="s">
        <v>9</v>
      </c>
      <c r="D45" s="39">
        <v>36</v>
      </c>
    </row>
    <row r="46" spans="1:4" s="39" customFormat="1" x14ac:dyDescent="0.35">
      <c r="A46" s="39" t="s">
        <v>18</v>
      </c>
      <c r="B46" s="39" t="s">
        <v>10</v>
      </c>
      <c r="C46" s="39" t="s">
        <v>8</v>
      </c>
      <c r="D46" s="39">
        <v>313</v>
      </c>
    </row>
    <row r="47" spans="1:4" s="39" customFormat="1" x14ac:dyDescent="0.35">
      <c r="A47" s="39" t="s">
        <v>18</v>
      </c>
      <c r="B47" s="39" t="s">
        <v>10</v>
      </c>
      <c r="C47" s="39" t="s">
        <v>9</v>
      </c>
      <c r="D47" s="39">
        <v>17</v>
      </c>
    </row>
    <row r="48" spans="1:4" s="39" customFormat="1" x14ac:dyDescent="0.35">
      <c r="A48" s="39" t="s">
        <v>18</v>
      </c>
      <c r="B48" s="39" t="s">
        <v>11</v>
      </c>
      <c r="C48" s="39" t="s">
        <v>8</v>
      </c>
      <c r="D48" s="39">
        <v>7389</v>
      </c>
    </row>
    <row r="49" spans="1:4" s="39" customFormat="1" x14ac:dyDescent="0.35">
      <c r="A49" s="39" t="s">
        <v>18</v>
      </c>
      <c r="B49" s="39" t="s">
        <v>11</v>
      </c>
      <c r="C49" s="39" t="s">
        <v>9</v>
      </c>
      <c r="D49" s="39">
        <v>4963</v>
      </c>
    </row>
    <row r="50" spans="1:4" s="39" customFormat="1" x14ac:dyDescent="0.35">
      <c r="A50" s="39" t="s">
        <v>18</v>
      </c>
      <c r="B50" s="39" t="s">
        <v>12</v>
      </c>
      <c r="C50" s="39" t="s">
        <v>8</v>
      </c>
      <c r="D50" s="39">
        <v>956</v>
      </c>
    </row>
    <row r="51" spans="1:4" s="39" customFormat="1" x14ac:dyDescent="0.35">
      <c r="A51" s="39" t="s">
        <v>18</v>
      </c>
      <c r="B51" s="39" t="s">
        <v>12</v>
      </c>
      <c r="C51" s="39" t="s">
        <v>9</v>
      </c>
      <c r="D51" s="39">
        <v>76</v>
      </c>
    </row>
    <row r="52" spans="1:4" s="39" customFormat="1" x14ac:dyDescent="0.35">
      <c r="A52" s="39" t="s">
        <v>18</v>
      </c>
      <c r="B52" s="39" t="s">
        <v>13</v>
      </c>
      <c r="C52" s="39" t="s">
        <v>8</v>
      </c>
      <c r="D52" s="39">
        <v>318</v>
      </c>
    </row>
    <row r="53" spans="1:4" s="39" customFormat="1" x14ac:dyDescent="0.35">
      <c r="A53" s="39" t="s">
        <v>18</v>
      </c>
      <c r="B53" s="39" t="s">
        <v>13</v>
      </c>
      <c r="C53" s="39" t="s">
        <v>9</v>
      </c>
      <c r="D53" s="39">
        <v>1634</v>
      </c>
    </row>
    <row r="54" spans="1:4" s="39" customFormat="1" x14ac:dyDescent="0.35">
      <c r="A54" s="39" t="s">
        <v>18</v>
      </c>
      <c r="B54" s="39" t="s">
        <v>14</v>
      </c>
      <c r="C54" s="39" t="s">
        <v>8</v>
      </c>
      <c r="D54" s="39">
        <v>811</v>
      </c>
    </row>
    <row r="55" spans="1:4" s="39" customFormat="1" x14ac:dyDescent="0.35">
      <c r="A55" s="39" t="s">
        <v>18</v>
      </c>
      <c r="B55" s="39" t="s">
        <v>14</v>
      </c>
      <c r="C55" s="39" t="s">
        <v>9</v>
      </c>
      <c r="D55" s="39">
        <v>716</v>
      </c>
    </row>
    <row r="56" spans="1:4" s="39" customFormat="1" x14ac:dyDescent="0.35">
      <c r="A56" s="39" t="s">
        <v>18</v>
      </c>
      <c r="B56" s="39" t="s">
        <v>15</v>
      </c>
      <c r="C56" s="39" t="s">
        <v>8</v>
      </c>
      <c r="D56" s="39">
        <v>1123</v>
      </c>
    </row>
    <row r="57" spans="1:4" s="39" customFormat="1" x14ac:dyDescent="0.35">
      <c r="A57" s="39" t="s">
        <v>18</v>
      </c>
      <c r="B57" s="39" t="s">
        <v>15</v>
      </c>
      <c r="C57" s="39" t="s">
        <v>9</v>
      </c>
      <c r="D57" s="39">
        <v>750</v>
      </c>
    </row>
    <row r="58" spans="1:4" s="39" customFormat="1" x14ac:dyDescent="0.35">
      <c r="A58" s="39" t="s">
        <v>19</v>
      </c>
      <c r="B58" s="39" t="s">
        <v>7</v>
      </c>
      <c r="C58" s="39" t="s">
        <v>8</v>
      </c>
      <c r="D58" s="39">
        <v>596</v>
      </c>
    </row>
    <row r="59" spans="1:4" s="39" customFormat="1" x14ac:dyDescent="0.35">
      <c r="A59" s="39" t="s">
        <v>19</v>
      </c>
      <c r="B59" s="39" t="s">
        <v>7</v>
      </c>
      <c r="C59" s="39" t="s">
        <v>9</v>
      </c>
      <c r="D59" s="39">
        <v>37</v>
      </c>
    </row>
    <row r="60" spans="1:4" s="39" customFormat="1" x14ac:dyDescent="0.35">
      <c r="A60" s="39" t="s">
        <v>19</v>
      </c>
      <c r="B60" s="39" t="s">
        <v>10</v>
      </c>
      <c r="C60" s="39" t="s">
        <v>8</v>
      </c>
      <c r="D60" s="39">
        <v>293</v>
      </c>
    </row>
    <row r="61" spans="1:4" s="39" customFormat="1" x14ac:dyDescent="0.35">
      <c r="A61" s="39" t="s">
        <v>19</v>
      </c>
      <c r="B61" s="39" t="s">
        <v>10</v>
      </c>
      <c r="C61" s="39" t="s">
        <v>9</v>
      </c>
      <c r="D61" s="39">
        <v>16</v>
      </c>
    </row>
    <row r="62" spans="1:4" s="39" customFormat="1" x14ac:dyDescent="0.35">
      <c r="A62" s="39" t="s">
        <v>19</v>
      </c>
      <c r="B62" s="39" t="s">
        <v>11</v>
      </c>
      <c r="C62" s="39" t="s">
        <v>8</v>
      </c>
      <c r="D62" s="39">
        <v>7227</v>
      </c>
    </row>
    <row r="63" spans="1:4" s="39" customFormat="1" x14ac:dyDescent="0.35">
      <c r="A63" s="39" t="s">
        <v>19</v>
      </c>
      <c r="B63" s="39" t="s">
        <v>11</v>
      </c>
      <c r="C63" s="39" t="s">
        <v>9</v>
      </c>
      <c r="D63" s="39">
        <v>4886</v>
      </c>
    </row>
    <row r="64" spans="1:4" s="39" customFormat="1" x14ac:dyDescent="0.35">
      <c r="A64" s="39" t="s">
        <v>19</v>
      </c>
      <c r="B64" s="39" t="s">
        <v>12</v>
      </c>
      <c r="C64" s="39" t="s">
        <v>8</v>
      </c>
      <c r="D64" s="39">
        <v>903</v>
      </c>
    </row>
    <row r="65" spans="1:4" s="39" customFormat="1" x14ac:dyDescent="0.35">
      <c r="A65" s="39" t="s">
        <v>19</v>
      </c>
      <c r="B65" s="39" t="s">
        <v>12</v>
      </c>
      <c r="C65" s="39" t="s">
        <v>9</v>
      </c>
      <c r="D65" s="39">
        <v>51</v>
      </c>
    </row>
    <row r="66" spans="1:4" s="39" customFormat="1" x14ac:dyDescent="0.35">
      <c r="A66" s="39" t="s">
        <v>19</v>
      </c>
      <c r="B66" s="39" t="s">
        <v>13</v>
      </c>
      <c r="C66" s="39" t="s">
        <v>8</v>
      </c>
      <c r="D66" s="39">
        <v>300</v>
      </c>
    </row>
    <row r="67" spans="1:4" s="39" customFormat="1" x14ac:dyDescent="0.35">
      <c r="A67" s="39" t="s">
        <v>19</v>
      </c>
      <c r="B67" s="39" t="s">
        <v>13</v>
      </c>
      <c r="C67" s="39" t="s">
        <v>9</v>
      </c>
      <c r="D67" s="39">
        <v>1852</v>
      </c>
    </row>
    <row r="68" spans="1:4" s="39" customFormat="1" x14ac:dyDescent="0.35">
      <c r="A68" s="39" t="s">
        <v>19</v>
      </c>
      <c r="B68" s="39" t="s">
        <v>14</v>
      </c>
      <c r="C68" s="39" t="s">
        <v>8</v>
      </c>
      <c r="D68" s="39">
        <v>830</v>
      </c>
    </row>
    <row r="69" spans="1:4" s="39" customFormat="1" x14ac:dyDescent="0.35">
      <c r="A69" s="39" t="s">
        <v>19</v>
      </c>
      <c r="B69" s="39" t="s">
        <v>14</v>
      </c>
      <c r="C69" s="39" t="s">
        <v>9</v>
      </c>
      <c r="D69" s="39">
        <v>688</v>
      </c>
    </row>
    <row r="70" spans="1:4" s="39" customFormat="1" x14ac:dyDescent="0.35">
      <c r="A70" s="39" t="s">
        <v>19</v>
      </c>
      <c r="B70" s="39" t="s">
        <v>15</v>
      </c>
      <c r="C70" s="39" t="s">
        <v>8</v>
      </c>
      <c r="D70" s="39">
        <v>1123</v>
      </c>
    </row>
    <row r="71" spans="1:4" s="39" customFormat="1" x14ac:dyDescent="0.35">
      <c r="A71" s="39" t="s">
        <v>19</v>
      </c>
      <c r="B71" s="39" t="s">
        <v>15</v>
      </c>
      <c r="C71" s="39" t="s">
        <v>9</v>
      </c>
      <c r="D71" s="39">
        <v>676</v>
      </c>
    </row>
    <row r="72" spans="1:4" s="39" customFormat="1" x14ac:dyDescent="0.35">
      <c r="A72" s="39" t="s">
        <v>20</v>
      </c>
      <c r="B72" s="39" t="s">
        <v>7</v>
      </c>
      <c r="C72" s="39" t="s">
        <v>8</v>
      </c>
      <c r="D72" s="39">
        <v>577</v>
      </c>
    </row>
    <row r="73" spans="1:4" s="39" customFormat="1" x14ac:dyDescent="0.35">
      <c r="A73" s="39" t="s">
        <v>20</v>
      </c>
      <c r="B73" s="39" t="s">
        <v>7</v>
      </c>
      <c r="C73" s="39" t="s">
        <v>9</v>
      </c>
      <c r="D73" s="39">
        <v>28</v>
      </c>
    </row>
    <row r="74" spans="1:4" s="39" customFormat="1" x14ac:dyDescent="0.35">
      <c r="A74" s="39" t="s">
        <v>20</v>
      </c>
      <c r="B74" s="39" t="s">
        <v>10</v>
      </c>
      <c r="C74" s="39" t="s">
        <v>8</v>
      </c>
      <c r="D74" s="39">
        <v>279</v>
      </c>
    </row>
    <row r="75" spans="1:4" s="39" customFormat="1" x14ac:dyDescent="0.35">
      <c r="A75" s="39" t="s">
        <v>20</v>
      </c>
      <c r="B75" s="39" t="s">
        <v>10</v>
      </c>
      <c r="C75" s="39" t="s">
        <v>9</v>
      </c>
      <c r="D75" s="39">
        <v>17</v>
      </c>
    </row>
    <row r="76" spans="1:4" s="39" customFormat="1" x14ac:dyDescent="0.35">
      <c r="A76" s="39" t="s">
        <v>20</v>
      </c>
      <c r="B76" s="39" t="s">
        <v>11</v>
      </c>
      <c r="C76" s="39" t="s">
        <v>8</v>
      </c>
      <c r="D76" s="39">
        <v>7406</v>
      </c>
    </row>
    <row r="77" spans="1:4" s="39" customFormat="1" x14ac:dyDescent="0.35">
      <c r="A77" s="39" t="s">
        <v>20</v>
      </c>
      <c r="B77" s="39" t="s">
        <v>11</v>
      </c>
      <c r="C77" s="39" t="s">
        <v>9</v>
      </c>
      <c r="D77" s="39">
        <v>5804</v>
      </c>
    </row>
    <row r="78" spans="1:4" s="39" customFormat="1" x14ac:dyDescent="0.35">
      <c r="A78" s="39" t="s">
        <v>20</v>
      </c>
      <c r="B78" s="39" t="s">
        <v>12</v>
      </c>
      <c r="C78" s="39" t="s">
        <v>8</v>
      </c>
      <c r="D78" s="39">
        <v>882</v>
      </c>
    </row>
    <row r="79" spans="1:4" s="39" customFormat="1" x14ac:dyDescent="0.35">
      <c r="A79" s="39" t="s">
        <v>20</v>
      </c>
      <c r="B79" s="39" t="s">
        <v>12</v>
      </c>
      <c r="C79" s="39" t="s">
        <v>9</v>
      </c>
      <c r="D79" s="39">
        <v>56</v>
      </c>
    </row>
    <row r="80" spans="1:4" s="39" customFormat="1" x14ac:dyDescent="0.35">
      <c r="A80" s="39" t="s">
        <v>20</v>
      </c>
      <c r="B80" s="39" t="s">
        <v>13</v>
      </c>
      <c r="C80" s="39" t="s">
        <v>8</v>
      </c>
      <c r="D80" s="39">
        <v>325</v>
      </c>
    </row>
    <row r="81" spans="1:4" s="39" customFormat="1" x14ac:dyDescent="0.35">
      <c r="A81" s="39" t="s">
        <v>20</v>
      </c>
      <c r="B81" s="39" t="s">
        <v>13</v>
      </c>
      <c r="C81" s="39" t="s">
        <v>9</v>
      </c>
      <c r="D81" s="39">
        <v>1970</v>
      </c>
    </row>
    <row r="82" spans="1:4" s="39" customFormat="1" x14ac:dyDescent="0.35">
      <c r="A82" s="39" t="s">
        <v>20</v>
      </c>
      <c r="B82" s="39" t="s">
        <v>14</v>
      </c>
      <c r="C82" s="39" t="s">
        <v>8</v>
      </c>
      <c r="D82" s="39">
        <v>830</v>
      </c>
    </row>
    <row r="83" spans="1:4" s="39" customFormat="1" x14ac:dyDescent="0.35">
      <c r="A83" s="39" t="s">
        <v>20</v>
      </c>
      <c r="B83" s="39" t="s">
        <v>14</v>
      </c>
      <c r="C83" s="39" t="s">
        <v>9</v>
      </c>
      <c r="D83" s="39">
        <v>781</v>
      </c>
    </row>
    <row r="84" spans="1:4" s="39" customFormat="1" x14ac:dyDescent="0.35">
      <c r="A84" s="39" t="s">
        <v>20</v>
      </c>
      <c r="B84" s="39" t="s">
        <v>15</v>
      </c>
      <c r="C84" s="39" t="s">
        <v>8</v>
      </c>
      <c r="D84" s="39">
        <v>1129</v>
      </c>
    </row>
    <row r="85" spans="1:4" s="39" customFormat="1" x14ac:dyDescent="0.35">
      <c r="A85" s="39" t="s">
        <v>20</v>
      </c>
      <c r="B85" s="39" t="s">
        <v>15</v>
      </c>
      <c r="C85" s="39" t="s">
        <v>9</v>
      </c>
      <c r="D85" s="39">
        <v>779</v>
      </c>
    </row>
    <row r="86" spans="1:4" s="39" customFormat="1" x14ac:dyDescent="0.35">
      <c r="A86" s="39" t="s">
        <v>21</v>
      </c>
      <c r="B86" s="39" t="s">
        <v>7</v>
      </c>
      <c r="C86" s="39" t="s">
        <v>8</v>
      </c>
      <c r="D86" s="39">
        <v>598</v>
      </c>
    </row>
    <row r="87" spans="1:4" s="39" customFormat="1" x14ac:dyDescent="0.35">
      <c r="A87" s="39" t="s">
        <v>21</v>
      </c>
      <c r="B87" s="39" t="s">
        <v>7</v>
      </c>
      <c r="C87" s="39" t="s">
        <v>9</v>
      </c>
      <c r="D87" s="39">
        <v>40</v>
      </c>
    </row>
    <row r="88" spans="1:4" s="39" customFormat="1" x14ac:dyDescent="0.35">
      <c r="A88" s="39" t="s">
        <v>21</v>
      </c>
      <c r="B88" s="39" t="s">
        <v>10</v>
      </c>
      <c r="C88" s="39" t="s">
        <v>8</v>
      </c>
      <c r="D88" s="39">
        <v>274</v>
      </c>
    </row>
    <row r="89" spans="1:4" s="39" customFormat="1" x14ac:dyDescent="0.35">
      <c r="A89" s="39" t="s">
        <v>21</v>
      </c>
      <c r="B89" s="39" t="s">
        <v>10</v>
      </c>
      <c r="C89" s="39" t="s">
        <v>9</v>
      </c>
      <c r="D89" s="39">
        <v>22</v>
      </c>
    </row>
    <row r="90" spans="1:4" s="39" customFormat="1" x14ac:dyDescent="0.35">
      <c r="A90" s="39" t="s">
        <v>21</v>
      </c>
      <c r="B90" s="39" t="s">
        <v>11</v>
      </c>
      <c r="C90" s="39" t="s">
        <v>8</v>
      </c>
      <c r="D90" s="39">
        <v>7590</v>
      </c>
    </row>
    <row r="91" spans="1:4" s="39" customFormat="1" x14ac:dyDescent="0.35">
      <c r="A91" s="39" t="s">
        <v>21</v>
      </c>
      <c r="B91" s="39" t="s">
        <v>11</v>
      </c>
      <c r="C91" s="39" t="s">
        <v>9</v>
      </c>
      <c r="D91" s="39">
        <v>7353</v>
      </c>
    </row>
    <row r="92" spans="1:4" s="39" customFormat="1" x14ac:dyDescent="0.35">
      <c r="A92" s="39" t="s">
        <v>21</v>
      </c>
      <c r="B92" s="39" t="s">
        <v>12</v>
      </c>
      <c r="C92" s="39" t="s">
        <v>8</v>
      </c>
      <c r="D92" s="39">
        <v>871</v>
      </c>
    </row>
    <row r="93" spans="1:4" s="39" customFormat="1" x14ac:dyDescent="0.35">
      <c r="A93" s="39" t="s">
        <v>21</v>
      </c>
      <c r="B93" s="39" t="s">
        <v>12</v>
      </c>
      <c r="C93" s="39" t="s">
        <v>9</v>
      </c>
      <c r="D93" s="39">
        <v>81</v>
      </c>
    </row>
    <row r="94" spans="1:4" s="39" customFormat="1" x14ac:dyDescent="0.35">
      <c r="A94" s="39" t="s">
        <v>21</v>
      </c>
      <c r="B94" s="39" t="s">
        <v>13</v>
      </c>
      <c r="C94" s="39" t="s">
        <v>8</v>
      </c>
      <c r="D94" s="39">
        <v>299</v>
      </c>
    </row>
    <row r="95" spans="1:4" s="39" customFormat="1" x14ac:dyDescent="0.35">
      <c r="A95" s="39" t="s">
        <v>21</v>
      </c>
      <c r="B95" s="39" t="s">
        <v>13</v>
      </c>
      <c r="C95" s="39" t="s">
        <v>9</v>
      </c>
      <c r="D95" s="39">
        <v>2458</v>
      </c>
    </row>
    <row r="96" spans="1:4" s="39" customFormat="1" x14ac:dyDescent="0.35">
      <c r="A96" s="39" t="s">
        <v>21</v>
      </c>
      <c r="B96" s="39" t="s">
        <v>14</v>
      </c>
      <c r="C96" s="39" t="s">
        <v>8</v>
      </c>
      <c r="D96" s="39">
        <v>851</v>
      </c>
    </row>
    <row r="97" spans="1:4" s="39" customFormat="1" x14ac:dyDescent="0.35">
      <c r="A97" s="39" t="s">
        <v>21</v>
      </c>
      <c r="B97" s="39" t="s">
        <v>14</v>
      </c>
      <c r="C97" s="39" t="s">
        <v>9</v>
      </c>
      <c r="D97" s="39">
        <v>919</v>
      </c>
    </row>
    <row r="98" spans="1:4" s="39" customFormat="1" x14ac:dyDescent="0.35">
      <c r="A98" s="39" t="s">
        <v>21</v>
      </c>
      <c r="B98" s="39" t="s">
        <v>15</v>
      </c>
      <c r="C98" s="39" t="s">
        <v>8</v>
      </c>
      <c r="D98" s="39">
        <v>1237</v>
      </c>
    </row>
    <row r="99" spans="1:4" s="39" customFormat="1" x14ac:dyDescent="0.35">
      <c r="A99" s="39" t="s">
        <v>21</v>
      </c>
      <c r="B99" s="39" t="s">
        <v>15</v>
      </c>
      <c r="C99" s="39" t="s">
        <v>9</v>
      </c>
      <c r="D99" s="39">
        <v>959</v>
      </c>
    </row>
    <row r="100" spans="1:4" s="39" customFormat="1" x14ac:dyDescent="0.35">
      <c r="A100" s="39" t="s">
        <v>22</v>
      </c>
      <c r="B100" s="39" t="s">
        <v>7</v>
      </c>
      <c r="C100" s="39" t="s">
        <v>8</v>
      </c>
      <c r="D100" s="39">
        <v>538</v>
      </c>
    </row>
    <row r="101" spans="1:4" s="39" customFormat="1" x14ac:dyDescent="0.35">
      <c r="A101" s="39" t="s">
        <v>22</v>
      </c>
      <c r="B101" s="39" t="s">
        <v>7</v>
      </c>
      <c r="C101" s="39" t="s">
        <v>9</v>
      </c>
      <c r="D101" s="39">
        <v>37</v>
      </c>
    </row>
    <row r="102" spans="1:4" s="39" customFormat="1" x14ac:dyDescent="0.35">
      <c r="A102" s="39" t="s">
        <v>22</v>
      </c>
      <c r="B102" s="39" t="s">
        <v>10</v>
      </c>
      <c r="C102" s="39" t="s">
        <v>8</v>
      </c>
      <c r="D102" s="39">
        <v>276</v>
      </c>
    </row>
    <row r="103" spans="1:4" s="39" customFormat="1" x14ac:dyDescent="0.35">
      <c r="A103" s="39" t="s">
        <v>22</v>
      </c>
      <c r="B103" s="39" t="s">
        <v>10</v>
      </c>
      <c r="C103" s="39" t="s">
        <v>9</v>
      </c>
      <c r="D103" s="39">
        <v>17</v>
      </c>
    </row>
    <row r="104" spans="1:4" s="39" customFormat="1" x14ac:dyDescent="0.35">
      <c r="A104" s="39" t="s">
        <v>22</v>
      </c>
      <c r="B104" s="39" t="s">
        <v>11</v>
      </c>
      <c r="C104" s="39" t="s">
        <v>8</v>
      </c>
      <c r="D104" s="39">
        <v>7195</v>
      </c>
    </row>
    <row r="105" spans="1:4" s="39" customFormat="1" x14ac:dyDescent="0.35">
      <c r="A105" s="39" t="s">
        <v>22</v>
      </c>
      <c r="B105" s="39" t="s">
        <v>11</v>
      </c>
      <c r="C105" s="39" t="s">
        <v>9</v>
      </c>
      <c r="D105" s="39">
        <v>6485</v>
      </c>
    </row>
    <row r="106" spans="1:4" s="39" customFormat="1" x14ac:dyDescent="0.35">
      <c r="A106" s="39" t="s">
        <v>22</v>
      </c>
      <c r="B106" s="39" t="s">
        <v>12</v>
      </c>
      <c r="C106" s="39" t="s">
        <v>8</v>
      </c>
      <c r="D106" s="39">
        <v>851</v>
      </c>
    </row>
    <row r="107" spans="1:4" s="39" customFormat="1" x14ac:dyDescent="0.35">
      <c r="A107" s="39" t="s">
        <v>22</v>
      </c>
      <c r="B107" s="39" t="s">
        <v>12</v>
      </c>
      <c r="C107" s="39" t="s">
        <v>9</v>
      </c>
      <c r="D107" s="39">
        <v>77</v>
      </c>
    </row>
    <row r="108" spans="1:4" s="39" customFormat="1" x14ac:dyDescent="0.35">
      <c r="A108" s="39" t="s">
        <v>22</v>
      </c>
      <c r="B108" s="39" t="s">
        <v>13</v>
      </c>
      <c r="C108" s="39" t="s">
        <v>8</v>
      </c>
      <c r="D108" s="39">
        <v>321</v>
      </c>
    </row>
    <row r="109" spans="1:4" s="39" customFormat="1" x14ac:dyDescent="0.35">
      <c r="A109" s="39" t="s">
        <v>22</v>
      </c>
      <c r="B109" s="39" t="s">
        <v>13</v>
      </c>
      <c r="C109" s="39" t="s">
        <v>9</v>
      </c>
      <c r="D109" s="39">
        <v>2560</v>
      </c>
    </row>
    <row r="110" spans="1:4" s="39" customFormat="1" x14ac:dyDescent="0.35">
      <c r="A110" s="39" t="s">
        <v>22</v>
      </c>
      <c r="B110" s="39" t="s">
        <v>14</v>
      </c>
      <c r="C110" s="39" t="s">
        <v>8</v>
      </c>
      <c r="D110" s="39">
        <v>887</v>
      </c>
    </row>
    <row r="111" spans="1:4" s="39" customFormat="1" x14ac:dyDescent="0.35">
      <c r="A111" s="39" t="s">
        <v>22</v>
      </c>
      <c r="B111" s="39" t="s">
        <v>14</v>
      </c>
      <c r="C111" s="39" t="s">
        <v>9</v>
      </c>
      <c r="D111" s="39">
        <v>991</v>
      </c>
    </row>
    <row r="112" spans="1:4" s="39" customFormat="1" x14ac:dyDescent="0.35">
      <c r="A112" s="39" t="s">
        <v>22</v>
      </c>
      <c r="B112" s="39" t="s">
        <v>15</v>
      </c>
      <c r="C112" s="39" t="s">
        <v>8</v>
      </c>
      <c r="D112" s="39">
        <v>1227</v>
      </c>
    </row>
    <row r="113" spans="1:4" s="39" customFormat="1" x14ac:dyDescent="0.35">
      <c r="A113" s="39" t="s">
        <v>22</v>
      </c>
      <c r="B113" s="39" t="s">
        <v>15</v>
      </c>
      <c r="C113" s="39" t="s">
        <v>9</v>
      </c>
      <c r="D113" s="39">
        <v>1002</v>
      </c>
    </row>
    <row r="114" spans="1:4" s="39" customFormat="1" x14ac:dyDescent="0.35">
      <c r="A114" s="39" t="s">
        <v>23</v>
      </c>
      <c r="B114" s="39" t="s">
        <v>7</v>
      </c>
      <c r="C114" s="39" t="s">
        <v>8</v>
      </c>
      <c r="D114" s="39">
        <v>779</v>
      </c>
    </row>
    <row r="115" spans="1:4" s="39" customFormat="1" x14ac:dyDescent="0.35">
      <c r="A115" s="39" t="s">
        <v>23</v>
      </c>
      <c r="B115" s="39" t="s">
        <v>7</v>
      </c>
      <c r="C115" s="39" t="s">
        <v>9</v>
      </c>
      <c r="D115" s="39">
        <v>41</v>
      </c>
    </row>
    <row r="116" spans="1:4" s="39" customFormat="1" x14ac:dyDescent="0.35">
      <c r="A116" s="39" t="s">
        <v>23</v>
      </c>
      <c r="B116" s="39" t="s">
        <v>10</v>
      </c>
      <c r="C116" s="39" t="s">
        <v>8</v>
      </c>
      <c r="D116" s="39">
        <v>291</v>
      </c>
    </row>
    <row r="117" spans="1:4" s="39" customFormat="1" x14ac:dyDescent="0.35">
      <c r="A117" s="39" t="s">
        <v>23</v>
      </c>
      <c r="B117" s="39" t="s">
        <v>10</v>
      </c>
      <c r="C117" s="39" t="s">
        <v>9</v>
      </c>
      <c r="D117" s="39">
        <v>26</v>
      </c>
    </row>
    <row r="118" spans="1:4" s="39" customFormat="1" x14ac:dyDescent="0.35">
      <c r="A118" s="39" t="s">
        <v>23</v>
      </c>
      <c r="B118" s="39" t="s">
        <v>11</v>
      </c>
      <c r="C118" s="39" t="s">
        <v>8</v>
      </c>
      <c r="D118" s="39">
        <v>7157</v>
      </c>
    </row>
    <row r="119" spans="1:4" s="39" customFormat="1" x14ac:dyDescent="0.35">
      <c r="A119" s="39" t="s">
        <v>23</v>
      </c>
      <c r="B119" s="39" t="s">
        <v>11</v>
      </c>
      <c r="C119" s="39" t="s">
        <v>9</v>
      </c>
      <c r="D119" s="39">
        <v>6078</v>
      </c>
    </row>
    <row r="120" spans="1:4" s="39" customFormat="1" x14ac:dyDescent="0.35">
      <c r="A120" s="39" t="s">
        <v>23</v>
      </c>
      <c r="B120" s="39" t="s">
        <v>12</v>
      </c>
      <c r="C120" s="39" t="s">
        <v>8</v>
      </c>
      <c r="D120" s="39">
        <v>844</v>
      </c>
    </row>
    <row r="121" spans="1:4" s="39" customFormat="1" x14ac:dyDescent="0.35">
      <c r="A121" s="39" t="s">
        <v>23</v>
      </c>
      <c r="B121" s="39" t="s">
        <v>12</v>
      </c>
      <c r="C121" s="39" t="s">
        <v>9</v>
      </c>
      <c r="D121" s="39">
        <v>79</v>
      </c>
    </row>
    <row r="122" spans="1:4" s="39" customFormat="1" x14ac:dyDescent="0.35">
      <c r="A122" s="39" t="s">
        <v>23</v>
      </c>
      <c r="B122" s="39" t="s">
        <v>13</v>
      </c>
      <c r="C122" s="39" t="s">
        <v>8</v>
      </c>
      <c r="D122" s="39">
        <v>325</v>
      </c>
    </row>
    <row r="123" spans="1:4" s="39" customFormat="1" x14ac:dyDescent="0.35">
      <c r="A123" s="39" t="s">
        <v>23</v>
      </c>
      <c r="B123" s="39" t="s">
        <v>13</v>
      </c>
      <c r="C123" s="39" t="s">
        <v>9</v>
      </c>
      <c r="D123" s="39">
        <v>2139</v>
      </c>
    </row>
    <row r="124" spans="1:4" s="39" customFormat="1" x14ac:dyDescent="0.35">
      <c r="A124" s="39" t="s">
        <v>23</v>
      </c>
      <c r="B124" s="39" t="s">
        <v>14</v>
      </c>
      <c r="C124" s="39" t="s">
        <v>8</v>
      </c>
      <c r="D124" s="39">
        <v>1001</v>
      </c>
    </row>
    <row r="125" spans="1:4" s="39" customFormat="1" x14ac:dyDescent="0.35">
      <c r="A125" s="39" t="s">
        <v>23</v>
      </c>
      <c r="B125" s="39" t="s">
        <v>14</v>
      </c>
      <c r="C125" s="39" t="s">
        <v>9</v>
      </c>
      <c r="D125" s="39">
        <v>915</v>
      </c>
    </row>
    <row r="126" spans="1:4" s="39" customFormat="1" x14ac:dyDescent="0.35">
      <c r="A126" s="39" t="s">
        <v>23</v>
      </c>
      <c r="B126" s="39" t="s">
        <v>15</v>
      </c>
      <c r="C126" s="39" t="s">
        <v>8</v>
      </c>
      <c r="D126" s="39">
        <v>1281</v>
      </c>
    </row>
    <row r="127" spans="1:4" s="39" customFormat="1" x14ac:dyDescent="0.35">
      <c r="A127" s="39" t="s">
        <v>23</v>
      </c>
      <c r="B127" s="39" t="s">
        <v>15</v>
      </c>
      <c r="C127" s="39" t="s">
        <v>9</v>
      </c>
      <c r="D127" s="39">
        <v>982</v>
      </c>
    </row>
    <row r="128" spans="1:4" s="39" customFormat="1" x14ac:dyDescent="0.35">
      <c r="A128" s="39" t="s">
        <v>24</v>
      </c>
      <c r="B128" s="39" t="s">
        <v>7</v>
      </c>
      <c r="C128" s="39" t="s">
        <v>8</v>
      </c>
      <c r="D128" s="39">
        <v>603</v>
      </c>
    </row>
    <row r="129" spans="1:4" s="39" customFormat="1" x14ac:dyDescent="0.35">
      <c r="A129" s="39" t="s">
        <v>24</v>
      </c>
      <c r="B129" s="39" t="s">
        <v>7</v>
      </c>
      <c r="C129" s="39" t="s">
        <v>9</v>
      </c>
      <c r="D129" s="39">
        <v>36</v>
      </c>
    </row>
    <row r="130" spans="1:4" s="39" customFormat="1" x14ac:dyDescent="0.35">
      <c r="A130" s="39" t="s">
        <v>24</v>
      </c>
      <c r="B130" s="39" t="s">
        <v>10</v>
      </c>
      <c r="C130" s="39" t="s">
        <v>8</v>
      </c>
      <c r="D130" s="39">
        <v>230</v>
      </c>
    </row>
    <row r="131" spans="1:4" s="39" customFormat="1" x14ac:dyDescent="0.35">
      <c r="A131" s="39" t="s">
        <v>24</v>
      </c>
      <c r="B131" s="39" t="s">
        <v>10</v>
      </c>
      <c r="C131" s="39" t="s">
        <v>9</v>
      </c>
      <c r="D131" s="39">
        <v>20</v>
      </c>
    </row>
    <row r="132" spans="1:4" s="39" customFormat="1" x14ac:dyDescent="0.35">
      <c r="A132" s="39" t="s">
        <v>24</v>
      </c>
      <c r="B132" s="39" t="s">
        <v>11</v>
      </c>
      <c r="C132" s="39" t="s">
        <v>8</v>
      </c>
      <c r="D132" s="39">
        <v>6735</v>
      </c>
    </row>
    <row r="133" spans="1:4" s="39" customFormat="1" x14ac:dyDescent="0.35">
      <c r="A133" s="39" t="s">
        <v>24</v>
      </c>
      <c r="B133" s="39" t="s">
        <v>11</v>
      </c>
      <c r="C133" s="39" t="s">
        <v>9</v>
      </c>
      <c r="D133" s="39">
        <v>5962</v>
      </c>
    </row>
    <row r="134" spans="1:4" s="39" customFormat="1" x14ac:dyDescent="0.35">
      <c r="A134" s="39" t="s">
        <v>24</v>
      </c>
      <c r="B134" s="39" t="s">
        <v>12</v>
      </c>
      <c r="C134" s="39" t="s">
        <v>8</v>
      </c>
      <c r="D134" s="39">
        <v>787</v>
      </c>
    </row>
    <row r="135" spans="1:4" s="39" customFormat="1" x14ac:dyDescent="0.35">
      <c r="A135" s="39" t="s">
        <v>24</v>
      </c>
      <c r="B135" s="39" t="s">
        <v>12</v>
      </c>
      <c r="C135" s="39" t="s">
        <v>9</v>
      </c>
      <c r="D135" s="39">
        <v>66</v>
      </c>
    </row>
    <row r="136" spans="1:4" s="39" customFormat="1" x14ac:dyDescent="0.35">
      <c r="A136" s="39" t="s">
        <v>24</v>
      </c>
      <c r="B136" s="39" t="s">
        <v>13</v>
      </c>
      <c r="C136" s="39" t="s">
        <v>8</v>
      </c>
      <c r="D136" s="39">
        <v>304</v>
      </c>
    </row>
    <row r="137" spans="1:4" s="39" customFormat="1" x14ac:dyDescent="0.35">
      <c r="A137" s="39" t="s">
        <v>24</v>
      </c>
      <c r="B137" s="39" t="s">
        <v>13</v>
      </c>
      <c r="C137" s="39" t="s">
        <v>9</v>
      </c>
      <c r="D137" s="39">
        <v>1912</v>
      </c>
    </row>
    <row r="138" spans="1:4" s="39" customFormat="1" x14ac:dyDescent="0.35">
      <c r="A138" s="39" t="s">
        <v>24</v>
      </c>
      <c r="B138" s="39" t="s">
        <v>14</v>
      </c>
      <c r="C138" s="39" t="s">
        <v>8</v>
      </c>
      <c r="D138" s="39">
        <v>910</v>
      </c>
    </row>
    <row r="139" spans="1:4" s="39" customFormat="1" x14ac:dyDescent="0.35">
      <c r="A139" s="39" t="s">
        <v>24</v>
      </c>
      <c r="B139" s="39" t="s">
        <v>14</v>
      </c>
      <c r="C139" s="39" t="s">
        <v>9</v>
      </c>
      <c r="D139" s="39">
        <v>861</v>
      </c>
    </row>
    <row r="140" spans="1:4" s="39" customFormat="1" x14ac:dyDescent="0.35">
      <c r="A140" s="39" t="s">
        <v>24</v>
      </c>
      <c r="B140" s="39" t="s">
        <v>15</v>
      </c>
      <c r="C140" s="39" t="s">
        <v>8</v>
      </c>
      <c r="D140" s="39">
        <v>1155</v>
      </c>
    </row>
    <row r="141" spans="1:4" s="39" customFormat="1" x14ac:dyDescent="0.35">
      <c r="A141" s="39" t="s">
        <v>24</v>
      </c>
      <c r="B141" s="39" t="s">
        <v>15</v>
      </c>
      <c r="C141" s="39" t="s">
        <v>9</v>
      </c>
      <c r="D141" s="39">
        <v>987</v>
      </c>
    </row>
    <row r="142" spans="1:4" s="39" customFormat="1" x14ac:dyDescent="0.35">
      <c r="A142" s="39" t="s">
        <v>25</v>
      </c>
      <c r="B142" s="39" t="s">
        <v>7</v>
      </c>
      <c r="C142" s="39" t="s">
        <v>8</v>
      </c>
      <c r="D142" s="39">
        <v>554</v>
      </c>
    </row>
    <row r="143" spans="1:4" s="39" customFormat="1" x14ac:dyDescent="0.35">
      <c r="A143" s="39" t="s">
        <v>25</v>
      </c>
      <c r="B143" s="39" t="s">
        <v>7</v>
      </c>
      <c r="C143" s="39" t="s">
        <v>9</v>
      </c>
      <c r="D143" s="39">
        <v>30</v>
      </c>
    </row>
    <row r="144" spans="1:4" s="39" customFormat="1" x14ac:dyDescent="0.35">
      <c r="A144" s="39" t="s">
        <v>25</v>
      </c>
      <c r="B144" s="39" t="s">
        <v>10</v>
      </c>
      <c r="C144" s="39" t="s">
        <v>8</v>
      </c>
      <c r="D144" s="39">
        <v>173</v>
      </c>
    </row>
    <row r="145" spans="1:4" s="39" customFormat="1" x14ac:dyDescent="0.35">
      <c r="A145" s="39" t="s">
        <v>25</v>
      </c>
      <c r="B145" s="39" t="s">
        <v>10</v>
      </c>
      <c r="C145" s="39" t="s">
        <v>9</v>
      </c>
      <c r="D145" s="39">
        <v>15</v>
      </c>
    </row>
    <row r="146" spans="1:4" s="39" customFormat="1" x14ac:dyDescent="0.35">
      <c r="A146" s="39" t="s">
        <v>25</v>
      </c>
      <c r="B146" s="39" t="s">
        <v>11</v>
      </c>
      <c r="C146" s="39" t="s">
        <v>8</v>
      </c>
      <c r="D146" s="39">
        <v>5917</v>
      </c>
    </row>
    <row r="147" spans="1:4" s="39" customFormat="1" x14ac:dyDescent="0.35">
      <c r="A147" s="39" t="s">
        <v>25</v>
      </c>
      <c r="B147" s="39" t="s">
        <v>11</v>
      </c>
      <c r="C147" s="39" t="s">
        <v>9</v>
      </c>
      <c r="D147" s="39">
        <v>4939</v>
      </c>
    </row>
    <row r="148" spans="1:4" s="39" customFormat="1" x14ac:dyDescent="0.35">
      <c r="A148" s="39" t="s">
        <v>25</v>
      </c>
      <c r="B148" s="39" t="s">
        <v>12</v>
      </c>
      <c r="C148" s="39" t="s">
        <v>8</v>
      </c>
      <c r="D148" s="39">
        <v>764</v>
      </c>
    </row>
    <row r="149" spans="1:4" s="39" customFormat="1" x14ac:dyDescent="0.35">
      <c r="A149" s="39" t="s">
        <v>25</v>
      </c>
      <c r="B149" s="39" t="s">
        <v>12</v>
      </c>
      <c r="C149" s="39" t="s">
        <v>9</v>
      </c>
      <c r="D149" s="39">
        <v>70</v>
      </c>
    </row>
    <row r="150" spans="1:4" s="39" customFormat="1" x14ac:dyDescent="0.35">
      <c r="A150" s="39" t="s">
        <v>25</v>
      </c>
      <c r="B150" s="39" t="s">
        <v>13</v>
      </c>
      <c r="C150" s="39" t="s">
        <v>8</v>
      </c>
      <c r="D150" s="39">
        <v>283</v>
      </c>
    </row>
    <row r="151" spans="1:4" s="39" customFormat="1" x14ac:dyDescent="0.35">
      <c r="A151" s="39" t="s">
        <v>25</v>
      </c>
      <c r="B151" s="39" t="s">
        <v>13</v>
      </c>
      <c r="C151" s="39" t="s">
        <v>9</v>
      </c>
      <c r="D151" s="39">
        <v>1128</v>
      </c>
    </row>
    <row r="152" spans="1:4" s="39" customFormat="1" x14ac:dyDescent="0.35">
      <c r="A152" s="39" t="s">
        <v>25</v>
      </c>
      <c r="B152" s="39" t="s">
        <v>14</v>
      </c>
      <c r="C152" s="39" t="s">
        <v>8</v>
      </c>
      <c r="D152" s="39">
        <v>848</v>
      </c>
    </row>
    <row r="153" spans="1:4" s="39" customFormat="1" x14ac:dyDescent="0.35">
      <c r="A153" s="39" t="s">
        <v>25</v>
      </c>
      <c r="B153" s="39" t="s">
        <v>14</v>
      </c>
      <c r="C153" s="39" t="s">
        <v>9</v>
      </c>
      <c r="D153" s="39">
        <v>735</v>
      </c>
    </row>
    <row r="154" spans="1:4" s="39" customFormat="1" x14ac:dyDescent="0.35">
      <c r="A154" s="39" t="s">
        <v>25</v>
      </c>
      <c r="B154" s="39" t="s">
        <v>15</v>
      </c>
      <c r="C154" s="39" t="s">
        <v>8</v>
      </c>
      <c r="D154" s="39">
        <v>1212</v>
      </c>
    </row>
    <row r="155" spans="1:4" s="39" customFormat="1" x14ac:dyDescent="0.35">
      <c r="A155" s="39" t="s">
        <v>25</v>
      </c>
      <c r="B155" s="39" t="s">
        <v>15</v>
      </c>
      <c r="C155" s="39" t="s">
        <v>9</v>
      </c>
      <c r="D155" s="39">
        <v>857</v>
      </c>
    </row>
    <row r="156" spans="1:4" s="39" customFormat="1" x14ac:dyDescent="0.35">
      <c r="A156" s="39" t="s">
        <v>71</v>
      </c>
      <c r="B156" s="39" t="s">
        <v>7</v>
      </c>
      <c r="C156" s="39" t="s">
        <v>8</v>
      </c>
      <c r="D156" s="39">
        <v>597</v>
      </c>
    </row>
    <row r="157" spans="1:4" s="39" customFormat="1" x14ac:dyDescent="0.35">
      <c r="A157" s="39" t="s">
        <v>71</v>
      </c>
      <c r="B157" s="39" t="s">
        <v>7</v>
      </c>
      <c r="C157" s="39" t="s">
        <v>9</v>
      </c>
      <c r="D157" s="39">
        <v>19</v>
      </c>
    </row>
    <row r="158" spans="1:4" s="39" customFormat="1" x14ac:dyDescent="0.35">
      <c r="A158" s="39" t="s">
        <v>71</v>
      </c>
      <c r="B158" s="39" t="s">
        <v>10</v>
      </c>
      <c r="C158" s="39" t="s">
        <v>8</v>
      </c>
      <c r="D158" s="39">
        <v>226</v>
      </c>
    </row>
    <row r="159" spans="1:4" s="39" customFormat="1" x14ac:dyDescent="0.35">
      <c r="A159" s="39" t="s">
        <v>71</v>
      </c>
      <c r="B159" s="39" t="s">
        <v>10</v>
      </c>
      <c r="C159" s="39" t="s">
        <v>9</v>
      </c>
      <c r="D159" s="39">
        <v>15</v>
      </c>
    </row>
    <row r="160" spans="1:4" s="39" customFormat="1" x14ac:dyDescent="0.35">
      <c r="A160" s="39" t="s">
        <v>71</v>
      </c>
      <c r="B160" s="39" t="s">
        <v>11</v>
      </c>
      <c r="C160" s="39" t="s">
        <v>8</v>
      </c>
      <c r="D160" s="39">
        <v>6479</v>
      </c>
    </row>
    <row r="161" spans="1:4" s="39" customFormat="1" x14ac:dyDescent="0.35">
      <c r="A161" s="39" t="s">
        <v>71</v>
      </c>
      <c r="B161" s="39" t="s">
        <v>11</v>
      </c>
      <c r="C161" s="39" t="s">
        <v>9</v>
      </c>
      <c r="D161" s="39">
        <v>4362</v>
      </c>
    </row>
    <row r="162" spans="1:4" s="39" customFormat="1" x14ac:dyDescent="0.35">
      <c r="A162" s="39" t="s">
        <v>71</v>
      </c>
      <c r="B162" s="39" t="s">
        <v>12</v>
      </c>
      <c r="C162" s="39" t="s">
        <v>8</v>
      </c>
      <c r="D162" s="39">
        <v>826</v>
      </c>
    </row>
    <row r="163" spans="1:4" s="39" customFormat="1" x14ac:dyDescent="0.35">
      <c r="A163" s="39" t="s">
        <v>71</v>
      </c>
      <c r="B163" s="39" t="s">
        <v>12</v>
      </c>
      <c r="C163" s="39" t="s">
        <v>9</v>
      </c>
      <c r="D163" s="39">
        <v>58</v>
      </c>
    </row>
    <row r="164" spans="1:4" s="39" customFormat="1" x14ac:dyDescent="0.35">
      <c r="A164" s="39" t="s">
        <v>71</v>
      </c>
      <c r="B164" s="39" t="s">
        <v>13</v>
      </c>
      <c r="C164" s="39" t="s">
        <v>8</v>
      </c>
      <c r="D164" s="39">
        <v>283</v>
      </c>
    </row>
    <row r="165" spans="1:4" s="39" customFormat="1" x14ac:dyDescent="0.35">
      <c r="A165" s="39" t="s">
        <v>71</v>
      </c>
      <c r="B165" s="39" t="s">
        <v>13</v>
      </c>
      <c r="C165" s="39" t="s">
        <v>9</v>
      </c>
      <c r="D165" s="39">
        <v>1778</v>
      </c>
    </row>
    <row r="166" spans="1:4" s="39" customFormat="1" x14ac:dyDescent="0.35">
      <c r="A166" s="39" t="s">
        <v>71</v>
      </c>
      <c r="B166" s="39" t="s">
        <v>14</v>
      </c>
      <c r="C166" s="39" t="s">
        <v>8</v>
      </c>
      <c r="D166" s="39">
        <v>883</v>
      </c>
    </row>
    <row r="167" spans="1:4" s="39" customFormat="1" x14ac:dyDescent="0.35">
      <c r="A167" s="39" t="s">
        <v>71</v>
      </c>
      <c r="B167" s="39" t="s">
        <v>14</v>
      </c>
      <c r="C167" s="39" t="s">
        <v>9</v>
      </c>
      <c r="D167" s="39">
        <v>791</v>
      </c>
    </row>
    <row r="168" spans="1:4" s="39" customFormat="1" x14ac:dyDescent="0.35">
      <c r="A168" s="39" t="s">
        <v>71</v>
      </c>
      <c r="B168" s="39" t="s">
        <v>15</v>
      </c>
      <c r="C168" s="39" t="s">
        <v>8</v>
      </c>
      <c r="D168" s="39">
        <v>1312</v>
      </c>
    </row>
    <row r="169" spans="1:4" s="39" customFormat="1" x14ac:dyDescent="0.35">
      <c r="A169" s="39" t="s">
        <v>71</v>
      </c>
      <c r="B169" s="39" t="s">
        <v>15</v>
      </c>
      <c r="C169" s="39" t="s">
        <v>9</v>
      </c>
      <c r="D169" s="39">
        <v>756</v>
      </c>
    </row>
    <row r="170" spans="1:4" s="39" customFormat="1" x14ac:dyDescent="0.35">
      <c r="A170" s="39" t="s">
        <v>79</v>
      </c>
      <c r="B170" s="39" t="s">
        <v>7</v>
      </c>
      <c r="C170" s="39" t="s">
        <v>8</v>
      </c>
      <c r="D170" s="39">
        <v>670</v>
      </c>
    </row>
    <row r="171" spans="1:4" s="39" customFormat="1" x14ac:dyDescent="0.35">
      <c r="A171" s="39" t="s">
        <v>79</v>
      </c>
      <c r="B171" s="39" t="s">
        <v>7</v>
      </c>
      <c r="C171" s="39" t="s">
        <v>9</v>
      </c>
      <c r="D171" s="39">
        <v>28</v>
      </c>
    </row>
    <row r="172" spans="1:4" s="39" customFormat="1" x14ac:dyDescent="0.35">
      <c r="A172" s="39" t="s">
        <v>79</v>
      </c>
      <c r="B172" s="39" t="s">
        <v>10</v>
      </c>
      <c r="C172" s="39" t="s">
        <v>8</v>
      </c>
      <c r="D172" s="39">
        <v>227</v>
      </c>
    </row>
    <row r="173" spans="1:4" s="39" customFormat="1" x14ac:dyDescent="0.35">
      <c r="A173" s="39" t="s">
        <v>79</v>
      </c>
      <c r="B173" s="39" t="s">
        <v>10</v>
      </c>
      <c r="C173" s="39" t="s">
        <v>9</v>
      </c>
      <c r="D173" s="39">
        <v>24</v>
      </c>
    </row>
    <row r="174" spans="1:4" s="39" customFormat="1" x14ac:dyDescent="0.35">
      <c r="A174" s="39" t="s">
        <v>79</v>
      </c>
      <c r="B174" s="39" t="s">
        <v>11</v>
      </c>
      <c r="C174" s="39" t="s">
        <v>8</v>
      </c>
      <c r="D174" s="39">
        <v>6618</v>
      </c>
    </row>
    <row r="175" spans="1:4" s="39" customFormat="1" x14ac:dyDescent="0.35">
      <c r="A175" s="39" t="s">
        <v>79</v>
      </c>
      <c r="B175" s="39" t="s">
        <v>11</v>
      </c>
      <c r="C175" s="39" t="s">
        <v>9</v>
      </c>
      <c r="D175" s="39">
        <v>4049</v>
      </c>
    </row>
    <row r="176" spans="1:4" s="39" customFormat="1" x14ac:dyDescent="0.35">
      <c r="A176" s="39" t="s">
        <v>79</v>
      </c>
      <c r="B176" s="39" t="s">
        <v>12</v>
      </c>
      <c r="C176" s="39" t="s">
        <v>8</v>
      </c>
      <c r="D176" s="39">
        <v>935</v>
      </c>
    </row>
    <row r="177" spans="1:4" s="39" customFormat="1" x14ac:dyDescent="0.35">
      <c r="A177" s="39" t="s">
        <v>79</v>
      </c>
      <c r="B177" s="39" t="s">
        <v>12</v>
      </c>
      <c r="C177" s="39" t="s">
        <v>9</v>
      </c>
      <c r="D177" s="39">
        <v>51</v>
      </c>
    </row>
    <row r="178" spans="1:4" s="39" customFormat="1" x14ac:dyDescent="0.35">
      <c r="A178" s="39" t="s">
        <v>79</v>
      </c>
      <c r="B178" s="39" t="s">
        <v>13</v>
      </c>
      <c r="C178" s="39" t="s">
        <v>8</v>
      </c>
      <c r="D178" s="39">
        <v>380</v>
      </c>
    </row>
    <row r="179" spans="1:4" s="39" customFormat="1" x14ac:dyDescent="0.35">
      <c r="A179" s="39" t="s">
        <v>79</v>
      </c>
      <c r="B179" s="39" t="s">
        <v>13</v>
      </c>
      <c r="C179" s="39" t="s">
        <v>9</v>
      </c>
      <c r="D179" s="39">
        <v>2162</v>
      </c>
    </row>
    <row r="180" spans="1:4" s="39" customFormat="1" x14ac:dyDescent="0.35">
      <c r="A180" s="39" t="s">
        <v>79</v>
      </c>
      <c r="B180" s="39" t="s">
        <v>14</v>
      </c>
      <c r="C180" s="39" t="s">
        <v>8</v>
      </c>
      <c r="D180" s="39">
        <v>1034</v>
      </c>
    </row>
    <row r="181" spans="1:4" s="39" customFormat="1" x14ac:dyDescent="0.35">
      <c r="A181" s="39" t="s">
        <v>79</v>
      </c>
      <c r="B181" s="39" t="s">
        <v>14</v>
      </c>
      <c r="C181" s="39" t="s">
        <v>9</v>
      </c>
      <c r="D181" s="39">
        <v>721</v>
      </c>
    </row>
    <row r="182" spans="1:4" s="39" customFormat="1" x14ac:dyDescent="0.35">
      <c r="A182" s="39" t="s">
        <v>79</v>
      </c>
      <c r="B182" s="39" t="s">
        <v>15</v>
      </c>
      <c r="C182" s="39" t="s">
        <v>8</v>
      </c>
      <c r="D182" s="39">
        <v>1402</v>
      </c>
    </row>
    <row r="183" spans="1:4" s="39" customFormat="1" x14ac:dyDescent="0.35">
      <c r="A183" s="39" t="s">
        <v>79</v>
      </c>
      <c r="B183" s="39" t="s">
        <v>15</v>
      </c>
      <c r="C183" s="39" t="s">
        <v>9</v>
      </c>
      <c r="D183" s="39">
        <v>849</v>
      </c>
    </row>
    <row r="184" spans="1:4" s="39" customFormat="1" x14ac:dyDescent="0.35">
      <c r="A184" s="39" t="s">
        <v>78</v>
      </c>
      <c r="B184" s="39" t="s">
        <v>7</v>
      </c>
      <c r="C184" s="39" t="s">
        <v>8</v>
      </c>
      <c r="D184" s="39">
        <v>588</v>
      </c>
    </row>
    <row r="185" spans="1:4" s="39" customFormat="1" x14ac:dyDescent="0.35">
      <c r="A185" s="39" t="s">
        <v>78</v>
      </c>
      <c r="B185" s="39" t="s">
        <v>7</v>
      </c>
      <c r="C185" s="39" t="s">
        <v>9</v>
      </c>
      <c r="D185" s="39">
        <v>19</v>
      </c>
    </row>
    <row r="186" spans="1:4" s="39" customFormat="1" x14ac:dyDescent="0.35">
      <c r="A186" s="39" t="s">
        <v>78</v>
      </c>
      <c r="B186" s="39" t="s">
        <v>10</v>
      </c>
      <c r="C186" s="39" t="s">
        <v>8</v>
      </c>
      <c r="D186" s="39">
        <v>220</v>
      </c>
    </row>
    <row r="187" spans="1:4" s="39" customFormat="1" x14ac:dyDescent="0.35">
      <c r="A187" s="39" t="s">
        <v>78</v>
      </c>
      <c r="B187" s="39" t="s">
        <v>10</v>
      </c>
      <c r="C187" s="39" t="s">
        <v>9</v>
      </c>
      <c r="D187" s="39">
        <v>25</v>
      </c>
    </row>
    <row r="188" spans="1:4" s="39" customFormat="1" x14ac:dyDescent="0.35">
      <c r="A188" s="39" t="s">
        <v>78</v>
      </c>
      <c r="B188" s="39" t="s">
        <v>11</v>
      </c>
      <c r="C188" s="39" t="s">
        <v>8</v>
      </c>
      <c r="D188" s="39">
        <v>6841</v>
      </c>
    </row>
    <row r="189" spans="1:4" s="39" customFormat="1" x14ac:dyDescent="0.35">
      <c r="A189" s="39" t="s">
        <v>78</v>
      </c>
      <c r="B189" s="39" t="s">
        <v>11</v>
      </c>
      <c r="C189" s="39" t="s">
        <v>9</v>
      </c>
      <c r="D189" s="39">
        <v>3963</v>
      </c>
    </row>
    <row r="190" spans="1:4" s="39" customFormat="1" x14ac:dyDescent="0.35">
      <c r="A190" s="39" t="s">
        <v>78</v>
      </c>
      <c r="B190" s="39" t="s">
        <v>12</v>
      </c>
      <c r="C190" s="39" t="s">
        <v>8</v>
      </c>
      <c r="D190" s="39">
        <v>871</v>
      </c>
    </row>
    <row r="191" spans="1:4" s="39" customFormat="1" x14ac:dyDescent="0.35">
      <c r="A191" s="39" t="s">
        <v>78</v>
      </c>
      <c r="B191" s="39" t="s">
        <v>12</v>
      </c>
      <c r="C191" s="39" t="s">
        <v>9</v>
      </c>
      <c r="D191" s="39">
        <v>45</v>
      </c>
    </row>
    <row r="192" spans="1:4" s="39" customFormat="1" x14ac:dyDescent="0.35">
      <c r="A192" s="39" t="s">
        <v>78</v>
      </c>
      <c r="B192" s="39" t="s">
        <v>13</v>
      </c>
      <c r="C192" s="39" t="s">
        <v>8</v>
      </c>
      <c r="D192" s="39">
        <v>329</v>
      </c>
    </row>
    <row r="193" spans="1:4" s="39" customFormat="1" x14ac:dyDescent="0.35">
      <c r="A193" s="39" t="s">
        <v>78</v>
      </c>
      <c r="B193" s="39" t="s">
        <v>13</v>
      </c>
      <c r="C193" s="39" t="s">
        <v>9</v>
      </c>
      <c r="D193" s="39">
        <v>1781</v>
      </c>
    </row>
    <row r="194" spans="1:4" s="39" customFormat="1" x14ac:dyDescent="0.35">
      <c r="A194" s="39" t="s">
        <v>78</v>
      </c>
      <c r="B194" s="39" t="s">
        <v>14</v>
      </c>
      <c r="C194" s="39" t="s">
        <v>8</v>
      </c>
      <c r="D194" s="39">
        <v>1056</v>
      </c>
    </row>
    <row r="195" spans="1:4" s="39" customFormat="1" x14ac:dyDescent="0.35">
      <c r="A195" s="39" t="s">
        <v>78</v>
      </c>
      <c r="B195" s="39" t="s">
        <v>14</v>
      </c>
      <c r="C195" s="39" t="s">
        <v>9</v>
      </c>
      <c r="D195" s="39">
        <v>770</v>
      </c>
    </row>
    <row r="196" spans="1:4" s="39" customFormat="1" x14ac:dyDescent="0.35">
      <c r="A196" s="39" t="s">
        <v>78</v>
      </c>
      <c r="B196" s="39" t="s">
        <v>15</v>
      </c>
      <c r="C196" s="39" t="s">
        <v>8</v>
      </c>
      <c r="D196" s="39">
        <v>1381</v>
      </c>
    </row>
    <row r="197" spans="1:4" s="39" customFormat="1" x14ac:dyDescent="0.35">
      <c r="A197" s="39" t="s">
        <v>78</v>
      </c>
      <c r="B197" s="39" t="s">
        <v>15</v>
      </c>
      <c r="C197" s="39" t="s">
        <v>9</v>
      </c>
      <c r="D197" s="39">
        <v>786</v>
      </c>
    </row>
    <row r="198" spans="1:4" x14ac:dyDescent="0.35">
      <c r="A198" s="40" t="s">
        <v>101</v>
      </c>
      <c r="B198" s="40" t="s">
        <v>7</v>
      </c>
      <c r="C198" s="40" t="s">
        <v>8</v>
      </c>
      <c r="D198" s="40">
        <v>557</v>
      </c>
    </row>
    <row r="199" spans="1:4" x14ac:dyDescent="0.35">
      <c r="A199" s="40" t="s">
        <v>101</v>
      </c>
      <c r="B199" s="40" t="s">
        <v>7</v>
      </c>
      <c r="C199" s="40" t="s">
        <v>9</v>
      </c>
      <c r="D199" s="40">
        <v>28</v>
      </c>
    </row>
    <row r="200" spans="1:4" x14ac:dyDescent="0.35">
      <c r="A200" s="40" t="s">
        <v>101</v>
      </c>
      <c r="B200" s="40" t="s">
        <v>10</v>
      </c>
      <c r="C200" s="40" t="s">
        <v>8</v>
      </c>
      <c r="D200" s="40">
        <v>234</v>
      </c>
    </row>
    <row r="201" spans="1:4" x14ac:dyDescent="0.35">
      <c r="A201" s="40" t="s">
        <v>101</v>
      </c>
      <c r="B201" s="40" t="s">
        <v>10</v>
      </c>
      <c r="C201" s="40" t="s">
        <v>9</v>
      </c>
      <c r="D201" s="40">
        <v>18</v>
      </c>
    </row>
    <row r="202" spans="1:4" x14ac:dyDescent="0.35">
      <c r="A202" s="40" t="s">
        <v>101</v>
      </c>
      <c r="B202" s="40" t="s">
        <v>11</v>
      </c>
      <c r="C202" s="40" t="s">
        <v>8</v>
      </c>
      <c r="D202" s="40">
        <v>6937</v>
      </c>
    </row>
    <row r="203" spans="1:4" x14ac:dyDescent="0.35">
      <c r="A203" s="40" t="s">
        <v>101</v>
      </c>
      <c r="B203" s="40" t="s">
        <v>11</v>
      </c>
      <c r="C203" s="40" t="s">
        <v>9</v>
      </c>
      <c r="D203" s="40">
        <v>3806</v>
      </c>
    </row>
    <row r="204" spans="1:4" x14ac:dyDescent="0.35">
      <c r="A204" s="40" t="s">
        <v>101</v>
      </c>
      <c r="B204" s="40" t="s">
        <v>12</v>
      </c>
      <c r="C204" s="40" t="s">
        <v>8</v>
      </c>
      <c r="D204" s="40">
        <v>944</v>
      </c>
    </row>
    <row r="205" spans="1:4" x14ac:dyDescent="0.35">
      <c r="A205" s="40" t="s">
        <v>101</v>
      </c>
      <c r="B205" s="40" t="s">
        <v>12</v>
      </c>
      <c r="C205" s="40" t="s">
        <v>9</v>
      </c>
      <c r="D205" s="40">
        <v>49</v>
      </c>
    </row>
    <row r="206" spans="1:4" x14ac:dyDescent="0.35">
      <c r="A206" s="40" t="s">
        <v>101</v>
      </c>
      <c r="B206" s="40" t="s">
        <v>13</v>
      </c>
      <c r="C206" s="40" t="s">
        <v>8</v>
      </c>
      <c r="D206" s="40">
        <v>342</v>
      </c>
    </row>
    <row r="207" spans="1:4" x14ac:dyDescent="0.35">
      <c r="A207" s="40" t="s">
        <v>101</v>
      </c>
      <c r="B207" s="40" t="s">
        <v>13</v>
      </c>
      <c r="C207" s="40" t="s">
        <v>9</v>
      </c>
      <c r="D207" s="40">
        <v>1451</v>
      </c>
    </row>
    <row r="208" spans="1:4" x14ac:dyDescent="0.35">
      <c r="A208" s="40" t="s">
        <v>101</v>
      </c>
      <c r="B208" s="40" t="s">
        <v>14</v>
      </c>
      <c r="C208" s="40" t="s">
        <v>8</v>
      </c>
      <c r="D208" s="40">
        <v>1195</v>
      </c>
    </row>
    <row r="209" spans="1:4" x14ac:dyDescent="0.35">
      <c r="A209" s="40" t="s">
        <v>101</v>
      </c>
      <c r="B209" s="40" t="s">
        <v>14</v>
      </c>
      <c r="C209" s="40" t="s">
        <v>9</v>
      </c>
      <c r="D209" s="40">
        <v>798</v>
      </c>
    </row>
    <row r="210" spans="1:4" x14ac:dyDescent="0.35">
      <c r="A210" s="40" t="s">
        <v>101</v>
      </c>
      <c r="B210" s="40" t="s">
        <v>15</v>
      </c>
      <c r="C210" s="40" t="s">
        <v>8</v>
      </c>
      <c r="D210" s="40">
        <v>1366</v>
      </c>
    </row>
    <row r="211" spans="1:4" x14ac:dyDescent="0.35">
      <c r="A211" s="40" t="s">
        <v>101</v>
      </c>
      <c r="B211" s="40" t="s">
        <v>15</v>
      </c>
      <c r="C211" s="40" t="s">
        <v>9</v>
      </c>
      <c r="D211" s="40">
        <v>769</v>
      </c>
    </row>
    <row r="212" spans="1:4" x14ac:dyDescent="0.35">
      <c r="A212" s="40"/>
      <c r="B212" s="40"/>
      <c r="C212" s="40"/>
      <c r="D212" s="40"/>
    </row>
    <row r="213" spans="1:4" x14ac:dyDescent="0.35">
      <c r="A213" s="40"/>
      <c r="B213" s="40"/>
      <c r="C213" s="40"/>
      <c r="D213" s="40"/>
    </row>
    <row r="214" spans="1:4" x14ac:dyDescent="0.35">
      <c r="A214" s="40"/>
      <c r="B214" s="40"/>
      <c r="C214" s="40"/>
      <c r="D214" s="40"/>
    </row>
    <row r="215" spans="1:4" x14ac:dyDescent="0.35">
      <c r="A215" s="40"/>
      <c r="B215" s="40"/>
      <c r="C215" s="40"/>
      <c r="D215" s="40"/>
    </row>
    <row r="216" spans="1:4" x14ac:dyDescent="0.35">
      <c r="A216" s="40"/>
      <c r="B216" s="40"/>
      <c r="C216" s="40"/>
      <c r="D216" s="40"/>
    </row>
    <row r="217" spans="1:4" x14ac:dyDescent="0.35">
      <c r="A217" s="40"/>
      <c r="B217" s="40"/>
      <c r="C217" s="40"/>
      <c r="D217" s="40"/>
    </row>
    <row r="218" spans="1:4" x14ac:dyDescent="0.35">
      <c r="A218" s="40"/>
      <c r="B218" s="40"/>
      <c r="C218" s="40"/>
      <c r="D218" s="40"/>
    </row>
    <row r="219" spans="1:4" x14ac:dyDescent="0.35">
      <c r="A219" s="40"/>
      <c r="B219" s="40"/>
      <c r="C219" s="40"/>
      <c r="D219" s="40"/>
    </row>
    <row r="220" spans="1:4" x14ac:dyDescent="0.35">
      <c r="A220" s="40"/>
      <c r="B220" s="40"/>
      <c r="C220" s="40"/>
      <c r="D220" s="40"/>
    </row>
    <row r="221" spans="1:4" x14ac:dyDescent="0.35">
      <c r="A221" s="40"/>
      <c r="B221" s="40"/>
      <c r="C221" s="40"/>
      <c r="D221" s="40"/>
    </row>
    <row r="222" spans="1:4" x14ac:dyDescent="0.35">
      <c r="A222" s="40"/>
      <c r="B222" s="40"/>
      <c r="C222" s="40"/>
      <c r="D222" s="40"/>
    </row>
    <row r="223" spans="1:4" x14ac:dyDescent="0.35">
      <c r="A223" s="40"/>
      <c r="B223" s="40"/>
      <c r="C223" s="40"/>
      <c r="D223" s="40"/>
    </row>
    <row r="224" spans="1:4" x14ac:dyDescent="0.35">
      <c r="A224" s="40"/>
      <c r="B224" s="40"/>
      <c r="C224" s="40"/>
      <c r="D224" s="40"/>
    </row>
    <row r="225" spans="1:4" x14ac:dyDescent="0.35">
      <c r="A225" s="40"/>
      <c r="B225" s="40"/>
      <c r="C225" s="40"/>
      <c r="D225" s="40"/>
    </row>
    <row r="226" spans="1:4" x14ac:dyDescent="0.35">
      <c r="A226" s="40"/>
      <c r="B226" s="40"/>
      <c r="C226" s="40"/>
      <c r="D226" s="40"/>
    </row>
    <row r="227" spans="1:4" x14ac:dyDescent="0.35">
      <c r="A227" s="40"/>
      <c r="B227" s="40"/>
      <c r="C227" s="40"/>
      <c r="D227" s="40"/>
    </row>
    <row r="228" spans="1:4" x14ac:dyDescent="0.35">
      <c r="A228" s="40"/>
      <c r="B228" s="40"/>
      <c r="C228" s="40"/>
      <c r="D228" s="40"/>
    </row>
    <row r="229" spans="1:4" x14ac:dyDescent="0.35">
      <c r="A229" s="40"/>
      <c r="B229" s="40"/>
      <c r="C229" s="40"/>
      <c r="D229" s="40"/>
    </row>
    <row r="230" spans="1:4" x14ac:dyDescent="0.35">
      <c r="A230" s="40"/>
      <c r="B230" s="40"/>
      <c r="C230" s="40"/>
      <c r="D230" s="40"/>
    </row>
    <row r="231" spans="1:4" x14ac:dyDescent="0.35">
      <c r="A231" s="40"/>
      <c r="B231" s="40"/>
      <c r="C231" s="40"/>
      <c r="D231" s="40"/>
    </row>
    <row r="232" spans="1:4" x14ac:dyDescent="0.35">
      <c r="A232" s="40"/>
      <c r="B232" s="40"/>
      <c r="C232" s="40"/>
      <c r="D232" s="40"/>
    </row>
    <row r="233" spans="1:4" x14ac:dyDescent="0.35">
      <c r="A233" s="40"/>
      <c r="B233" s="40"/>
      <c r="C233" s="40"/>
      <c r="D233" s="40"/>
    </row>
    <row r="234" spans="1:4" x14ac:dyDescent="0.35">
      <c r="A234" s="40"/>
      <c r="B234" s="40"/>
      <c r="C234" s="40"/>
      <c r="D234" s="40"/>
    </row>
    <row r="235" spans="1:4" x14ac:dyDescent="0.35">
      <c r="A235" s="40"/>
      <c r="B235" s="40"/>
      <c r="C235" s="40"/>
      <c r="D235" s="40"/>
    </row>
    <row r="236" spans="1:4" x14ac:dyDescent="0.35">
      <c r="A236" s="40"/>
      <c r="B236" s="40"/>
      <c r="C236" s="40"/>
      <c r="D236" s="40"/>
    </row>
    <row r="237" spans="1:4" x14ac:dyDescent="0.35">
      <c r="A237" s="40"/>
      <c r="B237" s="40"/>
      <c r="C237" s="40"/>
      <c r="D237" s="40"/>
    </row>
    <row r="238" spans="1:4" x14ac:dyDescent="0.35">
      <c r="A238" s="40"/>
      <c r="B238" s="40"/>
      <c r="C238" s="40"/>
      <c r="D238" s="40"/>
    </row>
    <row r="239" spans="1:4" x14ac:dyDescent="0.35">
      <c r="A239" s="40"/>
      <c r="B239" s="40"/>
      <c r="C239" s="40"/>
      <c r="D239" s="40"/>
    </row>
    <row r="240" spans="1:4" x14ac:dyDescent="0.35">
      <c r="A240" s="40"/>
      <c r="B240" s="40"/>
      <c r="C240" s="40"/>
      <c r="D240" s="40"/>
    </row>
    <row r="241" spans="1:4" x14ac:dyDescent="0.35">
      <c r="A241" s="40"/>
      <c r="B241" s="40"/>
      <c r="C241" s="40"/>
      <c r="D241" s="40"/>
    </row>
    <row r="242" spans="1:4" x14ac:dyDescent="0.35">
      <c r="A242" s="40"/>
      <c r="B242" s="40"/>
      <c r="C242" s="40"/>
      <c r="D242" s="40"/>
    </row>
    <row r="243" spans="1:4" x14ac:dyDescent="0.35">
      <c r="A243" s="40"/>
      <c r="B243" s="40"/>
      <c r="C243" s="40"/>
      <c r="D243" s="40"/>
    </row>
    <row r="244" spans="1:4" x14ac:dyDescent="0.35">
      <c r="A244" s="40"/>
      <c r="B244" s="40"/>
      <c r="C244" s="40"/>
      <c r="D244" s="40"/>
    </row>
    <row r="245" spans="1:4" x14ac:dyDescent="0.35">
      <c r="A245" s="40"/>
      <c r="B245" s="40"/>
      <c r="C245" s="40"/>
      <c r="D245" s="40"/>
    </row>
    <row r="246" spans="1:4" x14ac:dyDescent="0.35">
      <c r="A246" s="40"/>
      <c r="B246" s="40"/>
      <c r="C246" s="40"/>
      <c r="D246" s="40"/>
    </row>
    <row r="247" spans="1:4" x14ac:dyDescent="0.35">
      <c r="A247" s="40"/>
      <c r="B247" s="40"/>
      <c r="C247" s="40"/>
      <c r="D247" s="40"/>
    </row>
    <row r="248" spans="1:4" x14ac:dyDescent="0.35">
      <c r="A248" s="40"/>
      <c r="B248" s="40"/>
      <c r="C248" s="40"/>
      <c r="D248" s="40"/>
    </row>
    <row r="249" spans="1:4" x14ac:dyDescent="0.35">
      <c r="A249" s="40"/>
      <c r="B249" s="40"/>
      <c r="C249" s="40"/>
      <c r="D249" s="40"/>
    </row>
    <row r="250" spans="1:4" x14ac:dyDescent="0.35">
      <c r="A250" s="40"/>
      <c r="B250" s="40"/>
      <c r="C250" s="40"/>
      <c r="D250" s="40"/>
    </row>
    <row r="251" spans="1:4" x14ac:dyDescent="0.35">
      <c r="A251" s="40"/>
      <c r="B251" s="40"/>
      <c r="C251" s="40"/>
      <c r="D251" s="40"/>
    </row>
    <row r="252" spans="1:4" x14ac:dyDescent="0.35">
      <c r="A252" s="40"/>
      <c r="B252" s="40"/>
      <c r="C252" s="40"/>
      <c r="D252" s="40"/>
    </row>
    <row r="253" spans="1:4" x14ac:dyDescent="0.35">
      <c r="A253" s="40"/>
      <c r="B253" s="40"/>
      <c r="C253" s="40"/>
      <c r="D253" s="40"/>
    </row>
    <row r="254" spans="1:4" x14ac:dyDescent="0.35">
      <c r="A254" s="40"/>
      <c r="B254" s="40"/>
      <c r="C254" s="40"/>
      <c r="D254" s="40"/>
    </row>
    <row r="255" spans="1:4" x14ac:dyDescent="0.35">
      <c r="A255" s="40"/>
      <c r="B255" s="40"/>
      <c r="C255" s="40"/>
      <c r="D255" s="40"/>
    </row>
    <row r="256" spans="1:4" x14ac:dyDescent="0.35">
      <c r="A256" s="40"/>
      <c r="B256" s="40"/>
      <c r="C256" s="40"/>
      <c r="D256" s="40"/>
    </row>
    <row r="257" spans="1:4" x14ac:dyDescent="0.35">
      <c r="A257" s="40"/>
      <c r="B257" s="40"/>
      <c r="C257" s="40"/>
      <c r="D257" s="40"/>
    </row>
    <row r="258" spans="1:4" x14ac:dyDescent="0.35">
      <c r="A258" s="40"/>
      <c r="B258" s="40"/>
      <c r="C258" s="40"/>
      <c r="D258" s="40"/>
    </row>
    <row r="259" spans="1:4" x14ac:dyDescent="0.35">
      <c r="A259" s="40"/>
      <c r="B259" s="40"/>
      <c r="C259" s="40"/>
      <c r="D259" s="40"/>
    </row>
    <row r="260" spans="1:4" x14ac:dyDescent="0.35">
      <c r="A260" s="40"/>
      <c r="B260" s="40"/>
      <c r="C260" s="40"/>
      <c r="D260" s="40"/>
    </row>
    <row r="261" spans="1:4" x14ac:dyDescent="0.35">
      <c r="A261" s="40"/>
      <c r="B261" s="40"/>
      <c r="C261" s="40"/>
      <c r="D261" s="40"/>
    </row>
    <row r="262" spans="1:4" x14ac:dyDescent="0.35">
      <c r="A262" s="40"/>
      <c r="B262" s="40"/>
      <c r="C262" s="40"/>
      <c r="D262" s="40"/>
    </row>
    <row r="263" spans="1:4" x14ac:dyDescent="0.35">
      <c r="A263" s="40"/>
      <c r="B263" s="40"/>
      <c r="C263" s="40"/>
      <c r="D263" s="40"/>
    </row>
    <row r="264" spans="1:4" x14ac:dyDescent="0.35">
      <c r="A264" s="40"/>
      <c r="B264" s="40"/>
      <c r="C264" s="40"/>
      <c r="D264" s="40"/>
    </row>
    <row r="265" spans="1:4" x14ac:dyDescent="0.35">
      <c r="A265" s="40"/>
      <c r="B265" s="40"/>
      <c r="C265" s="40"/>
      <c r="D265" s="40"/>
    </row>
    <row r="266" spans="1:4" x14ac:dyDescent="0.35">
      <c r="A266" s="40"/>
      <c r="B266" s="40"/>
      <c r="C266" s="40"/>
      <c r="D266" s="40"/>
    </row>
    <row r="267" spans="1:4" x14ac:dyDescent="0.35">
      <c r="A267" s="40"/>
      <c r="B267" s="40"/>
      <c r="C267" s="40"/>
      <c r="D267" s="40"/>
    </row>
    <row r="268" spans="1:4" x14ac:dyDescent="0.35">
      <c r="A268" s="40"/>
      <c r="B268" s="40"/>
      <c r="C268" s="40"/>
      <c r="D268" s="40"/>
    </row>
    <row r="269" spans="1:4" x14ac:dyDescent="0.35">
      <c r="A269" s="40"/>
      <c r="B269" s="40"/>
      <c r="C269" s="40"/>
      <c r="D269" s="40"/>
    </row>
    <row r="270" spans="1:4" x14ac:dyDescent="0.35">
      <c r="A270" s="40"/>
      <c r="B270" s="40"/>
      <c r="C270" s="40"/>
      <c r="D270" s="40"/>
    </row>
    <row r="271" spans="1:4" x14ac:dyDescent="0.35">
      <c r="A271" s="40"/>
      <c r="B271" s="40"/>
      <c r="C271" s="40"/>
      <c r="D271" s="40"/>
    </row>
    <row r="272" spans="1:4" x14ac:dyDescent="0.35">
      <c r="A272" s="40"/>
      <c r="B272" s="40"/>
      <c r="C272" s="40"/>
      <c r="D272" s="40"/>
    </row>
    <row r="273" spans="1:4" x14ac:dyDescent="0.35">
      <c r="A273" s="40"/>
      <c r="B273" s="40"/>
      <c r="C273" s="40"/>
      <c r="D273" s="40"/>
    </row>
    <row r="274" spans="1:4" x14ac:dyDescent="0.35">
      <c r="A274" s="40"/>
      <c r="B274" s="40"/>
      <c r="C274" s="40"/>
      <c r="D274" s="40"/>
    </row>
    <row r="275" spans="1:4" x14ac:dyDescent="0.35">
      <c r="A275" s="40"/>
      <c r="B275" s="40"/>
      <c r="C275" s="40"/>
      <c r="D275" s="40"/>
    </row>
    <row r="276" spans="1:4" x14ac:dyDescent="0.35">
      <c r="A276" s="40"/>
      <c r="B276" s="40"/>
      <c r="C276" s="40"/>
      <c r="D276" s="40"/>
    </row>
    <row r="277" spans="1:4" x14ac:dyDescent="0.35">
      <c r="A277" s="40"/>
      <c r="B277" s="40"/>
      <c r="C277" s="40"/>
      <c r="D277" s="40"/>
    </row>
    <row r="278" spans="1:4" x14ac:dyDescent="0.35">
      <c r="A278" s="40"/>
      <c r="B278" s="40"/>
      <c r="C278" s="40"/>
      <c r="D278" s="40"/>
    </row>
    <row r="279" spans="1:4" x14ac:dyDescent="0.35">
      <c r="A279" s="40"/>
      <c r="B279" s="40"/>
      <c r="C279" s="40"/>
      <c r="D279" s="40"/>
    </row>
    <row r="280" spans="1:4" x14ac:dyDescent="0.35">
      <c r="A280" s="40"/>
      <c r="B280" s="40"/>
      <c r="C280" s="40"/>
      <c r="D280" s="40"/>
    </row>
    <row r="281" spans="1:4" x14ac:dyDescent="0.35">
      <c r="A281" s="40"/>
      <c r="B281" s="40"/>
      <c r="C281" s="40"/>
      <c r="D281" s="40"/>
    </row>
    <row r="282" spans="1:4" x14ac:dyDescent="0.35">
      <c r="A282" s="40"/>
      <c r="B282" s="40"/>
      <c r="C282" s="40"/>
      <c r="D282" s="40"/>
    </row>
    <row r="283" spans="1:4" x14ac:dyDescent="0.35">
      <c r="A283" s="40"/>
      <c r="B283" s="40"/>
      <c r="C283" s="40"/>
      <c r="D283" s="40"/>
    </row>
    <row r="284" spans="1:4" x14ac:dyDescent="0.35">
      <c r="A284" s="40"/>
      <c r="B284" s="40"/>
      <c r="C284" s="40"/>
      <c r="D284" s="40"/>
    </row>
    <row r="285" spans="1:4" x14ac:dyDescent="0.35">
      <c r="A285" s="40"/>
      <c r="B285" s="40"/>
      <c r="C285" s="40"/>
      <c r="D285" s="40"/>
    </row>
    <row r="286" spans="1:4" x14ac:dyDescent="0.35">
      <c r="A286" s="40"/>
      <c r="B286" s="40"/>
      <c r="C286" s="40"/>
      <c r="D286" s="40"/>
    </row>
    <row r="287" spans="1:4" x14ac:dyDescent="0.35">
      <c r="A287" s="40"/>
      <c r="B287" s="40"/>
      <c r="C287" s="40"/>
      <c r="D287" s="40"/>
    </row>
    <row r="288" spans="1:4" x14ac:dyDescent="0.35">
      <c r="A288" s="40"/>
      <c r="B288" s="40"/>
      <c r="C288" s="40"/>
      <c r="D288" s="40"/>
    </row>
    <row r="289" spans="1:4" x14ac:dyDescent="0.35">
      <c r="A289" s="40"/>
      <c r="B289" s="40"/>
      <c r="C289" s="40"/>
      <c r="D289" s="40"/>
    </row>
    <row r="290" spans="1:4" x14ac:dyDescent="0.35">
      <c r="A290" s="40"/>
      <c r="B290" s="40"/>
      <c r="C290" s="40"/>
      <c r="D290" s="40"/>
    </row>
    <row r="291" spans="1:4" x14ac:dyDescent="0.35">
      <c r="A291" s="40"/>
      <c r="B291" s="40"/>
      <c r="C291" s="40"/>
      <c r="D291" s="40"/>
    </row>
    <row r="292" spans="1:4" x14ac:dyDescent="0.35">
      <c r="A292" s="40"/>
      <c r="B292" s="40"/>
      <c r="C292" s="40"/>
      <c r="D292" s="40"/>
    </row>
    <row r="293" spans="1:4" x14ac:dyDescent="0.35">
      <c r="A293" s="40"/>
      <c r="B293" s="40"/>
      <c r="C293" s="40"/>
      <c r="D293" s="40"/>
    </row>
    <row r="294" spans="1:4" x14ac:dyDescent="0.35">
      <c r="A294" s="40"/>
      <c r="B294" s="40"/>
      <c r="C294" s="40"/>
      <c r="D294" s="40"/>
    </row>
    <row r="295" spans="1:4" x14ac:dyDescent="0.35">
      <c r="A295" s="40"/>
      <c r="B295" s="40"/>
      <c r="C295" s="40"/>
      <c r="D295" s="40"/>
    </row>
    <row r="296" spans="1:4" x14ac:dyDescent="0.35">
      <c r="A296" s="40"/>
      <c r="B296" s="40"/>
      <c r="C296" s="40"/>
      <c r="D296" s="40"/>
    </row>
    <row r="297" spans="1:4" x14ac:dyDescent="0.35">
      <c r="A297" s="40"/>
      <c r="B297" s="40"/>
      <c r="C297" s="40"/>
      <c r="D297" s="40"/>
    </row>
    <row r="298" spans="1:4" x14ac:dyDescent="0.35">
      <c r="A298" s="40"/>
      <c r="B298" s="40"/>
      <c r="C298" s="40"/>
      <c r="D298" s="40"/>
    </row>
    <row r="299" spans="1:4" x14ac:dyDescent="0.35">
      <c r="A299" s="40"/>
      <c r="B299" s="40"/>
      <c r="C299" s="40"/>
      <c r="D299" s="40"/>
    </row>
    <row r="300" spans="1:4" x14ac:dyDescent="0.35">
      <c r="A300" s="40"/>
      <c r="B300" s="40"/>
      <c r="C300" s="40"/>
      <c r="D300" s="40"/>
    </row>
    <row r="301" spans="1:4" x14ac:dyDescent="0.35">
      <c r="A301" s="40"/>
      <c r="B301" s="40"/>
      <c r="C301" s="40"/>
      <c r="D301" s="40"/>
    </row>
    <row r="302" spans="1:4" x14ac:dyDescent="0.35">
      <c r="A302" s="40"/>
      <c r="B302" s="40"/>
      <c r="C302" s="40"/>
      <c r="D302" s="40"/>
    </row>
    <row r="303" spans="1:4" x14ac:dyDescent="0.35">
      <c r="A303" s="40"/>
      <c r="B303" s="40"/>
      <c r="C303" s="40"/>
      <c r="D303" s="40"/>
    </row>
    <row r="304" spans="1:4" x14ac:dyDescent="0.35">
      <c r="A304" s="40"/>
      <c r="B304" s="40"/>
      <c r="C304" s="40"/>
      <c r="D304" s="40"/>
    </row>
    <row r="305" spans="1:4" x14ac:dyDescent="0.35">
      <c r="A305" s="40"/>
      <c r="B305" s="40"/>
      <c r="C305" s="40"/>
      <c r="D305" s="40"/>
    </row>
    <row r="306" spans="1:4" x14ac:dyDescent="0.35">
      <c r="A306" s="40"/>
      <c r="B306" s="40"/>
      <c r="C306" s="40"/>
      <c r="D306" s="40"/>
    </row>
    <row r="307" spans="1:4" x14ac:dyDescent="0.35">
      <c r="A307" s="40"/>
      <c r="B307" s="40"/>
      <c r="C307" s="40"/>
      <c r="D307" s="40"/>
    </row>
    <row r="308" spans="1:4" x14ac:dyDescent="0.35">
      <c r="A308" s="40"/>
      <c r="B308" s="40"/>
      <c r="C308" s="40"/>
      <c r="D308" s="40"/>
    </row>
    <row r="309" spans="1:4" x14ac:dyDescent="0.35">
      <c r="A309" s="40"/>
      <c r="B309" s="40"/>
      <c r="C309" s="40"/>
      <c r="D309" s="40"/>
    </row>
    <row r="310" spans="1:4" x14ac:dyDescent="0.35">
      <c r="A310" s="40"/>
      <c r="B310" s="40"/>
      <c r="C310" s="40"/>
      <c r="D310" s="40"/>
    </row>
    <row r="311" spans="1:4" x14ac:dyDescent="0.35">
      <c r="A311" s="40"/>
      <c r="B311" s="40"/>
      <c r="C311" s="40"/>
      <c r="D311" s="40"/>
    </row>
    <row r="312" spans="1:4" x14ac:dyDescent="0.35">
      <c r="A312" s="40"/>
      <c r="B312" s="40"/>
      <c r="C312" s="40"/>
      <c r="D312" s="40"/>
    </row>
    <row r="313" spans="1:4" x14ac:dyDescent="0.35">
      <c r="A313" s="40"/>
      <c r="B313" s="40"/>
      <c r="C313" s="40"/>
      <c r="D313" s="40"/>
    </row>
    <row r="314" spans="1:4" x14ac:dyDescent="0.35">
      <c r="A314" s="40"/>
      <c r="B314" s="40"/>
      <c r="C314" s="40"/>
      <c r="D314" s="40"/>
    </row>
    <row r="315" spans="1:4" x14ac:dyDescent="0.35">
      <c r="A315" s="40"/>
      <c r="B315" s="40"/>
      <c r="C315" s="40"/>
      <c r="D315" s="40"/>
    </row>
    <row r="316" spans="1:4" x14ac:dyDescent="0.35">
      <c r="A316" s="40"/>
      <c r="B316" s="40"/>
      <c r="C316" s="40"/>
      <c r="D316" s="40"/>
    </row>
    <row r="317" spans="1:4" x14ac:dyDescent="0.35">
      <c r="A317" s="40"/>
      <c r="B317" s="40"/>
      <c r="C317" s="40"/>
      <c r="D317" s="40"/>
    </row>
    <row r="318" spans="1:4" x14ac:dyDescent="0.35">
      <c r="A318" s="40"/>
      <c r="B318" s="40"/>
      <c r="C318" s="40"/>
      <c r="D318" s="40"/>
    </row>
    <row r="319" spans="1:4" x14ac:dyDescent="0.35">
      <c r="A319" s="40"/>
      <c r="B319" s="40"/>
      <c r="C319" s="40"/>
      <c r="D319" s="40"/>
    </row>
    <row r="320" spans="1:4" x14ac:dyDescent="0.35">
      <c r="A320" s="40"/>
      <c r="B320" s="40"/>
      <c r="C320" s="40"/>
      <c r="D320" s="40"/>
    </row>
    <row r="321" spans="1:4" x14ac:dyDescent="0.35">
      <c r="A321" s="40"/>
      <c r="B321" s="40"/>
      <c r="C321" s="40"/>
      <c r="D321" s="40"/>
    </row>
    <row r="322" spans="1:4" x14ac:dyDescent="0.35">
      <c r="A322" s="40"/>
      <c r="B322" s="40"/>
      <c r="C322" s="40"/>
      <c r="D322" s="40"/>
    </row>
    <row r="323" spans="1:4" x14ac:dyDescent="0.35">
      <c r="A323" s="40"/>
      <c r="B323" s="40"/>
      <c r="C323" s="40"/>
      <c r="D323" s="40"/>
    </row>
    <row r="324" spans="1:4" x14ac:dyDescent="0.35">
      <c r="A324" s="40"/>
      <c r="B324" s="40"/>
      <c r="C324" s="40"/>
      <c r="D324" s="40"/>
    </row>
    <row r="325" spans="1:4" x14ac:dyDescent="0.35">
      <c r="A325" s="40"/>
      <c r="B325" s="40"/>
      <c r="C325" s="40"/>
      <c r="D325" s="40"/>
    </row>
    <row r="326" spans="1:4" x14ac:dyDescent="0.35">
      <c r="A326" s="40"/>
      <c r="B326" s="40"/>
      <c r="C326" s="40"/>
      <c r="D326" s="40"/>
    </row>
    <row r="327" spans="1:4" x14ac:dyDescent="0.35">
      <c r="A327" s="40"/>
      <c r="B327" s="40"/>
      <c r="C327" s="40"/>
      <c r="D327" s="40"/>
    </row>
    <row r="328" spans="1:4" x14ac:dyDescent="0.35">
      <c r="A328" s="40"/>
      <c r="B328" s="40"/>
      <c r="C328" s="40"/>
      <c r="D328" s="40"/>
    </row>
    <row r="329" spans="1:4" x14ac:dyDescent="0.35">
      <c r="A329" s="40"/>
      <c r="B329" s="40"/>
      <c r="C329" s="40"/>
      <c r="D329" s="40"/>
    </row>
    <row r="330" spans="1:4" x14ac:dyDescent="0.35">
      <c r="A330" s="40"/>
      <c r="B330" s="40"/>
      <c r="C330" s="40"/>
      <c r="D330" s="40"/>
    </row>
    <row r="331" spans="1:4" x14ac:dyDescent="0.35">
      <c r="A331" s="40"/>
      <c r="B331" s="40"/>
      <c r="C331" s="40"/>
      <c r="D331" s="40"/>
    </row>
    <row r="332" spans="1:4" x14ac:dyDescent="0.35">
      <c r="A332" s="40"/>
      <c r="B332" s="40"/>
      <c r="C332" s="40"/>
      <c r="D332" s="40"/>
    </row>
    <row r="333" spans="1:4" x14ac:dyDescent="0.35">
      <c r="A333" s="40"/>
      <c r="B333" s="40"/>
      <c r="C333" s="40"/>
      <c r="D333" s="40"/>
    </row>
    <row r="334" spans="1:4" x14ac:dyDescent="0.35">
      <c r="A334" s="40"/>
      <c r="B334" s="40"/>
      <c r="C334" s="40"/>
      <c r="D334" s="40"/>
    </row>
    <row r="335" spans="1:4" x14ac:dyDescent="0.35">
      <c r="A335" s="40"/>
      <c r="B335" s="40"/>
      <c r="C335" s="40"/>
      <c r="D335" s="40"/>
    </row>
    <row r="336" spans="1:4" x14ac:dyDescent="0.35">
      <c r="A336" s="40"/>
      <c r="B336" s="40"/>
      <c r="C336" s="40"/>
      <c r="D336" s="40"/>
    </row>
    <row r="337" spans="1:4" x14ac:dyDescent="0.35">
      <c r="A337" s="40"/>
      <c r="B337" s="40"/>
      <c r="C337" s="40"/>
      <c r="D337" s="40"/>
    </row>
    <row r="338" spans="1:4" x14ac:dyDescent="0.35">
      <c r="A338" s="40"/>
      <c r="B338" s="40"/>
      <c r="C338" s="40"/>
      <c r="D338" s="40"/>
    </row>
    <row r="339" spans="1:4" x14ac:dyDescent="0.35">
      <c r="A339" s="40"/>
      <c r="B339" s="40"/>
      <c r="C339" s="40"/>
      <c r="D339" s="40"/>
    </row>
    <row r="340" spans="1:4" x14ac:dyDescent="0.35">
      <c r="A340" s="40"/>
      <c r="B340" s="40"/>
      <c r="C340" s="40"/>
      <c r="D340" s="40"/>
    </row>
    <row r="341" spans="1:4" x14ac:dyDescent="0.35">
      <c r="A341" s="40"/>
      <c r="B341" s="40"/>
      <c r="C341" s="40"/>
      <c r="D341" s="40"/>
    </row>
    <row r="342" spans="1:4" x14ac:dyDescent="0.35">
      <c r="A342" s="40"/>
      <c r="B342" s="40"/>
      <c r="C342" s="40"/>
      <c r="D342" s="40"/>
    </row>
    <row r="343" spans="1:4" x14ac:dyDescent="0.35">
      <c r="A343" s="40"/>
      <c r="B343" s="40"/>
      <c r="C343" s="40"/>
      <c r="D343" s="40"/>
    </row>
    <row r="344" spans="1:4" x14ac:dyDescent="0.35">
      <c r="A344" s="40"/>
      <c r="B344" s="40"/>
      <c r="C344" s="40"/>
      <c r="D344" s="40"/>
    </row>
    <row r="345" spans="1:4" x14ac:dyDescent="0.35">
      <c r="A345" s="40"/>
      <c r="B345" s="40"/>
      <c r="C345" s="40"/>
      <c r="D345" s="40"/>
    </row>
    <row r="346" spans="1:4" x14ac:dyDescent="0.35">
      <c r="A346" s="40"/>
      <c r="B346" s="40"/>
      <c r="C346" s="40"/>
      <c r="D346" s="40"/>
    </row>
    <row r="347" spans="1:4" x14ac:dyDescent="0.35">
      <c r="A347" s="40"/>
      <c r="B347" s="40"/>
      <c r="C347" s="40"/>
      <c r="D347" s="40"/>
    </row>
    <row r="348" spans="1:4" x14ac:dyDescent="0.35">
      <c r="A348" s="40"/>
      <c r="B348" s="40"/>
      <c r="C348" s="40"/>
      <c r="D348" s="40"/>
    </row>
    <row r="349" spans="1:4" x14ac:dyDescent="0.35">
      <c r="A349" s="40"/>
      <c r="B349" s="40"/>
      <c r="C349" s="40"/>
      <c r="D349" s="40"/>
    </row>
    <row r="350" spans="1:4" x14ac:dyDescent="0.35">
      <c r="A350" s="40"/>
      <c r="B350" s="40"/>
      <c r="C350" s="40"/>
      <c r="D350" s="40"/>
    </row>
    <row r="351" spans="1:4" x14ac:dyDescent="0.35">
      <c r="A351" s="40"/>
      <c r="B351" s="40"/>
      <c r="C351" s="40"/>
      <c r="D351" s="40"/>
    </row>
    <row r="352" spans="1:4" x14ac:dyDescent="0.35">
      <c r="A352" s="40"/>
      <c r="B352" s="40"/>
      <c r="C352" s="40"/>
      <c r="D352" s="40"/>
    </row>
    <row r="353" spans="1:4" x14ac:dyDescent="0.35">
      <c r="A353" s="40"/>
      <c r="B353" s="40"/>
      <c r="C353" s="40"/>
      <c r="D353" s="40"/>
    </row>
    <row r="354" spans="1:4" x14ac:dyDescent="0.35">
      <c r="A354" s="40"/>
      <c r="B354" s="40"/>
      <c r="C354" s="40"/>
      <c r="D354" s="40"/>
    </row>
    <row r="355" spans="1:4" x14ac:dyDescent="0.35">
      <c r="A355" s="40"/>
      <c r="B355" s="40"/>
      <c r="C355" s="40"/>
      <c r="D355" s="40"/>
    </row>
    <row r="356" spans="1:4" x14ac:dyDescent="0.35">
      <c r="A356" s="40"/>
      <c r="B356" s="40"/>
      <c r="C356" s="40"/>
      <c r="D356" s="40"/>
    </row>
    <row r="357" spans="1:4" x14ac:dyDescent="0.35">
      <c r="A357" s="40"/>
      <c r="B357" s="40"/>
      <c r="C357" s="40"/>
      <c r="D357" s="40"/>
    </row>
    <row r="358" spans="1:4" x14ac:dyDescent="0.35">
      <c r="A358" s="40"/>
      <c r="B358" s="40"/>
      <c r="C358" s="40"/>
      <c r="D358" s="40"/>
    </row>
    <row r="359" spans="1:4" x14ac:dyDescent="0.35">
      <c r="A359" s="40"/>
      <c r="B359" s="40"/>
      <c r="C359" s="40"/>
      <c r="D359" s="40"/>
    </row>
    <row r="360" spans="1:4" x14ac:dyDescent="0.35">
      <c r="A360" s="40"/>
      <c r="B360" s="40"/>
      <c r="C360" s="40"/>
      <c r="D360" s="40"/>
    </row>
    <row r="361" spans="1:4" x14ac:dyDescent="0.35">
      <c r="A361" s="40"/>
      <c r="B361" s="40"/>
      <c r="C361" s="40"/>
      <c r="D361" s="40"/>
    </row>
    <row r="362" spans="1:4" x14ac:dyDescent="0.35">
      <c r="A362" s="40"/>
      <c r="B362" s="40"/>
      <c r="C362" s="40"/>
      <c r="D362" s="40"/>
    </row>
    <row r="363" spans="1:4" x14ac:dyDescent="0.35">
      <c r="A363" s="40"/>
      <c r="B363" s="40"/>
      <c r="C363" s="40"/>
      <c r="D363" s="40"/>
    </row>
    <row r="364" spans="1:4" x14ac:dyDescent="0.35">
      <c r="A364" s="40"/>
      <c r="B364" s="40"/>
      <c r="C364" s="40"/>
      <c r="D364" s="40"/>
    </row>
    <row r="365" spans="1:4" x14ac:dyDescent="0.35">
      <c r="A365" s="40"/>
      <c r="B365" s="40"/>
      <c r="C365" s="40"/>
      <c r="D365" s="40"/>
    </row>
    <row r="366" spans="1:4" x14ac:dyDescent="0.35">
      <c r="A366" s="40"/>
      <c r="B366" s="40"/>
      <c r="C366" s="40"/>
      <c r="D366" s="40"/>
    </row>
    <row r="367" spans="1:4" x14ac:dyDescent="0.35">
      <c r="A367" s="40"/>
      <c r="B367" s="40"/>
      <c r="C367" s="40"/>
      <c r="D367" s="40"/>
    </row>
    <row r="368" spans="1:4" x14ac:dyDescent="0.35">
      <c r="A368" s="40"/>
      <c r="B368" s="40"/>
      <c r="C368" s="40"/>
      <c r="D368" s="40"/>
    </row>
    <row r="369" spans="1:4" x14ac:dyDescent="0.35">
      <c r="A369" s="40"/>
      <c r="B369" s="40"/>
      <c r="C369" s="40"/>
      <c r="D369" s="40"/>
    </row>
    <row r="370" spans="1:4" x14ac:dyDescent="0.35">
      <c r="A370" s="40"/>
      <c r="B370" s="40"/>
      <c r="C370" s="40"/>
      <c r="D370" s="40"/>
    </row>
    <row r="371" spans="1:4" x14ac:dyDescent="0.35">
      <c r="A371" s="40"/>
      <c r="B371" s="40"/>
      <c r="C371" s="40"/>
      <c r="D371" s="40"/>
    </row>
    <row r="372" spans="1:4" x14ac:dyDescent="0.35">
      <c r="A372" s="40"/>
      <c r="B372" s="40"/>
      <c r="C372" s="40"/>
      <c r="D372" s="40"/>
    </row>
    <row r="373" spans="1:4" x14ac:dyDescent="0.35">
      <c r="A373" s="40"/>
      <c r="B373" s="40"/>
      <c r="C373" s="40"/>
      <c r="D373" s="40"/>
    </row>
    <row r="374" spans="1:4" x14ac:dyDescent="0.35">
      <c r="A374" s="40"/>
      <c r="B374" s="40"/>
      <c r="C374" s="40"/>
      <c r="D374" s="40"/>
    </row>
    <row r="375" spans="1:4" x14ac:dyDescent="0.35">
      <c r="A375" s="40"/>
      <c r="B375" s="40"/>
      <c r="C375" s="40"/>
      <c r="D375" s="40"/>
    </row>
    <row r="376" spans="1:4" x14ac:dyDescent="0.35">
      <c r="A376" s="40"/>
      <c r="B376" s="40"/>
      <c r="C376" s="40"/>
      <c r="D376" s="40"/>
    </row>
    <row r="377" spans="1:4" x14ac:dyDescent="0.35">
      <c r="A377" s="40"/>
      <c r="B377" s="40"/>
      <c r="C377" s="40"/>
      <c r="D377" s="40"/>
    </row>
    <row r="378" spans="1:4" x14ac:dyDescent="0.35">
      <c r="A378" s="40"/>
      <c r="B378" s="40"/>
      <c r="C378" s="40"/>
      <c r="D378" s="40"/>
    </row>
    <row r="379" spans="1:4" x14ac:dyDescent="0.35">
      <c r="A379" s="40"/>
      <c r="B379" s="40"/>
      <c r="C379" s="40"/>
      <c r="D379" s="40"/>
    </row>
    <row r="380" spans="1:4" x14ac:dyDescent="0.35">
      <c r="A380" s="40"/>
      <c r="B380" s="40"/>
      <c r="C380" s="40"/>
      <c r="D380" s="40"/>
    </row>
    <row r="381" spans="1:4" x14ac:dyDescent="0.35">
      <c r="A381" s="40"/>
      <c r="B381" s="40"/>
      <c r="C381" s="40"/>
      <c r="D381" s="40"/>
    </row>
    <row r="382" spans="1:4" x14ac:dyDescent="0.35">
      <c r="A382" s="40"/>
      <c r="B382" s="40"/>
      <c r="C382" s="40"/>
      <c r="D382" s="40"/>
    </row>
    <row r="383" spans="1:4" x14ac:dyDescent="0.35">
      <c r="A383" s="40"/>
      <c r="B383" s="40"/>
      <c r="C383" s="40"/>
      <c r="D383" s="40"/>
    </row>
    <row r="384" spans="1:4" x14ac:dyDescent="0.35">
      <c r="A384" s="40"/>
      <c r="B384" s="40"/>
      <c r="C384" s="40"/>
      <c r="D384" s="40"/>
    </row>
    <row r="385" spans="1:4" x14ac:dyDescent="0.35">
      <c r="A385" s="40"/>
      <c r="B385" s="40"/>
      <c r="C385" s="40"/>
      <c r="D385" s="40"/>
    </row>
    <row r="386" spans="1:4" x14ac:dyDescent="0.35">
      <c r="A386" s="40"/>
      <c r="B386" s="40"/>
      <c r="C386" s="40"/>
      <c r="D386" s="40"/>
    </row>
    <row r="387" spans="1:4" x14ac:dyDescent="0.35">
      <c r="A387" s="40"/>
      <c r="B387" s="40"/>
      <c r="C387" s="40"/>
      <c r="D387" s="40"/>
    </row>
    <row r="388" spans="1:4" x14ac:dyDescent="0.35">
      <c r="A388" s="40"/>
      <c r="B388" s="40"/>
      <c r="C388" s="40"/>
      <c r="D388" s="40"/>
    </row>
    <row r="389" spans="1:4" x14ac:dyDescent="0.35">
      <c r="A389" s="40"/>
      <c r="B389" s="40"/>
      <c r="C389" s="40"/>
      <c r="D389" s="40"/>
    </row>
    <row r="390" spans="1:4" x14ac:dyDescent="0.35">
      <c r="A390" s="40"/>
      <c r="B390" s="40"/>
      <c r="C390" s="40"/>
      <c r="D390" s="40"/>
    </row>
    <row r="391" spans="1:4" x14ac:dyDescent="0.35">
      <c r="A391" s="40"/>
      <c r="B391" s="40"/>
      <c r="C391" s="40"/>
      <c r="D391" s="40"/>
    </row>
    <row r="392" spans="1:4" x14ac:dyDescent="0.35">
      <c r="A392" s="40"/>
      <c r="B392" s="40"/>
      <c r="C392" s="40"/>
      <c r="D392" s="40"/>
    </row>
    <row r="393" spans="1:4" x14ac:dyDescent="0.35">
      <c r="A393" s="40"/>
      <c r="B393" s="40"/>
      <c r="C393" s="40"/>
      <c r="D393" s="40"/>
    </row>
    <row r="394" spans="1:4" x14ac:dyDescent="0.35">
      <c r="A394" s="40"/>
      <c r="B394" s="40"/>
      <c r="C394" s="40"/>
      <c r="D394" s="40"/>
    </row>
    <row r="395" spans="1:4" x14ac:dyDescent="0.35">
      <c r="A395" s="40"/>
      <c r="B395" s="40"/>
      <c r="C395" s="40"/>
      <c r="D395" s="40"/>
    </row>
    <row r="396" spans="1:4" x14ac:dyDescent="0.35">
      <c r="A396" s="40"/>
      <c r="B396" s="40"/>
      <c r="C396" s="40"/>
      <c r="D396" s="40"/>
    </row>
    <row r="397" spans="1:4" x14ac:dyDescent="0.35">
      <c r="A397" s="40"/>
      <c r="B397" s="40"/>
      <c r="C397" s="40"/>
      <c r="D397" s="40"/>
    </row>
    <row r="398" spans="1:4" x14ac:dyDescent="0.35">
      <c r="A398" s="40"/>
      <c r="B398" s="40"/>
      <c r="C398" s="40"/>
      <c r="D398" s="40"/>
    </row>
    <row r="399" spans="1:4" x14ac:dyDescent="0.35">
      <c r="A399" s="40"/>
      <c r="B399" s="40"/>
      <c r="C399" s="40"/>
      <c r="D399" s="40"/>
    </row>
    <row r="400" spans="1:4" x14ac:dyDescent="0.35">
      <c r="A400" s="40"/>
      <c r="B400" s="40"/>
      <c r="C400" s="40"/>
      <c r="D400" s="40"/>
    </row>
    <row r="401" spans="1:4" x14ac:dyDescent="0.35">
      <c r="A401" s="40"/>
      <c r="B401" s="40"/>
      <c r="C401" s="40"/>
      <c r="D401" s="40"/>
    </row>
    <row r="402" spans="1:4" x14ac:dyDescent="0.35">
      <c r="A402" s="40"/>
      <c r="B402" s="40"/>
      <c r="C402" s="40"/>
      <c r="D402" s="40"/>
    </row>
    <row r="403" spans="1:4" x14ac:dyDescent="0.35">
      <c r="A403" s="40"/>
      <c r="B403" s="40"/>
      <c r="C403" s="40"/>
      <c r="D403" s="40"/>
    </row>
    <row r="404" spans="1:4" x14ac:dyDescent="0.35">
      <c r="A404" s="40"/>
      <c r="B404" s="40"/>
      <c r="C404" s="40"/>
      <c r="D404" s="40"/>
    </row>
    <row r="405" spans="1:4" x14ac:dyDescent="0.35">
      <c r="A405" s="40"/>
      <c r="B405" s="40"/>
      <c r="C405" s="40"/>
      <c r="D405" s="40"/>
    </row>
    <row r="406" spans="1:4" x14ac:dyDescent="0.35">
      <c r="A406" s="40"/>
      <c r="B406" s="40"/>
      <c r="C406" s="40"/>
      <c r="D406" s="40"/>
    </row>
    <row r="407" spans="1:4" x14ac:dyDescent="0.35">
      <c r="A407" s="40"/>
      <c r="B407" s="40"/>
      <c r="C407" s="40"/>
      <c r="D407" s="40"/>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0CC74-7F87-4829-8780-BA48D0980E96}">
  <sheetPr codeName="Sheet6"/>
  <dimension ref="A1:D211"/>
  <sheetViews>
    <sheetView zoomScaleNormal="100" workbookViewId="0"/>
  </sheetViews>
  <sheetFormatPr defaultColWidth="9.1796875" defaultRowHeight="15.5" x14ac:dyDescent="0.35"/>
  <cols>
    <col min="1" max="1" width="20.453125" style="18" bestFit="1" customWidth="1"/>
    <col min="2" max="2" width="25.1796875" style="18" bestFit="1" customWidth="1"/>
    <col min="3" max="3" width="15.453125" style="18" bestFit="1" customWidth="1"/>
    <col min="4" max="4" width="30.453125" style="18" bestFit="1" customWidth="1"/>
    <col min="5" max="16384" width="9.1796875" style="18"/>
  </cols>
  <sheetData>
    <row r="1" spans="1:4" x14ac:dyDescent="0.35">
      <c r="A1" s="17" t="s">
        <v>0</v>
      </c>
      <c r="B1" s="17" t="s">
        <v>102</v>
      </c>
      <c r="C1" s="17" t="s">
        <v>2</v>
      </c>
      <c r="D1" s="17" t="s">
        <v>103</v>
      </c>
    </row>
    <row r="2" spans="1:4" x14ac:dyDescent="0.35">
      <c r="A2" s="18" t="s">
        <v>6</v>
      </c>
      <c r="B2" s="18" t="s">
        <v>7</v>
      </c>
      <c r="C2" s="18" t="s">
        <v>8</v>
      </c>
      <c r="D2" s="18">
        <v>0</v>
      </c>
    </row>
    <row r="3" spans="1:4" x14ac:dyDescent="0.35">
      <c r="A3" s="18" t="s">
        <v>6</v>
      </c>
      <c r="B3" s="18" t="s">
        <v>7</v>
      </c>
      <c r="C3" s="18" t="s">
        <v>9</v>
      </c>
      <c r="D3" s="18">
        <v>0</v>
      </c>
    </row>
    <row r="4" spans="1:4" x14ac:dyDescent="0.35">
      <c r="A4" s="18" t="s">
        <v>6</v>
      </c>
      <c r="B4" s="18" t="s">
        <v>10</v>
      </c>
      <c r="C4" s="18" t="s">
        <v>8</v>
      </c>
      <c r="D4" s="18">
        <v>0</v>
      </c>
    </row>
    <row r="5" spans="1:4" x14ac:dyDescent="0.35">
      <c r="A5" s="18" t="s">
        <v>6</v>
      </c>
      <c r="B5" s="18" t="s">
        <v>10</v>
      </c>
      <c r="C5" s="18" t="s">
        <v>9</v>
      </c>
      <c r="D5" s="18">
        <v>0</v>
      </c>
    </row>
    <row r="6" spans="1:4" x14ac:dyDescent="0.35">
      <c r="A6" s="18" t="s">
        <v>6</v>
      </c>
      <c r="B6" s="18" t="s">
        <v>11</v>
      </c>
      <c r="C6" s="18" t="s">
        <v>8</v>
      </c>
      <c r="D6" s="18">
        <v>17</v>
      </c>
    </row>
    <row r="7" spans="1:4" x14ac:dyDescent="0.35">
      <c r="A7" s="18" t="s">
        <v>6</v>
      </c>
      <c r="B7" s="18" t="s">
        <v>11</v>
      </c>
      <c r="C7" s="18" t="s">
        <v>9</v>
      </c>
      <c r="D7" s="18">
        <v>19</v>
      </c>
    </row>
    <row r="8" spans="1:4" x14ac:dyDescent="0.35">
      <c r="A8" s="18" t="s">
        <v>6</v>
      </c>
      <c r="B8" s="18" t="s">
        <v>12</v>
      </c>
      <c r="C8" s="18" t="s">
        <v>8</v>
      </c>
      <c r="D8" s="18">
        <v>1</v>
      </c>
    </row>
    <row r="9" spans="1:4" x14ac:dyDescent="0.35">
      <c r="A9" s="18" t="s">
        <v>6</v>
      </c>
      <c r="B9" s="18" t="s">
        <v>12</v>
      </c>
      <c r="C9" s="18" t="s">
        <v>9</v>
      </c>
      <c r="D9" s="18">
        <v>0</v>
      </c>
    </row>
    <row r="10" spans="1:4" x14ac:dyDescent="0.35">
      <c r="A10" s="18" t="s">
        <v>6</v>
      </c>
      <c r="B10" s="18" t="s">
        <v>13</v>
      </c>
      <c r="C10" s="18" t="s">
        <v>8</v>
      </c>
      <c r="D10" s="18">
        <v>0</v>
      </c>
    </row>
    <row r="11" spans="1:4" x14ac:dyDescent="0.35">
      <c r="A11" s="18" t="s">
        <v>6</v>
      </c>
      <c r="B11" s="18" t="s">
        <v>13</v>
      </c>
      <c r="C11" s="18" t="s">
        <v>9</v>
      </c>
      <c r="D11" s="18">
        <v>0</v>
      </c>
    </row>
    <row r="12" spans="1:4" x14ac:dyDescent="0.35">
      <c r="A12" s="18" t="s">
        <v>6</v>
      </c>
      <c r="B12" s="18" t="s">
        <v>14</v>
      </c>
      <c r="C12" s="18" t="s">
        <v>8</v>
      </c>
      <c r="D12" s="18">
        <v>1</v>
      </c>
    </row>
    <row r="13" spans="1:4" x14ac:dyDescent="0.35">
      <c r="A13" s="18" t="s">
        <v>6</v>
      </c>
      <c r="B13" s="18" t="s">
        <v>14</v>
      </c>
      <c r="C13" s="18" t="s">
        <v>9</v>
      </c>
      <c r="D13" s="18">
        <v>0</v>
      </c>
    </row>
    <row r="14" spans="1:4" x14ac:dyDescent="0.35">
      <c r="A14" s="18" t="s">
        <v>6</v>
      </c>
      <c r="B14" s="18" t="s">
        <v>15</v>
      </c>
      <c r="C14" s="18" t="s">
        <v>8</v>
      </c>
      <c r="D14" s="18">
        <v>1</v>
      </c>
    </row>
    <row r="15" spans="1:4" x14ac:dyDescent="0.35">
      <c r="A15" s="18" t="s">
        <v>6</v>
      </c>
      <c r="B15" s="18" t="s">
        <v>15</v>
      </c>
      <c r="C15" s="18" t="s">
        <v>9</v>
      </c>
      <c r="D15" s="18">
        <v>2</v>
      </c>
    </row>
    <row r="16" spans="1:4" x14ac:dyDescent="0.35">
      <c r="A16" s="18" t="s">
        <v>16</v>
      </c>
      <c r="B16" s="18" t="s">
        <v>7</v>
      </c>
      <c r="C16" s="18" t="s">
        <v>8</v>
      </c>
      <c r="D16" s="18">
        <v>0</v>
      </c>
    </row>
    <row r="17" spans="1:4" x14ac:dyDescent="0.35">
      <c r="A17" s="18" t="s">
        <v>16</v>
      </c>
      <c r="B17" s="18" t="s">
        <v>7</v>
      </c>
      <c r="C17" s="18" t="s">
        <v>9</v>
      </c>
      <c r="D17" s="18">
        <v>0</v>
      </c>
    </row>
    <row r="18" spans="1:4" x14ac:dyDescent="0.35">
      <c r="A18" s="18" t="s">
        <v>16</v>
      </c>
      <c r="B18" s="18" t="s">
        <v>10</v>
      </c>
      <c r="C18" s="18" t="s">
        <v>8</v>
      </c>
      <c r="D18" s="18">
        <v>0</v>
      </c>
    </row>
    <row r="19" spans="1:4" x14ac:dyDescent="0.35">
      <c r="A19" s="18" t="s">
        <v>16</v>
      </c>
      <c r="B19" s="18" t="s">
        <v>10</v>
      </c>
      <c r="C19" s="18" t="s">
        <v>9</v>
      </c>
      <c r="D19" s="18">
        <v>0</v>
      </c>
    </row>
    <row r="20" spans="1:4" x14ac:dyDescent="0.35">
      <c r="A20" s="18" t="s">
        <v>16</v>
      </c>
      <c r="B20" s="18" t="s">
        <v>11</v>
      </c>
      <c r="C20" s="18" t="s">
        <v>8</v>
      </c>
      <c r="D20" s="18">
        <v>14</v>
      </c>
    </row>
    <row r="21" spans="1:4" x14ac:dyDescent="0.35">
      <c r="A21" s="18" t="s">
        <v>16</v>
      </c>
      <c r="B21" s="18" t="s">
        <v>11</v>
      </c>
      <c r="C21" s="18" t="s">
        <v>9</v>
      </c>
      <c r="D21" s="18">
        <v>11</v>
      </c>
    </row>
    <row r="22" spans="1:4" x14ac:dyDescent="0.35">
      <c r="A22" s="18" t="s">
        <v>16</v>
      </c>
      <c r="B22" s="18" t="s">
        <v>12</v>
      </c>
      <c r="C22" s="18" t="s">
        <v>8</v>
      </c>
      <c r="D22" s="18">
        <v>0</v>
      </c>
    </row>
    <row r="23" spans="1:4" x14ac:dyDescent="0.35">
      <c r="A23" s="18" t="s">
        <v>16</v>
      </c>
      <c r="B23" s="18" t="s">
        <v>12</v>
      </c>
      <c r="C23" s="18" t="s">
        <v>9</v>
      </c>
      <c r="D23" s="18">
        <v>0</v>
      </c>
    </row>
    <row r="24" spans="1:4" x14ac:dyDescent="0.35">
      <c r="A24" s="18" t="s">
        <v>16</v>
      </c>
      <c r="B24" s="18" t="s">
        <v>13</v>
      </c>
      <c r="C24" s="18" t="s">
        <v>8</v>
      </c>
      <c r="D24" s="18">
        <v>0</v>
      </c>
    </row>
    <row r="25" spans="1:4" x14ac:dyDescent="0.35">
      <c r="A25" s="18" t="s">
        <v>16</v>
      </c>
      <c r="B25" s="18" t="s">
        <v>13</v>
      </c>
      <c r="C25" s="18" t="s">
        <v>9</v>
      </c>
      <c r="D25" s="18">
        <v>0</v>
      </c>
    </row>
    <row r="26" spans="1:4" x14ac:dyDescent="0.35">
      <c r="A26" s="18" t="s">
        <v>16</v>
      </c>
      <c r="B26" s="18" t="s">
        <v>14</v>
      </c>
      <c r="C26" s="18" t="s">
        <v>8</v>
      </c>
      <c r="D26" s="18">
        <v>6</v>
      </c>
    </row>
    <row r="27" spans="1:4" x14ac:dyDescent="0.35">
      <c r="A27" s="18" t="s">
        <v>16</v>
      </c>
      <c r="B27" s="18" t="s">
        <v>14</v>
      </c>
      <c r="C27" s="18" t="s">
        <v>9</v>
      </c>
      <c r="D27" s="18">
        <v>1</v>
      </c>
    </row>
    <row r="28" spans="1:4" x14ac:dyDescent="0.35">
      <c r="A28" s="18" t="s">
        <v>16</v>
      </c>
      <c r="B28" s="18" t="s">
        <v>15</v>
      </c>
      <c r="C28" s="18" t="s">
        <v>8</v>
      </c>
      <c r="D28" s="18">
        <v>1</v>
      </c>
    </row>
    <row r="29" spans="1:4" x14ac:dyDescent="0.35">
      <c r="A29" s="18" t="s">
        <v>16</v>
      </c>
      <c r="B29" s="18" t="s">
        <v>15</v>
      </c>
      <c r="C29" s="18" t="s">
        <v>9</v>
      </c>
      <c r="D29" s="18">
        <v>0</v>
      </c>
    </row>
    <row r="30" spans="1:4" x14ac:dyDescent="0.35">
      <c r="A30" s="18" t="s">
        <v>17</v>
      </c>
      <c r="B30" s="18" t="s">
        <v>7</v>
      </c>
      <c r="C30" s="18" t="s">
        <v>8</v>
      </c>
      <c r="D30" s="18">
        <v>0</v>
      </c>
    </row>
    <row r="31" spans="1:4" x14ac:dyDescent="0.35">
      <c r="A31" s="18" t="s">
        <v>17</v>
      </c>
      <c r="B31" s="18" t="s">
        <v>7</v>
      </c>
      <c r="C31" s="18" t="s">
        <v>9</v>
      </c>
      <c r="D31" s="18">
        <v>0</v>
      </c>
    </row>
    <row r="32" spans="1:4" x14ac:dyDescent="0.35">
      <c r="A32" s="18" t="s">
        <v>17</v>
      </c>
      <c r="B32" s="18" t="s">
        <v>10</v>
      </c>
      <c r="C32" s="18" t="s">
        <v>8</v>
      </c>
      <c r="D32" s="18">
        <v>0</v>
      </c>
    </row>
    <row r="33" spans="1:4" x14ac:dyDescent="0.35">
      <c r="A33" s="18" t="s">
        <v>17</v>
      </c>
      <c r="B33" s="18" t="s">
        <v>10</v>
      </c>
      <c r="C33" s="18" t="s">
        <v>9</v>
      </c>
      <c r="D33" s="18">
        <v>0</v>
      </c>
    </row>
    <row r="34" spans="1:4" x14ac:dyDescent="0.35">
      <c r="A34" s="18" t="s">
        <v>17</v>
      </c>
      <c r="B34" s="18" t="s">
        <v>11</v>
      </c>
      <c r="C34" s="18" t="s">
        <v>8</v>
      </c>
      <c r="D34" s="18">
        <v>11</v>
      </c>
    </row>
    <row r="35" spans="1:4" x14ac:dyDescent="0.35">
      <c r="A35" s="18" t="s">
        <v>17</v>
      </c>
      <c r="B35" s="18" t="s">
        <v>11</v>
      </c>
      <c r="C35" s="18" t="s">
        <v>9</v>
      </c>
      <c r="D35" s="18">
        <v>17</v>
      </c>
    </row>
    <row r="36" spans="1:4" x14ac:dyDescent="0.35">
      <c r="A36" s="18" t="s">
        <v>17</v>
      </c>
      <c r="B36" s="18" t="s">
        <v>12</v>
      </c>
      <c r="C36" s="18" t="s">
        <v>8</v>
      </c>
      <c r="D36" s="18">
        <v>2</v>
      </c>
    </row>
    <row r="37" spans="1:4" x14ac:dyDescent="0.35">
      <c r="A37" s="18" t="s">
        <v>17</v>
      </c>
      <c r="B37" s="18" t="s">
        <v>12</v>
      </c>
      <c r="C37" s="18" t="s">
        <v>9</v>
      </c>
      <c r="D37" s="18">
        <v>0</v>
      </c>
    </row>
    <row r="38" spans="1:4" x14ac:dyDescent="0.35">
      <c r="A38" s="18" t="s">
        <v>17</v>
      </c>
      <c r="B38" s="18" t="s">
        <v>13</v>
      </c>
      <c r="C38" s="18" t="s">
        <v>8</v>
      </c>
      <c r="D38" s="18">
        <v>0</v>
      </c>
    </row>
    <row r="39" spans="1:4" x14ac:dyDescent="0.35">
      <c r="A39" s="18" t="s">
        <v>17</v>
      </c>
      <c r="B39" s="18" t="s">
        <v>13</v>
      </c>
      <c r="C39" s="18" t="s">
        <v>9</v>
      </c>
      <c r="D39" s="18">
        <v>0</v>
      </c>
    </row>
    <row r="40" spans="1:4" x14ac:dyDescent="0.35">
      <c r="A40" s="18" t="s">
        <v>17</v>
      </c>
      <c r="B40" s="18" t="s">
        <v>14</v>
      </c>
      <c r="C40" s="18" t="s">
        <v>8</v>
      </c>
      <c r="D40" s="18">
        <v>1</v>
      </c>
    </row>
    <row r="41" spans="1:4" x14ac:dyDescent="0.35">
      <c r="A41" s="18" t="s">
        <v>17</v>
      </c>
      <c r="B41" s="18" t="s">
        <v>14</v>
      </c>
      <c r="C41" s="18" t="s">
        <v>9</v>
      </c>
      <c r="D41" s="18">
        <v>0</v>
      </c>
    </row>
    <row r="42" spans="1:4" x14ac:dyDescent="0.35">
      <c r="A42" s="18" t="s">
        <v>17</v>
      </c>
      <c r="B42" s="18" t="s">
        <v>15</v>
      </c>
      <c r="C42" s="18" t="s">
        <v>8</v>
      </c>
      <c r="D42" s="18">
        <v>2</v>
      </c>
    </row>
    <row r="43" spans="1:4" x14ac:dyDescent="0.35">
      <c r="A43" s="18" t="s">
        <v>17</v>
      </c>
      <c r="B43" s="18" t="s">
        <v>15</v>
      </c>
      <c r="C43" s="18" t="s">
        <v>9</v>
      </c>
      <c r="D43" s="18">
        <v>2</v>
      </c>
    </row>
    <row r="44" spans="1:4" x14ac:dyDescent="0.35">
      <c r="A44" s="18" t="s">
        <v>18</v>
      </c>
      <c r="B44" s="18" t="s">
        <v>7</v>
      </c>
      <c r="C44" s="18" t="s">
        <v>8</v>
      </c>
      <c r="D44" s="18">
        <v>0</v>
      </c>
    </row>
    <row r="45" spans="1:4" x14ac:dyDescent="0.35">
      <c r="A45" s="18" t="s">
        <v>18</v>
      </c>
      <c r="B45" s="18" t="s">
        <v>7</v>
      </c>
      <c r="C45" s="18" t="s">
        <v>9</v>
      </c>
      <c r="D45" s="18">
        <v>0</v>
      </c>
    </row>
    <row r="46" spans="1:4" x14ac:dyDescent="0.35">
      <c r="A46" s="18" t="s">
        <v>18</v>
      </c>
      <c r="B46" s="18" t="s">
        <v>10</v>
      </c>
      <c r="C46" s="18" t="s">
        <v>8</v>
      </c>
      <c r="D46" s="18">
        <v>0</v>
      </c>
    </row>
    <row r="47" spans="1:4" x14ac:dyDescent="0.35">
      <c r="A47" s="18" t="s">
        <v>18</v>
      </c>
      <c r="B47" s="18" t="s">
        <v>10</v>
      </c>
      <c r="C47" s="18" t="s">
        <v>9</v>
      </c>
      <c r="D47" s="18">
        <v>0</v>
      </c>
    </row>
    <row r="48" spans="1:4" x14ac:dyDescent="0.35">
      <c r="A48" s="18" t="s">
        <v>18</v>
      </c>
      <c r="B48" s="18" t="s">
        <v>11</v>
      </c>
      <c r="C48" s="18" t="s">
        <v>8</v>
      </c>
      <c r="D48" s="18">
        <v>11</v>
      </c>
    </row>
    <row r="49" spans="1:4" x14ac:dyDescent="0.35">
      <c r="A49" s="18" t="s">
        <v>18</v>
      </c>
      <c r="B49" s="18" t="s">
        <v>11</v>
      </c>
      <c r="C49" s="18" t="s">
        <v>9</v>
      </c>
      <c r="D49" s="18">
        <v>13</v>
      </c>
    </row>
    <row r="50" spans="1:4" x14ac:dyDescent="0.35">
      <c r="A50" s="18" t="s">
        <v>18</v>
      </c>
      <c r="B50" s="18" t="s">
        <v>12</v>
      </c>
      <c r="C50" s="18" t="s">
        <v>8</v>
      </c>
      <c r="D50" s="18">
        <v>1</v>
      </c>
    </row>
    <row r="51" spans="1:4" x14ac:dyDescent="0.35">
      <c r="A51" s="18" t="s">
        <v>18</v>
      </c>
      <c r="B51" s="18" t="s">
        <v>12</v>
      </c>
      <c r="C51" s="18" t="s">
        <v>9</v>
      </c>
      <c r="D51" s="18">
        <v>0</v>
      </c>
    </row>
    <row r="52" spans="1:4" x14ac:dyDescent="0.35">
      <c r="A52" s="18" t="s">
        <v>18</v>
      </c>
      <c r="B52" s="18" t="s">
        <v>13</v>
      </c>
      <c r="C52" s="18" t="s">
        <v>8</v>
      </c>
      <c r="D52" s="18">
        <v>0</v>
      </c>
    </row>
    <row r="53" spans="1:4" x14ac:dyDescent="0.35">
      <c r="A53" s="18" t="s">
        <v>18</v>
      </c>
      <c r="B53" s="18" t="s">
        <v>13</v>
      </c>
      <c r="C53" s="18" t="s">
        <v>9</v>
      </c>
      <c r="D53" s="18">
        <v>0</v>
      </c>
    </row>
    <row r="54" spans="1:4" x14ac:dyDescent="0.35">
      <c r="A54" s="18" t="s">
        <v>18</v>
      </c>
      <c r="B54" s="18" t="s">
        <v>14</v>
      </c>
      <c r="C54" s="18" t="s">
        <v>8</v>
      </c>
      <c r="D54" s="18">
        <v>5</v>
      </c>
    </row>
    <row r="55" spans="1:4" x14ac:dyDescent="0.35">
      <c r="A55" s="18" t="s">
        <v>18</v>
      </c>
      <c r="B55" s="18" t="s">
        <v>14</v>
      </c>
      <c r="C55" s="18" t="s">
        <v>9</v>
      </c>
      <c r="D55" s="18">
        <v>1</v>
      </c>
    </row>
    <row r="56" spans="1:4" x14ac:dyDescent="0.35">
      <c r="A56" s="18" t="s">
        <v>18</v>
      </c>
      <c r="B56" s="18" t="s">
        <v>15</v>
      </c>
      <c r="C56" s="18" t="s">
        <v>8</v>
      </c>
      <c r="D56" s="18">
        <v>0</v>
      </c>
    </row>
    <row r="57" spans="1:4" x14ac:dyDescent="0.35">
      <c r="A57" s="18" t="s">
        <v>18</v>
      </c>
      <c r="B57" s="18" t="s">
        <v>15</v>
      </c>
      <c r="C57" s="18" t="s">
        <v>9</v>
      </c>
      <c r="D57" s="18">
        <v>0</v>
      </c>
    </row>
    <row r="58" spans="1:4" x14ac:dyDescent="0.35">
      <c r="A58" s="18" t="s">
        <v>19</v>
      </c>
      <c r="B58" s="18" t="s">
        <v>7</v>
      </c>
      <c r="C58" s="18" t="s">
        <v>8</v>
      </c>
      <c r="D58" s="18">
        <v>0</v>
      </c>
    </row>
    <row r="59" spans="1:4" x14ac:dyDescent="0.35">
      <c r="A59" s="18" t="s">
        <v>19</v>
      </c>
      <c r="B59" s="18" t="s">
        <v>7</v>
      </c>
      <c r="C59" s="18" t="s">
        <v>9</v>
      </c>
      <c r="D59" s="18">
        <v>0</v>
      </c>
    </row>
    <row r="60" spans="1:4" x14ac:dyDescent="0.35">
      <c r="A60" s="18" t="s">
        <v>19</v>
      </c>
      <c r="B60" s="18" t="s">
        <v>10</v>
      </c>
      <c r="C60" s="18" t="s">
        <v>8</v>
      </c>
      <c r="D60" s="18">
        <v>0</v>
      </c>
    </row>
    <row r="61" spans="1:4" x14ac:dyDescent="0.35">
      <c r="A61" s="18" t="s">
        <v>19</v>
      </c>
      <c r="B61" s="18" t="s">
        <v>10</v>
      </c>
      <c r="C61" s="18" t="s">
        <v>9</v>
      </c>
      <c r="D61" s="18">
        <v>0</v>
      </c>
    </row>
    <row r="62" spans="1:4" x14ac:dyDescent="0.35">
      <c r="A62" s="18" t="s">
        <v>19</v>
      </c>
      <c r="B62" s="18" t="s">
        <v>11</v>
      </c>
      <c r="C62" s="18" t="s">
        <v>8</v>
      </c>
      <c r="D62" s="18">
        <v>17</v>
      </c>
    </row>
    <row r="63" spans="1:4" x14ac:dyDescent="0.35">
      <c r="A63" s="18" t="s">
        <v>19</v>
      </c>
      <c r="B63" s="18" t="s">
        <v>11</v>
      </c>
      <c r="C63" s="18" t="s">
        <v>9</v>
      </c>
      <c r="D63" s="18">
        <v>14</v>
      </c>
    </row>
    <row r="64" spans="1:4" x14ac:dyDescent="0.35">
      <c r="A64" s="18" t="s">
        <v>19</v>
      </c>
      <c r="B64" s="18" t="s">
        <v>12</v>
      </c>
      <c r="C64" s="18" t="s">
        <v>8</v>
      </c>
      <c r="D64" s="18">
        <v>2</v>
      </c>
    </row>
    <row r="65" spans="1:4" x14ac:dyDescent="0.35">
      <c r="A65" s="18" t="s">
        <v>19</v>
      </c>
      <c r="B65" s="18" t="s">
        <v>12</v>
      </c>
      <c r="C65" s="18" t="s">
        <v>9</v>
      </c>
      <c r="D65" s="18">
        <v>0</v>
      </c>
    </row>
    <row r="66" spans="1:4" x14ac:dyDescent="0.35">
      <c r="A66" s="18" t="s">
        <v>19</v>
      </c>
      <c r="B66" s="18" t="s">
        <v>13</v>
      </c>
      <c r="C66" s="18" t="s">
        <v>8</v>
      </c>
      <c r="D66" s="18">
        <v>0</v>
      </c>
    </row>
    <row r="67" spans="1:4" x14ac:dyDescent="0.35">
      <c r="A67" s="18" t="s">
        <v>19</v>
      </c>
      <c r="B67" s="18" t="s">
        <v>13</v>
      </c>
      <c r="C67" s="18" t="s">
        <v>9</v>
      </c>
      <c r="D67" s="18">
        <v>0</v>
      </c>
    </row>
    <row r="68" spans="1:4" x14ac:dyDescent="0.35">
      <c r="A68" s="18" t="s">
        <v>19</v>
      </c>
      <c r="B68" s="18" t="s">
        <v>14</v>
      </c>
      <c r="C68" s="18" t="s">
        <v>8</v>
      </c>
      <c r="D68" s="18">
        <v>2</v>
      </c>
    </row>
    <row r="69" spans="1:4" x14ac:dyDescent="0.35">
      <c r="A69" s="18" t="s">
        <v>19</v>
      </c>
      <c r="B69" s="18" t="s">
        <v>14</v>
      </c>
      <c r="C69" s="18" t="s">
        <v>9</v>
      </c>
      <c r="D69" s="18">
        <v>0</v>
      </c>
    </row>
    <row r="70" spans="1:4" x14ac:dyDescent="0.35">
      <c r="A70" s="18" t="s">
        <v>19</v>
      </c>
      <c r="B70" s="18" t="s">
        <v>15</v>
      </c>
      <c r="C70" s="18" t="s">
        <v>8</v>
      </c>
      <c r="D70" s="18">
        <v>1</v>
      </c>
    </row>
    <row r="71" spans="1:4" x14ac:dyDescent="0.35">
      <c r="A71" s="18" t="s">
        <v>19</v>
      </c>
      <c r="B71" s="18" t="s">
        <v>15</v>
      </c>
      <c r="C71" s="18" t="s">
        <v>9</v>
      </c>
      <c r="D71" s="18">
        <v>0</v>
      </c>
    </row>
    <row r="72" spans="1:4" x14ac:dyDescent="0.35">
      <c r="A72" s="18" t="s">
        <v>20</v>
      </c>
      <c r="B72" s="18" t="s">
        <v>7</v>
      </c>
      <c r="C72" s="18" t="s">
        <v>8</v>
      </c>
      <c r="D72" s="18">
        <v>0</v>
      </c>
    </row>
    <row r="73" spans="1:4" x14ac:dyDescent="0.35">
      <c r="A73" s="18" t="s">
        <v>20</v>
      </c>
      <c r="B73" s="18" t="s">
        <v>7</v>
      </c>
      <c r="C73" s="18" t="s">
        <v>9</v>
      </c>
      <c r="D73" s="18">
        <v>0</v>
      </c>
    </row>
    <row r="74" spans="1:4" x14ac:dyDescent="0.35">
      <c r="A74" s="18" t="s">
        <v>20</v>
      </c>
      <c r="B74" s="18" t="s">
        <v>10</v>
      </c>
      <c r="C74" s="18" t="s">
        <v>8</v>
      </c>
      <c r="D74" s="18">
        <v>0</v>
      </c>
    </row>
    <row r="75" spans="1:4" x14ac:dyDescent="0.35">
      <c r="A75" s="18" t="s">
        <v>20</v>
      </c>
      <c r="B75" s="18" t="s">
        <v>10</v>
      </c>
      <c r="C75" s="18" t="s">
        <v>9</v>
      </c>
      <c r="D75" s="18">
        <v>0</v>
      </c>
    </row>
    <row r="76" spans="1:4" x14ac:dyDescent="0.35">
      <c r="A76" s="18" t="s">
        <v>20</v>
      </c>
      <c r="B76" s="18" t="s">
        <v>11</v>
      </c>
      <c r="C76" s="18" t="s">
        <v>8</v>
      </c>
      <c r="D76" s="18">
        <v>9</v>
      </c>
    </row>
    <row r="77" spans="1:4" x14ac:dyDescent="0.35">
      <c r="A77" s="18" t="s">
        <v>20</v>
      </c>
      <c r="B77" s="18" t="s">
        <v>11</v>
      </c>
      <c r="C77" s="18" t="s">
        <v>9</v>
      </c>
      <c r="D77" s="18">
        <v>10</v>
      </c>
    </row>
    <row r="78" spans="1:4" x14ac:dyDescent="0.35">
      <c r="A78" s="18" t="s">
        <v>20</v>
      </c>
      <c r="B78" s="18" t="s">
        <v>12</v>
      </c>
      <c r="C78" s="18" t="s">
        <v>8</v>
      </c>
      <c r="D78" s="18">
        <v>3</v>
      </c>
    </row>
    <row r="79" spans="1:4" x14ac:dyDescent="0.35">
      <c r="A79" s="18" t="s">
        <v>20</v>
      </c>
      <c r="B79" s="18" t="s">
        <v>12</v>
      </c>
      <c r="C79" s="18" t="s">
        <v>9</v>
      </c>
      <c r="D79" s="18">
        <v>0</v>
      </c>
    </row>
    <row r="80" spans="1:4" x14ac:dyDescent="0.35">
      <c r="A80" s="18" t="s">
        <v>20</v>
      </c>
      <c r="B80" s="18" t="s">
        <v>13</v>
      </c>
      <c r="C80" s="18" t="s">
        <v>8</v>
      </c>
      <c r="D80" s="18">
        <v>0</v>
      </c>
    </row>
    <row r="81" spans="1:4" x14ac:dyDescent="0.35">
      <c r="A81" s="18" t="s">
        <v>20</v>
      </c>
      <c r="B81" s="18" t="s">
        <v>13</v>
      </c>
      <c r="C81" s="18" t="s">
        <v>9</v>
      </c>
      <c r="D81" s="18">
        <v>0</v>
      </c>
    </row>
    <row r="82" spans="1:4" x14ac:dyDescent="0.35">
      <c r="A82" s="18" t="s">
        <v>20</v>
      </c>
      <c r="B82" s="18" t="s">
        <v>14</v>
      </c>
      <c r="C82" s="18" t="s">
        <v>8</v>
      </c>
      <c r="D82" s="18">
        <v>4</v>
      </c>
    </row>
    <row r="83" spans="1:4" x14ac:dyDescent="0.35">
      <c r="A83" s="18" t="s">
        <v>20</v>
      </c>
      <c r="B83" s="18" t="s">
        <v>14</v>
      </c>
      <c r="C83" s="18" t="s">
        <v>9</v>
      </c>
      <c r="D83" s="18">
        <v>0</v>
      </c>
    </row>
    <row r="84" spans="1:4" x14ac:dyDescent="0.35">
      <c r="A84" s="18" t="s">
        <v>20</v>
      </c>
      <c r="B84" s="18" t="s">
        <v>15</v>
      </c>
      <c r="C84" s="18" t="s">
        <v>8</v>
      </c>
      <c r="D84" s="18">
        <v>0</v>
      </c>
    </row>
    <row r="85" spans="1:4" x14ac:dyDescent="0.35">
      <c r="A85" s="18" t="s">
        <v>20</v>
      </c>
      <c r="B85" s="18" t="s">
        <v>15</v>
      </c>
      <c r="C85" s="18" t="s">
        <v>9</v>
      </c>
      <c r="D85" s="18">
        <v>0</v>
      </c>
    </row>
    <row r="86" spans="1:4" x14ac:dyDescent="0.35">
      <c r="A86" s="18" t="s">
        <v>21</v>
      </c>
      <c r="B86" s="18" t="s">
        <v>7</v>
      </c>
      <c r="C86" s="18" t="s">
        <v>8</v>
      </c>
      <c r="D86" s="18">
        <v>0</v>
      </c>
    </row>
    <row r="87" spans="1:4" x14ac:dyDescent="0.35">
      <c r="A87" s="18" t="s">
        <v>21</v>
      </c>
      <c r="B87" s="18" t="s">
        <v>7</v>
      </c>
      <c r="C87" s="18" t="s">
        <v>9</v>
      </c>
      <c r="D87" s="18">
        <v>0</v>
      </c>
    </row>
    <row r="88" spans="1:4" x14ac:dyDescent="0.35">
      <c r="A88" s="18" t="s">
        <v>21</v>
      </c>
      <c r="B88" s="18" t="s">
        <v>10</v>
      </c>
      <c r="C88" s="18" t="s">
        <v>8</v>
      </c>
      <c r="D88" s="18">
        <v>0</v>
      </c>
    </row>
    <row r="89" spans="1:4" x14ac:dyDescent="0.35">
      <c r="A89" s="18" t="s">
        <v>21</v>
      </c>
      <c r="B89" s="18" t="s">
        <v>10</v>
      </c>
      <c r="C89" s="18" t="s">
        <v>9</v>
      </c>
      <c r="D89" s="18">
        <v>0</v>
      </c>
    </row>
    <row r="90" spans="1:4" x14ac:dyDescent="0.35">
      <c r="A90" s="18" t="s">
        <v>21</v>
      </c>
      <c r="B90" s="18" t="s">
        <v>11</v>
      </c>
      <c r="C90" s="18" t="s">
        <v>8</v>
      </c>
      <c r="D90" s="18">
        <v>11</v>
      </c>
    </row>
    <row r="91" spans="1:4" x14ac:dyDescent="0.35">
      <c r="A91" s="18" t="s">
        <v>21</v>
      </c>
      <c r="B91" s="18" t="s">
        <v>11</v>
      </c>
      <c r="C91" s="18" t="s">
        <v>9</v>
      </c>
      <c r="D91" s="18">
        <v>6</v>
      </c>
    </row>
    <row r="92" spans="1:4" x14ac:dyDescent="0.35">
      <c r="A92" s="18" t="s">
        <v>21</v>
      </c>
      <c r="B92" s="18" t="s">
        <v>12</v>
      </c>
      <c r="C92" s="18" t="s">
        <v>8</v>
      </c>
      <c r="D92" s="18">
        <v>1</v>
      </c>
    </row>
    <row r="93" spans="1:4" x14ac:dyDescent="0.35">
      <c r="A93" s="18" t="s">
        <v>21</v>
      </c>
      <c r="B93" s="18" t="s">
        <v>12</v>
      </c>
      <c r="C93" s="18" t="s">
        <v>9</v>
      </c>
      <c r="D93" s="18">
        <v>0</v>
      </c>
    </row>
    <row r="94" spans="1:4" x14ac:dyDescent="0.35">
      <c r="A94" s="18" t="s">
        <v>21</v>
      </c>
      <c r="B94" s="18" t="s">
        <v>13</v>
      </c>
      <c r="C94" s="18" t="s">
        <v>8</v>
      </c>
      <c r="D94" s="18">
        <v>0</v>
      </c>
    </row>
    <row r="95" spans="1:4" x14ac:dyDescent="0.35">
      <c r="A95" s="18" t="s">
        <v>21</v>
      </c>
      <c r="B95" s="18" t="s">
        <v>13</v>
      </c>
      <c r="C95" s="18" t="s">
        <v>9</v>
      </c>
      <c r="D95" s="18">
        <v>0</v>
      </c>
    </row>
    <row r="96" spans="1:4" x14ac:dyDescent="0.35">
      <c r="A96" s="18" t="s">
        <v>21</v>
      </c>
      <c r="B96" s="18" t="s">
        <v>14</v>
      </c>
      <c r="C96" s="18" t="s">
        <v>8</v>
      </c>
      <c r="D96" s="18">
        <v>1</v>
      </c>
    </row>
    <row r="97" spans="1:4" x14ac:dyDescent="0.35">
      <c r="A97" s="18" t="s">
        <v>21</v>
      </c>
      <c r="B97" s="18" t="s">
        <v>14</v>
      </c>
      <c r="C97" s="18" t="s">
        <v>9</v>
      </c>
      <c r="D97" s="18">
        <v>0</v>
      </c>
    </row>
    <row r="98" spans="1:4" x14ac:dyDescent="0.35">
      <c r="A98" s="18" t="s">
        <v>21</v>
      </c>
      <c r="B98" s="18" t="s">
        <v>15</v>
      </c>
      <c r="C98" s="18" t="s">
        <v>8</v>
      </c>
      <c r="D98" s="18">
        <v>1</v>
      </c>
    </row>
    <row r="99" spans="1:4" x14ac:dyDescent="0.35">
      <c r="A99" s="18" t="s">
        <v>21</v>
      </c>
      <c r="B99" s="18" t="s">
        <v>15</v>
      </c>
      <c r="C99" s="18" t="s">
        <v>9</v>
      </c>
      <c r="D99" s="18">
        <v>0</v>
      </c>
    </row>
    <row r="100" spans="1:4" x14ac:dyDescent="0.35">
      <c r="A100" s="18" t="s">
        <v>22</v>
      </c>
      <c r="B100" s="18" t="s">
        <v>7</v>
      </c>
      <c r="C100" s="18" t="s">
        <v>8</v>
      </c>
      <c r="D100" s="18">
        <v>0</v>
      </c>
    </row>
    <row r="101" spans="1:4" x14ac:dyDescent="0.35">
      <c r="A101" s="18" t="s">
        <v>22</v>
      </c>
      <c r="B101" s="18" t="s">
        <v>7</v>
      </c>
      <c r="C101" s="18" t="s">
        <v>9</v>
      </c>
      <c r="D101" s="18">
        <v>0</v>
      </c>
    </row>
    <row r="102" spans="1:4" x14ac:dyDescent="0.35">
      <c r="A102" s="18" t="s">
        <v>22</v>
      </c>
      <c r="B102" s="18" t="s">
        <v>10</v>
      </c>
      <c r="C102" s="18" t="s">
        <v>8</v>
      </c>
      <c r="D102" s="18">
        <v>0</v>
      </c>
    </row>
    <row r="103" spans="1:4" x14ac:dyDescent="0.35">
      <c r="A103" s="18" t="s">
        <v>22</v>
      </c>
      <c r="B103" s="18" t="s">
        <v>10</v>
      </c>
      <c r="C103" s="18" t="s">
        <v>9</v>
      </c>
      <c r="D103" s="18">
        <v>0</v>
      </c>
    </row>
    <row r="104" spans="1:4" x14ac:dyDescent="0.35">
      <c r="A104" s="18" t="s">
        <v>22</v>
      </c>
      <c r="B104" s="18" t="s">
        <v>11</v>
      </c>
      <c r="C104" s="18" t="s">
        <v>8</v>
      </c>
      <c r="D104" s="18">
        <v>10</v>
      </c>
    </row>
    <row r="105" spans="1:4" x14ac:dyDescent="0.35">
      <c r="A105" s="18" t="s">
        <v>22</v>
      </c>
      <c r="B105" s="18" t="s">
        <v>11</v>
      </c>
      <c r="C105" s="18" t="s">
        <v>9</v>
      </c>
      <c r="D105" s="18">
        <v>15</v>
      </c>
    </row>
    <row r="106" spans="1:4" x14ac:dyDescent="0.35">
      <c r="A106" s="18" t="s">
        <v>22</v>
      </c>
      <c r="B106" s="18" t="s">
        <v>12</v>
      </c>
      <c r="C106" s="18" t="s">
        <v>8</v>
      </c>
      <c r="D106" s="18">
        <v>0</v>
      </c>
    </row>
    <row r="107" spans="1:4" x14ac:dyDescent="0.35">
      <c r="A107" s="18" t="s">
        <v>22</v>
      </c>
      <c r="B107" s="18" t="s">
        <v>12</v>
      </c>
      <c r="C107" s="18" t="s">
        <v>9</v>
      </c>
      <c r="D107" s="18">
        <v>0</v>
      </c>
    </row>
    <row r="108" spans="1:4" x14ac:dyDescent="0.35">
      <c r="A108" s="18" t="s">
        <v>22</v>
      </c>
      <c r="B108" s="18" t="s">
        <v>13</v>
      </c>
      <c r="C108" s="18" t="s">
        <v>8</v>
      </c>
      <c r="D108" s="18">
        <v>0</v>
      </c>
    </row>
    <row r="109" spans="1:4" x14ac:dyDescent="0.35">
      <c r="A109" s="18" t="s">
        <v>22</v>
      </c>
      <c r="B109" s="18" t="s">
        <v>13</v>
      </c>
      <c r="C109" s="18" t="s">
        <v>9</v>
      </c>
      <c r="D109" s="18">
        <v>0</v>
      </c>
    </row>
    <row r="110" spans="1:4" x14ac:dyDescent="0.35">
      <c r="A110" s="18" t="s">
        <v>22</v>
      </c>
      <c r="B110" s="18" t="s">
        <v>14</v>
      </c>
      <c r="C110" s="18" t="s">
        <v>8</v>
      </c>
      <c r="D110" s="18">
        <v>3</v>
      </c>
    </row>
    <row r="111" spans="1:4" x14ac:dyDescent="0.35">
      <c r="A111" s="18" t="s">
        <v>22</v>
      </c>
      <c r="B111" s="18" t="s">
        <v>14</v>
      </c>
      <c r="C111" s="18" t="s">
        <v>9</v>
      </c>
      <c r="D111" s="18">
        <v>0</v>
      </c>
    </row>
    <row r="112" spans="1:4" x14ac:dyDescent="0.35">
      <c r="A112" s="18" t="s">
        <v>22</v>
      </c>
      <c r="B112" s="18" t="s">
        <v>15</v>
      </c>
      <c r="C112" s="18" t="s">
        <v>8</v>
      </c>
      <c r="D112" s="18">
        <v>2</v>
      </c>
    </row>
    <row r="113" spans="1:4" x14ac:dyDescent="0.35">
      <c r="A113" s="18" t="s">
        <v>22</v>
      </c>
      <c r="B113" s="18" t="s">
        <v>15</v>
      </c>
      <c r="C113" s="18" t="s">
        <v>9</v>
      </c>
      <c r="D113" s="18">
        <v>0</v>
      </c>
    </row>
    <row r="114" spans="1:4" x14ac:dyDescent="0.35">
      <c r="A114" s="18" t="s">
        <v>23</v>
      </c>
      <c r="B114" s="18" t="s">
        <v>7</v>
      </c>
      <c r="C114" s="18" t="s">
        <v>8</v>
      </c>
      <c r="D114" s="18">
        <v>1</v>
      </c>
    </row>
    <row r="115" spans="1:4" x14ac:dyDescent="0.35">
      <c r="A115" s="18" t="s">
        <v>23</v>
      </c>
      <c r="B115" s="18" t="s">
        <v>7</v>
      </c>
      <c r="C115" s="18" t="s">
        <v>9</v>
      </c>
      <c r="D115" s="18">
        <v>0</v>
      </c>
    </row>
    <row r="116" spans="1:4" x14ac:dyDescent="0.35">
      <c r="A116" s="18" t="s">
        <v>23</v>
      </c>
      <c r="B116" s="18" t="s">
        <v>10</v>
      </c>
      <c r="C116" s="18" t="s">
        <v>8</v>
      </c>
      <c r="D116" s="18">
        <v>0</v>
      </c>
    </row>
    <row r="117" spans="1:4" x14ac:dyDescent="0.35">
      <c r="A117" s="18" t="s">
        <v>23</v>
      </c>
      <c r="B117" s="18" t="s">
        <v>10</v>
      </c>
      <c r="C117" s="18" t="s">
        <v>9</v>
      </c>
      <c r="D117" s="18">
        <v>0</v>
      </c>
    </row>
    <row r="118" spans="1:4" x14ac:dyDescent="0.35">
      <c r="A118" s="18" t="s">
        <v>23</v>
      </c>
      <c r="B118" s="18" t="s">
        <v>11</v>
      </c>
      <c r="C118" s="18" t="s">
        <v>8</v>
      </c>
      <c r="D118" s="18">
        <v>4</v>
      </c>
    </row>
    <row r="119" spans="1:4" x14ac:dyDescent="0.35">
      <c r="A119" s="18" t="s">
        <v>23</v>
      </c>
      <c r="B119" s="18" t="s">
        <v>11</v>
      </c>
      <c r="C119" s="18" t="s">
        <v>9</v>
      </c>
      <c r="D119" s="18">
        <v>6</v>
      </c>
    </row>
    <row r="120" spans="1:4" x14ac:dyDescent="0.35">
      <c r="A120" s="18" t="s">
        <v>23</v>
      </c>
      <c r="B120" s="18" t="s">
        <v>12</v>
      </c>
      <c r="C120" s="18" t="s">
        <v>8</v>
      </c>
      <c r="D120" s="18">
        <v>1</v>
      </c>
    </row>
    <row r="121" spans="1:4" x14ac:dyDescent="0.35">
      <c r="A121" s="18" t="s">
        <v>23</v>
      </c>
      <c r="B121" s="18" t="s">
        <v>12</v>
      </c>
      <c r="C121" s="18" t="s">
        <v>9</v>
      </c>
      <c r="D121" s="18">
        <v>0</v>
      </c>
    </row>
    <row r="122" spans="1:4" x14ac:dyDescent="0.35">
      <c r="A122" s="18" t="s">
        <v>23</v>
      </c>
      <c r="B122" s="18" t="s">
        <v>13</v>
      </c>
      <c r="C122" s="18" t="s">
        <v>8</v>
      </c>
      <c r="D122" s="18">
        <v>0</v>
      </c>
    </row>
    <row r="123" spans="1:4" x14ac:dyDescent="0.35">
      <c r="A123" s="18" t="s">
        <v>23</v>
      </c>
      <c r="B123" s="18" t="s">
        <v>13</v>
      </c>
      <c r="C123" s="18" t="s">
        <v>9</v>
      </c>
      <c r="D123" s="18">
        <v>1</v>
      </c>
    </row>
    <row r="124" spans="1:4" x14ac:dyDescent="0.35">
      <c r="A124" s="18" t="s">
        <v>23</v>
      </c>
      <c r="B124" s="18" t="s">
        <v>14</v>
      </c>
      <c r="C124" s="18" t="s">
        <v>8</v>
      </c>
      <c r="D124" s="18">
        <v>6</v>
      </c>
    </row>
    <row r="125" spans="1:4" x14ac:dyDescent="0.35">
      <c r="A125" s="18" t="s">
        <v>23</v>
      </c>
      <c r="B125" s="18" t="s">
        <v>14</v>
      </c>
      <c r="C125" s="18" t="s">
        <v>9</v>
      </c>
      <c r="D125" s="18">
        <v>0</v>
      </c>
    </row>
    <row r="126" spans="1:4" x14ac:dyDescent="0.35">
      <c r="A126" s="18" t="s">
        <v>23</v>
      </c>
      <c r="B126" s="18" t="s">
        <v>15</v>
      </c>
      <c r="C126" s="18" t="s">
        <v>8</v>
      </c>
      <c r="D126" s="18">
        <v>0</v>
      </c>
    </row>
    <row r="127" spans="1:4" x14ac:dyDescent="0.35">
      <c r="A127" s="18" t="s">
        <v>23</v>
      </c>
      <c r="B127" s="18" t="s">
        <v>15</v>
      </c>
      <c r="C127" s="18" t="s">
        <v>9</v>
      </c>
      <c r="D127" s="18">
        <v>3</v>
      </c>
    </row>
    <row r="128" spans="1:4" x14ac:dyDescent="0.35">
      <c r="A128" s="18" t="s">
        <v>24</v>
      </c>
      <c r="B128" s="18" t="s">
        <v>7</v>
      </c>
      <c r="C128" s="18" t="s">
        <v>8</v>
      </c>
      <c r="D128" s="18">
        <v>0</v>
      </c>
    </row>
    <row r="129" spans="1:4" x14ac:dyDescent="0.35">
      <c r="A129" s="18" t="s">
        <v>24</v>
      </c>
      <c r="B129" s="18" t="s">
        <v>7</v>
      </c>
      <c r="C129" s="18" t="s">
        <v>9</v>
      </c>
      <c r="D129" s="18">
        <v>0</v>
      </c>
    </row>
    <row r="130" spans="1:4" x14ac:dyDescent="0.35">
      <c r="A130" s="18" t="s">
        <v>24</v>
      </c>
      <c r="B130" s="18" t="s">
        <v>10</v>
      </c>
      <c r="C130" s="18" t="s">
        <v>8</v>
      </c>
      <c r="D130" s="18">
        <v>0</v>
      </c>
    </row>
    <row r="131" spans="1:4" x14ac:dyDescent="0.35">
      <c r="A131" s="18" t="s">
        <v>24</v>
      </c>
      <c r="B131" s="18" t="s">
        <v>10</v>
      </c>
      <c r="C131" s="18" t="s">
        <v>9</v>
      </c>
      <c r="D131" s="18">
        <v>0</v>
      </c>
    </row>
    <row r="132" spans="1:4" x14ac:dyDescent="0.35">
      <c r="A132" s="18" t="s">
        <v>24</v>
      </c>
      <c r="B132" s="18" t="s">
        <v>11</v>
      </c>
      <c r="C132" s="18" t="s">
        <v>8</v>
      </c>
      <c r="D132" s="18">
        <v>3</v>
      </c>
    </row>
    <row r="133" spans="1:4" x14ac:dyDescent="0.35">
      <c r="A133" s="18" t="s">
        <v>24</v>
      </c>
      <c r="B133" s="18" t="s">
        <v>11</v>
      </c>
      <c r="C133" s="18" t="s">
        <v>9</v>
      </c>
      <c r="D133" s="18">
        <v>10</v>
      </c>
    </row>
    <row r="134" spans="1:4" x14ac:dyDescent="0.35">
      <c r="A134" s="18" t="s">
        <v>24</v>
      </c>
      <c r="B134" s="18" t="s">
        <v>12</v>
      </c>
      <c r="C134" s="18" t="s">
        <v>8</v>
      </c>
      <c r="D134" s="18">
        <v>1</v>
      </c>
    </row>
    <row r="135" spans="1:4" x14ac:dyDescent="0.35">
      <c r="A135" s="18" t="s">
        <v>24</v>
      </c>
      <c r="B135" s="18" t="s">
        <v>12</v>
      </c>
      <c r="C135" s="18" t="s">
        <v>9</v>
      </c>
      <c r="D135" s="18">
        <v>0</v>
      </c>
    </row>
    <row r="136" spans="1:4" x14ac:dyDescent="0.35">
      <c r="A136" s="18" t="s">
        <v>24</v>
      </c>
      <c r="B136" s="18" t="s">
        <v>13</v>
      </c>
      <c r="C136" s="18" t="s">
        <v>8</v>
      </c>
      <c r="D136" s="18">
        <v>0</v>
      </c>
    </row>
    <row r="137" spans="1:4" x14ac:dyDescent="0.35">
      <c r="A137" s="18" t="s">
        <v>24</v>
      </c>
      <c r="B137" s="18" t="s">
        <v>13</v>
      </c>
      <c r="C137" s="18" t="s">
        <v>9</v>
      </c>
      <c r="D137" s="18">
        <v>0</v>
      </c>
    </row>
    <row r="138" spans="1:4" x14ac:dyDescent="0.35">
      <c r="A138" s="18" t="s">
        <v>24</v>
      </c>
      <c r="B138" s="18" t="s">
        <v>14</v>
      </c>
      <c r="C138" s="18" t="s">
        <v>8</v>
      </c>
      <c r="D138" s="18">
        <v>1</v>
      </c>
    </row>
    <row r="139" spans="1:4" x14ac:dyDescent="0.35">
      <c r="A139" s="18" t="s">
        <v>24</v>
      </c>
      <c r="B139" s="18" t="s">
        <v>14</v>
      </c>
      <c r="C139" s="18" t="s">
        <v>9</v>
      </c>
      <c r="D139" s="18">
        <v>1</v>
      </c>
    </row>
    <row r="140" spans="1:4" x14ac:dyDescent="0.35">
      <c r="A140" s="18" t="s">
        <v>24</v>
      </c>
      <c r="B140" s="18" t="s">
        <v>15</v>
      </c>
      <c r="C140" s="18" t="s">
        <v>8</v>
      </c>
      <c r="D140" s="18">
        <v>0</v>
      </c>
    </row>
    <row r="141" spans="1:4" x14ac:dyDescent="0.35">
      <c r="A141" s="18" t="s">
        <v>24</v>
      </c>
      <c r="B141" s="18" t="s">
        <v>15</v>
      </c>
      <c r="C141" s="18" t="s">
        <v>9</v>
      </c>
      <c r="D141" s="18">
        <v>1</v>
      </c>
    </row>
    <row r="142" spans="1:4" x14ac:dyDescent="0.35">
      <c r="A142" s="18" t="s">
        <v>25</v>
      </c>
      <c r="B142" s="18" t="s">
        <v>7</v>
      </c>
      <c r="C142" s="18" t="s">
        <v>8</v>
      </c>
      <c r="D142" s="18">
        <v>0</v>
      </c>
    </row>
    <row r="143" spans="1:4" x14ac:dyDescent="0.35">
      <c r="A143" s="18" t="s">
        <v>25</v>
      </c>
      <c r="B143" s="18" t="s">
        <v>7</v>
      </c>
      <c r="C143" s="18" t="s">
        <v>9</v>
      </c>
      <c r="D143" s="18">
        <v>0</v>
      </c>
    </row>
    <row r="144" spans="1:4" x14ac:dyDescent="0.35">
      <c r="A144" s="18" t="s">
        <v>25</v>
      </c>
      <c r="B144" s="18" t="s">
        <v>10</v>
      </c>
      <c r="C144" s="18" t="s">
        <v>8</v>
      </c>
      <c r="D144" s="18">
        <v>0</v>
      </c>
    </row>
    <row r="145" spans="1:4" x14ac:dyDescent="0.35">
      <c r="A145" s="18" t="s">
        <v>25</v>
      </c>
      <c r="B145" s="18" t="s">
        <v>10</v>
      </c>
      <c r="C145" s="18" t="s">
        <v>9</v>
      </c>
      <c r="D145" s="18">
        <v>0</v>
      </c>
    </row>
    <row r="146" spans="1:4" x14ac:dyDescent="0.35">
      <c r="A146" s="18" t="s">
        <v>25</v>
      </c>
      <c r="B146" s="18" t="s">
        <v>11</v>
      </c>
      <c r="C146" s="18" t="s">
        <v>8</v>
      </c>
      <c r="D146" s="18">
        <v>11</v>
      </c>
    </row>
    <row r="147" spans="1:4" x14ac:dyDescent="0.35">
      <c r="A147" s="18" t="s">
        <v>25</v>
      </c>
      <c r="B147" s="18" t="s">
        <v>11</v>
      </c>
      <c r="C147" s="18" t="s">
        <v>9</v>
      </c>
      <c r="D147" s="18">
        <v>11</v>
      </c>
    </row>
    <row r="148" spans="1:4" x14ac:dyDescent="0.35">
      <c r="A148" s="18" t="s">
        <v>25</v>
      </c>
      <c r="B148" s="18" t="s">
        <v>12</v>
      </c>
      <c r="C148" s="18" t="s">
        <v>8</v>
      </c>
      <c r="D148" s="18">
        <v>1</v>
      </c>
    </row>
    <row r="149" spans="1:4" x14ac:dyDescent="0.35">
      <c r="A149" s="18" t="s">
        <v>25</v>
      </c>
      <c r="B149" s="18" t="s">
        <v>12</v>
      </c>
      <c r="C149" s="18" t="s">
        <v>9</v>
      </c>
      <c r="D149" s="18">
        <v>0</v>
      </c>
    </row>
    <row r="150" spans="1:4" x14ac:dyDescent="0.35">
      <c r="A150" s="18" t="s">
        <v>25</v>
      </c>
      <c r="B150" s="18" t="s">
        <v>13</v>
      </c>
      <c r="C150" s="18" t="s">
        <v>8</v>
      </c>
      <c r="D150" s="18">
        <v>0</v>
      </c>
    </row>
    <row r="151" spans="1:4" x14ac:dyDescent="0.35">
      <c r="A151" s="18" t="s">
        <v>25</v>
      </c>
      <c r="B151" s="18" t="s">
        <v>13</v>
      </c>
      <c r="C151" s="18" t="s">
        <v>9</v>
      </c>
      <c r="D151" s="18">
        <v>0</v>
      </c>
    </row>
    <row r="152" spans="1:4" x14ac:dyDescent="0.35">
      <c r="A152" s="18" t="s">
        <v>25</v>
      </c>
      <c r="B152" s="18" t="s">
        <v>14</v>
      </c>
      <c r="C152" s="18" t="s">
        <v>8</v>
      </c>
      <c r="D152" s="18">
        <v>3</v>
      </c>
    </row>
    <row r="153" spans="1:4" x14ac:dyDescent="0.35">
      <c r="A153" s="18" t="s">
        <v>25</v>
      </c>
      <c r="B153" s="18" t="s">
        <v>14</v>
      </c>
      <c r="C153" s="18" t="s">
        <v>9</v>
      </c>
      <c r="D153" s="18">
        <v>0</v>
      </c>
    </row>
    <row r="154" spans="1:4" x14ac:dyDescent="0.35">
      <c r="A154" s="18" t="s">
        <v>25</v>
      </c>
      <c r="B154" s="18" t="s">
        <v>15</v>
      </c>
      <c r="C154" s="18" t="s">
        <v>8</v>
      </c>
      <c r="D154" s="18">
        <v>0</v>
      </c>
    </row>
    <row r="155" spans="1:4" x14ac:dyDescent="0.35">
      <c r="A155" s="18" t="s">
        <v>25</v>
      </c>
      <c r="B155" s="18" t="s">
        <v>15</v>
      </c>
      <c r="C155" s="18" t="s">
        <v>9</v>
      </c>
      <c r="D155" s="18">
        <v>0</v>
      </c>
    </row>
    <row r="156" spans="1:4" x14ac:dyDescent="0.35">
      <c r="A156" s="18" t="s">
        <v>71</v>
      </c>
      <c r="B156" s="18" t="s">
        <v>7</v>
      </c>
      <c r="C156" s="18" t="s">
        <v>8</v>
      </c>
      <c r="D156" s="18">
        <v>0</v>
      </c>
    </row>
    <row r="157" spans="1:4" x14ac:dyDescent="0.35">
      <c r="A157" s="18" t="s">
        <v>71</v>
      </c>
      <c r="B157" s="18" t="s">
        <v>7</v>
      </c>
      <c r="C157" s="18" t="s">
        <v>9</v>
      </c>
      <c r="D157" s="18">
        <v>0</v>
      </c>
    </row>
    <row r="158" spans="1:4" x14ac:dyDescent="0.35">
      <c r="A158" s="18" t="s">
        <v>71</v>
      </c>
      <c r="B158" s="18" t="s">
        <v>10</v>
      </c>
      <c r="C158" s="18" t="s">
        <v>8</v>
      </c>
      <c r="D158" s="18">
        <v>0</v>
      </c>
    </row>
    <row r="159" spans="1:4" x14ac:dyDescent="0.35">
      <c r="A159" s="18" t="s">
        <v>71</v>
      </c>
      <c r="B159" s="18" t="s">
        <v>10</v>
      </c>
      <c r="C159" s="18" t="s">
        <v>9</v>
      </c>
      <c r="D159" s="18">
        <v>0</v>
      </c>
    </row>
    <row r="160" spans="1:4" x14ac:dyDescent="0.35">
      <c r="A160" s="18" t="s">
        <v>71</v>
      </c>
      <c r="B160" s="18" t="s">
        <v>11</v>
      </c>
      <c r="C160" s="18" t="s">
        <v>8</v>
      </c>
      <c r="D160" s="18">
        <v>16</v>
      </c>
    </row>
    <row r="161" spans="1:4" x14ac:dyDescent="0.35">
      <c r="A161" s="18" t="s">
        <v>71</v>
      </c>
      <c r="B161" s="18" t="s">
        <v>11</v>
      </c>
      <c r="C161" s="18" t="s">
        <v>9</v>
      </c>
      <c r="D161" s="18">
        <v>9</v>
      </c>
    </row>
    <row r="162" spans="1:4" x14ac:dyDescent="0.35">
      <c r="A162" s="18" t="s">
        <v>71</v>
      </c>
      <c r="B162" s="18" t="s">
        <v>12</v>
      </c>
      <c r="C162" s="18" t="s">
        <v>8</v>
      </c>
      <c r="D162" s="18">
        <v>2</v>
      </c>
    </row>
    <row r="163" spans="1:4" x14ac:dyDescent="0.35">
      <c r="A163" s="18" t="s">
        <v>71</v>
      </c>
      <c r="B163" s="18" t="s">
        <v>12</v>
      </c>
      <c r="C163" s="18" t="s">
        <v>9</v>
      </c>
      <c r="D163" s="18">
        <v>0</v>
      </c>
    </row>
    <row r="164" spans="1:4" x14ac:dyDescent="0.35">
      <c r="A164" s="18" t="s">
        <v>71</v>
      </c>
      <c r="B164" s="18" t="s">
        <v>13</v>
      </c>
      <c r="C164" s="18" t="s">
        <v>8</v>
      </c>
      <c r="D164" s="18">
        <v>1</v>
      </c>
    </row>
    <row r="165" spans="1:4" x14ac:dyDescent="0.35">
      <c r="A165" s="18" t="s">
        <v>71</v>
      </c>
      <c r="B165" s="18" t="s">
        <v>13</v>
      </c>
      <c r="C165" s="18" t="s">
        <v>9</v>
      </c>
      <c r="D165" s="18">
        <v>0</v>
      </c>
    </row>
    <row r="166" spans="1:4" x14ac:dyDescent="0.35">
      <c r="A166" s="18" t="s">
        <v>71</v>
      </c>
      <c r="B166" s="18" t="s">
        <v>14</v>
      </c>
      <c r="C166" s="18" t="s">
        <v>8</v>
      </c>
      <c r="D166" s="18">
        <v>5</v>
      </c>
    </row>
    <row r="167" spans="1:4" x14ac:dyDescent="0.35">
      <c r="A167" s="18" t="s">
        <v>71</v>
      </c>
      <c r="B167" s="18" t="s">
        <v>14</v>
      </c>
      <c r="C167" s="18" t="s">
        <v>9</v>
      </c>
      <c r="D167" s="18">
        <v>0</v>
      </c>
    </row>
    <row r="168" spans="1:4" x14ac:dyDescent="0.35">
      <c r="A168" s="18" t="s">
        <v>71</v>
      </c>
      <c r="B168" s="18" t="s">
        <v>15</v>
      </c>
      <c r="C168" s="18" t="s">
        <v>8</v>
      </c>
      <c r="D168" s="18">
        <v>1</v>
      </c>
    </row>
    <row r="169" spans="1:4" x14ac:dyDescent="0.35">
      <c r="A169" s="18" t="s">
        <v>71</v>
      </c>
      <c r="B169" s="18" t="s">
        <v>15</v>
      </c>
      <c r="C169" s="18" t="s">
        <v>9</v>
      </c>
      <c r="D169" s="18">
        <v>0</v>
      </c>
    </row>
    <row r="170" spans="1:4" x14ac:dyDescent="0.35">
      <c r="A170" s="18" t="s">
        <v>79</v>
      </c>
      <c r="B170" s="18" t="s">
        <v>7</v>
      </c>
      <c r="C170" s="18" t="s">
        <v>8</v>
      </c>
      <c r="D170" s="18">
        <v>0</v>
      </c>
    </row>
    <row r="171" spans="1:4" x14ac:dyDescent="0.35">
      <c r="A171" s="18" t="s">
        <v>79</v>
      </c>
      <c r="B171" s="18" t="s">
        <v>7</v>
      </c>
      <c r="C171" s="18" t="s">
        <v>9</v>
      </c>
      <c r="D171" s="18">
        <v>0</v>
      </c>
    </row>
    <row r="172" spans="1:4" x14ac:dyDescent="0.35">
      <c r="A172" s="18" t="s">
        <v>79</v>
      </c>
      <c r="B172" s="18" t="s">
        <v>10</v>
      </c>
      <c r="C172" s="18" t="s">
        <v>8</v>
      </c>
      <c r="D172" s="18">
        <v>0</v>
      </c>
    </row>
    <row r="173" spans="1:4" x14ac:dyDescent="0.35">
      <c r="A173" s="18" t="s">
        <v>79</v>
      </c>
      <c r="B173" s="18" t="s">
        <v>10</v>
      </c>
      <c r="C173" s="18" t="s">
        <v>9</v>
      </c>
      <c r="D173" s="18">
        <v>0</v>
      </c>
    </row>
    <row r="174" spans="1:4" x14ac:dyDescent="0.35">
      <c r="A174" s="18" t="s">
        <v>79</v>
      </c>
      <c r="B174" s="18" t="s">
        <v>11</v>
      </c>
      <c r="C174" s="18" t="s">
        <v>8</v>
      </c>
      <c r="D174" s="18">
        <v>11</v>
      </c>
    </row>
    <row r="175" spans="1:4" x14ac:dyDescent="0.35">
      <c r="A175" s="18" t="s">
        <v>79</v>
      </c>
      <c r="B175" s="18" t="s">
        <v>11</v>
      </c>
      <c r="C175" s="18" t="s">
        <v>9</v>
      </c>
      <c r="D175" s="18">
        <v>3</v>
      </c>
    </row>
    <row r="176" spans="1:4" x14ac:dyDescent="0.35">
      <c r="A176" s="18" t="s">
        <v>79</v>
      </c>
      <c r="B176" s="18" t="s">
        <v>12</v>
      </c>
      <c r="C176" s="18" t="s">
        <v>8</v>
      </c>
      <c r="D176" s="18">
        <v>1</v>
      </c>
    </row>
    <row r="177" spans="1:4" x14ac:dyDescent="0.35">
      <c r="A177" s="18" t="s">
        <v>79</v>
      </c>
      <c r="B177" s="18" t="s">
        <v>12</v>
      </c>
      <c r="C177" s="18" t="s">
        <v>9</v>
      </c>
      <c r="D177" s="18">
        <v>0</v>
      </c>
    </row>
    <row r="178" spans="1:4" x14ac:dyDescent="0.35">
      <c r="A178" s="18" t="s">
        <v>79</v>
      </c>
      <c r="B178" s="18" t="s">
        <v>13</v>
      </c>
      <c r="C178" s="18" t="s">
        <v>8</v>
      </c>
      <c r="D178" s="18">
        <v>0</v>
      </c>
    </row>
    <row r="179" spans="1:4" x14ac:dyDescent="0.35">
      <c r="A179" s="18" t="s">
        <v>79</v>
      </c>
      <c r="B179" s="18" t="s">
        <v>13</v>
      </c>
      <c r="C179" s="18" t="s">
        <v>9</v>
      </c>
      <c r="D179" s="18">
        <v>0</v>
      </c>
    </row>
    <row r="180" spans="1:4" x14ac:dyDescent="0.35">
      <c r="A180" s="18" t="s">
        <v>79</v>
      </c>
      <c r="B180" s="18" t="s">
        <v>14</v>
      </c>
      <c r="C180" s="18" t="s">
        <v>8</v>
      </c>
      <c r="D180" s="18">
        <v>4</v>
      </c>
    </row>
    <row r="181" spans="1:4" x14ac:dyDescent="0.35">
      <c r="A181" s="18" t="s">
        <v>79</v>
      </c>
      <c r="B181" s="18" t="s">
        <v>14</v>
      </c>
      <c r="C181" s="18" t="s">
        <v>9</v>
      </c>
      <c r="D181" s="18">
        <v>2</v>
      </c>
    </row>
    <row r="182" spans="1:4" x14ac:dyDescent="0.35">
      <c r="A182" s="18" t="s">
        <v>79</v>
      </c>
      <c r="B182" s="18" t="s">
        <v>15</v>
      </c>
      <c r="C182" s="18" t="s">
        <v>8</v>
      </c>
      <c r="D182" s="18">
        <v>0</v>
      </c>
    </row>
    <row r="183" spans="1:4" x14ac:dyDescent="0.35">
      <c r="A183" s="18" t="s">
        <v>79</v>
      </c>
      <c r="B183" s="18" t="s">
        <v>15</v>
      </c>
      <c r="C183" s="18" t="s">
        <v>9</v>
      </c>
      <c r="D183" s="18">
        <v>1</v>
      </c>
    </row>
    <row r="184" spans="1:4" x14ac:dyDescent="0.35">
      <c r="A184" s="18" t="s">
        <v>78</v>
      </c>
      <c r="B184" s="18" t="s">
        <v>7</v>
      </c>
      <c r="C184" s="18" t="s">
        <v>8</v>
      </c>
      <c r="D184" s="18">
        <v>1</v>
      </c>
    </row>
    <row r="185" spans="1:4" x14ac:dyDescent="0.35">
      <c r="A185" s="18" t="s">
        <v>78</v>
      </c>
      <c r="B185" s="18" t="s">
        <v>7</v>
      </c>
      <c r="C185" s="18" t="s">
        <v>9</v>
      </c>
      <c r="D185" s="18">
        <v>0</v>
      </c>
    </row>
    <row r="186" spans="1:4" x14ac:dyDescent="0.35">
      <c r="A186" s="18" t="s">
        <v>78</v>
      </c>
      <c r="B186" s="18" t="s">
        <v>10</v>
      </c>
      <c r="C186" s="18" t="s">
        <v>8</v>
      </c>
      <c r="D186" s="18">
        <v>0</v>
      </c>
    </row>
    <row r="187" spans="1:4" x14ac:dyDescent="0.35">
      <c r="A187" s="18" t="s">
        <v>78</v>
      </c>
      <c r="B187" s="18" t="s">
        <v>10</v>
      </c>
      <c r="C187" s="18" t="s">
        <v>9</v>
      </c>
      <c r="D187" s="18">
        <v>0</v>
      </c>
    </row>
    <row r="188" spans="1:4" x14ac:dyDescent="0.35">
      <c r="A188" s="18" t="s">
        <v>78</v>
      </c>
      <c r="B188" s="18" t="s">
        <v>11</v>
      </c>
      <c r="C188" s="18" t="s">
        <v>8</v>
      </c>
      <c r="D188" s="18">
        <v>16</v>
      </c>
    </row>
    <row r="189" spans="1:4" x14ac:dyDescent="0.35">
      <c r="A189" s="18" t="s">
        <v>78</v>
      </c>
      <c r="B189" s="18" t="s">
        <v>11</v>
      </c>
      <c r="C189" s="18" t="s">
        <v>9</v>
      </c>
      <c r="D189" s="18">
        <v>8</v>
      </c>
    </row>
    <row r="190" spans="1:4" x14ac:dyDescent="0.35">
      <c r="A190" s="18" t="s">
        <v>78</v>
      </c>
      <c r="B190" s="18" t="s">
        <v>12</v>
      </c>
      <c r="C190" s="18" t="s">
        <v>8</v>
      </c>
      <c r="D190" s="18">
        <v>0</v>
      </c>
    </row>
    <row r="191" spans="1:4" x14ac:dyDescent="0.35">
      <c r="A191" s="18" t="s">
        <v>78</v>
      </c>
      <c r="B191" s="18" t="s">
        <v>12</v>
      </c>
      <c r="C191" s="18" t="s">
        <v>9</v>
      </c>
      <c r="D191" s="18">
        <v>0</v>
      </c>
    </row>
    <row r="192" spans="1:4" x14ac:dyDescent="0.35">
      <c r="A192" s="18" t="s">
        <v>78</v>
      </c>
      <c r="B192" s="18" t="s">
        <v>13</v>
      </c>
      <c r="C192" s="18" t="s">
        <v>8</v>
      </c>
      <c r="D192" s="18">
        <v>1</v>
      </c>
    </row>
    <row r="193" spans="1:4" x14ac:dyDescent="0.35">
      <c r="A193" s="18" t="s">
        <v>78</v>
      </c>
      <c r="B193" s="18" t="s">
        <v>13</v>
      </c>
      <c r="C193" s="18" t="s">
        <v>9</v>
      </c>
      <c r="D193" s="18">
        <v>0</v>
      </c>
    </row>
    <row r="194" spans="1:4" x14ac:dyDescent="0.35">
      <c r="A194" s="18" t="s">
        <v>78</v>
      </c>
      <c r="B194" s="18" t="s">
        <v>14</v>
      </c>
      <c r="C194" s="18" t="s">
        <v>8</v>
      </c>
      <c r="D194" s="18">
        <v>5</v>
      </c>
    </row>
    <row r="195" spans="1:4" x14ac:dyDescent="0.35">
      <c r="A195" s="18" t="s">
        <v>78</v>
      </c>
      <c r="B195" s="18" t="s">
        <v>14</v>
      </c>
      <c r="C195" s="18" t="s">
        <v>9</v>
      </c>
      <c r="D195" s="18">
        <v>0</v>
      </c>
    </row>
    <row r="196" spans="1:4" x14ac:dyDescent="0.35">
      <c r="A196" s="18" t="s">
        <v>78</v>
      </c>
      <c r="B196" s="18" t="s">
        <v>15</v>
      </c>
      <c r="C196" s="18" t="s">
        <v>8</v>
      </c>
      <c r="D196" s="18">
        <v>2</v>
      </c>
    </row>
    <row r="197" spans="1:4" x14ac:dyDescent="0.35">
      <c r="A197" s="18" t="s">
        <v>78</v>
      </c>
      <c r="B197" s="18" t="s">
        <v>15</v>
      </c>
      <c r="C197" s="18" t="s">
        <v>9</v>
      </c>
      <c r="D197" s="18">
        <v>1</v>
      </c>
    </row>
    <row r="198" spans="1:4" x14ac:dyDescent="0.35">
      <c r="A198" s="18" t="s">
        <v>101</v>
      </c>
      <c r="B198" s="18" t="s">
        <v>7</v>
      </c>
      <c r="C198" s="18" t="s">
        <v>8</v>
      </c>
      <c r="D198" s="18">
        <v>0</v>
      </c>
    </row>
    <row r="199" spans="1:4" x14ac:dyDescent="0.35">
      <c r="A199" s="18" t="s">
        <v>101</v>
      </c>
      <c r="B199" s="18" t="s">
        <v>7</v>
      </c>
      <c r="C199" s="18" t="s">
        <v>9</v>
      </c>
      <c r="D199" s="18">
        <v>0</v>
      </c>
    </row>
    <row r="200" spans="1:4" x14ac:dyDescent="0.35">
      <c r="A200" s="18" t="s">
        <v>101</v>
      </c>
      <c r="B200" s="18" t="s">
        <v>10</v>
      </c>
      <c r="C200" s="18" t="s">
        <v>8</v>
      </c>
      <c r="D200" s="18">
        <v>0</v>
      </c>
    </row>
    <row r="201" spans="1:4" x14ac:dyDescent="0.35">
      <c r="A201" s="18" t="s">
        <v>101</v>
      </c>
      <c r="B201" s="18" t="s">
        <v>10</v>
      </c>
      <c r="C201" s="18" t="s">
        <v>9</v>
      </c>
      <c r="D201" s="18">
        <v>0</v>
      </c>
    </row>
    <row r="202" spans="1:4" x14ac:dyDescent="0.35">
      <c r="A202" s="18" t="s">
        <v>101</v>
      </c>
      <c r="B202" s="18" t="s">
        <v>11</v>
      </c>
      <c r="C202" s="18" t="s">
        <v>8</v>
      </c>
      <c r="D202" s="18">
        <v>10</v>
      </c>
    </row>
    <row r="203" spans="1:4" x14ac:dyDescent="0.35">
      <c r="A203" s="18" t="s">
        <v>101</v>
      </c>
      <c r="B203" s="18" t="s">
        <v>11</v>
      </c>
      <c r="C203" s="18" t="s">
        <v>9</v>
      </c>
      <c r="D203" s="18">
        <v>5</v>
      </c>
    </row>
    <row r="204" spans="1:4" x14ac:dyDescent="0.35">
      <c r="A204" s="18" t="s">
        <v>101</v>
      </c>
      <c r="B204" s="18" t="s">
        <v>12</v>
      </c>
      <c r="C204" s="18" t="s">
        <v>8</v>
      </c>
      <c r="D204" s="18">
        <v>0</v>
      </c>
    </row>
    <row r="205" spans="1:4" x14ac:dyDescent="0.35">
      <c r="A205" s="18" t="s">
        <v>101</v>
      </c>
      <c r="B205" s="18" t="s">
        <v>12</v>
      </c>
      <c r="C205" s="18" t="s">
        <v>9</v>
      </c>
      <c r="D205" s="18">
        <v>0</v>
      </c>
    </row>
    <row r="206" spans="1:4" x14ac:dyDescent="0.35">
      <c r="A206" s="18" t="s">
        <v>101</v>
      </c>
      <c r="B206" s="18" t="s">
        <v>13</v>
      </c>
      <c r="C206" s="18" t="s">
        <v>8</v>
      </c>
      <c r="D206" s="18">
        <v>0</v>
      </c>
    </row>
    <row r="207" spans="1:4" x14ac:dyDescent="0.35">
      <c r="A207" s="18" t="s">
        <v>101</v>
      </c>
      <c r="B207" s="18" t="s">
        <v>13</v>
      </c>
      <c r="C207" s="18" t="s">
        <v>9</v>
      </c>
      <c r="D207" s="18">
        <v>0</v>
      </c>
    </row>
    <row r="208" spans="1:4" x14ac:dyDescent="0.35">
      <c r="A208" s="18" t="s">
        <v>101</v>
      </c>
      <c r="B208" s="18" t="s">
        <v>14</v>
      </c>
      <c r="C208" s="18" t="s">
        <v>8</v>
      </c>
      <c r="D208" s="18">
        <v>14</v>
      </c>
    </row>
    <row r="209" spans="1:4" x14ac:dyDescent="0.35">
      <c r="A209" s="18" t="s">
        <v>101</v>
      </c>
      <c r="B209" s="18" t="s">
        <v>14</v>
      </c>
      <c r="C209" s="18" t="s">
        <v>9</v>
      </c>
      <c r="D209" s="18">
        <v>0</v>
      </c>
    </row>
    <row r="210" spans="1:4" x14ac:dyDescent="0.35">
      <c r="A210" s="18" t="s">
        <v>101</v>
      </c>
      <c r="B210" s="18" t="s">
        <v>15</v>
      </c>
      <c r="C210" s="18" t="s">
        <v>8</v>
      </c>
      <c r="D210" s="18">
        <v>1</v>
      </c>
    </row>
    <row r="211" spans="1:4" x14ac:dyDescent="0.35">
      <c r="A211" s="18" t="s">
        <v>101</v>
      </c>
      <c r="B211" s="18" t="s">
        <v>15</v>
      </c>
      <c r="C211" s="18" t="s">
        <v>9</v>
      </c>
      <c r="D211" s="18">
        <v>0</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DC2CB-CBD0-4577-B313-1CAE47CD78EE}">
  <sheetPr codeName="Sheet7"/>
  <dimension ref="A1:D211"/>
  <sheetViews>
    <sheetView zoomScaleNormal="100" workbookViewId="0"/>
  </sheetViews>
  <sheetFormatPr defaultColWidth="9.1796875" defaultRowHeight="15.5" x14ac:dyDescent="0.35"/>
  <cols>
    <col min="1" max="1" width="20" style="18" bestFit="1" customWidth="1"/>
    <col min="2" max="2" width="27.81640625" style="18" bestFit="1" customWidth="1"/>
    <col min="3" max="3" width="14.81640625" style="18" bestFit="1" customWidth="1"/>
    <col min="4" max="4" width="35.1796875" style="18" bestFit="1" customWidth="1"/>
    <col min="5" max="16384" width="9.1796875" style="18"/>
  </cols>
  <sheetData>
    <row r="1" spans="1:4" x14ac:dyDescent="0.35">
      <c r="A1" s="17" t="s">
        <v>0</v>
      </c>
      <c r="B1" s="17" t="s">
        <v>102</v>
      </c>
      <c r="C1" s="17" t="s">
        <v>2</v>
      </c>
      <c r="D1" s="17" t="s">
        <v>104</v>
      </c>
    </row>
    <row r="2" spans="1:4" x14ac:dyDescent="0.35">
      <c r="A2" s="18" t="s">
        <v>6</v>
      </c>
      <c r="B2" s="18" t="s">
        <v>7</v>
      </c>
      <c r="C2" s="18" t="s">
        <v>8</v>
      </c>
      <c r="D2" s="18">
        <v>6</v>
      </c>
    </row>
    <row r="3" spans="1:4" x14ac:dyDescent="0.35">
      <c r="A3" s="18" t="s">
        <v>6</v>
      </c>
      <c r="B3" s="18" t="s">
        <v>7</v>
      </c>
      <c r="C3" s="18" t="s">
        <v>9</v>
      </c>
      <c r="D3" s="18">
        <v>0</v>
      </c>
    </row>
    <row r="4" spans="1:4" x14ac:dyDescent="0.35">
      <c r="A4" s="18" t="s">
        <v>6</v>
      </c>
      <c r="B4" s="18" t="s">
        <v>10</v>
      </c>
      <c r="C4" s="18" t="s">
        <v>8</v>
      </c>
      <c r="D4" s="18">
        <v>11</v>
      </c>
    </row>
    <row r="5" spans="1:4" x14ac:dyDescent="0.35">
      <c r="A5" s="18" t="s">
        <v>6</v>
      </c>
      <c r="B5" s="18" t="s">
        <v>10</v>
      </c>
      <c r="C5" s="18" t="s">
        <v>9</v>
      </c>
      <c r="D5" s="18">
        <v>2</v>
      </c>
    </row>
    <row r="6" spans="1:4" x14ac:dyDescent="0.35">
      <c r="A6" s="18" t="s">
        <v>6</v>
      </c>
      <c r="B6" s="18" t="s">
        <v>11</v>
      </c>
      <c r="C6" s="18" t="s">
        <v>8</v>
      </c>
      <c r="D6" s="18">
        <v>257</v>
      </c>
    </row>
    <row r="7" spans="1:4" x14ac:dyDescent="0.35">
      <c r="A7" s="18" t="s">
        <v>6</v>
      </c>
      <c r="B7" s="18" t="s">
        <v>11</v>
      </c>
      <c r="C7" s="18" t="s">
        <v>9</v>
      </c>
      <c r="D7" s="18">
        <v>33</v>
      </c>
    </row>
    <row r="8" spans="1:4" x14ac:dyDescent="0.35">
      <c r="A8" s="18" t="s">
        <v>6</v>
      </c>
      <c r="B8" s="18" t="s">
        <v>12</v>
      </c>
      <c r="C8" s="18" t="s">
        <v>8</v>
      </c>
      <c r="D8" s="18">
        <v>23</v>
      </c>
    </row>
    <row r="9" spans="1:4" x14ac:dyDescent="0.35">
      <c r="A9" s="18" t="s">
        <v>6</v>
      </c>
      <c r="B9" s="18" t="s">
        <v>12</v>
      </c>
      <c r="C9" s="18" t="s">
        <v>9</v>
      </c>
      <c r="D9" s="18">
        <v>2</v>
      </c>
    </row>
    <row r="10" spans="1:4" x14ac:dyDescent="0.35">
      <c r="A10" s="18" t="s">
        <v>6</v>
      </c>
      <c r="B10" s="18" t="s">
        <v>13</v>
      </c>
      <c r="C10" s="18" t="s">
        <v>8</v>
      </c>
      <c r="D10" s="18">
        <v>18</v>
      </c>
    </row>
    <row r="11" spans="1:4" x14ac:dyDescent="0.35">
      <c r="A11" s="18" t="s">
        <v>6</v>
      </c>
      <c r="B11" s="18" t="s">
        <v>13</v>
      </c>
      <c r="C11" s="18" t="s">
        <v>9</v>
      </c>
      <c r="D11" s="18">
        <v>5</v>
      </c>
    </row>
    <row r="12" spans="1:4" x14ac:dyDescent="0.35">
      <c r="A12" s="18" t="s">
        <v>6</v>
      </c>
      <c r="B12" s="18" t="s">
        <v>14</v>
      </c>
      <c r="C12" s="18" t="s">
        <v>8</v>
      </c>
      <c r="D12" s="18">
        <v>45</v>
      </c>
    </row>
    <row r="13" spans="1:4" x14ac:dyDescent="0.35">
      <c r="A13" s="18" t="s">
        <v>6</v>
      </c>
      <c r="B13" s="18" t="s">
        <v>14</v>
      </c>
      <c r="C13" s="18" t="s">
        <v>9</v>
      </c>
      <c r="D13" s="18">
        <v>7</v>
      </c>
    </row>
    <row r="14" spans="1:4" x14ac:dyDescent="0.35">
      <c r="A14" s="18" t="s">
        <v>6</v>
      </c>
      <c r="B14" s="18" t="s">
        <v>15</v>
      </c>
      <c r="C14" s="18" t="s">
        <v>8</v>
      </c>
      <c r="D14" s="18">
        <v>27</v>
      </c>
    </row>
    <row r="15" spans="1:4" x14ac:dyDescent="0.35">
      <c r="A15" s="18" t="s">
        <v>6</v>
      </c>
      <c r="B15" s="18" t="s">
        <v>15</v>
      </c>
      <c r="C15" s="18" t="s">
        <v>9</v>
      </c>
      <c r="D15" s="18">
        <v>5</v>
      </c>
    </row>
    <row r="16" spans="1:4" x14ac:dyDescent="0.35">
      <c r="A16" s="18" t="s">
        <v>16</v>
      </c>
      <c r="B16" s="18" t="s">
        <v>7</v>
      </c>
      <c r="C16" s="18" t="s">
        <v>8</v>
      </c>
      <c r="D16" s="18">
        <v>6</v>
      </c>
    </row>
    <row r="17" spans="1:4" x14ac:dyDescent="0.35">
      <c r="A17" s="18" t="s">
        <v>16</v>
      </c>
      <c r="B17" s="18" t="s">
        <v>7</v>
      </c>
      <c r="C17" s="18" t="s">
        <v>9</v>
      </c>
      <c r="D17" s="18">
        <v>0</v>
      </c>
    </row>
    <row r="18" spans="1:4" x14ac:dyDescent="0.35">
      <c r="A18" s="18" t="s">
        <v>16</v>
      </c>
      <c r="B18" s="18" t="s">
        <v>10</v>
      </c>
      <c r="C18" s="18" t="s">
        <v>8</v>
      </c>
      <c r="D18" s="18">
        <v>13</v>
      </c>
    </row>
    <row r="19" spans="1:4" x14ac:dyDescent="0.35">
      <c r="A19" s="18" t="s">
        <v>16</v>
      </c>
      <c r="B19" s="18" t="s">
        <v>10</v>
      </c>
      <c r="C19" s="18" t="s">
        <v>9</v>
      </c>
      <c r="D19" s="18">
        <v>3</v>
      </c>
    </row>
    <row r="20" spans="1:4" x14ac:dyDescent="0.35">
      <c r="A20" s="18" t="s">
        <v>16</v>
      </c>
      <c r="B20" s="18" t="s">
        <v>11</v>
      </c>
      <c r="C20" s="18" t="s">
        <v>8</v>
      </c>
      <c r="D20" s="18">
        <v>290</v>
      </c>
    </row>
    <row r="21" spans="1:4" x14ac:dyDescent="0.35">
      <c r="A21" s="18" t="s">
        <v>16</v>
      </c>
      <c r="B21" s="18" t="s">
        <v>11</v>
      </c>
      <c r="C21" s="18" t="s">
        <v>9</v>
      </c>
      <c r="D21" s="18">
        <v>43</v>
      </c>
    </row>
    <row r="22" spans="1:4" x14ac:dyDescent="0.35">
      <c r="A22" s="18" t="s">
        <v>16</v>
      </c>
      <c r="B22" s="18" t="s">
        <v>12</v>
      </c>
      <c r="C22" s="18" t="s">
        <v>8</v>
      </c>
      <c r="D22" s="18">
        <v>19</v>
      </c>
    </row>
    <row r="23" spans="1:4" x14ac:dyDescent="0.35">
      <c r="A23" s="18" t="s">
        <v>16</v>
      </c>
      <c r="B23" s="18" t="s">
        <v>12</v>
      </c>
      <c r="C23" s="18" t="s">
        <v>9</v>
      </c>
      <c r="D23" s="18">
        <v>1</v>
      </c>
    </row>
    <row r="24" spans="1:4" x14ac:dyDescent="0.35">
      <c r="A24" s="18" t="s">
        <v>16</v>
      </c>
      <c r="B24" s="18" t="s">
        <v>13</v>
      </c>
      <c r="C24" s="18" t="s">
        <v>8</v>
      </c>
      <c r="D24" s="18">
        <v>13</v>
      </c>
    </row>
    <row r="25" spans="1:4" x14ac:dyDescent="0.35">
      <c r="A25" s="18" t="s">
        <v>16</v>
      </c>
      <c r="B25" s="18" t="s">
        <v>13</v>
      </c>
      <c r="C25" s="18" t="s">
        <v>9</v>
      </c>
      <c r="D25" s="18">
        <v>4</v>
      </c>
    </row>
    <row r="26" spans="1:4" x14ac:dyDescent="0.35">
      <c r="A26" s="18" t="s">
        <v>16</v>
      </c>
      <c r="B26" s="18" t="s">
        <v>14</v>
      </c>
      <c r="C26" s="18" t="s">
        <v>8</v>
      </c>
      <c r="D26" s="18">
        <v>90</v>
      </c>
    </row>
    <row r="27" spans="1:4" x14ac:dyDescent="0.35">
      <c r="A27" s="18" t="s">
        <v>16</v>
      </c>
      <c r="B27" s="18" t="s">
        <v>14</v>
      </c>
      <c r="C27" s="18" t="s">
        <v>9</v>
      </c>
      <c r="D27" s="18">
        <v>9</v>
      </c>
    </row>
    <row r="28" spans="1:4" x14ac:dyDescent="0.35">
      <c r="A28" s="18" t="s">
        <v>16</v>
      </c>
      <c r="B28" s="18" t="s">
        <v>15</v>
      </c>
      <c r="C28" s="18" t="s">
        <v>8</v>
      </c>
      <c r="D28" s="18">
        <v>32</v>
      </c>
    </row>
    <row r="29" spans="1:4" x14ac:dyDescent="0.35">
      <c r="A29" s="18" t="s">
        <v>16</v>
      </c>
      <c r="B29" s="18" t="s">
        <v>15</v>
      </c>
      <c r="C29" s="18" t="s">
        <v>9</v>
      </c>
      <c r="D29" s="18">
        <v>9</v>
      </c>
    </row>
    <row r="30" spans="1:4" x14ac:dyDescent="0.35">
      <c r="A30" s="18" t="s">
        <v>17</v>
      </c>
      <c r="B30" s="18" t="s">
        <v>7</v>
      </c>
      <c r="C30" s="18" t="s">
        <v>8</v>
      </c>
      <c r="D30" s="18">
        <v>6</v>
      </c>
    </row>
    <row r="31" spans="1:4" x14ac:dyDescent="0.35">
      <c r="A31" s="18" t="s">
        <v>17</v>
      </c>
      <c r="B31" s="18" t="s">
        <v>7</v>
      </c>
      <c r="C31" s="18" t="s">
        <v>9</v>
      </c>
      <c r="D31" s="18">
        <v>0</v>
      </c>
    </row>
    <row r="32" spans="1:4" x14ac:dyDescent="0.35">
      <c r="A32" s="18" t="s">
        <v>17</v>
      </c>
      <c r="B32" s="18" t="s">
        <v>10</v>
      </c>
      <c r="C32" s="18" t="s">
        <v>8</v>
      </c>
      <c r="D32" s="18">
        <v>8</v>
      </c>
    </row>
    <row r="33" spans="1:4" x14ac:dyDescent="0.35">
      <c r="A33" s="18" t="s">
        <v>17</v>
      </c>
      <c r="B33" s="18" t="s">
        <v>10</v>
      </c>
      <c r="C33" s="18" t="s">
        <v>9</v>
      </c>
      <c r="D33" s="18">
        <v>1</v>
      </c>
    </row>
    <row r="34" spans="1:4" x14ac:dyDescent="0.35">
      <c r="A34" s="18" t="s">
        <v>17</v>
      </c>
      <c r="B34" s="18" t="s">
        <v>11</v>
      </c>
      <c r="C34" s="18" t="s">
        <v>8</v>
      </c>
      <c r="D34" s="18">
        <v>264</v>
      </c>
    </row>
    <row r="35" spans="1:4" x14ac:dyDescent="0.35">
      <c r="A35" s="18" t="s">
        <v>17</v>
      </c>
      <c r="B35" s="18" t="s">
        <v>11</v>
      </c>
      <c r="C35" s="18" t="s">
        <v>9</v>
      </c>
      <c r="D35" s="18">
        <v>31</v>
      </c>
    </row>
    <row r="36" spans="1:4" x14ac:dyDescent="0.35">
      <c r="A36" s="18" t="s">
        <v>17</v>
      </c>
      <c r="B36" s="18" t="s">
        <v>12</v>
      </c>
      <c r="C36" s="18" t="s">
        <v>8</v>
      </c>
      <c r="D36" s="18">
        <v>37</v>
      </c>
    </row>
    <row r="37" spans="1:4" x14ac:dyDescent="0.35">
      <c r="A37" s="18" t="s">
        <v>17</v>
      </c>
      <c r="B37" s="18" t="s">
        <v>12</v>
      </c>
      <c r="C37" s="18" t="s">
        <v>9</v>
      </c>
      <c r="D37" s="18">
        <v>0</v>
      </c>
    </row>
    <row r="38" spans="1:4" x14ac:dyDescent="0.35">
      <c r="A38" s="18" t="s">
        <v>17</v>
      </c>
      <c r="B38" s="18" t="s">
        <v>13</v>
      </c>
      <c r="C38" s="18" t="s">
        <v>8</v>
      </c>
      <c r="D38" s="18">
        <v>17</v>
      </c>
    </row>
    <row r="39" spans="1:4" x14ac:dyDescent="0.35">
      <c r="A39" s="18" t="s">
        <v>17</v>
      </c>
      <c r="B39" s="18" t="s">
        <v>13</v>
      </c>
      <c r="C39" s="18" t="s">
        <v>9</v>
      </c>
      <c r="D39" s="18">
        <v>3</v>
      </c>
    </row>
    <row r="40" spans="1:4" x14ac:dyDescent="0.35">
      <c r="A40" s="18" t="s">
        <v>17</v>
      </c>
      <c r="B40" s="18" t="s">
        <v>14</v>
      </c>
      <c r="C40" s="18" t="s">
        <v>8</v>
      </c>
      <c r="D40" s="18">
        <v>61</v>
      </c>
    </row>
    <row r="41" spans="1:4" x14ac:dyDescent="0.35">
      <c r="A41" s="18" t="s">
        <v>17</v>
      </c>
      <c r="B41" s="18" t="s">
        <v>14</v>
      </c>
      <c r="C41" s="18" t="s">
        <v>9</v>
      </c>
      <c r="D41" s="18">
        <v>13</v>
      </c>
    </row>
    <row r="42" spans="1:4" x14ac:dyDescent="0.35">
      <c r="A42" s="18" t="s">
        <v>17</v>
      </c>
      <c r="B42" s="18" t="s">
        <v>15</v>
      </c>
      <c r="C42" s="18" t="s">
        <v>8</v>
      </c>
      <c r="D42" s="18">
        <v>33</v>
      </c>
    </row>
    <row r="43" spans="1:4" x14ac:dyDescent="0.35">
      <c r="A43" s="18" t="s">
        <v>17</v>
      </c>
      <c r="B43" s="18" t="s">
        <v>15</v>
      </c>
      <c r="C43" s="18" t="s">
        <v>9</v>
      </c>
      <c r="D43" s="18">
        <v>6</v>
      </c>
    </row>
    <row r="44" spans="1:4" x14ac:dyDescent="0.35">
      <c r="A44" s="18" t="s">
        <v>18</v>
      </c>
      <c r="B44" s="18" t="s">
        <v>7</v>
      </c>
      <c r="C44" s="18" t="s">
        <v>8</v>
      </c>
      <c r="D44" s="18">
        <v>5</v>
      </c>
    </row>
    <row r="45" spans="1:4" x14ac:dyDescent="0.35">
      <c r="A45" s="18" t="s">
        <v>18</v>
      </c>
      <c r="B45" s="18" t="s">
        <v>7</v>
      </c>
      <c r="C45" s="18" t="s">
        <v>9</v>
      </c>
      <c r="D45" s="18">
        <v>0</v>
      </c>
    </row>
    <row r="46" spans="1:4" x14ac:dyDescent="0.35">
      <c r="A46" s="18" t="s">
        <v>18</v>
      </c>
      <c r="B46" s="18" t="s">
        <v>10</v>
      </c>
      <c r="C46" s="18" t="s">
        <v>8</v>
      </c>
      <c r="D46" s="18">
        <v>8</v>
      </c>
    </row>
    <row r="47" spans="1:4" x14ac:dyDescent="0.35">
      <c r="A47" s="18" t="s">
        <v>18</v>
      </c>
      <c r="B47" s="18" t="s">
        <v>10</v>
      </c>
      <c r="C47" s="18" t="s">
        <v>9</v>
      </c>
      <c r="D47" s="18">
        <v>1</v>
      </c>
    </row>
    <row r="48" spans="1:4" x14ac:dyDescent="0.35">
      <c r="A48" s="18" t="s">
        <v>18</v>
      </c>
      <c r="B48" s="18" t="s">
        <v>11</v>
      </c>
      <c r="C48" s="18" t="s">
        <v>8</v>
      </c>
      <c r="D48" s="18">
        <v>238</v>
      </c>
    </row>
    <row r="49" spans="1:4" x14ac:dyDescent="0.35">
      <c r="A49" s="18" t="s">
        <v>18</v>
      </c>
      <c r="B49" s="18" t="s">
        <v>11</v>
      </c>
      <c r="C49" s="18" t="s">
        <v>9</v>
      </c>
      <c r="D49" s="18">
        <v>32</v>
      </c>
    </row>
    <row r="50" spans="1:4" x14ac:dyDescent="0.35">
      <c r="A50" s="18" t="s">
        <v>18</v>
      </c>
      <c r="B50" s="18" t="s">
        <v>12</v>
      </c>
      <c r="C50" s="18" t="s">
        <v>8</v>
      </c>
      <c r="D50" s="18">
        <v>16</v>
      </c>
    </row>
    <row r="51" spans="1:4" x14ac:dyDescent="0.35">
      <c r="A51" s="18" t="s">
        <v>18</v>
      </c>
      <c r="B51" s="18" t="s">
        <v>12</v>
      </c>
      <c r="C51" s="18" t="s">
        <v>9</v>
      </c>
      <c r="D51" s="18">
        <v>0</v>
      </c>
    </row>
    <row r="52" spans="1:4" x14ac:dyDescent="0.35">
      <c r="A52" s="18" t="s">
        <v>18</v>
      </c>
      <c r="B52" s="18" t="s">
        <v>13</v>
      </c>
      <c r="C52" s="18" t="s">
        <v>8</v>
      </c>
      <c r="D52" s="18">
        <v>26</v>
      </c>
    </row>
    <row r="53" spans="1:4" x14ac:dyDescent="0.35">
      <c r="A53" s="18" t="s">
        <v>18</v>
      </c>
      <c r="B53" s="18" t="s">
        <v>13</v>
      </c>
      <c r="C53" s="18" t="s">
        <v>9</v>
      </c>
      <c r="D53" s="18">
        <v>2</v>
      </c>
    </row>
    <row r="54" spans="1:4" x14ac:dyDescent="0.35">
      <c r="A54" s="18" t="s">
        <v>18</v>
      </c>
      <c r="B54" s="18" t="s">
        <v>14</v>
      </c>
      <c r="C54" s="18" t="s">
        <v>8</v>
      </c>
      <c r="D54" s="18">
        <v>70</v>
      </c>
    </row>
    <row r="55" spans="1:4" x14ac:dyDescent="0.35">
      <c r="A55" s="18" t="s">
        <v>18</v>
      </c>
      <c r="B55" s="18" t="s">
        <v>14</v>
      </c>
      <c r="C55" s="18" t="s">
        <v>9</v>
      </c>
      <c r="D55" s="18">
        <v>10</v>
      </c>
    </row>
    <row r="56" spans="1:4" x14ac:dyDescent="0.35">
      <c r="A56" s="18" t="s">
        <v>18</v>
      </c>
      <c r="B56" s="18" t="s">
        <v>15</v>
      </c>
      <c r="C56" s="18" t="s">
        <v>8</v>
      </c>
      <c r="D56" s="18">
        <v>32</v>
      </c>
    </row>
    <row r="57" spans="1:4" x14ac:dyDescent="0.35">
      <c r="A57" s="18" t="s">
        <v>18</v>
      </c>
      <c r="B57" s="18" t="s">
        <v>15</v>
      </c>
      <c r="C57" s="18" t="s">
        <v>9</v>
      </c>
      <c r="D57" s="18">
        <v>7</v>
      </c>
    </row>
    <row r="58" spans="1:4" x14ac:dyDescent="0.35">
      <c r="A58" s="18" t="s">
        <v>19</v>
      </c>
      <c r="B58" s="18" t="s">
        <v>7</v>
      </c>
      <c r="C58" s="18" t="s">
        <v>8</v>
      </c>
      <c r="D58" s="18">
        <v>9</v>
      </c>
    </row>
    <row r="59" spans="1:4" x14ac:dyDescent="0.35">
      <c r="A59" s="18" t="s">
        <v>19</v>
      </c>
      <c r="B59" s="18" t="s">
        <v>7</v>
      </c>
      <c r="C59" s="18" t="s">
        <v>9</v>
      </c>
      <c r="D59" s="18">
        <v>0</v>
      </c>
    </row>
    <row r="60" spans="1:4" x14ac:dyDescent="0.35">
      <c r="A60" s="18" t="s">
        <v>19</v>
      </c>
      <c r="B60" s="18" t="s">
        <v>10</v>
      </c>
      <c r="C60" s="18" t="s">
        <v>8</v>
      </c>
      <c r="D60" s="18">
        <v>5</v>
      </c>
    </row>
    <row r="61" spans="1:4" x14ac:dyDescent="0.35">
      <c r="A61" s="18" t="s">
        <v>19</v>
      </c>
      <c r="B61" s="18" t="s">
        <v>10</v>
      </c>
      <c r="C61" s="18" t="s">
        <v>9</v>
      </c>
      <c r="D61" s="18">
        <v>0</v>
      </c>
    </row>
    <row r="62" spans="1:4" x14ac:dyDescent="0.35">
      <c r="A62" s="18" t="s">
        <v>19</v>
      </c>
      <c r="B62" s="18" t="s">
        <v>11</v>
      </c>
      <c r="C62" s="18" t="s">
        <v>8</v>
      </c>
      <c r="D62" s="18">
        <v>222</v>
      </c>
    </row>
    <row r="63" spans="1:4" x14ac:dyDescent="0.35">
      <c r="A63" s="18" t="s">
        <v>19</v>
      </c>
      <c r="B63" s="18" t="s">
        <v>11</v>
      </c>
      <c r="C63" s="18" t="s">
        <v>9</v>
      </c>
      <c r="D63" s="18">
        <v>27</v>
      </c>
    </row>
    <row r="64" spans="1:4" x14ac:dyDescent="0.35">
      <c r="A64" s="18" t="s">
        <v>19</v>
      </c>
      <c r="B64" s="18" t="s">
        <v>12</v>
      </c>
      <c r="C64" s="18" t="s">
        <v>8</v>
      </c>
      <c r="D64" s="18">
        <v>18</v>
      </c>
    </row>
    <row r="65" spans="1:4" x14ac:dyDescent="0.35">
      <c r="A65" s="18" t="s">
        <v>19</v>
      </c>
      <c r="B65" s="18" t="s">
        <v>12</v>
      </c>
      <c r="C65" s="18" t="s">
        <v>9</v>
      </c>
      <c r="D65" s="18">
        <v>0</v>
      </c>
    </row>
    <row r="66" spans="1:4" x14ac:dyDescent="0.35">
      <c r="A66" s="18" t="s">
        <v>19</v>
      </c>
      <c r="B66" s="18" t="s">
        <v>13</v>
      </c>
      <c r="C66" s="18" t="s">
        <v>8</v>
      </c>
      <c r="D66" s="18">
        <v>30</v>
      </c>
    </row>
    <row r="67" spans="1:4" x14ac:dyDescent="0.35">
      <c r="A67" s="18" t="s">
        <v>19</v>
      </c>
      <c r="B67" s="18" t="s">
        <v>13</v>
      </c>
      <c r="C67" s="18" t="s">
        <v>9</v>
      </c>
      <c r="D67" s="18">
        <v>2</v>
      </c>
    </row>
    <row r="68" spans="1:4" x14ac:dyDescent="0.35">
      <c r="A68" s="18" t="s">
        <v>19</v>
      </c>
      <c r="B68" s="18" t="s">
        <v>14</v>
      </c>
      <c r="C68" s="18" t="s">
        <v>8</v>
      </c>
      <c r="D68" s="18">
        <v>88</v>
      </c>
    </row>
    <row r="69" spans="1:4" x14ac:dyDescent="0.35">
      <c r="A69" s="18" t="s">
        <v>19</v>
      </c>
      <c r="B69" s="18" t="s">
        <v>14</v>
      </c>
      <c r="C69" s="18" t="s">
        <v>9</v>
      </c>
      <c r="D69" s="18">
        <v>9</v>
      </c>
    </row>
    <row r="70" spans="1:4" x14ac:dyDescent="0.35">
      <c r="A70" s="18" t="s">
        <v>19</v>
      </c>
      <c r="B70" s="18" t="s">
        <v>15</v>
      </c>
      <c r="C70" s="18" t="s">
        <v>8</v>
      </c>
      <c r="D70" s="18">
        <v>28</v>
      </c>
    </row>
    <row r="71" spans="1:4" x14ac:dyDescent="0.35">
      <c r="A71" s="18" t="s">
        <v>19</v>
      </c>
      <c r="B71" s="18" t="s">
        <v>15</v>
      </c>
      <c r="C71" s="18" t="s">
        <v>9</v>
      </c>
      <c r="D71" s="18">
        <v>4</v>
      </c>
    </row>
    <row r="72" spans="1:4" x14ac:dyDescent="0.35">
      <c r="A72" s="18" t="s">
        <v>20</v>
      </c>
      <c r="B72" s="18" t="s">
        <v>7</v>
      </c>
      <c r="C72" s="18" t="s">
        <v>8</v>
      </c>
      <c r="D72" s="18">
        <v>9</v>
      </c>
    </row>
    <row r="73" spans="1:4" x14ac:dyDescent="0.35">
      <c r="A73" s="18" t="s">
        <v>20</v>
      </c>
      <c r="B73" s="18" t="s">
        <v>7</v>
      </c>
      <c r="C73" s="18" t="s">
        <v>9</v>
      </c>
      <c r="D73" s="18">
        <v>0</v>
      </c>
    </row>
    <row r="74" spans="1:4" x14ac:dyDescent="0.35">
      <c r="A74" s="18" t="s">
        <v>20</v>
      </c>
      <c r="B74" s="18" t="s">
        <v>10</v>
      </c>
      <c r="C74" s="18" t="s">
        <v>8</v>
      </c>
      <c r="D74" s="18">
        <v>3</v>
      </c>
    </row>
    <row r="75" spans="1:4" x14ac:dyDescent="0.35">
      <c r="A75" s="18" t="s">
        <v>20</v>
      </c>
      <c r="B75" s="18" t="s">
        <v>10</v>
      </c>
      <c r="C75" s="18" t="s">
        <v>9</v>
      </c>
      <c r="D75" s="18">
        <v>0</v>
      </c>
    </row>
    <row r="76" spans="1:4" x14ac:dyDescent="0.35">
      <c r="A76" s="18" t="s">
        <v>20</v>
      </c>
      <c r="B76" s="18" t="s">
        <v>11</v>
      </c>
      <c r="C76" s="18" t="s">
        <v>8</v>
      </c>
      <c r="D76" s="18">
        <v>261</v>
      </c>
    </row>
    <row r="77" spans="1:4" x14ac:dyDescent="0.35">
      <c r="A77" s="18" t="s">
        <v>20</v>
      </c>
      <c r="B77" s="18" t="s">
        <v>11</v>
      </c>
      <c r="C77" s="18" t="s">
        <v>9</v>
      </c>
      <c r="D77" s="18">
        <v>30</v>
      </c>
    </row>
    <row r="78" spans="1:4" x14ac:dyDescent="0.35">
      <c r="A78" s="18" t="s">
        <v>20</v>
      </c>
      <c r="B78" s="18" t="s">
        <v>12</v>
      </c>
      <c r="C78" s="18" t="s">
        <v>8</v>
      </c>
      <c r="D78" s="18">
        <v>24</v>
      </c>
    </row>
    <row r="79" spans="1:4" x14ac:dyDescent="0.35">
      <c r="A79" s="18" t="s">
        <v>20</v>
      </c>
      <c r="B79" s="18" t="s">
        <v>12</v>
      </c>
      <c r="C79" s="18" t="s">
        <v>9</v>
      </c>
      <c r="D79" s="18">
        <v>0</v>
      </c>
    </row>
    <row r="80" spans="1:4" x14ac:dyDescent="0.35">
      <c r="A80" s="18" t="s">
        <v>20</v>
      </c>
      <c r="B80" s="18" t="s">
        <v>13</v>
      </c>
      <c r="C80" s="18" t="s">
        <v>8</v>
      </c>
      <c r="D80" s="18">
        <v>23</v>
      </c>
    </row>
    <row r="81" spans="1:4" x14ac:dyDescent="0.35">
      <c r="A81" s="18" t="s">
        <v>20</v>
      </c>
      <c r="B81" s="18" t="s">
        <v>13</v>
      </c>
      <c r="C81" s="18" t="s">
        <v>9</v>
      </c>
      <c r="D81" s="18">
        <v>5</v>
      </c>
    </row>
    <row r="82" spans="1:4" x14ac:dyDescent="0.35">
      <c r="A82" s="18" t="s">
        <v>20</v>
      </c>
      <c r="B82" s="18" t="s">
        <v>14</v>
      </c>
      <c r="C82" s="18" t="s">
        <v>8</v>
      </c>
      <c r="D82" s="18">
        <v>75</v>
      </c>
    </row>
    <row r="83" spans="1:4" x14ac:dyDescent="0.35">
      <c r="A83" s="18" t="s">
        <v>20</v>
      </c>
      <c r="B83" s="18" t="s">
        <v>14</v>
      </c>
      <c r="C83" s="18" t="s">
        <v>9</v>
      </c>
      <c r="D83" s="18">
        <v>9</v>
      </c>
    </row>
    <row r="84" spans="1:4" x14ac:dyDescent="0.35">
      <c r="A84" s="18" t="s">
        <v>20</v>
      </c>
      <c r="B84" s="18" t="s">
        <v>15</v>
      </c>
      <c r="C84" s="18" t="s">
        <v>8</v>
      </c>
      <c r="D84" s="18">
        <v>26</v>
      </c>
    </row>
    <row r="85" spans="1:4" x14ac:dyDescent="0.35">
      <c r="A85" s="18" t="s">
        <v>20</v>
      </c>
      <c r="B85" s="18" t="s">
        <v>15</v>
      </c>
      <c r="C85" s="18" t="s">
        <v>9</v>
      </c>
      <c r="D85" s="18">
        <v>7</v>
      </c>
    </row>
    <row r="86" spans="1:4" x14ac:dyDescent="0.35">
      <c r="A86" s="18" t="s">
        <v>21</v>
      </c>
      <c r="B86" s="18" t="s">
        <v>7</v>
      </c>
      <c r="C86" s="18" t="s">
        <v>8</v>
      </c>
      <c r="D86" s="18">
        <v>6</v>
      </c>
    </row>
    <row r="87" spans="1:4" x14ac:dyDescent="0.35">
      <c r="A87" s="18" t="s">
        <v>21</v>
      </c>
      <c r="B87" s="18" t="s">
        <v>7</v>
      </c>
      <c r="C87" s="18" t="s">
        <v>9</v>
      </c>
      <c r="D87" s="18">
        <v>0</v>
      </c>
    </row>
    <row r="88" spans="1:4" x14ac:dyDescent="0.35">
      <c r="A88" s="18" t="s">
        <v>21</v>
      </c>
      <c r="B88" s="18" t="s">
        <v>10</v>
      </c>
      <c r="C88" s="18" t="s">
        <v>8</v>
      </c>
      <c r="D88" s="18">
        <v>9</v>
      </c>
    </row>
    <row r="89" spans="1:4" x14ac:dyDescent="0.35">
      <c r="A89" s="18" t="s">
        <v>21</v>
      </c>
      <c r="B89" s="18" t="s">
        <v>10</v>
      </c>
      <c r="C89" s="18" t="s">
        <v>9</v>
      </c>
      <c r="D89" s="18">
        <v>0</v>
      </c>
    </row>
    <row r="90" spans="1:4" x14ac:dyDescent="0.35">
      <c r="A90" s="18" t="s">
        <v>21</v>
      </c>
      <c r="B90" s="18" t="s">
        <v>11</v>
      </c>
      <c r="C90" s="18" t="s">
        <v>8</v>
      </c>
      <c r="D90" s="18">
        <v>291</v>
      </c>
    </row>
    <row r="91" spans="1:4" x14ac:dyDescent="0.35">
      <c r="A91" s="18" t="s">
        <v>21</v>
      </c>
      <c r="B91" s="18" t="s">
        <v>11</v>
      </c>
      <c r="C91" s="18" t="s">
        <v>9</v>
      </c>
      <c r="D91" s="18">
        <v>38</v>
      </c>
    </row>
    <row r="92" spans="1:4" x14ac:dyDescent="0.35">
      <c r="A92" s="18" t="s">
        <v>21</v>
      </c>
      <c r="B92" s="18" t="s">
        <v>12</v>
      </c>
      <c r="C92" s="18" t="s">
        <v>8</v>
      </c>
      <c r="D92" s="18">
        <v>24</v>
      </c>
    </row>
    <row r="93" spans="1:4" x14ac:dyDescent="0.35">
      <c r="A93" s="18" t="s">
        <v>21</v>
      </c>
      <c r="B93" s="18" t="s">
        <v>12</v>
      </c>
      <c r="C93" s="18" t="s">
        <v>9</v>
      </c>
      <c r="D93" s="18">
        <v>0</v>
      </c>
    </row>
    <row r="94" spans="1:4" x14ac:dyDescent="0.35">
      <c r="A94" s="18" t="s">
        <v>21</v>
      </c>
      <c r="B94" s="18" t="s">
        <v>13</v>
      </c>
      <c r="C94" s="18" t="s">
        <v>8</v>
      </c>
      <c r="D94" s="18">
        <v>19</v>
      </c>
    </row>
    <row r="95" spans="1:4" x14ac:dyDescent="0.35">
      <c r="A95" s="18" t="s">
        <v>21</v>
      </c>
      <c r="B95" s="18" t="s">
        <v>13</v>
      </c>
      <c r="C95" s="18" t="s">
        <v>9</v>
      </c>
      <c r="D95" s="18">
        <v>10</v>
      </c>
    </row>
    <row r="96" spans="1:4" x14ac:dyDescent="0.35">
      <c r="A96" s="18" t="s">
        <v>21</v>
      </c>
      <c r="B96" s="18" t="s">
        <v>14</v>
      </c>
      <c r="C96" s="18" t="s">
        <v>8</v>
      </c>
      <c r="D96" s="18">
        <v>67</v>
      </c>
    </row>
    <row r="97" spans="1:4" x14ac:dyDescent="0.35">
      <c r="A97" s="18" t="s">
        <v>21</v>
      </c>
      <c r="B97" s="18" t="s">
        <v>14</v>
      </c>
      <c r="C97" s="18" t="s">
        <v>9</v>
      </c>
      <c r="D97" s="18">
        <v>20</v>
      </c>
    </row>
    <row r="98" spans="1:4" x14ac:dyDescent="0.35">
      <c r="A98" s="18" t="s">
        <v>21</v>
      </c>
      <c r="B98" s="18" t="s">
        <v>15</v>
      </c>
      <c r="C98" s="18" t="s">
        <v>8</v>
      </c>
      <c r="D98" s="18">
        <v>35</v>
      </c>
    </row>
    <row r="99" spans="1:4" x14ac:dyDescent="0.35">
      <c r="A99" s="18" t="s">
        <v>21</v>
      </c>
      <c r="B99" s="18" t="s">
        <v>15</v>
      </c>
      <c r="C99" s="18" t="s">
        <v>9</v>
      </c>
      <c r="D99" s="18">
        <v>4</v>
      </c>
    </row>
    <row r="100" spans="1:4" x14ac:dyDescent="0.35">
      <c r="A100" s="18" t="s">
        <v>22</v>
      </c>
      <c r="B100" s="18" t="s">
        <v>7</v>
      </c>
      <c r="C100" s="18" t="s">
        <v>8</v>
      </c>
      <c r="D100" s="18">
        <v>9</v>
      </c>
    </row>
    <row r="101" spans="1:4" x14ac:dyDescent="0.35">
      <c r="A101" s="18" t="s">
        <v>22</v>
      </c>
      <c r="B101" s="18" t="s">
        <v>7</v>
      </c>
      <c r="C101" s="18" t="s">
        <v>9</v>
      </c>
      <c r="D101" s="18">
        <v>0</v>
      </c>
    </row>
    <row r="102" spans="1:4" x14ac:dyDescent="0.35">
      <c r="A102" s="18" t="s">
        <v>22</v>
      </c>
      <c r="B102" s="18" t="s">
        <v>10</v>
      </c>
      <c r="C102" s="18" t="s">
        <v>8</v>
      </c>
      <c r="D102" s="18">
        <v>9</v>
      </c>
    </row>
    <row r="103" spans="1:4" x14ac:dyDescent="0.35">
      <c r="A103" s="18" t="s">
        <v>22</v>
      </c>
      <c r="B103" s="18" t="s">
        <v>10</v>
      </c>
      <c r="C103" s="18" t="s">
        <v>9</v>
      </c>
      <c r="D103" s="18">
        <v>1</v>
      </c>
    </row>
    <row r="104" spans="1:4" x14ac:dyDescent="0.35">
      <c r="A104" s="18" t="s">
        <v>22</v>
      </c>
      <c r="B104" s="18" t="s">
        <v>11</v>
      </c>
      <c r="C104" s="18" t="s">
        <v>8</v>
      </c>
      <c r="D104" s="18">
        <v>257</v>
      </c>
    </row>
    <row r="105" spans="1:4" x14ac:dyDescent="0.35">
      <c r="A105" s="18" t="s">
        <v>22</v>
      </c>
      <c r="B105" s="18" t="s">
        <v>11</v>
      </c>
      <c r="C105" s="18" t="s">
        <v>9</v>
      </c>
      <c r="D105" s="18">
        <v>45</v>
      </c>
    </row>
    <row r="106" spans="1:4" x14ac:dyDescent="0.35">
      <c r="A106" s="18" t="s">
        <v>22</v>
      </c>
      <c r="B106" s="18" t="s">
        <v>12</v>
      </c>
      <c r="C106" s="18" t="s">
        <v>8</v>
      </c>
      <c r="D106" s="18">
        <v>22</v>
      </c>
    </row>
    <row r="107" spans="1:4" x14ac:dyDescent="0.35">
      <c r="A107" s="18" t="s">
        <v>22</v>
      </c>
      <c r="B107" s="18" t="s">
        <v>12</v>
      </c>
      <c r="C107" s="18" t="s">
        <v>9</v>
      </c>
      <c r="D107" s="18">
        <v>3</v>
      </c>
    </row>
    <row r="108" spans="1:4" x14ac:dyDescent="0.35">
      <c r="A108" s="18" t="s">
        <v>22</v>
      </c>
      <c r="B108" s="18" t="s">
        <v>13</v>
      </c>
      <c r="C108" s="18" t="s">
        <v>8</v>
      </c>
      <c r="D108" s="18">
        <v>15</v>
      </c>
    </row>
    <row r="109" spans="1:4" x14ac:dyDescent="0.35">
      <c r="A109" s="18" t="s">
        <v>22</v>
      </c>
      <c r="B109" s="18" t="s">
        <v>13</v>
      </c>
      <c r="C109" s="18" t="s">
        <v>9</v>
      </c>
      <c r="D109" s="18">
        <v>4</v>
      </c>
    </row>
    <row r="110" spans="1:4" x14ac:dyDescent="0.35">
      <c r="A110" s="18" t="s">
        <v>22</v>
      </c>
      <c r="B110" s="18" t="s">
        <v>14</v>
      </c>
      <c r="C110" s="18" t="s">
        <v>8</v>
      </c>
      <c r="D110" s="18">
        <v>65</v>
      </c>
    </row>
    <row r="111" spans="1:4" x14ac:dyDescent="0.35">
      <c r="A111" s="18" t="s">
        <v>22</v>
      </c>
      <c r="B111" s="18" t="s">
        <v>14</v>
      </c>
      <c r="C111" s="18" t="s">
        <v>9</v>
      </c>
      <c r="D111" s="18">
        <v>17</v>
      </c>
    </row>
    <row r="112" spans="1:4" x14ac:dyDescent="0.35">
      <c r="A112" s="18" t="s">
        <v>22</v>
      </c>
      <c r="B112" s="18" t="s">
        <v>15</v>
      </c>
      <c r="C112" s="18" t="s">
        <v>8</v>
      </c>
      <c r="D112" s="18">
        <v>39</v>
      </c>
    </row>
    <row r="113" spans="1:4" x14ac:dyDescent="0.35">
      <c r="A113" s="18" t="s">
        <v>22</v>
      </c>
      <c r="B113" s="18" t="s">
        <v>15</v>
      </c>
      <c r="C113" s="18" t="s">
        <v>9</v>
      </c>
      <c r="D113" s="18">
        <v>6</v>
      </c>
    </row>
    <row r="114" spans="1:4" x14ac:dyDescent="0.35">
      <c r="A114" s="18" t="s">
        <v>23</v>
      </c>
      <c r="B114" s="18" t="s">
        <v>7</v>
      </c>
      <c r="C114" s="18" t="s">
        <v>8</v>
      </c>
      <c r="D114" s="18">
        <v>9</v>
      </c>
    </row>
    <row r="115" spans="1:4" x14ac:dyDescent="0.35">
      <c r="A115" s="18" t="s">
        <v>23</v>
      </c>
      <c r="B115" s="18" t="s">
        <v>7</v>
      </c>
      <c r="C115" s="18" t="s">
        <v>9</v>
      </c>
      <c r="D115" s="18">
        <v>0</v>
      </c>
    </row>
    <row r="116" spans="1:4" x14ac:dyDescent="0.35">
      <c r="A116" s="18" t="s">
        <v>23</v>
      </c>
      <c r="B116" s="18" t="s">
        <v>10</v>
      </c>
      <c r="C116" s="18" t="s">
        <v>8</v>
      </c>
      <c r="D116" s="18">
        <v>13</v>
      </c>
    </row>
    <row r="117" spans="1:4" x14ac:dyDescent="0.35">
      <c r="A117" s="18" t="s">
        <v>23</v>
      </c>
      <c r="B117" s="18" t="s">
        <v>10</v>
      </c>
      <c r="C117" s="18" t="s">
        <v>9</v>
      </c>
      <c r="D117" s="18">
        <v>0</v>
      </c>
    </row>
    <row r="118" spans="1:4" x14ac:dyDescent="0.35">
      <c r="A118" s="18" t="s">
        <v>23</v>
      </c>
      <c r="B118" s="18" t="s">
        <v>11</v>
      </c>
      <c r="C118" s="18" t="s">
        <v>8</v>
      </c>
      <c r="D118" s="18">
        <v>215</v>
      </c>
    </row>
    <row r="119" spans="1:4" x14ac:dyDescent="0.35">
      <c r="A119" s="18" t="s">
        <v>23</v>
      </c>
      <c r="B119" s="18" t="s">
        <v>11</v>
      </c>
      <c r="C119" s="18" t="s">
        <v>9</v>
      </c>
      <c r="D119" s="18">
        <v>42</v>
      </c>
    </row>
    <row r="120" spans="1:4" x14ac:dyDescent="0.35">
      <c r="A120" s="18" t="s">
        <v>23</v>
      </c>
      <c r="B120" s="18" t="s">
        <v>12</v>
      </c>
      <c r="C120" s="18" t="s">
        <v>8</v>
      </c>
      <c r="D120" s="18">
        <v>21</v>
      </c>
    </row>
    <row r="121" spans="1:4" x14ac:dyDescent="0.35">
      <c r="A121" s="18" t="s">
        <v>23</v>
      </c>
      <c r="B121" s="18" t="s">
        <v>12</v>
      </c>
      <c r="C121" s="18" t="s">
        <v>9</v>
      </c>
      <c r="D121" s="18">
        <v>1</v>
      </c>
    </row>
    <row r="122" spans="1:4" x14ac:dyDescent="0.35">
      <c r="A122" s="18" t="s">
        <v>23</v>
      </c>
      <c r="B122" s="18" t="s">
        <v>13</v>
      </c>
      <c r="C122" s="18" t="s">
        <v>8</v>
      </c>
      <c r="D122" s="18">
        <v>19</v>
      </c>
    </row>
    <row r="123" spans="1:4" x14ac:dyDescent="0.35">
      <c r="A123" s="18" t="s">
        <v>23</v>
      </c>
      <c r="B123" s="18" t="s">
        <v>13</v>
      </c>
      <c r="C123" s="18" t="s">
        <v>9</v>
      </c>
      <c r="D123" s="18">
        <v>2</v>
      </c>
    </row>
    <row r="124" spans="1:4" x14ac:dyDescent="0.35">
      <c r="A124" s="18" t="s">
        <v>23</v>
      </c>
      <c r="B124" s="18" t="s">
        <v>14</v>
      </c>
      <c r="C124" s="18" t="s">
        <v>8</v>
      </c>
      <c r="D124" s="18">
        <v>81</v>
      </c>
    </row>
    <row r="125" spans="1:4" x14ac:dyDescent="0.35">
      <c r="A125" s="18" t="s">
        <v>23</v>
      </c>
      <c r="B125" s="18" t="s">
        <v>14</v>
      </c>
      <c r="C125" s="18" t="s">
        <v>9</v>
      </c>
      <c r="D125" s="18">
        <v>17</v>
      </c>
    </row>
    <row r="126" spans="1:4" x14ac:dyDescent="0.35">
      <c r="A126" s="18" t="s">
        <v>23</v>
      </c>
      <c r="B126" s="18" t="s">
        <v>15</v>
      </c>
      <c r="C126" s="18" t="s">
        <v>8</v>
      </c>
      <c r="D126" s="18">
        <v>45</v>
      </c>
    </row>
    <row r="127" spans="1:4" x14ac:dyDescent="0.35">
      <c r="A127" s="18" t="s">
        <v>23</v>
      </c>
      <c r="B127" s="18" t="s">
        <v>15</v>
      </c>
      <c r="C127" s="18" t="s">
        <v>9</v>
      </c>
      <c r="D127" s="18">
        <v>2</v>
      </c>
    </row>
    <row r="128" spans="1:4" x14ac:dyDescent="0.35">
      <c r="A128" s="18" t="s">
        <v>24</v>
      </c>
      <c r="B128" s="18" t="s">
        <v>7</v>
      </c>
      <c r="C128" s="18" t="s">
        <v>8</v>
      </c>
      <c r="D128" s="18">
        <v>12</v>
      </c>
    </row>
    <row r="129" spans="1:4" x14ac:dyDescent="0.35">
      <c r="A129" s="18" t="s">
        <v>24</v>
      </c>
      <c r="B129" s="18" t="s">
        <v>7</v>
      </c>
      <c r="C129" s="18" t="s">
        <v>9</v>
      </c>
      <c r="D129" s="18">
        <v>0</v>
      </c>
    </row>
    <row r="130" spans="1:4" x14ac:dyDescent="0.35">
      <c r="A130" s="18" t="s">
        <v>24</v>
      </c>
      <c r="B130" s="18" t="s">
        <v>10</v>
      </c>
      <c r="C130" s="18" t="s">
        <v>8</v>
      </c>
      <c r="D130" s="18">
        <v>76</v>
      </c>
    </row>
    <row r="131" spans="1:4" x14ac:dyDescent="0.35">
      <c r="A131" s="18" t="s">
        <v>24</v>
      </c>
      <c r="B131" s="18" t="s">
        <v>10</v>
      </c>
      <c r="C131" s="18" t="s">
        <v>9</v>
      </c>
      <c r="D131" s="18">
        <v>0</v>
      </c>
    </row>
    <row r="132" spans="1:4" x14ac:dyDescent="0.35">
      <c r="A132" s="18" t="s">
        <v>24</v>
      </c>
      <c r="B132" s="18" t="s">
        <v>11</v>
      </c>
      <c r="C132" s="18" t="s">
        <v>8</v>
      </c>
      <c r="D132" s="18">
        <v>235</v>
      </c>
    </row>
    <row r="133" spans="1:4" x14ac:dyDescent="0.35">
      <c r="A133" s="18" t="s">
        <v>24</v>
      </c>
      <c r="B133" s="18" t="s">
        <v>11</v>
      </c>
      <c r="C133" s="18" t="s">
        <v>9</v>
      </c>
      <c r="D133" s="18">
        <v>40</v>
      </c>
    </row>
    <row r="134" spans="1:4" x14ac:dyDescent="0.35">
      <c r="A134" s="18" t="s">
        <v>24</v>
      </c>
      <c r="B134" s="18" t="s">
        <v>12</v>
      </c>
      <c r="C134" s="18" t="s">
        <v>8</v>
      </c>
      <c r="D134" s="18">
        <v>19</v>
      </c>
    </row>
    <row r="135" spans="1:4" x14ac:dyDescent="0.35">
      <c r="A135" s="18" t="s">
        <v>24</v>
      </c>
      <c r="B135" s="18" t="s">
        <v>12</v>
      </c>
      <c r="C135" s="18" t="s">
        <v>9</v>
      </c>
      <c r="D135" s="18">
        <v>1</v>
      </c>
    </row>
    <row r="136" spans="1:4" x14ac:dyDescent="0.35">
      <c r="A136" s="18" t="s">
        <v>24</v>
      </c>
      <c r="B136" s="18" t="s">
        <v>13</v>
      </c>
      <c r="C136" s="18" t="s">
        <v>8</v>
      </c>
      <c r="D136" s="18">
        <v>17</v>
      </c>
    </row>
    <row r="137" spans="1:4" x14ac:dyDescent="0.35">
      <c r="A137" s="18" t="s">
        <v>24</v>
      </c>
      <c r="B137" s="18" t="s">
        <v>13</v>
      </c>
      <c r="C137" s="18" t="s">
        <v>9</v>
      </c>
      <c r="D137" s="18">
        <v>6</v>
      </c>
    </row>
    <row r="138" spans="1:4" x14ac:dyDescent="0.35">
      <c r="A138" s="18" t="s">
        <v>24</v>
      </c>
      <c r="B138" s="18" t="s">
        <v>14</v>
      </c>
      <c r="C138" s="18" t="s">
        <v>8</v>
      </c>
      <c r="D138" s="18">
        <v>78</v>
      </c>
    </row>
    <row r="139" spans="1:4" x14ac:dyDescent="0.35">
      <c r="A139" s="18" t="s">
        <v>24</v>
      </c>
      <c r="B139" s="18" t="s">
        <v>14</v>
      </c>
      <c r="C139" s="18" t="s">
        <v>9</v>
      </c>
      <c r="D139" s="18">
        <v>13</v>
      </c>
    </row>
    <row r="140" spans="1:4" x14ac:dyDescent="0.35">
      <c r="A140" s="18" t="s">
        <v>24</v>
      </c>
      <c r="B140" s="18" t="s">
        <v>15</v>
      </c>
      <c r="C140" s="18" t="s">
        <v>8</v>
      </c>
      <c r="D140" s="18">
        <v>52</v>
      </c>
    </row>
    <row r="141" spans="1:4" x14ac:dyDescent="0.35">
      <c r="A141" s="18" t="s">
        <v>24</v>
      </c>
      <c r="B141" s="18" t="s">
        <v>15</v>
      </c>
      <c r="C141" s="18" t="s">
        <v>9</v>
      </c>
      <c r="D141" s="18">
        <v>2</v>
      </c>
    </row>
    <row r="142" spans="1:4" x14ac:dyDescent="0.35">
      <c r="A142" s="18" t="s">
        <v>25</v>
      </c>
      <c r="B142" s="18" t="s">
        <v>7</v>
      </c>
      <c r="C142" s="18" t="s">
        <v>8</v>
      </c>
      <c r="D142" s="18">
        <v>3</v>
      </c>
    </row>
    <row r="143" spans="1:4" x14ac:dyDescent="0.35">
      <c r="A143" s="18" t="s">
        <v>25</v>
      </c>
      <c r="B143" s="18" t="s">
        <v>7</v>
      </c>
      <c r="C143" s="18" t="s">
        <v>9</v>
      </c>
      <c r="D143" s="18">
        <v>0</v>
      </c>
    </row>
    <row r="144" spans="1:4" x14ac:dyDescent="0.35">
      <c r="A144" s="18" t="s">
        <v>25</v>
      </c>
      <c r="B144" s="18" t="s">
        <v>10</v>
      </c>
      <c r="C144" s="18" t="s">
        <v>8</v>
      </c>
      <c r="D144" s="18">
        <v>1</v>
      </c>
    </row>
    <row r="145" spans="1:4" x14ac:dyDescent="0.35">
      <c r="A145" s="18" t="s">
        <v>25</v>
      </c>
      <c r="B145" s="18" t="s">
        <v>10</v>
      </c>
      <c r="C145" s="18" t="s">
        <v>9</v>
      </c>
      <c r="D145" s="18">
        <v>1</v>
      </c>
    </row>
    <row r="146" spans="1:4" x14ac:dyDescent="0.35">
      <c r="A146" s="18" t="s">
        <v>25</v>
      </c>
      <c r="B146" s="18" t="s">
        <v>11</v>
      </c>
      <c r="C146" s="18" t="s">
        <v>8</v>
      </c>
      <c r="D146" s="18">
        <v>194</v>
      </c>
    </row>
    <row r="147" spans="1:4" x14ac:dyDescent="0.35">
      <c r="A147" s="18" t="s">
        <v>25</v>
      </c>
      <c r="B147" s="18" t="s">
        <v>11</v>
      </c>
      <c r="C147" s="18" t="s">
        <v>9</v>
      </c>
      <c r="D147" s="18">
        <v>33</v>
      </c>
    </row>
    <row r="148" spans="1:4" x14ac:dyDescent="0.35">
      <c r="A148" s="18" t="s">
        <v>25</v>
      </c>
      <c r="B148" s="18" t="s">
        <v>12</v>
      </c>
      <c r="C148" s="18" t="s">
        <v>8</v>
      </c>
      <c r="D148" s="18">
        <v>17</v>
      </c>
    </row>
    <row r="149" spans="1:4" x14ac:dyDescent="0.35">
      <c r="A149" s="18" t="s">
        <v>25</v>
      </c>
      <c r="B149" s="18" t="s">
        <v>12</v>
      </c>
      <c r="C149" s="18" t="s">
        <v>9</v>
      </c>
      <c r="D149" s="18">
        <v>0</v>
      </c>
    </row>
    <row r="150" spans="1:4" x14ac:dyDescent="0.35">
      <c r="A150" s="18" t="s">
        <v>25</v>
      </c>
      <c r="B150" s="18" t="s">
        <v>13</v>
      </c>
      <c r="C150" s="18" t="s">
        <v>8</v>
      </c>
      <c r="D150" s="18">
        <v>12</v>
      </c>
    </row>
    <row r="151" spans="1:4" x14ac:dyDescent="0.35">
      <c r="A151" s="18" t="s">
        <v>25</v>
      </c>
      <c r="B151" s="18" t="s">
        <v>13</v>
      </c>
      <c r="C151" s="18" t="s">
        <v>9</v>
      </c>
      <c r="D151" s="18">
        <v>0</v>
      </c>
    </row>
    <row r="152" spans="1:4" x14ac:dyDescent="0.35">
      <c r="A152" s="18" t="s">
        <v>25</v>
      </c>
      <c r="B152" s="18" t="s">
        <v>14</v>
      </c>
      <c r="C152" s="18" t="s">
        <v>8</v>
      </c>
      <c r="D152" s="18">
        <v>79</v>
      </c>
    </row>
    <row r="153" spans="1:4" x14ac:dyDescent="0.35">
      <c r="A153" s="18" t="s">
        <v>25</v>
      </c>
      <c r="B153" s="18" t="s">
        <v>14</v>
      </c>
      <c r="C153" s="18" t="s">
        <v>9</v>
      </c>
      <c r="D153" s="18">
        <v>6</v>
      </c>
    </row>
    <row r="154" spans="1:4" x14ac:dyDescent="0.35">
      <c r="A154" s="18" t="s">
        <v>25</v>
      </c>
      <c r="B154" s="18" t="s">
        <v>15</v>
      </c>
      <c r="C154" s="18" t="s">
        <v>8</v>
      </c>
      <c r="D154" s="18">
        <v>37</v>
      </c>
    </row>
    <row r="155" spans="1:4" x14ac:dyDescent="0.35">
      <c r="A155" s="18" t="s">
        <v>25</v>
      </c>
      <c r="B155" s="18" t="s">
        <v>15</v>
      </c>
      <c r="C155" s="18" t="s">
        <v>9</v>
      </c>
      <c r="D155" s="18">
        <v>2</v>
      </c>
    </row>
    <row r="156" spans="1:4" x14ac:dyDescent="0.35">
      <c r="A156" s="18" t="s">
        <v>71</v>
      </c>
      <c r="B156" s="18" t="s">
        <v>7</v>
      </c>
      <c r="C156" s="18" t="s">
        <v>8</v>
      </c>
      <c r="D156" s="18">
        <v>7</v>
      </c>
    </row>
    <row r="157" spans="1:4" x14ac:dyDescent="0.35">
      <c r="A157" s="18" t="s">
        <v>71</v>
      </c>
      <c r="B157" s="18" t="s">
        <v>7</v>
      </c>
      <c r="C157" s="18" t="s">
        <v>9</v>
      </c>
      <c r="D157" s="18">
        <v>0</v>
      </c>
    </row>
    <row r="158" spans="1:4" x14ac:dyDescent="0.35">
      <c r="A158" s="18" t="s">
        <v>71</v>
      </c>
      <c r="B158" s="18" t="s">
        <v>10</v>
      </c>
      <c r="C158" s="18" t="s">
        <v>8</v>
      </c>
      <c r="D158" s="18">
        <v>7</v>
      </c>
    </row>
    <row r="159" spans="1:4" x14ac:dyDescent="0.35">
      <c r="A159" s="18" t="s">
        <v>71</v>
      </c>
      <c r="B159" s="18" t="s">
        <v>10</v>
      </c>
      <c r="C159" s="18" t="s">
        <v>9</v>
      </c>
      <c r="D159" s="18">
        <v>0</v>
      </c>
    </row>
    <row r="160" spans="1:4" x14ac:dyDescent="0.35">
      <c r="A160" s="18" t="s">
        <v>71</v>
      </c>
      <c r="B160" s="18" t="s">
        <v>11</v>
      </c>
      <c r="C160" s="18" t="s">
        <v>8</v>
      </c>
      <c r="D160" s="18">
        <v>258</v>
      </c>
    </row>
    <row r="161" spans="1:4" x14ac:dyDescent="0.35">
      <c r="A161" s="18" t="s">
        <v>71</v>
      </c>
      <c r="B161" s="18" t="s">
        <v>11</v>
      </c>
      <c r="C161" s="18" t="s">
        <v>9</v>
      </c>
      <c r="D161" s="18">
        <v>40</v>
      </c>
    </row>
    <row r="162" spans="1:4" x14ac:dyDescent="0.35">
      <c r="A162" s="18" t="s">
        <v>71</v>
      </c>
      <c r="B162" s="18" t="s">
        <v>12</v>
      </c>
      <c r="C162" s="18" t="s">
        <v>8</v>
      </c>
      <c r="D162" s="18">
        <v>19</v>
      </c>
    </row>
    <row r="163" spans="1:4" x14ac:dyDescent="0.35">
      <c r="A163" s="18" t="s">
        <v>71</v>
      </c>
      <c r="B163" s="18" t="s">
        <v>12</v>
      </c>
      <c r="C163" s="18" t="s">
        <v>9</v>
      </c>
      <c r="D163" s="18">
        <v>0</v>
      </c>
    </row>
    <row r="164" spans="1:4" x14ac:dyDescent="0.35">
      <c r="A164" s="18" t="s">
        <v>71</v>
      </c>
      <c r="B164" s="18" t="s">
        <v>13</v>
      </c>
      <c r="C164" s="18" t="s">
        <v>8</v>
      </c>
      <c r="D164" s="18">
        <v>11</v>
      </c>
    </row>
    <row r="165" spans="1:4" x14ac:dyDescent="0.35">
      <c r="A165" s="18" t="s">
        <v>71</v>
      </c>
      <c r="B165" s="18" t="s">
        <v>13</v>
      </c>
      <c r="C165" s="18" t="s">
        <v>9</v>
      </c>
      <c r="D165" s="18">
        <v>1</v>
      </c>
    </row>
    <row r="166" spans="1:4" x14ac:dyDescent="0.35">
      <c r="A166" s="18" t="s">
        <v>71</v>
      </c>
      <c r="B166" s="18" t="s">
        <v>14</v>
      </c>
      <c r="C166" s="18" t="s">
        <v>8</v>
      </c>
      <c r="D166" s="18">
        <v>83</v>
      </c>
    </row>
    <row r="167" spans="1:4" x14ac:dyDescent="0.35">
      <c r="A167" s="18" t="s">
        <v>71</v>
      </c>
      <c r="B167" s="18" t="s">
        <v>14</v>
      </c>
      <c r="C167" s="18" t="s">
        <v>9</v>
      </c>
      <c r="D167" s="18">
        <v>12</v>
      </c>
    </row>
    <row r="168" spans="1:4" x14ac:dyDescent="0.35">
      <c r="A168" s="18" t="s">
        <v>71</v>
      </c>
      <c r="B168" s="18" t="s">
        <v>15</v>
      </c>
      <c r="C168" s="18" t="s">
        <v>8</v>
      </c>
      <c r="D168" s="18">
        <v>49</v>
      </c>
    </row>
    <row r="169" spans="1:4" x14ac:dyDescent="0.35">
      <c r="A169" s="18" t="s">
        <v>71</v>
      </c>
      <c r="B169" s="18" t="s">
        <v>15</v>
      </c>
      <c r="C169" s="18" t="s">
        <v>9</v>
      </c>
      <c r="D169" s="18">
        <v>4</v>
      </c>
    </row>
    <row r="170" spans="1:4" x14ac:dyDescent="0.35">
      <c r="A170" s="18" t="s">
        <v>79</v>
      </c>
      <c r="B170" s="18" t="s">
        <v>7</v>
      </c>
      <c r="C170" s="18" t="s">
        <v>8</v>
      </c>
      <c r="D170" s="18">
        <v>10</v>
      </c>
    </row>
    <row r="171" spans="1:4" x14ac:dyDescent="0.35">
      <c r="A171" s="18" t="s">
        <v>79</v>
      </c>
      <c r="B171" s="18" t="s">
        <v>7</v>
      </c>
      <c r="C171" s="18" t="s">
        <v>9</v>
      </c>
      <c r="D171" s="18">
        <v>0</v>
      </c>
    </row>
    <row r="172" spans="1:4" x14ac:dyDescent="0.35">
      <c r="A172" s="18" t="s">
        <v>79</v>
      </c>
      <c r="B172" s="18" t="s">
        <v>10</v>
      </c>
      <c r="C172" s="18" t="s">
        <v>8</v>
      </c>
      <c r="D172" s="18">
        <v>1</v>
      </c>
    </row>
    <row r="173" spans="1:4" x14ac:dyDescent="0.35">
      <c r="A173" s="18" t="s">
        <v>79</v>
      </c>
      <c r="B173" s="18" t="s">
        <v>10</v>
      </c>
      <c r="C173" s="18" t="s">
        <v>9</v>
      </c>
      <c r="D173" s="18">
        <v>2</v>
      </c>
    </row>
    <row r="174" spans="1:4" x14ac:dyDescent="0.35">
      <c r="A174" s="18" t="s">
        <v>79</v>
      </c>
      <c r="B174" s="18" t="s">
        <v>11</v>
      </c>
      <c r="C174" s="18" t="s">
        <v>8</v>
      </c>
      <c r="D174" s="18">
        <v>251</v>
      </c>
    </row>
    <row r="175" spans="1:4" x14ac:dyDescent="0.35">
      <c r="A175" s="18" t="s">
        <v>79</v>
      </c>
      <c r="B175" s="18" t="s">
        <v>11</v>
      </c>
      <c r="C175" s="18" t="s">
        <v>9</v>
      </c>
      <c r="D175" s="18">
        <v>21</v>
      </c>
    </row>
    <row r="176" spans="1:4" x14ac:dyDescent="0.35">
      <c r="A176" s="18" t="s">
        <v>79</v>
      </c>
      <c r="B176" s="18" t="s">
        <v>12</v>
      </c>
      <c r="C176" s="18" t="s">
        <v>8</v>
      </c>
      <c r="D176" s="18">
        <v>15</v>
      </c>
    </row>
    <row r="177" spans="1:4" x14ac:dyDescent="0.35">
      <c r="A177" s="18" t="s">
        <v>79</v>
      </c>
      <c r="B177" s="18" t="s">
        <v>12</v>
      </c>
      <c r="C177" s="18" t="s">
        <v>9</v>
      </c>
      <c r="D177" s="18">
        <v>5</v>
      </c>
    </row>
    <row r="178" spans="1:4" x14ac:dyDescent="0.35">
      <c r="A178" s="18" t="s">
        <v>79</v>
      </c>
      <c r="B178" s="18" t="s">
        <v>13</v>
      </c>
      <c r="C178" s="18" t="s">
        <v>8</v>
      </c>
      <c r="D178" s="18">
        <v>23</v>
      </c>
    </row>
    <row r="179" spans="1:4" x14ac:dyDescent="0.35">
      <c r="A179" s="18" t="s">
        <v>79</v>
      </c>
      <c r="B179" s="18" t="s">
        <v>13</v>
      </c>
      <c r="C179" s="18" t="s">
        <v>9</v>
      </c>
      <c r="D179" s="18">
        <v>2</v>
      </c>
    </row>
    <row r="180" spans="1:4" x14ac:dyDescent="0.35">
      <c r="A180" s="18" t="s">
        <v>79</v>
      </c>
      <c r="B180" s="18" t="s">
        <v>14</v>
      </c>
      <c r="C180" s="18" t="s">
        <v>8</v>
      </c>
      <c r="D180" s="18">
        <v>88</v>
      </c>
    </row>
    <row r="181" spans="1:4" x14ac:dyDescent="0.35">
      <c r="A181" s="18" t="s">
        <v>79</v>
      </c>
      <c r="B181" s="18" t="s">
        <v>14</v>
      </c>
      <c r="C181" s="18" t="s">
        <v>9</v>
      </c>
      <c r="D181" s="18">
        <v>1</v>
      </c>
    </row>
    <row r="182" spans="1:4" x14ac:dyDescent="0.35">
      <c r="A182" s="18" t="s">
        <v>79</v>
      </c>
      <c r="B182" s="18" t="s">
        <v>15</v>
      </c>
      <c r="C182" s="18" t="s">
        <v>8</v>
      </c>
      <c r="D182" s="18">
        <v>39</v>
      </c>
    </row>
    <row r="183" spans="1:4" x14ac:dyDescent="0.35">
      <c r="A183" s="18" t="s">
        <v>79</v>
      </c>
      <c r="B183" s="18" t="s">
        <v>15</v>
      </c>
      <c r="C183" s="18" t="s">
        <v>9</v>
      </c>
      <c r="D183" s="18">
        <v>4</v>
      </c>
    </row>
    <row r="184" spans="1:4" x14ac:dyDescent="0.35">
      <c r="A184" s="18" t="s">
        <v>78</v>
      </c>
      <c r="B184" s="18" t="s">
        <v>7</v>
      </c>
      <c r="C184" s="18" t="s">
        <v>8</v>
      </c>
      <c r="D184" s="18">
        <v>5</v>
      </c>
    </row>
    <row r="185" spans="1:4" x14ac:dyDescent="0.35">
      <c r="A185" s="18" t="s">
        <v>78</v>
      </c>
      <c r="B185" s="18" t="s">
        <v>7</v>
      </c>
      <c r="C185" s="18" t="s">
        <v>9</v>
      </c>
      <c r="D185" s="18">
        <v>0</v>
      </c>
    </row>
    <row r="186" spans="1:4" x14ac:dyDescent="0.35">
      <c r="A186" s="18" t="s">
        <v>78</v>
      </c>
      <c r="B186" s="18" t="s">
        <v>10</v>
      </c>
      <c r="C186" s="18" t="s">
        <v>8</v>
      </c>
      <c r="D186" s="18">
        <v>3</v>
      </c>
    </row>
    <row r="187" spans="1:4" x14ac:dyDescent="0.35">
      <c r="A187" s="18" t="s">
        <v>78</v>
      </c>
      <c r="B187" s="18" t="s">
        <v>10</v>
      </c>
      <c r="C187" s="18" t="s">
        <v>9</v>
      </c>
      <c r="D187" s="18">
        <v>0</v>
      </c>
    </row>
    <row r="188" spans="1:4" x14ac:dyDescent="0.35">
      <c r="A188" s="18" t="s">
        <v>78</v>
      </c>
      <c r="B188" s="18" t="s">
        <v>11</v>
      </c>
      <c r="C188" s="18" t="s">
        <v>8</v>
      </c>
      <c r="D188" s="18">
        <v>230</v>
      </c>
    </row>
    <row r="189" spans="1:4" x14ac:dyDescent="0.35">
      <c r="A189" s="18" t="s">
        <v>78</v>
      </c>
      <c r="B189" s="18" t="s">
        <v>11</v>
      </c>
      <c r="C189" s="18" t="s">
        <v>9</v>
      </c>
      <c r="D189" s="18">
        <v>38</v>
      </c>
    </row>
    <row r="190" spans="1:4" x14ac:dyDescent="0.35">
      <c r="A190" s="18" t="s">
        <v>78</v>
      </c>
      <c r="B190" s="18" t="s">
        <v>12</v>
      </c>
      <c r="C190" s="18" t="s">
        <v>8</v>
      </c>
      <c r="D190" s="18">
        <v>17</v>
      </c>
    </row>
    <row r="191" spans="1:4" x14ac:dyDescent="0.35">
      <c r="A191" s="18" t="s">
        <v>78</v>
      </c>
      <c r="B191" s="18" t="s">
        <v>12</v>
      </c>
      <c r="C191" s="18" t="s">
        <v>9</v>
      </c>
      <c r="D191" s="18">
        <v>0</v>
      </c>
    </row>
    <row r="192" spans="1:4" x14ac:dyDescent="0.35">
      <c r="A192" s="18" t="s">
        <v>78</v>
      </c>
      <c r="B192" s="18" t="s">
        <v>13</v>
      </c>
      <c r="C192" s="18" t="s">
        <v>8</v>
      </c>
      <c r="D192" s="18">
        <v>14</v>
      </c>
    </row>
    <row r="193" spans="1:4" x14ac:dyDescent="0.35">
      <c r="A193" s="18" t="s">
        <v>78</v>
      </c>
      <c r="B193" s="18" t="s">
        <v>13</v>
      </c>
      <c r="C193" s="18" t="s">
        <v>9</v>
      </c>
      <c r="D193" s="18">
        <v>8</v>
      </c>
    </row>
    <row r="194" spans="1:4" x14ac:dyDescent="0.35">
      <c r="A194" s="18" t="s">
        <v>78</v>
      </c>
      <c r="B194" s="18" t="s">
        <v>14</v>
      </c>
      <c r="C194" s="18" t="s">
        <v>8</v>
      </c>
      <c r="D194" s="18">
        <v>132</v>
      </c>
    </row>
    <row r="195" spans="1:4" x14ac:dyDescent="0.35">
      <c r="A195" s="18" t="s">
        <v>78</v>
      </c>
      <c r="B195" s="18" t="s">
        <v>14</v>
      </c>
      <c r="C195" s="18" t="s">
        <v>9</v>
      </c>
      <c r="D195" s="18">
        <v>11</v>
      </c>
    </row>
    <row r="196" spans="1:4" x14ac:dyDescent="0.35">
      <c r="A196" s="18" t="s">
        <v>78</v>
      </c>
      <c r="B196" s="18" t="s">
        <v>15</v>
      </c>
      <c r="C196" s="18" t="s">
        <v>8</v>
      </c>
      <c r="D196" s="18">
        <v>58</v>
      </c>
    </row>
    <row r="197" spans="1:4" x14ac:dyDescent="0.35">
      <c r="A197" s="18" t="s">
        <v>78</v>
      </c>
      <c r="B197" s="18" t="s">
        <v>15</v>
      </c>
      <c r="C197" s="18" t="s">
        <v>9</v>
      </c>
      <c r="D197" s="18">
        <v>6</v>
      </c>
    </row>
    <row r="198" spans="1:4" x14ac:dyDescent="0.35">
      <c r="A198" s="18" t="s">
        <v>101</v>
      </c>
      <c r="B198" s="18" t="s">
        <v>7</v>
      </c>
      <c r="C198" s="18" t="s">
        <v>8</v>
      </c>
      <c r="D198" s="18">
        <v>7</v>
      </c>
    </row>
    <row r="199" spans="1:4" x14ac:dyDescent="0.35">
      <c r="A199" s="18" t="s">
        <v>101</v>
      </c>
      <c r="B199" s="18" t="s">
        <v>7</v>
      </c>
      <c r="C199" s="18" t="s">
        <v>9</v>
      </c>
      <c r="D199" s="18">
        <v>0</v>
      </c>
    </row>
    <row r="200" spans="1:4" x14ac:dyDescent="0.35">
      <c r="A200" s="18" t="s">
        <v>101</v>
      </c>
      <c r="B200" s="18" t="s">
        <v>10</v>
      </c>
      <c r="C200" s="18" t="s">
        <v>8</v>
      </c>
      <c r="D200" s="18">
        <v>4</v>
      </c>
    </row>
    <row r="201" spans="1:4" x14ac:dyDescent="0.35">
      <c r="A201" s="18" t="s">
        <v>101</v>
      </c>
      <c r="B201" s="18" t="s">
        <v>10</v>
      </c>
      <c r="C201" s="18" t="s">
        <v>9</v>
      </c>
      <c r="D201" s="18">
        <v>2</v>
      </c>
    </row>
    <row r="202" spans="1:4" x14ac:dyDescent="0.35">
      <c r="A202" s="18" t="s">
        <v>101</v>
      </c>
      <c r="B202" s="18" t="s">
        <v>11</v>
      </c>
      <c r="C202" s="18" t="s">
        <v>8</v>
      </c>
      <c r="D202" s="18">
        <v>241</v>
      </c>
    </row>
    <row r="203" spans="1:4" x14ac:dyDescent="0.35">
      <c r="A203" s="18" t="s">
        <v>101</v>
      </c>
      <c r="B203" s="18" t="s">
        <v>11</v>
      </c>
      <c r="C203" s="18" t="s">
        <v>9</v>
      </c>
      <c r="D203" s="18">
        <v>35</v>
      </c>
    </row>
    <row r="204" spans="1:4" x14ac:dyDescent="0.35">
      <c r="A204" s="18" t="s">
        <v>101</v>
      </c>
      <c r="B204" s="18" t="s">
        <v>12</v>
      </c>
      <c r="C204" s="18" t="s">
        <v>8</v>
      </c>
      <c r="D204" s="18">
        <v>20</v>
      </c>
    </row>
    <row r="205" spans="1:4" x14ac:dyDescent="0.35">
      <c r="A205" s="18" t="s">
        <v>101</v>
      </c>
      <c r="B205" s="18" t="s">
        <v>12</v>
      </c>
      <c r="C205" s="18" t="s">
        <v>9</v>
      </c>
      <c r="D205" s="18">
        <v>0</v>
      </c>
    </row>
    <row r="206" spans="1:4" x14ac:dyDescent="0.35">
      <c r="A206" s="18" t="s">
        <v>101</v>
      </c>
      <c r="B206" s="18" t="s">
        <v>13</v>
      </c>
      <c r="C206" s="18" t="s">
        <v>8</v>
      </c>
      <c r="D206" s="18">
        <v>19</v>
      </c>
    </row>
    <row r="207" spans="1:4" x14ac:dyDescent="0.35">
      <c r="A207" s="18" t="s">
        <v>101</v>
      </c>
      <c r="B207" s="18" t="s">
        <v>13</v>
      </c>
      <c r="C207" s="18" t="s">
        <v>9</v>
      </c>
      <c r="D207" s="18">
        <v>2</v>
      </c>
    </row>
    <row r="208" spans="1:4" x14ac:dyDescent="0.35">
      <c r="A208" s="18" t="s">
        <v>101</v>
      </c>
      <c r="B208" s="18" t="s">
        <v>14</v>
      </c>
      <c r="C208" s="18" t="s">
        <v>8</v>
      </c>
      <c r="D208" s="18">
        <v>99</v>
      </c>
    </row>
    <row r="209" spans="1:4" x14ac:dyDescent="0.35">
      <c r="A209" s="18" t="s">
        <v>101</v>
      </c>
      <c r="B209" s="18" t="s">
        <v>14</v>
      </c>
      <c r="C209" s="18" t="s">
        <v>9</v>
      </c>
      <c r="D209" s="18">
        <v>2</v>
      </c>
    </row>
    <row r="210" spans="1:4" x14ac:dyDescent="0.35">
      <c r="A210" s="18" t="s">
        <v>101</v>
      </c>
      <c r="B210" s="18" t="s">
        <v>15</v>
      </c>
      <c r="C210" s="18" t="s">
        <v>8</v>
      </c>
      <c r="D210" s="18">
        <v>59</v>
      </c>
    </row>
    <row r="211" spans="1:4" x14ac:dyDescent="0.35">
      <c r="A211" s="18" t="s">
        <v>101</v>
      </c>
      <c r="B211" s="18" t="s">
        <v>15</v>
      </c>
      <c r="C211" s="18" t="s">
        <v>9</v>
      </c>
      <c r="D211" s="18">
        <v>5</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564D5-91F3-47BE-8271-D89132032C92}">
  <sheetPr codeName="Sheet8">
    <tabColor rgb="FFFF0000"/>
  </sheetPr>
  <dimension ref="A1:R31"/>
  <sheetViews>
    <sheetView showGridLines="0" zoomScaleNormal="100" workbookViewId="0">
      <selection activeCell="F8" sqref="F8"/>
    </sheetView>
  </sheetViews>
  <sheetFormatPr defaultColWidth="9.1796875" defaultRowHeight="15.5" x14ac:dyDescent="0.35"/>
  <cols>
    <col min="1" max="1" width="25.453125" style="44" bestFit="1" customWidth="1"/>
    <col min="2" max="4" width="10.54296875" style="44" customWidth="1"/>
    <col min="5" max="5" width="5.54296875" style="44" bestFit="1" customWidth="1"/>
    <col min="6" max="8" width="10.54296875" style="44" customWidth="1"/>
    <col min="9" max="9" width="5.54296875" style="44" bestFit="1" customWidth="1"/>
    <col min="10" max="12" width="10.54296875" style="44" customWidth="1"/>
    <col min="13" max="13" width="9.1796875" style="44" customWidth="1"/>
    <col min="14" max="16384" width="9.1796875" style="44"/>
  </cols>
  <sheetData>
    <row r="1" spans="1:18" ht="37.5" customHeight="1" x14ac:dyDescent="0.35">
      <c r="A1" s="75"/>
      <c r="B1" s="76"/>
      <c r="C1" s="76"/>
      <c r="D1" s="76"/>
      <c r="E1" s="76"/>
      <c r="F1" s="76"/>
      <c r="G1" s="76"/>
      <c r="H1" s="76"/>
      <c r="I1" s="76"/>
      <c r="J1" s="76"/>
      <c r="K1" s="76"/>
      <c r="L1" s="76"/>
      <c r="M1" s="43"/>
      <c r="N1" s="43"/>
      <c r="O1" s="43"/>
      <c r="P1" s="43"/>
      <c r="Q1" s="43"/>
      <c r="R1" s="41"/>
    </row>
    <row r="2" spans="1:18" x14ac:dyDescent="0.35">
      <c r="A2" s="41"/>
      <c r="B2" s="41"/>
      <c r="C2" s="41"/>
      <c r="D2" s="41"/>
      <c r="E2" s="41"/>
      <c r="F2" s="41"/>
      <c r="G2" s="41"/>
      <c r="H2" s="41"/>
      <c r="I2" s="41"/>
      <c r="J2" s="41"/>
      <c r="K2" s="41"/>
      <c r="L2" s="41"/>
      <c r="M2" s="41"/>
      <c r="N2" s="41"/>
      <c r="O2" s="41"/>
      <c r="P2" s="41"/>
      <c r="Q2" s="41"/>
      <c r="R2" s="41"/>
    </row>
    <row r="3" spans="1:18" x14ac:dyDescent="0.35">
      <c r="A3" s="45"/>
      <c r="B3" s="41"/>
      <c r="C3" s="41"/>
      <c r="D3" s="41"/>
      <c r="E3" s="41"/>
      <c r="F3" s="41"/>
      <c r="G3" s="41"/>
      <c r="H3" s="41"/>
      <c r="I3" s="41"/>
      <c r="J3" s="41"/>
      <c r="K3" s="41"/>
      <c r="L3" s="41"/>
      <c r="M3" s="41"/>
      <c r="N3" s="41"/>
      <c r="O3" s="41"/>
      <c r="P3" s="41"/>
      <c r="Q3" s="41"/>
      <c r="R3" s="41"/>
    </row>
    <row r="4" spans="1:18" x14ac:dyDescent="0.35">
      <c r="A4" s="77" t="str">
        <f>FIRE0302!A4</f>
        <v>2024/25</v>
      </c>
      <c r="B4" s="77"/>
      <c r="C4" s="77"/>
      <c r="D4" s="77"/>
      <c r="E4" s="41"/>
      <c r="F4" s="41"/>
      <c r="G4" s="41"/>
      <c r="H4" s="41"/>
      <c r="I4" s="41"/>
      <c r="J4" s="41"/>
      <c r="K4" s="41"/>
      <c r="L4" s="42"/>
      <c r="M4" s="41"/>
      <c r="N4" s="74"/>
      <c r="O4" s="74"/>
      <c r="P4" s="74"/>
      <c r="Q4" s="74"/>
      <c r="R4" s="74"/>
    </row>
    <row r="5" spans="1:18" x14ac:dyDescent="0.35">
      <c r="A5" s="41"/>
      <c r="B5" s="41"/>
      <c r="C5" s="41"/>
      <c r="D5" s="41"/>
      <c r="E5" s="41"/>
      <c r="F5" s="41"/>
      <c r="G5" s="41"/>
      <c r="H5" s="41"/>
      <c r="I5" s="41"/>
      <c r="J5" s="41"/>
      <c r="K5" s="41"/>
      <c r="L5" s="41"/>
      <c r="M5" s="41"/>
      <c r="N5" s="74"/>
      <c r="O5" s="74"/>
      <c r="P5" s="74"/>
      <c r="Q5" s="74"/>
      <c r="R5" s="74"/>
    </row>
    <row r="6" spans="1:18" x14ac:dyDescent="0.35">
      <c r="A6" s="41"/>
      <c r="B6" s="78" t="s">
        <v>68</v>
      </c>
      <c r="C6" s="78"/>
      <c r="D6" s="78"/>
      <c r="E6" s="46"/>
      <c r="F6" s="78" t="s">
        <v>69</v>
      </c>
      <c r="G6" s="78"/>
      <c r="H6" s="78"/>
      <c r="I6" s="46"/>
      <c r="J6" s="78" t="s">
        <v>48</v>
      </c>
      <c r="K6" s="78"/>
      <c r="L6" s="78"/>
      <c r="M6" s="41"/>
      <c r="N6" s="74"/>
      <c r="O6" s="74"/>
      <c r="P6" s="74"/>
      <c r="Q6" s="74"/>
      <c r="R6" s="74"/>
    </row>
    <row r="7" spans="1:18" ht="20.149999999999999" customHeight="1" x14ac:dyDescent="0.35">
      <c r="A7" s="47" t="s">
        <v>49</v>
      </c>
      <c r="B7" s="48" t="s">
        <v>50</v>
      </c>
      <c r="C7" s="48" t="s">
        <v>8</v>
      </c>
      <c r="D7" s="48" t="s">
        <v>9</v>
      </c>
      <c r="E7" s="48"/>
      <c r="F7" s="48" t="s">
        <v>50</v>
      </c>
      <c r="G7" s="48" t="s">
        <v>8</v>
      </c>
      <c r="H7" s="48" t="s">
        <v>9</v>
      </c>
      <c r="I7" s="48"/>
      <c r="J7" s="48" t="s">
        <v>50</v>
      </c>
      <c r="K7" s="48" t="s">
        <v>8</v>
      </c>
      <c r="L7" s="48" t="s">
        <v>9</v>
      </c>
      <c r="M7" s="41"/>
      <c r="N7" s="74"/>
      <c r="O7" s="74"/>
      <c r="P7" s="74"/>
      <c r="Q7" s="74"/>
      <c r="R7" s="74"/>
    </row>
    <row r="8" spans="1:18" x14ac:dyDescent="0.35">
      <c r="A8" s="41" t="s">
        <v>50</v>
      </c>
      <c r="B8" s="41" cm="1">
        <f t="array" ref="B8">IF($A$4="2009/10",SUMPRODUCT(('0910'!$A$2:$A$1000=$A$4)*('0910'!$D$2:$D$1000)),SUMPRODUCT(('Data - primary fires'!$A$2:$A$650=$A$4)*('Data - primary fires'!$D$2:$D$650)))</f>
        <v>18494</v>
      </c>
      <c r="C8" s="41" cm="1">
        <f t="array" ref="C8">IF($A$4="2009/10",SUMPRODUCT(('0910'!$A$2:$A$1000=$A$4)*('0910'!$C$2:$C$1000=$C$7)*('0910'!$D$2:$D$1000)),SUMPRODUCT(('Data - primary fires'!$A$2:$A$650=$A$4)*('Data - primary fires'!$C$2:$C$650=$C$7)*('Data - primary fires'!$D$2:$D$650)))</f>
        <v>11575</v>
      </c>
      <c r="D8" s="41" cm="1">
        <f t="array" ref="D8">IF($A$4="2009/10",SUMPRODUCT(('0910'!$A$2:$A$1000=$A$4)*('0910'!$C$2:$C$1000=$D$7)*('0910'!$D$2:$D$1000)),SUMPRODUCT(('Data - primary fires'!$A$2:$A$650=$A$4)*('Data - primary fires'!$C$2:$C$650=$D$7)*('Data - primary fires'!$D$2:$D$650)))</f>
        <v>6919</v>
      </c>
      <c r="E8" s="42"/>
      <c r="F8" s="41" cm="1">
        <f t="array" ref="F8">IF($A$4="2009/10",SUMPRODUCT(('0910'!$A$2:$A$1000=$A$4)*('0910'!$D$2:$D$1000)),SUMPRODUCT(('Data - fatalities'!$A$2:$A$675=$A$4)*('Data - fatalities'!$D$2:$D$675)))</f>
        <v>30</v>
      </c>
      <c r="G8" s="41" cm="1">
        <f t="array" ref="G8">IF($A$4="2009/10",SUMPRODUCT(('0910'!$A$2:$A$1000=$A$4)*('0910'!$C$2:$C$1000=$C$7)*('0910'!$D$2:$D$1000)),SUMPRODUCT(('Data - fatalities'!$A$2:$A$675=$A$4)*('Data - fatalities'!$C$2:$C$675=$C$7)*('Data - fatalities'!$D$2:$D$675)))</f>
        <v>25</v>
      </c>
      <c r="H8" s="41" cm="1">
        <f t="array" ref="H8">IF($A$4="2009/10",SUMPRODUCT(('0910'!$A$2:$A$1000=$A$4)*('0910'!$C$2:$C$1000=$D$7)*('0910'!$D$2:$D$1000)),SUMPRODUCT(('Data - fatalities'!$A$2:$A$675=$A$4)*('Data - fatalities'!$C$2:$C$675=$D$7)*('Data - fatalities'!$D$2:$D$675)))</f>
        <v>5</v>
      </c>
      <c r="I8" s="42"/>
      <c r="J8" s="41" cm="1">
        <f t="array" ref="J8">IF($A$4="2009/10",SUMPRODUCT(('0910'!$A$2:$A$1000=$A$4)*('0910'!$D$2:$D$1000)),SUMPRODUCT(('Data - casualties'!$A$2:$A$675=$A$4)*('Data - casualties'!$D$2:$D$675)))</f>
        <v>495</v>
      </c>
      <c r="K8" s="41" cm="1">
        <f t="array" ref="K8">IF($A$4="2009/10",SUMPRODUCT(('0910'!$A$2:$A$1000=$A$4)*('0910'!$C$2:$C$1000=$C$7)*('0910'!$D$2:$D$1000)),SUMPRODUCT(('Data - casualties'!$A$2:$A$675=$A$4)*('Data - casualties'!$C$2:$C$675=$C$7)*('Data - casualties'!$D$2:$D$675)))</f>
        <v>449</v>
      </c>
      <c r="L8" s="41" cm="1">
        <f t="array" ref="L8">IF($A$4="2009/10",SUMPRODUCT(('0910'!$A$2:$A$1000=$A$4)*('0910'!$C$2:$C$1000=$D$7)*('0910'!$D$2:$D$1000)),SUMPRODUCT(('Data - casualties'!$A$2:$A$675=$A$4)*('Data - casualties'!$C$2:$C$675=$D$7)*('Data - casualties'!$D$2:$D$675)))</f>
        <v>46</v>
      </c>
      <c r="M8" s="41"/>
      <c r="N8" s="41"/>
      <c r="O8" s="41"/>
      <c r="P8" s="41"/>
      <c r="Q8" s="41"/>
      <c r="R8" s="41"/>
    </row>
    <row r="9" spans="1:18" x14ac:dyDescent="0.35">
      <c r="A9" s="41" t="s">
        <v>11</v>
      </c>
      <c r="B9" s="41" cm="1">
        <f t="array" ref="B9">IF($A$4="2009/10",SUMPRODUCT(('0910'!$A$2:$A$1000=$A$4)*('0910'!$B$2:$B$1000=$A9)*('0910'!$D$2:$D$1000)),SUMPRODUCT(('Data - primary fires'!$A$2:$A$650=$A$4)*('Data - primary fires'!$B$2:$B$650=$A9)*('Data - primary fires'!$D$2:$D$650)))</f>
        <v>10743</v>
      </c>
      <c r="C9" s="41" cm="1">
        <f t="array" ref="C9">IF($A$4="2009/10",SUMPRODUCT(('0910'!$A$2:$A$1000=$A$4)*('0910'!$C$2:$C$1000=$C$7)*('0910'!$B$2:$B$1000=$A9)*('0910'!$D$2:$D$1000)),SUMPRODUCT(('Data - primary fires'!$A$2:$A$650=$A$4)*('Data - primary fires'!$B$2:$B$650=$A9)*('Data - primary fires'!$C$2:$C$650=$C$7)*('Data - primary fires'!$D$2:$D$650)))</f>
        <v>6937</v>
      </c>
      <c r="D9" s="41" cm="1">
        <f t="array" ref="D9">IF($A$4="2009/10",SUMPRODUCT(('0910'!$A$2:$A$1000=$A$4)*('0910'!$C$2:$C$1000=$D$7)*('0910'!$B$2:$B$1000=$A9)*('0910'!$D$2:$D$1000)),SUMPRODUCT(('Data - primary fires'!$A$2:$A$650=$A$4)*('Data - primary fires'!$B$2:$B$650=$A9)*('Data - primary fires'!$C$2:$C$650=$D$7)*('Data - primary fires'!$D$2:$D$650)))</f>
        <v>3806</v>
      </c>
      <c r="E9" s="42"/>
      <c r="F9" s="41" cm="1">
        <f t="array" ref="F9">IF($A$4="2009/10",SUMPRODUCT(('0910'!$A$2:$A$1000=$A$4)*('0910'!$B$2:$B$1000=$A9)*('0910'!$D$2:$D$1000)),SUMPRODUCT(('Data - fatalities'!$A$2:$A$675=$A$4)*('Data - fatalities'!$B$2:$B$675=$A9)*('Data - fatalities'!$D$2:$D$675)))</f>
        <v>15</v>
      </c>
      <c r="G9" s="41" cm="1">
        <f t="array" ref="G9">IF($A$4="2009/10",SUMPRODUCT(('0910'!$A$2:$A$1000=$A$4)*('0910'!$C$2:$C$1000=$C$7)*('0910'!$B$2:$B$1000=$A9)*('0910'!$D$2:$D$1000)),SUMPRODUCT(('Data - fatalities'!$A$2:$A$675=$A$4)*('Data - fatalities'!$B$2:$B$675=$A9)*('Data - fatalities'!$C$2:$C$675=$C$7)*('Data - fatalities'!$D$2:$D$675)))</f>
        <v>10</v>
      </c>
      <c r="H9" s="41" cm="1">
        <f t="array" ref="H9">IF($A$4="2009/10",SUMPRODUCT(('0910'!$A$2:$A$1000=$A$4)*('0910'!$C$2:$C$1000=$D$7)*('0910'!$B$2:$B$1000=$A9)*('0910'!$D$2:$D$1000)),SUMPRODUCT(('Data - fatalities'!$A$2:$A$675=$A$4)*('Data - fatalities'!$B$2:$B$675=$A9)*('Data - fatalities'!$C$2:$C$675=$D$7)*('Data - fatalities'!$D$2:$D$675)))</f>
        <v>5</v>
      </c>
      <c r="I9" s="42"/>
      <c r="J9" s="41" cm="1">
        <f t="array" ref="J9">IF($A$4="2009/10",SUMPRODUCT(('0910'!$A$2:$A$1000=$A$4)*('0910'!$B$2:$B$1000=$A9)*('0910'!$D$2:$D$1000)),SUMPRODUCT(('Data - casualties'!$A$2:$A$675=$A$4)*('Data - casualties'!$B$2:$B$675=$A9)*('Data - casualties'!$D$2:$D$675)))</f>
        <v>276</v>
      </c>
      <c r="K9" s="41" cm="1">
        <f t="array" ref="K9">IF($A$4="2009/10",SUMPRODUCT(('0910'!$A$2:$A$1000=$A$4)*('0910'!$C$2:$C$1000=$C$7)*('0910'!$B$2:$B$1000=$A9)*('0910'!$D$2:$D$1000)),SUMPRODUCT(('Data - casualties'!$A$2:$A$675=$A$4)*('Data - casualties'!$B$2:$B$675=$A9)*('Data - casualties'!$C$2:$C$675=$C$7)*('Data - casualties'!$D$2:$D$675)))</f>
        <v>241</v>
      </c>
      <c r="L9" s="41" cm="1">
        <f t="array" ref="L9">IF($A$4="2009/10",SUMPRODUCT(('0910'!$A$2:$A$1000=$A$4)*('0910'!$C$2:$C$1000=$D$7)*('0910'!$B$2:$B$1000=$A9)*('0910'!$D$2:$D$1000)),SUMPRODUCT(('Data - casualties'!$A$2:$A$675=$A$4)*('Data - casualties'!$B$2:$B$675=$A9)*('Data - casualties'!$C$2:$C$675=$D$7)*('Data - casualties'!$D$2:$D$675)))</f>
        <v>35</v>
      </c>
      <c r="M9" s="41"/>
      <c r="N9" s="41"/>
      <c r="O9" s="41"/>
      <c r="P9" s="41"/>
      <c r="Q9" s="41"/>
      <c r="R9" s="41"/>
    </row>
    <row r="10" spans="1:18" x14ac:dyDescent="0.35">
      <c r="A10" s="41" t="s">
        <v>13</v>
      </c>
      <c r="B10" s="41" cm="1">
        <f t="array" ref="B10">IF($A$4="2009/10",SUMPRODUCT(('0910'!$A$2:$A$1000=$A$4)*('0910'!$B$2:$B$1000=$A10)*('0910'!$D$2:$D$1000)),SUMPRODUCT(('Data - primary fires'!$A$2:$A$650=$A$4)*('Data - primary fires'!$B$2:$B$650=$A10)*('Data - primary fires'!$D$2:$D$650)))</f>
        <v>1793</v>
      </c>
      <c r="C10" s="41" cm="1">
        <f t="array" ref="C10">IF($A$4="2009/10",SUMPRODUCT(('0910'!$A$2:$A$1000=$A$4)*('0910'!$C$2:$C$1000=$C$7)*('0910'!$B$2:$B$1000=$A10)*('0910'!$D$2:$D$1000)),SUMPRODUCT(('Data - primary fires'!$A$2:$A$650=$A$4)*('Data - primary fires'!$B$2:$B$650=$A10)*('Data - primary fires'!$C$2:$C$650=$C$7)*('Data - primary fires'!$D$2:$D$650)))</f>
        <v>342</v>
      </c>
      <c r="D10" s="41" cm="1">
        <f t="array" ref="D10">IF($A$4="2009/10",SUMPRODUCT(('0910'!$A$2:$A$1000=$A$4)*('0910'!$C$2:$C$1000=$D$7)*('0910'!$B$2:$B$1000=$A10)*('0910'!$D$2:$D$1000)),SUMPRODUCT(('Data - primary fires'!$A$2:$A$650=$A$4)*('Data - primary fires'!$B$2:$B$650=$A10)*('Data - primary fires'!$C$2:$C$650=$D$7)*('Data - primary fires'!$D$2:$D$650)))</f>
        <v>1451</v>
      </c>
      <c r="E10" s="42"/>
      <c r="F10" s="41" cm="1">
        <f t="array" ref="F10">IF($A$4="2009/10",SUMPRODUCT(('0910'!$A$2:$A$1000=$A$4)*('0910'!$B$2:$B$1000=$A10)*('0910'!$D$2:$D$1000)),SUMPRODUCT(('Data - fatalities'!$A$2:$A$675=$A$4)*('Data - fatalities'!$B$2:$B$675=$A10)*('Data - fatalities'!$D$2:$D$675)))</f>
        <v>0</v>
      </c>
      <c r="G10" s="41" cm="1">
        <f t="array" ref="G10">IF($A$4="2009/10",SUMPRODUCT(('0910'!$A$2:$A$1000=$A$4)*('0910'!$C$2:$C$1000=$C$7)*('0910'!$B$2:$B$1000=$A10)*('0910'!$D$2:$D$1000)),SUMPRODUCT(('Data - fatalities'!$A$2:$A$675=$A$4)*('Data - fatalities'!$B$2:$B$675=$A10)*('Data - fatalities'!$C$2:$C$675=$C$7)*('Data - fatalities'!$D$2:$D$675)))</f>
        <v>0</v>
      </c>
      <c r="H10" s="41" cm="1">
        <f t="array" ref="H10">IF($A$4="2009/10",SUMPRODUCT(('0910'!$A$2:$A$1000=$A$4)*('0910'!$C$2:$C$1000=$D$7)*('0910'!$B$2:$B$1000=$A10)*('0910'!$D$2:$D$1000)),SUMPRODUCT(('Data - fatalities'!$A$2:$A$675=$A$4)*('Data - fatalities'!$B$2:$B$675=$A10)*('Data - fatalities'!$C$2:$C$675=$D$7)*('Data - fatalities'!$D$2:$D$675)))</f>
        <v>0</v>
      </c>
      <c r="I10" s="42"/>
      <c r="J10" s="41" cm="1">
        <f t="array" ref="J10">IF($A$4="2009/10",SUMPRODUCT(('0910'!$A$2:$A$1000=$A$4)*('0910'!$B$2:$B$1000=$A10)*('0910'!$D$2:$D$1000)),SUMPRODUCT(('Data - casualties'!$A$2:$A$675=$A$4)*('Data - casualties'!$B$2:$B$675=$A10)*('Data - casualties'!$D$2:$D$675)))</f>
        <v>21</v>
      </c>
      <c r="K10" s="41" cm="1">
        <f t="array" ref="K10">IF($A$4="2009/10",SUMPRODUCT(('0910'!$A$2:$A$1000=$A$4)*('0910'!$C$2:$C$1000=$C$7)*('0910'!$B$2:$B$1000=$A10)*('0910'!$D$2:$D$1000)),SUMPRODUCT(('Data - casualties'!$A$2:$A$675=$A$4)*('Data - casualties'!$B$2:$B$675=$A10)*('Data - casualties'!$C$2:$C$675=$C$7)*('Data - casualties'!$D$2:$D$675)))</f>
        <v>19</v>
      </c>
      <c r="L10" s="41" cm="1">
        <f t="array" ref="L10">IF($A$4="2009/10",SUMPRODUCT(('0910'!$A$2:$A$1000=$A$4)*('0910'!$C$2:$C$1000=$D$7)*('0910'!$B$2:$B$1000=$A10)*('0910'!$D$2:$D$1000)),SUMPRODUCT(('Data - casualties'!$A$2:$A$675=$A$4)*('Data - casualties'!$B$2:$B$675=$A10)*('Data - casualties'!$C$2:$C$675=$D$7)*('Data - casualties'!$D$2:$D$675)))</f>
        <v>2</v>
      </c>
      <c r="M10" s="41"/>
      <c r="N10" s="41"/>
      <c r="O10" s="41"/>
      <c r="P10" s="41"/>
      <c r="Q10" s="41"/>
      <c r="R10" s="41"/>
    </row>
    <row r="11" spans="1:18" x14ac:dyDescent="0.35">
      <c r="A11" s="41" t="s">
        <v>15</v>
      </c>
      <c r="B11" s="41" cm="1">
        <f t="array" ref="B11">IF($A$4="2009/10",SUMPRODUCT(('0910'!$A$2:$A$1000=$A$4)*('0910'!$B$2:$B$1000=$A11)*('0910'!$D$2:$D$1000)),SUMPRODUCT(('Data - primary fires'!$A$2:$A$650=$A$4)*('Data - primary fires'!$B$2:$B$650=$A11)*('Data - primary fires'!$D$2:$D$650)))</f>
        <v>2135</v>
      </c>
      <c r="C11" s="41" cm="1">
        <f t="array" ref="C11">IF($A$4="2009/10",SUMPRODUCT(('0910'!$A$2:$A$1000=$A$4)*('0910'!$C$2:$C$1000=$C$7)*('0910'!$B$2:$B$1000=$A11)*('0910'!$D$2:$D$1000)),SUMPRODUCT(('Data - primary fires'!$A$2:$A$650=$A$4)*('Data - primary fires'!$B$2:$B$650=$A11)*('Data - primary fires'!$C$2:$C$650=$C$7)*('Data - primary fires'!$D$2:$D$650)))</f>
        <v>1366</v>
      </c>
      <c r="D11" s="41" cm="1">
        <f t="array" ref="D11">IF($A$4="2009/10",SUMPRODUCT(('0910'!$A$2:$A$1000=$A$4)*('0910'!$C$2:$C$1000=$D$7)*('0910'!$B$2:$B$1000=$A11)*('0910'!$D$2:$D$1000)),SUMPRODUCT(('Data - primary fires'!$A$2:$A$650=$A$4)*('Data - primary fires'!$B$2:$B$650=$A11)*('Data - primary fires'!$C$2:$C$650=$D$7)*('Data - primary fires'!$D$2:$D$650)))</f>
        <v>769</v>
      </c>
      <c r="E11" s="42"/>
      <c r="F11" s="41" cm="1">
        <f t="array" ref="F11">IF($A$4="2009/10",SUMPRODUCT(('0910'!$A$2:$A$1000=$A$4)*('0910'!$B$2:$B$1000=$A11)*('0910'!$D$2:$D$1000)),SUMPRODUCT(('Data - fatalities'!$A$2:$A$675=$A$4)*('Data - fatalities'!$B$2:$B$675=$A11)*('Data - fatalities'!$D$2:$D$675)))</f>
        <v>1</v>
      </c>
      <c r="G11" s="41" cm="1">
        <f t="array" ref="G11">IF($A$4="2009/10",SUMPRODUCT(('0910'!$A$2:$A$1000=$A$4)*('0910'!$C$2:$C$1000=$C$7)*('0910'!$B$2:$B$1000=$A11)*('0910'!$D$2:$D$1000)),SUMPRODUCT(('Data - fatalities'!$A$2:$A$675=$A$4)*('Data - fatalities'!$B$2:$B$675=$A11)*('Data - fatalities'!$C$2:$C$675=$C$7)*('Data - fatalities'!$D$2:$D$675)))</f>
        <v>1</v>
      </c>
      <c r="H11" s="41" cm="1">
        <f t="array" ref="H11">IF($A$4="2009/10",SUMPRODUCT(('0910'!$A$2:$A$1000=$A$4)*('0910'!$C$2:$C$1000=$D$7)*('0910'!$B$2:$B$1000=$A11)*('0910'!$D$2:$D$1000)),SUMPRODUCT(('Data - fatalities'!$A$2:$A$675=$A$4)*('Data - fatalities'!$B$2:$B$675=$A11)*('Data - fatalities'!$C$2:$C$675=$D$7)*('Data - fatalities'!$D$2:$D$675)))</f>
        <v>0</v>
      </c>
      <c r="I11" s="42"/>
      <c r="J11" s="41" cm="1">
        <f t="array" ref="J11">IF($A$4="2009/10",SUMPRODUCT(('0910'!$A$2:$A$1000=$A$4)*('0910'!$B$2:$B$1000=$A11)*('0910'!$D$2:$D$1000)),SUMPRODUCT(('Data - casualties'!$A$2:$A$675=$A$4)*('Data - casualties'!$B$2:$B$675=$A11)*('Data - casualties'!$D$2:$D$675)))</f>
        <v>64</v>
      </c>
      <c r="K11" s="41" cm="1">
        <f t="array" ref="K11">IF($A$4="2009/10",SUMPRODUCT(('0910'!$A$2:$A$1000=$A$4)*('0910'!$C$2:$C$1000=$C$7)*('0910'!$B$2:$B$1000=$A11)*('0910'!$D$2:$D$1000)),SUMPRODUCT(('Data - casualties'!$A$2:$A$675=$A$4)*('Data - casualties'!$B$2:$B$675=$A11)*('Data - casualties'!$C$2:$C$675=$C$7)*('Data - casualties'!$D$2:$D$675)))</f>
        <v>59</v>
      </c>
      <c r="L11" s="41" cm="1">
        <f t="array" ref="L11">IF($A$4="2009/10",SUMPRODUCT(('0910'!$A$2:$A$1000=$A$4)*('0910'!$C$2:$C$1000=$D$7)*('0910'!$B$2:$B$1000=$A11)*('0910'!$D$2:$D$1000)),SUMPRODUCT(('Data - casualties'!$A$2:$A$675=$A$4)*('Data - casualties'!$B$2:$B$675=$A11)*('Data - casualties'!$C$2:$C$675=$D$7)*('Data - casualties'!$D$2:$D$675)))</f>
        <v>5</v>
      </c>
      <c r="M11" s="41"/>
      <c r="N11" s="41"/>
      <c r="O11" s="41"/>
      <c r="P11" s="41"/>
      <c r="Q11" s="41"/>
      <c r="R11" s="41"/>
    </row>
    <row r="12" spans="1:18" x14ac:dyDescent="0.35">
      <c r="A12" s="41" t="s">
        <v>12</v>
      </c>
      <c r="B12" s="41" cm="1">
        <f t="array" ref="B12">IF($A$4="2009/10",SUMPRODUCT(('0910'!$A$2:$A$1000=$A$4)*('0910'!$B$2:$B$1000=$A12)*('0910'!$D$2:$D$1000)),SUMPRODUCT(('Data - primary fires'!$A$2:$A$650=$A$4)*('Data - primary fires'!$B$2:$B$650=$A12)*('Data - primary fires'!$D$2:$D$650)))</f>
        <v>993</v>
      </c>
      <c r="C12" s="41" cm="1">
        <f t="array" ref="C12">IF($A$4="2009/10",SUMPRODUCT(('0910'!$A$2:$A$1000=$A$4)*('0910'!$C$2:$C$1000=$C$7)*('0910'!$B$2:$B$1000=$A12)*('0910'!$D$2:$D$1000)),SUMPRODUCT(('Data - primary fires'!$A$2:$A$650=$A$4)*('Data - primary fires'!$B$2:$B$650=$A12)*('Data - primary fires'!$C$2:$C$650=$C$7)*('Data - primary fires'!$D$2:$D$650)))</f>
        <v>944</v>
      </c>
      <c r="D12" s="41" cm="1">
        <f t="array" ref="D12">IF($A$4="2009/10",SUMPRODUCT(('0910'!$A$2:$A$1000=$A$4)*('0910'!$C$2:$C$1000=$D$7)*('0910'!$B$2:$B$1000=$A12)*('0910'!$D$2:$D$1000)),SUMPRODUCT(('Data - primary fires'!$A$2:$A$650=$A$4)*('Data - primary fires'!$B$2:$B$650=$A12)*('Data - primary fires'!$C$2:$C$650=$D$7)*('Data - primary fires'!$D$2:$D$650)))</f>
        <v>49</v>
      </c>
      <c r="E12" s="42"/>
      <c r="F12" s="41" cm="1">
        <f t="array" ref="F12">IF($A$4="2009/10",SUMPRODUCT(('0910'!$A$2:$A$1000=$A$4)*('0910'!$B$2:$B$1000=$A12)*('0910'!$D$2:$D$1000)),SUMPRODUCT(('Data - fatalities'!$A$2:$A$675=$A$4)*('Data - fatalities'!$B$2:$B$675=$A12)*('Data - fatalities'!$D$2:$D$675)))</f>
        <v>0</v>
      </c>
      <c r="G12" s="41" cm="1">
        <f t="array" ref="G12">IF($A$4="2009/10",SUMPRODUCT(('0910'!$A$2:$A$1000=$A$4)*('0910'!$C$2:$C$1000=$C$7)*('0910'!$B$2:$B$1000=$A12)*('0910'!$D$2:$D$1000)),SUMPRODUCT(('Data - fatalities'!$A$2:$A$675=$A$4)*('Data - fatalities'!$B$2:$B$675=$A12)*('Data - fatalities'!$C$2:$C$675=$C$7)*('Data - fatalities'!$D$2:$D$675)))</f>
        <v>0</v>
      </c>
      <c r="H12" s="41" cm="1">
        <f t="array" ref="H12">IF($A$4="2009/10",SUMPRODUCT(('0910'!$A$2:$A$1000=$A$4)*('0910'!$C$2:$C$1000=$D$7)*('0910'!$B$2:$B$1000=$A12)*('0910'!$D$2:$D$1000)),SUMPRODUCT(('Data - fatalities'!$A$2:$A$675=$A$4)*('Data - fatalities'!$B$2:$B$675=$A12)*('Data - fatalities'!$C$2:$C$675=$D$7)*('Data - fatalities'!$D$2:$D$675)))</f>
        <v>0</v>
      </c>
      <c r="I12" s="42"/>
      <c r="J12" s="41" cm="1">
        <f t="array" ref="J12">IF($A$4="2009/10",SUMPRODUCT(('0910'!$A$2:$A$1000=$A$4)*('0910'!$B$2:$B$1000=$A12)*('0910'!$D$2:$D$1000)),SUMPRODUCT(('Data - casualties'!$A$2:$A$675=$A$4)*('Data - casualties'!$B$2:$B$675=$A12)*('Data - casualties'!$D$2:$D$675)))</f>
        <v>20</v>
      </c>
      <c r="K12" s="41" cm="1">
        <f t="array" ref="K12">IF($A$4="2009/10",SUMPRODUCT(('0910'!$A$2:$A$1000=$A$4)*('0910'!$C$2:$C$1000=$C$7)*('0910'!$B$2:$B$1000=$A12)*('0910'!$D$2:$D$1000)),SUMPRODUCT(('Data - casualties'!$A$2:$A$675=$A$4)*('Data - casualties'!$B$2:$B$675=$A12)*('Data - casualties'!$C$2:$C$675=$C$7)*('Data - casualties'!$D$2:$D$675)))</f>
        <v>20</v>
      </c>
      <c r="L12" s="41" cm="1">
        <f t="array" ref="L12">IF($A$4="2009/10",SUMPRODUCT(('0910'!$A$2:$A$1000=$A$4)*('0910'!$C$2:$C$1000=$D$7)*('0910'!$B$2:$B$1000=$A12)*('0910'!$D$2:$D$1000)),SUMPRODUCT(('Data - casualties'!$A$2:$A$675=$A$4)*('Data - casualties'!$B$2:$B$675=$A12)*('Data - casualties'!$C$2:$C$675=$D$7)*('Data - casualties'!$D$2:$D$675)))</f>
        <v>0</v>
      </c>
      <c r="M12" s="41"/>
      <c r="N12" s="41"/>
      <c r="O12" s="41"/>
      <c r="P12" s="41"/>
      <c r="Q12" s="41"/>
      <c r="R12" s="41"/>
    </row>
    <row r="13" spans="1:18" x14ac:dyDescent="0.35">
      <c r="A13" s="41" t="s">
        <v>10</v>
      </c>
      <c r="B13" s="41" cm="1">
        <f t="array" ref="B13">IF($A$4="2009/10",SUMPRODUCT(('0910'!$A$2:$A$1000=$A$4)*('0910'!$B$2:$B$1000=$A13)*('0910'!$D$2:$D$1000)),SUMPRODUCT(('Data - primary fires'!$A$2:$A$650=$A$4)*('Data - primary fires'!$B$2:$B$650=$A13)*('Data - primary fires'!$D$2:$D$650)))</f>
        <v>252</v>
      </c>
      <c r="C13" s="41" cm="1">
        <f t="array" ref="C13">IF($A$4="2009/10",SUMPRODUCT(('0910'!$A$2:$A$1000=$A$4)*('0910'!$C$2:$C$1000=$C$7)*('0910'!$B$2:$B$1000=$A13)*('0910'!$D$2:$D$1000)),SUMPRODUCT(('Data - primary fires'!$A$2:$A$650=$A$4)*('Data - primary fires'!$B$2:$B$650=$A13)*('Data - primary fires'!$C$2:$C$650=$C$7)*('Data - primary fires'!$D$2:$D$650)))</f>
        <v>234</v>
      </c>
      <c r="D13" s="41" cm="1">
        <f t="array" ref="D13">IF($A$4="2009/10",SUMPRODUCT(('0910'!$A$2:$A$1000=$A$4)*('0910'!$C$2:$C$1000=$D$7)*('0910'!$B$2:$B$1000=$A13)*('0910'!$D$2:$D$1000)),SUMPRODUCT(('Data - primary fires'!$A$2:$A$650=$A$4)*('Data - primary fires'!$B$2:$B$650=$A13)*('Data - primary fires'!$C$2:$C$650=$D$7)*('Data - primary fires'!$D$2:$D$650)))</f>
        <v>18</v>
      </c>
      <c r="E13" s="42"/>
      <c r="F13" s="41" cm="1">
        <f t="array" ref="F13">IF($A$4="2009/10",SUMPRODUCT(('0910'!$A$2:$A$1000=$A$4)*('0910'!$B$2:$B$1000=$A13)*('0910'!$D$2:$D$1000)),SUMPRODUCT(('Data - fatalities'!$A$2:$A$675=$A$4)*('Data - fatalities'!$B$2:$B$675=$A13)*('Data - fatalities'!$D$2:$D$675)))</f>
        <v>0</v>
      </c>
      <c r="G13" s="41" cm="1">
        <f t="array" ref="G13">IF($A$4="2009/10",SUMPRODUCT(('0910'!$A$2:$A$1000=$A$4)*('0910'!$C$2:$C$1000=$C$7)*('0910'!$B$2:$B$1000=$A13)*('0910'!$D$2:$D$1000)),SUMPRODUCT(('Data - fatalities'!$A$2:$A$675=$A$4)*('Data - fatalities'!$B$2:$B$675=$A13)*('Data - fatalities'!$C$2:$C$675=$C$7)*('Data - fatalities'!$D$2:$D$675)))</f>
        <v>0</v>
      </c>
      <c r="H13" s="41" cm="1">
        <f t="array" ref="H13">IF($A$4="2009/10",SUMPRODUCT(('0910'!$A$2:$A$1000=$A$4)*('0910'!$C$2:$C$1000=$D$7)*('0910'!$B$2:$B$1000=$A13)*('0910'!$D$2:$D$1000)),SUMPRODUCT(('Data - fatalities'!$A$2:$A$675=$A$4)*('Data - fatalities'!$B$2:$B$675=$A13)*('Data - fatalities'!$C$2:$C$675=$D$7)*('Data - fatalities'!$D$2:$D$675)))</f>
        <v>0</v>
      </c>
      <c r="I13" s="42"/>
      <c r="J13" s="41" cm="1">
        <f t="array" ref="J13">IF($A$4="2009/10",SUMPRODUCT(('0910'!$A$2:$A$1000=$A$4)*('0910'!$B$2:$B$1000=$A13)*('0910'!$D$2:$D$1000)),SUMPRODUCT(('Data - casualties'!$A$2:$A$675=$A$4)*('Data - casualties'!$B$2:$B$675=$A13)*('Data - casualties'!$D$2:$D$675)))</f>
        <v>6</v>
      </c>
      <c r="K13" s="41" cm="1">
        <f t="array" ref="K13">IF($A$4="2009/10",SUMPRODUCT(('0910'!$A$2:$A$1000=$A$4)*('0910'!$C$2:$C$1000=$C$7)*('0910'!$B$2:$B$1000=$A13)*('0910'!$D$2:$D$1000)),SUMPRODUCT(('Data - casualties'!$A$2:$A$675=$A$4)*('Data - casualties'!$B$2:$B$675=$A13)*('Data - casualties'!$C$2:$C$675=$C$7)*('Data - casualties'!$D$2:$D$675)))</f>
        <v>4</v>
      </c>
      <c r="L13" s="41" cm="1">
        <f t="array" ref="L13">IF($A$4="2009/10",SUMPRODUCT(('0910'!$A$2:$A$1000=$A$4)*('0910'!$C$2:$C$1000=$D$7)*('0910'!$B$2:$B$1000=$A13)*('0910'!$D$2:$D$1000)),SUMPRODUCT(('Data - casualties'!$A$2:$A$675=$A$4)*('Data - casualties'!$B$2:$B$675=$A13)*('Data - casualties'!$C$2:$C$675=$D$7)*('Data - casualties'!$D$2:$D$675)))</f>
        <v>2</v>
      </c>
      <c r="M13" s="41"/>
      <c r="N13" s="41"/>
      <c r="O13" s="41"/>
      <c r="P13" s="41"/>
      <c r="Q13" s="41"/>
      <c r="R13" s="41"/>
    </row>
    <row r="14" spans="1:18" x14ac:dyDescent="0.35">
      <c r="A14" s="41" t="s">
        <v>7</v>
      </c>
      <c r="B14" s="41" cm="1">
        <f t="array" ref="B14">IF($A$4="2009/10",SUMPRODUCT(('0910'!$A$2:$A$1000=$A$4)*('0910'!$B$2:$B$1000=$A14)*('0910'!$D$2:$D$1000)),SUMPRODUCT(('Data - primary fires'!$A$2:$A$650=$A$4)*('Data - primary fires'!$B$2:$B$650=$A14)*('Data - primary fires'!$D$2:$D$650)))</f>
        <v>585</v>
      </c>
      <c r="C14" s="41" cm="1">
        <f t="array" ref="C14">IF($A$4="2009/10",SUMPRODUCT(('0910'!$A$2:$A$1000=$A$4)*('0910'!$C$2:$C$1000=$C$7)*('0910'!$B$2:$B$1000=$A14)*('0910'!$D$2:$D$1000)),SUMPRODUCT(('Data - primary fires'!$A$2:$A$650=$A$4)*('Data - primary fires'!$B$2:$B$650=$A14)*('Data - primary fires'!$C$2:$C$650=$C$7)*('Data - primary fires'!$D$2:$D$650)))</f>
        <v>557</v>
      </c>
      <c r="D14" s="41" cm="1">
        <f t="array" ref="D14">IF($A$4="2009/10",SUMPRODUCT(('0910'!$A$2:$A$1000=$A$4)*('0910'!$C$2:$C$1000=$D$7)*('0910'!$B$2:$B$1000=$A14)*('0910'!$D$2:$D$1000)),SUMPRODUCT(('Data - primary fires'!$A$2:$A$650=$A$4)*('Data - primary fires'!$B$2:$B$650=$A14)*('Data - primary fires'!$C$2:$C$650=$D$7)*('Data - primary fires'!$D$2:$D$650)))</f>
        <v>28</v>
      </c>
      <c r="E14" s="42"/>
      <c r="F14" s="41" cm="1">
        <f t="array" ref="F14">IF($A$4="2009/10",SUMPRODUCT(('0910'!$A$2:$A$1000=$A$4)*('0910'!$B$2:$B$1000=$A14)*('0910'!$D$2:$D$1000)),SUMPRODUCT(('Data - fatalities'!$A$2:$A$675=$A$4)*('Data - fatalities'!$B$2:$B$675=$A14)*('Data - fatalities'!$D$2:$D$675)))</f>
        <v>0</v>
      </c>
      <c r="G14" s="41" cm="1">
        <f t="array" ref="G14">IF($A$4="2009/10",SUMPRODUCT(('0910'!$A$2:$A$1000=$A$4)*('0910'!$C$2:$C$1000=$C$7)*('0910'!$B$2:$B$1000=$A14)*('0910'!$D$2:$D$1000)),SUMPRODUCT(('Data - fatalities'!$A$2:$A$675=$A$4)*('Data - fatalities'!$B$2:$B$675=$A14)*('Data - fatalities'!$C$2:$C$675=$C$7)*('Data - fatalities'!$D$2:$D$675)))</f>
        <v>0</v>
      </c>
      <c r="H14" s="41" cm="1">
        <f t="array" ref="H14">IF($A$4="2009/10",SUMPRODUCT(('0910'!$A$2:$A$1000=$A$4)*('0910'!$C$2:$C$1000=$D$7)*('0910'!$B$2:$B$1000=$A14)*('0910'!$D$2:$D$1000)),SUMPRODUCT(('Data - fatalities'!$A$2:$A$675=$A$4)*('Data - fatalities'!$B$2:$B$675=$A14)*('Data - fatalities'!$C$2:$C$675=$D$7)*('Data - fatalities'!$D$2:$D$675)))</f>
        <v>0</v>
      </c>
      <c r="I14" s="42"/>
      <c r="J14" s="41" cm="1">
        <f t="array" ref="J14">IF($A$4="2009/10",SUMPRODUCT(('0910'!$A$2:$A$1000=$A$4)*('0910'!$B$2:$B$1000=$A14)*('0910'!$D$2:$D$1000)),SUMPRODUCT(('Data - casualties'!$A$2:$A$675=$A$4)*('Data - casualties'!$B$2:$B$675=$A14)*('Data - casualties'!$D$2:$D$675)))</f>
        <v>7</v>
      </c>
      <c r="K14" s="41" cm="1">
        <f t="array" ref="K14">IF($A$4="2009/10",SUMPRODUCT(('0910'!$A$2:$A$1000=$A$4)*('0910'!$C$2:$C$1000=$C$7)*('0910'!$B$2:$B$1000=$A14)*('0910'!$D$2:$D$1000)),SUMPRODUCT(('Data - casualties'!$A$2:$A$675=$A$4)*('Data - casualties'!$B$2:$B$675=$A14)*('Data - casualties'!$C$2:$C$675=$C$7)*('Data - casualties'!$D$2:$D$675)))</f>
        <v>7</v>
      </c>
      <c r="L14" s="41" cm="1">
        <f t="array" ref="L14">IF($A$4="2009/10",SUMPRODUCT(('0910'!$A$2:$A$1000=$A$4)*('0910'!$C$2:$C$1000=$D$7)*('0910'!$B$2:$B$1000=$A14)*('0910'!$D$2:$D$1000)),SUMPRODUCT(('Data - casualties'!$A$2:$A$675=$A$4)*('Data - casualties'!$B$2:$B$675=$A14)*('Data - casualties'!$C$2:$C$675=$D$7)*('Data - casualties'!$D$2:$D$675)))</f>
        <v>0</v>
      </c>
      <c r="M14" s="41"/>
      <c r="N14" s="41"/>
      <c r="O14" s="41"/>
      <c r="P14" s="41"/>
      <c r="Q14" s="41"/>
      <c r="R14" s="41"/>
    </row>
    <row r="15" spans="1:18" ht="15.75" customHeight="1" x14ac:dyDescent="0.35">
      <c r="A15" s="41" t="s">
        <v>14</v>
      </c>
      <c r="B15" s="41" cm="1">
        <f t="array" ref="B15">IF($A$4="2009/10",SUMPRODUCT(('0910'!$A$2:$A$1000=$A$4)*('0910'!$B$2:$B$1000=$A15)*('0910'!$D$2:$D$1000)),SUMPRODUCT(('Data - primary fires'!$A$2:$A$650=$A$4)*('Data - primary fires'!$B$2:$B$650=$A15)*('Data - primary fires'!$D$2:$D$650)))</f>
        <v>1993</v>
      </c>
      <c r="C15" s="41" cm="1">
        <f t="array" ref="C15">IF($A$4="2009/10",SUMPRODUCT(('0910'!$A$2:$A$1000=$A$4)*('0910'!$C$2:$C$1000=$C$7)*('0910'!$B$2:$B$1000=$A15)*('0910'!$D$2:$D$1000)),SUMPRODUCT(('Data - primary fires'!$A$2:$A$650=$A$4)*('Data - primary fires'!$B$2:$B$650=$A15)*('Data - primary fires'!$C$2:$C$650=$C$7)*('Data - primary fires'!$D$2:$D$650)))</f>
        <v>1195</v>
      </c>
      <c r="D15" s="41" cm="1">
        <f t="array" ref="D15">IF($A$4="2009/10",SUMPRODUCT(('0910'!$A$2:$A$1000=$A$4)*('0910'!$C$2:$C$1000=$D$7)*('0910'!$B$2:$B$1000=$A15)*('0910'!$D$2:$D$1000)),SUMPRODUCT(('Data - primary fires'!$A$2:$A$650=$A$4)*('Data - primary fires'!$B$2:$B$650=$A15)*('Data - primary fires'!$C$2:$C$650=$D$7)*('Data - primary fires'!$D$2:$D$650)))</f>
        <v>798</v>
      </c>
      <c r="E15" s="41"/>
      <c r="F15" s="41" cm="1">
        <f t="array" ref="F15">IF($A$4="2009/10",SUMPRODUCT(('0910'!$A$2:$A$1000=$A$4)*('0910'!$B$2:$B$1000=$A15)*('0910'!$D$2:$D$1000)),SUMPRODUCT(('Data - fatalities'!$A$2:$A$675=$A$4)*('Data - fatalities'!$B$2:$B$675=$A15)*('Data - fatalities'!$D$2:$D$675)))</f>
        <v>14</v>
      </c>
      <c r="G15" s="41" cm="1">
        <f t="array" ref="G15">IF($A$4="2009/10",SUMPRODUCT(('0910'!$A$2:$A$1000=$A$4)*('0910'!$C$2:$C$1000=$C$7)*('0910'!$B$2:$B$1000=$A15)*('0910'!$D$2:$D$1000)),SUMPRODUCT(('Data - fatalities'!$A$2:$A$675=$A$4)*('Data - fatalities'!$B$2:$B$675=$A15)*('Data - fatalities'!$C$2:$C$675=$C$7)*('Data - fatalities'!$D$2:$D$675)))</f>
        <v>14</v>
      </c>
      <c r="H15" s="41" cm="1">
        <f t="array" ref="H15">IF($A$4="2009/10",SUMPRODUCT(('0910'!$A$2:$A$1000=$A$4)*('0910'!$C$2:$C$1000=$D$7)*('0910'!$B$2:$B$1000=$A15)*('0910'!$D$2:$D$1000)),SUMPRODUCT(('Data - fatalities'!$A$2:$A$675=$A$4)*('Data - fatalities'!$B$2:$B$675=$A15)*('Data - fatalities'!$C$2:$C$675=$D$7)*('Data - fatalities'!$D$2:$D$675)))</f>
        <v>0</v>
      </c>
      <c r="I15" s="41"/>
      <c r="J15" s="41" cm="1">
        <f t="array" ref="J15">IF($A$4="2009/10",SUMPRODUCT(('0910'!$A$2:$A$1000=$A$4)*('0910'!$B$2:$B$1000=$A15)*('0910'!$D$2:$D$1000)),SUMPRODUCT(('Data - casualties'!$A$2:$A$675=$A$4)*('Data - casualties'!$B$2:$B$675=$A15)*('Data - casualties'!$D$2:$D$675)))</f>
        <v>101</v>
      </c>
      <c r="K15" s="41" cm="1">
        <f t="array" ref="K15">IF($A$4="2009/10",SUMPRODUCT(('0910'!$A$2:$A$1000=$A$4)*('0910'!$C$2:$C$1000=$C$7)*('0910'!$B$2:$B$1000=$A15)*('0910'!$D$2:$D$1000)),SUMPRODUCT(('Data - casualties'!$A$2:$A$675=$A$4)*('Data - casualties'!$B$2:$B$675=$A15)*('Data - casualties'!$C$2:$C$675=$C$7)*('Data - casualties'!$D$2:$D$675)))</f>
        <v>99</v>
      </c>
      <c r="L15" s="41" cm="1">
        <f t="array" ref="L15">IF($A$4="2009/10",SUMPRODUCT(('0910'!$A$2:$A$1000=$A$4)*('0910'!$C$2:$C$1000=$D$7)*('0910'!$B$2:$B$1000=$A15)*('0910'!$D$2:$D$1000)),SUMPRODUCT(('Data - casualties'!$A$2:$A$675=$A$4)*('Data - casualties'!$B$2:$B$675=$A15)*('Data - casualties'!$C$2:$C$675=$D$7)*('Data - casualties'!$D$2:$D$675)))</f>
        <v>2</v>
      </c>
      <c r="M15" s="41"/>
      <c r="N15" s="41"/>
      <c r="O15" s="41"/>
      <c r="P15" s="41"/>
      <c r="Q15" s="41"/>
      <c r="R15" s="41"/>
    </row>
    <row r="16" spans="1:18" x14ac:dyDescent="0.35">
      <c r="A16" s="41"/>
      <c r="B16" s="41"/>
      <c r="C16" s="41"/>
      <c r="D16" s="41"/>
      <c r="E16" s="41"/>
      <c r="F16" s="41"/>
      <c r="G16" s="41"/>
      <c r="H16" s="41"/>
      <c r="I16" s="41"/>
      <c r="J16" s="41"/>
      <c r="K16" s="41"/>
      <c r="L16" s="41"/>
      <c r="M16" s="41"/>
      <c r="N16" s="41"/>
      <c r="O16" s="41"/>
      <c r="P16" s="41"/>
      <c r="Q16" s="41"/>
      <c r="R16" s="41"/>
    </row>
    <row r="17" spans="1:18" x14ac:dyDescent="0.35">
      <c r="A17" s="41"/>
      <c r="B17" s="41">
        <f>B8-SUM(B9:B15)</f>
        <v>0</v>
      </c>
      <c r="C17" s="41">
        <f t="shared" ref="C17:D17" si="0">C8-SUM(C9:C15)</f>
        <v>0</v>
      </c>
      <c r="D17" s="41">
        <f t="shared" si="0"/>
        <v>0</v>
      </c>
      <c r="E17" s="41"/>
      <c r="F17" s="41">
        <f>F8-SUM(F9:F15)</f>
        <v>0</v>
      </c>
      <c r="G17" s="41">
        <f t="shared" ref="G17:H17" si="1">G8-SUM(G9:G15)</f>
        <v>0</v>
      </c>
      <c r="H17" s="41">
        <f t="shared" si="1"/>
        <v>0</v>
      </c>
      <c r="I17" s="41"/>
      <c r="J17" s="41">
        <f>J8-SUM(J9:J15)</f>
        <v>0</v>
      </c>
      <c r="K17" s="41">
        <f t="shared" ref="K17:L17" si="2">K8-SUM(K9:K15)</f>
        <v>0</v>
      </c>
      <c r="L17" s="41">
        <f t="shared" si="2"/>
        <v>0</v>
      </c>
      <c r="M17" s="41"/>
      <c r="N17" s="41"/>
      <c r="O17" s="41"/>
      <c r="P17" s="41"/>
      <c r="Q17" s="41"/>
      <c r="R17" s="41"/>
    </row>
    <row r="18" spans="1:18" x14ac:dyDescent="0.35">
      <c r="A18" s="41"/>
      <c r="B18" s="41"/>
      <c r="C18" s="41"/>
      <c r="D18" s="41"/>
      <c r="E18" s="41"/>
      <c r="F18" s="41"/>
      <c r="G18" s="41"/>
      <c r="H18" s="41"/>
      <c r="I18" s="41"/>
      <c r="J18" s="41"/>
      <c r="K18" s="41"/>
      <c r="L18" s="41"/>
      <c r="M18" s="41"/>
      <c r="N18" s="41"/>
      <c r="O18" s="41"/>
      <c r="P18" s="41"/>
      <c r="Q18" s="41"/>
      <c r="R18" s="41"/>
    </row>
    <row r="19" spans="1:18" x14ac:dyDescent="0.35">
      <c r="A19" s="41"/>
      <c r="B19" s="41"/>
      <c r="C19" s="41"/>
      <c r="D19" s="41"/>
      <c r="E19" s="41"/>
      <c r="F19" s="41"/>
      <c r="G19" s="41"/>
      <c r="H19" s="41"/>
      <c r="I19" s="41"/>
      <c r="J19" s="41"/>
      <c r="K19" s="41"/>
      <c r="L19" s="41"/>
      <c r="M19" s="41"/>
      <c r="N19" s="41"/>
      <c r="O19" s="41"/>
      <c r="P19" s="41"/>
      <c r="Q19" s="41"/>
      <c r="R19" s="41"/>
    </row>
    <row r="20" spans="1:18" x14ac:dyDescent="0.35">
      <c r="A20" s="41"/>
      <c r="B20" s="41"/>
      <c r="C20" s="41"/>
      <c r="D20" s="41"/>
      <c r="E20" s="41"/>
      <c r="F20" s="41"/>
      <c r="G20" s="41"/>
      <c r="H20" s="41"/>
      <c r="I20" s="41"/>
      <c r="J20" s="41"/>
      <c r="K20" s="41"/>
      <c r="L20" s="41"/>
      <c r="M20" s="41"/>
      <c r="N20" s="41"/>
      <c r="O20" s="41"/>
      <c r="P20" s="41"/>
      <c r="Q20" s="41"/>
      <c r="R20" s="41"/>
    </row>
    <row r="21" spans="1:18" x14ac:dyDescent="0.35">
      <c r="A21" s="41"/>
      <c r="B21" s="41"/>
      <c r="C21" s="42" t="str">
        <f>B6</f>
        <v>Primary fires</v>
      </c>
      <c r="D21" s="42"/>
      <c r="E21" s="42"/>
      <c r="F21" s="42"/>
      <c r="G21" s="42" t="str">
        <f t="shared" ref="G21" si="3">F6</f>
        <v>Fire-related fatalities</v>
      </c>
      <c r="H21" s="42"/>
      <c r="I21" s="42"/>
      <c r="J21" s="42"/>
      <c r="K21" s="42" t="str">
        <f>J6</f>
        <v>Non-fatal casualties</v>
      </c>
      <c r="L21" s="42"/>
      <c r="M21" s="41"/>
      <c r="N21" s="41"/>
      <c r="O21" s="41"/>
      <c r="P21" s="41"/>
      <c r="Q21" s="41"/>
      <c r="R21" s="41"/>
    </row>
    <row r="22" spans="1:18" x14ac:dyDescent="0.35">
      <c r="A22" s="41" t="s">
        <v>72</v>
      </c>
      <c r="B22" s="42" t="str">
        <f>B7</f>
        <v>Total</v>
      </c>
      <c r="C22" s="42" t="str">
        <f t="shared" ref="C22:L22" si="4">C7</f>
        <v>Accidental</v>
      </c>
      <c r="D22" s="42" t="str">
        <f t="shared" si="4"/>
        <v>Deliberate</v>
      </c>
      <c r="E22" s="42"/>
      <c r="F22" s="42" t="str">
        <f t="shared" si="4"/>
        <v>Total</v>
      </c>
      <c r="G22" s="42" t="str">
        <f t="shared" si="4"/>
        <v>Accidental</v>
      </c>
      <c r="H22" s="42" t="str">
        <f t="shared" si="4"/>
        <v>Deliberate</v>
      </c>
      <c r="I22" s="42"/>
      <c r="J22" s="42" t="str">
        <f t="shared" si="4"/>
        <v>Total</v>
      </c>
      <c r="K22" s="42" t="str">
        <f t="shared" si="4"/>
        <v>Accidental</v>
      </c>
      <c r="L22" s="42" t="str">
        <f t="shared" si="4"/>
        <v>Deliberate</v>
      </c>
      <c r="M22" s="41"/>
      <c r="N22" s="41"/>
      <c r="O22" s="41"/>
      <c r="P22" s="41"/>
      <c r="Q22" s="41"/>
      <c r="R22" s="41"/>
    </row>
    <row r="23" spans="1:18" x14ac:dyDescent="0.35">
      <c r="A23" s="41" t="s">
        <v>18</v>
      </c>
      <c r="B23" s="41">
        <f>C23+D23</f>
        <v>19656</v>
      </c>
      <c r="C23" s="41" cm="1">
        <f t="array" ref="C23">SUMPRODUCT(('Data - primary fires'!$A$2:$A$49650=$A23)*('Data - primary fires'!$C$2:$C$49650=C$7)*('Data - primary fires'!$D$2:$D$49650))</f>
        <v>11464</v>
      </c>
      <c r="D23" s="41" cm="1">
        <f t="array" ref="D23">SUMPRODUCT(('Data - primary fires'!$A$2:$A$49650=$A23)*('Data - primary fires'!$C$2:$C$49650=D$7)*('Data - primary fires'!$D$2:$D$49650))</f>
        <v>8192</v>
      </c>
      <c r="E23" s="41"/>
      <c r="F23" s="41">
        <f>G23+H23</f>
        <v>31</v>
      </c>
      <c r="G23" s="41" cm="1">
        <f t="array" ref="G23">SUMPRODUCT(('Data - fatalities'!$A$2:$A$49675=$A23)*('Data - fatalities'!$C$2:$C$49675=G$7)*('Data - fatalities'!$D$2:$D$49675))</f>
        <v>17</v>
      </c>
      <c r="H23" s="41" cm="1">
        <f t="array" ref="H23">SUMPRODUCT(('Data - fatalities'!$A$2:$A$49675=$A23)*('Data - fatalities'!$C$2:$C$49675=H$7)*('Data - fatalities'!$D$2:$D$49675))</f>
        <v>14</v>
      </c>
      <c r="I23" s="41"/>
      <c r="J23" s="41">
        <f>K23+L23</f>
        <v>447</v>
      </c>
      <c r="K23" s="41" cm="1">
        <f t="array" ref="K23">SUMPRODUCT(('Data - casualties'!$A$2:$A$49675=$A23)*('Data - casualties'!$C$2:$C$49675=K$7)*('Data - casualties'!$D$2:$D$49675))</f>
        <v>395</v>
      </c>
      <c r="L23" s="41" cm="1">
        <f t="array" ref="L23">SUMPRODUCT(('Data - casualties'!$A$2:$A$49675=$A23)*('Data - casualties'!$C$2:$C$49675=L$7)*('Data - casualties'!$D$2:$D$49675))</f>
        <v>52</v>
      </c>
      <c r="M23" s="41"/>
      <c r="N23" s="41"/>
      <c r="O23" s="41"/>
      <c r="P23" s="41"/>
      <c r="Q23" s="41"/>
      <c r="R23" s="41"/>
    </row>
    <row r="24" spans="1:18" x14ac:dyDescent="0.35">
      <c r="A24" s="41" t="s">
        <v>23</v>
      </c>
      <c r="B24" s="41">
        <f>C24+D24</f>
        <v>21938</v>
      </c>
      <c r="C24" s="41" cm="1">
        <f t="array" ref="C24">SUMPRODUCT(('Data - primary fires'!$A$2:$A$49650=$A24)*('Data - primary fires'!$C$2:$C$49650=C$7)*('Data - primary fires'!$D$2:$D$49650))</f>
        <v>11678</v>
      </c>
      <c r="D24" s="41" cm="1">
        <f t="array" ref="D24">SUMPRODUCT(('Data - primary fires'!$A$2:$A$49650=$A24)*('Data - primary fires'!$C$2:$C$49650=D$7)*('Data - primary fires'!$D$2:$D$49650))</f>
        <v>10260</v>
      </c>
      <c r="E24" s="41"/>
      <c r="F24" s="41">
        <f t="shared" ref="F24:F26" si="5">G24+H24</f>
        <v>22</v>
      </c>
      <c r="G24" s="41" cm="1">
        <f t="array" ref="G24">SUMPRODUCT(('Data - fatalities'!$A$2:$A$49675=$A24)*('Data - fatalities'!$C$2:$C$49675=G$7)*('Data - fatalities'!$D$2:$D$49675))</f>
        <v>12</v>
      </c>
      <c r="H24" s="41" cm="1">
        <f t="array" ref="H24">SUMPRODUCT(('Data - fatalities'!$A$2:$A$49675=$A24)*('Data - fatalities'!$C$2:$C$49675=H$7)*('Data - fatalities'!$D$2:$D$49675))</f>
        <v>10</v>
      </c>
      <c r="I24" s="41"/>
      <c r="J24" s="41">
        <f t="shared" ref="J24:J26" si="6">K24+L24</f>
        <v>467</v>
      </c>
      <c r="K24" s="41" cm="1">
        <f t="array" ref="K24">SUMPRODUCT(('Data - casualties'!$A$2:$A$49675=$A24)*('Data - casualties'!$C$2:$C$49675=K$7)*('Data - casualties'!$D$2:$D$49675))</f>
        <v>403</v>
      </c>
      <c r="L24" s="41" cm="1">
        <f t="array" ref="L24">SUMPRODUCT(('Data - casualties'!$A$2:$A$49675=$A24)*('Data - casualties'!$C$2:$C$49675=L$7)*('Data - casualties'!$D$2:$D$49675))</f>
        <v>64</v>
      </c>
      <c r="M24" s="41"/>
      <c r="N24" s="41"/>
      <c r="O24" s="41"/>
      <c r="P24" s="41"/>
      <c r="Q24" s="41"/>
      <c r="R24" s="41"/>
    </row>
    <row r="25" spans="1:18" x14ac:dyDescent="0.35">
      <c r="A25" s="41" t="s">
        <v>79</v>
      </c>
      <c r="B25" s="41">
        <f t="shared" ref="B25:B26" si="7">C25+D25</f>
        <v>19150</v>
      </c>
      <c r="C25" s="41" cm="1">
        <f t="array" ref="C25">SUMPRODUCT(('Data - primary fires'!$A$2:$A$49650=$A25)*('Data - primary fires'!$C$2:$C$49650=C$7)*('Data - primary fires'!$D$2:$D$49650))</f>
        <v>11266</v>
      </c>
      <c r="D25" s="41" cm="1">
        <f t="array" ref="D25">SUMPRODUCT(('Data - primary fires'!$A$2:$A$49650=$A25)*('Data - primary fires'!$C$2:$C$49650=D$7)*('Data - primary fires'!$D$2:$D$49650))</f>
        <v>7884</v>
      </c>
      <c r="E25" s="41"/>
      <c r="F25" s="41">
        <f t="shared" si="5"/>
        <v>22</v>
      </c>
      <c r="G25" s="41" cm="1">
        <f t="array" ref="G25">SUMPRODUCT(('Data - fatalities'!$A$2:$A$49675=$A25)*('Data - fatalities'!$C$2:$C$49675=G$7)*('Data - fatalities'!$D$2:$D$49675))</f>
        <v>16</v>
      </c>
      <c r="H25" s="41" cm="1">
        <f t="array" ref="H25">SUMPRODUCT(('Data - fatalities'!$A$2:$A$49675=$A25)*('Data - fatalities'!$C$2:$C$49675=H$7)*('Data - fatalities'!$D$2:$D$49675))</f>
        <v>6</v>
      </c>
      <c r="I25" s="41"/>
      <c r="J25" s="41">
        <f t="shared" si="6"/>
        <v>462</v>
      </c>
      <c r="K25" s="41" cm="1">
        <f t="array" ref="K25">SUMPRODUCT(('Data - casualties'!$A$2:$A$49675=$A25)*('Data - casualties'!$C$2:$C$49675=K$7)*('Data - casualties'!$D$2:$D$49675))</f>
        <v>427</v>
      </c>
      <c r="L25" s="41" cm="1">
        <f t="array" ref="L25">SUMPRODUCT(('Data - casualties'!$A$2:$A$49675=$A25)*('Data - casualties'!$C$2:$C$49675=L$7)*('Data - casualties'!$D$2:$D$49675))</f>
        <v>35</v>
      </c>
      <c r="M25" s="41"/>
      <c r="N25" s="41"/>
      <c r="O25" s="41"/>
      <c r="P25" s="41"/>
      <c r="Q25" s="41"/>
      <c r="R25" s="41"/>
    </row>
    <row r="26" spans="1:18" x14ac:dyDescent="0.35">
      <c r="A26" s="41" t="s">
        <v>78</v>
      </c>
      <c r="B26" s="41">
        <f t="shared" si="7"/>
        <v>18675</v>
      </c>
      <c r="C26" s="41" cm="1">
        <f t="array" ref="C26">SUMPRODUCT(('Data - primary fires'!$A$2:$A$49650=$A26)*('Data - primary fires'!$C$2:$C$49650=C$7)*('Data - primary fires'!$D$2:$D$49650))</f>
        <v>11286</v>
      </c>
      <c r="D26" s="41" cm="1">
        <f t="array" ref="D26">SUMPRODUCT(('Data - primary fires'!$A$2:$A$49650=$A26)*('Data - primary fires'!$C$2:$C$49650=D$7)*('Data - primary fires'!$D$2:$D$49650))</f>
        <v>7389</v>
      </c>
      <c r="E26" s="41"/>
      <c r="F26" s="41">
        <f t="shared" si="5"/>
        <v>34</v>
      </c>
      <c r="G26" s="41" cm="1">
        <f t="array" ref="G26">SUMPRODUCT(('Data - fatalities'!$A$2:$A$49675=$A26)*('Data - fatalities'!$C$2:$C$49675=G$7)*('Data - fatalities'!$D$2:$D$49675))</f>
        <v>25</v>
      </c>
      <c r="H26" s="41" cm="1">
        <f t="array" ref="H26">SUMPRODUCT(('Data - fatalities'!$A$2:$A$49675=$A26)*('Data - fatalities'!$C$2:$C$49675=H$7)*('Data - fatalities'!$D$2:$D$49675))</f>
        <v>9</v>
      </c>
      <c r="I26" s="41"/>
      <c r="J26" s="41">
        <f t="shared" si="6"/>
        <v>522</v>
      </c>
      <c r="K26" s="41" cm="1">
        <f t="array" ref="K26">SUMPRODUCT(('Data - casualties'!$A$2:$A$49675=$A26)*('Data - casualties'!$C$2:$C$49675=K$7)*('Data - casualties'!$D$2:$D$49675))</f>
        <v>459</v>
      </c>
      <c r="L26" s="41" cm="1">
        <f t="array" ref="L26">SUMPRODUCT(('Data - casualties'!$A$2:$A$49675=$A26)*('Data - casualties'!$C$2:$C$49675=L$7)*('Data - casualties'!$D$2:$D$49675))</f>
        <v>63</v>
      </c>
      <c r="M26" s="41"/>
      <c r="N26" s="41"/>
      <c r="O26" s="41"/>
      <c r="P26" s="41"/>
      <c r="Q26" s="41"/>
      <c r="R26" s="41"/>
    </row>
    <row r="27" spans="1:18" ht="16" thickBot="1" x14ac:dyDescent="0.4">
      <c r="A27" s="49" t="s">
        <v>101</v>
      </c>
      <c r="B27" s="49">
        <f t="shared" ref="B27" si="8">C27+D27</f>
        <v>18494</v>
      </c>
      <c r="C27" s="49" cm="1">
        <f t="array" ref="C27">SUMPRODUCT(('Data - primary fires'!$A$2:$A$49650=$A27)*('Data - primary fires'!$C$2:$C$49650=C$7)*('Data - primary fires'!$D$2:$D$49650))</f>
        <v>11575</v>
      </c>
      <c r="D27" s="49" cm="1">
        <f t="array" ref="D27">SUMPRODUCT(('Data - primary fires'!$A$2:$A$49650=$A27)*('Data - primary fires'!$C$2:$C$49650=D$7)*('Data - primary fires'!$D$2:$D$49650))</f>
        <v>6919</v>
      </c>
      <c r="E27" s="49"/>
      <c r="F27" s="49">
        <f t="shared" ref="F27" si="9">G27+H27</f>
        <v>30</v>
      </c>
      <c r="G27" s="49" cm="1">
        <f t="array" ref="G27">SUMPRODUCT(('Data - fatalities'!$A$2:$A$49675=$A27)*('Data - fatalities'!$C$2:$C$49675=G$7)*('Data - fatalities'!$D$2:$D$49675))</f>
        <v>25</v>
      </c>
      <c r="H27" s="49" cm="1">
        <f t="array" ref="H27">SUMPRODUCT(('Data - fatalities'!$A$2:$A$49675=$A27)*('Data - fatalities'!$C$2:$C$49675=H$7)*('Data - fatalities'!$D$2:$D$49675))</f>
        <v>5</v>
      </c>
      <c r="I27" s="49"/>
      <c r="J27" s="49">
        <f t="shared" ref="J27" si="10">K27+L27</f>
        <v>495</v>
      </c>
      <c r="K27" s="49" cm="1">
        <f t="array" ref="K27">SUMPRODUCT(('Data - casualties'!$A$2:$A$49675=$A27)*('Data - casualties'!$C$2:$C$49675=K$7)*('Data - casualties'!$D$2:$D$49675))</f>
        <v>449</v>
      </c>
      <c r="L27" s="49" cm="1">
        <f t="array" ref="L27">SUMPRODUCT(('Data - casualties'!$A$2:$A$49675=$A27)*('Data - casualties'!$C$2:$C$49675=L$7)*('Data - casualties'!$D$2:$D$49675))</f>
        <v>46</v>
      </c>
      <c r="M27" s="41"/>
      <c r="N27" s="41"/>
      <c r="O27" s="41"/>
      <c r="P27" s="41"/>
      <c r="Q27" s="41"/>
      <c r="R27" s="41"/>
    </row>
    <row r="28" spans="1:18" x14ac:dyDescent="0.35">
      <c r="A28" s="73"/>
      <c r="B28" s="73"/>
      <c r="C28" s="73"/>
      <c r="D28" s="73"/>
      <c r="E28" s="73"/>
      <c r="F28" s="73"/>
      <c r="G28" s="73"/>
      <c r="H28" s="73"/>
      <c r="I28" s="73"/>
      <c r="J28" s="73"/>
      <c r="K28" s="73"/>
      <c r="L28" s="73"/>
      <c r="M28" s="41"/>
      <c r="N28" s="41"/>
      <c r="O28" s="41"/>
      <c r="P28" s="41"/>
      <c r="Q28" s="41"/>
      <c r="R28" s="41"/>
    </row>
    <row r="29" spans="1:18" x14ac:dyDescent="0.35">
      <c r="A29" s="42" t="s">
        <v>73</v>
      </c>
      <c r="B29" s="50">
        <f>IF((B26/B23)-1&gt;10,ROUND((B26/B23)-1,2),ROUND((B26/B23)-1,3))</f>
        <v>-0.05</v>
      </c>
      <c r="C29" s="50">
        <f>IF((C26/C23)-1&gt;10,ROUND((C26/C23)-1,2),ROUND((C26/C23)-1,3))</f>
        <v>-1.6E-2</v>
      </c>
      <c r="D29" s="50">
        <f>IF((D26/D23)-1&gt;10,ROUND((D26/D23)-1,2),ROUND((D26/D23)-1,3))</f>
        <v>-9.8000000000000004E-2</v>
      </c>
      <c r="E29" s="41"/>
      <c r="F29" s="50">
        <f>IF((F26/F23)-1&gt;10,ROUND((F26/F23)-1,2),ROUND((F26/F23)-1,3))</f>
        <v>9.7000000000000003E-2</v>
      </c>
      <c r="G29" s="50">
        <f>IF((G26/G23)-1&gt;10,ROUND((G26/G23)-1,2),ROUND((G26/G23)-1,3))</f>
        <v>0.47099999999999997</v>
      </c>
      <c r="H29" s="50">
        <f>IF((H26/H23)-1&gt;10,ROUND((H26/H23)-1,2),ROUND((H26/H23)-1,3))</f>
        <v>-0.35699999999999998</v>
      </c>
      <c r="I29" s="41"/>
      <c r="J29" s="50">
        <f>IF((J26/J23)-1&gt;10,ROUND((J26/J23)-1,2),ROUND((J26/J23)-1,3))</f>
        <v>0.16800000000000001</v>
      </c>
      <c r="K29" s="50">
        <f>IF((K26/K23)-1&gt;10,ROUND((K26/K23)-1,2),ROUND((K26/K23)-1,3))</f>
        <v>0.16200000000000001</v>
      </c>
      <c r="L29" s="50">
        <f>IF((L26/L23)-1&gt;10,ROUND((L26/L23)-1,2),ROUND((L26/L23)-1,3))</f>
        <v>0.21199999999999999</v>
      </c>
      <c r="M29" s="41"/>
      <c r="N29" s="41"/>
      <c r="O29" s="41"/>
      <c r="P29" s="41"/>
      <c r="Q29" s="41"/>
      <c r="R29" s="41"/>
    </row>
    <row r="30" spans="1:18" x14ac:dyDescent="0.35">
      <c r="A30" s="42" t="s">
        <v>74</v>
      </c>
      <c r="B30" s="50">
        <f>IF((B26/B24)-1&gt;10,ROUND((B26/B24)-1,2),ROUND((B26/B24)-1,3))</f>
        <v>-0.14899999999999999</v>
      </c>
      <c r="C30" s="50">
        <f t="shared" ref="C30:D30" si="11">IF((C26/C24)-1&gt;10,ROUND((C26/C24)-1,2),ROUND((C26/C24)-1,3))</f>
        <v>-3.4000000000000002E-2</v>
      </c>
      <c r="D30" s="50">
        <f t="shared" si="11"/>
        <v>-0.28000000000000003</v>
      </c>
      <c r="E30" s="41"/>
      <c r="F30" s="50">
        <f>IF((F26/F24)-1&gt;10,ROUND((F26/F24)-1,2),ROUND((F26/F24)-1,3))</f>
        <v>0.54500000000000004</v>
      </c>
      <c r="G30" s="50">
        <f t="shared" ref="G30:H30" si="12">IF((G26/G24)-1&gt;10,ROUND((G26/G24)-1,2),ROUND((G26/G24)-1,3))</f>
        <v>1.083</v>
      </c>
      <c r="H30" s="50">
        <f t="shared" si="12"/>
        <v>-0.1</v>
      </c>
      <c r="I30" s="41"/>
      <c r="J30" s="50">
        <f>IF((J26/J24)-1&gt;10,ROUND((J26/J24)-1,2),ROUND((J26/J24)-1,3))</f>
        <v>0.11799999999999999</v>
      </c>
      <c r="K30" s="50">
        <f t="shared" ref="K30:L30" si="13">IF((K26/K24)-1&gt;10,ROUND((K26/K24)-1,2),ROUND((K26/K24)-1,3))</f>
        <v>0.13900000000000001</v>
      </c>
      <c r="L30" s="50">
        <f t="shared" si="13"/>
        <v>-1.6E-2</v>
      </c>
      <c r="M30" s="41"/>
      <c r="N30" s="41"/>
      <c r="O30" s="41"/>
      <c r="P30" s="41"/>
      <c r="Q30" s="41"/>
      <c r="R30" s="41"/>
    </row>
    <row r="31" spans="1:18" x14ac:dyDescent="0.35">
      <c r="A31" s="42" t="s">
        <v>75</v>
      </c>
      <c r="B31" s="51">
        <f>IF((B26/B25)-1&gt;10,ROUND((B26/B25)-1,2),ROUND((B26/B25)-1,3))</f>
        <v>-2.5000000000000001E-2</v>
      </c>
      <c r="C31" s="51">
        <f>IF((C26/C25)-1&gt;10,ROUND((C26/C25)-1,2),ROUND((C26/C25)-1,3))</f>
        <v>2E-3</v>
      </c>
      <c r="D31" s="51">
        <f>IF((D26/D25)-1&gt;10,ROUND((D26/D25)-1,2),ROUND((D26/D25)-1,3))</f>
        <v>-6.3E-2</v>
      </c>
      <c r="E31" s="41"/>
      <c r="F31" s="51">
        <f>IF((F26/F25)-1&gt;10,ROUND((F26/F25)-1,2),ROUND((F26/F25)-1,3))</f>
        <v>0.54500000000000004</v>
      </c>
      <c r="G31" s="51">
        <f>IF((G26/G25)-1&gt;10,ROUND((G26/G25)-1,2),ROUND((G26/G25)-1,3))</f>
        <v>0.56299999999999994</v>
      </c>
      <c r="H31" s="51">
        <f>IF((H26/H25)-1&gt;10,ROUND((H26/H25)-1,2),ROUND((H26/H25)-1,3))</f>
        <v>0.5</v>
      </c>
      <c r="I31" s="41"/>
      <c r="J31" s="51">
        <f>IF((J26/J25)-1&gt;10,ROUND((J26/J25)-1,2),ROUND((J26/J25)-1,3))</f>
        <v>0.13</v>
      </c>
      <c r="K31" s="51">
        <f>IF((K26/K25)-1&gt;10,ROUND((K26/K25)-1,2),ROUND((K26/K25)-1,3))</f>
        <v>7.4999999999999997E-2</v>
      </c>
      <c r="L31" s="51">
        <f>IF((L26/L25)-1&gt;10,ROUND((L26/L25)-1,2),ROUND((L26/L25)-1,3))</f>
        <v>0.8</v>
      </c>
      <c r="M31" s="41"/>
      <c r="N31" s="41"/>
      <c r="O31" s="41"/>
      <c r="P31" s="41"/>
      <c r="Q31" s="41"/>
      <c r="R31" s="41"/>
    </row>
  </sheetData>
  <mergeCells count="10">
    <mergeCell ref="A28:L28"/>
    <mergeCell ref="N7:R7"/>
    <mergeCell ref="A1:L1"/>
    <mergeCell ref="A4:D4"/>
    <mergeCell ref="N4:R4"/>
    <mergeCell ref="N5:R5"/>
    <mergeCell ref="B6:D6"/>
    <mergeCell ref="F6:H6"/>
    <mergeCell ref="J6:L6"/>
    <mergeCell ref="N6:R6"/>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143FC-EF98-4495-8CED-BAAA8EB98CC1}">
  <sheetPr codeName="Sheet9"/>
  <dimension ref="A1:Z47"/>
  <sheetViews>
    <sheetView zoomScaleNormal="100" workbookViewId="0">
      <pane ySplit="7" topLeftCell="A8" activePane="bottomLeft" state="frozen"/>
      <selection activeCell="B1" sqref="B1"/>
      <selection pane="bottomLeft" sqref="A1:L1"/>
    </sheetView>
  </sheetViews>
  <sheetFormatPr defaultColWidth="9.1796875" defaultRowHeight="15.5" x14ac:dyDescent="0.35"/>
  <cols>
    <col min="1" max="1" width="20.54296875" style="44" customWidth="1"/>
    <col min="2" max="2" width="10.54296875" style="44" customWidth="1"/>
    <col min="3" max="3" width="13.7265625" style="44" bestFit="1" customWidth="1"/>
    <col min="4" max="4" width="12.26953125" style="44" bestFit="1" customWidth="1"/>
    <col min="5" max="5" width="5.54296875" style="44" bestFit="1" customWidth="1"/>
    <col min="6" max="6" width="10.54296875" style="44" customWidth="1"/>
    <col min="7" max="7" width="14.81640625" style="44" customWidth="1"/>
    <col min="8" max="8" width="11.7265625" style="44" bestFit="1" customWidth="1"/>
    <col min="9" max="9" width="5.54296875" style="44" bestFit="1" customWidth="1"/>
    <col min="10" max="10" width="10.54296875" style="44" customWidth="1"/>
    <col min="11" max="11" width="14" style="44" customWidth="1"/>
    <col min="12" max="12" width="11.7265625" style="44" bestFit="1" customWidth="1"/>
    <col min="13" max="13" width="2" style="44" hidden="1" customWidth="1"/>
    <col min="14" max="14" width="7.54296875" style="44" hidden="1" customWidth="1"/>
    <col min="15" max="16384" width="9.1796875" style="44"/>
  </cols>
  <sheetData>
    <row r="1" spans="1:26" ht="37.5" customHeight="1" x14ac:dyDescent="0.35">
      <c r="A1" s="75" t="s">
        <v>122</v>
      </c>
      <c r="B1" s="76"/>
      <c r="C1" s="76"/>
      <c r="D1" s="76"/>
      <c r="E1" s="76"/>
      <c r="F1" s="76"/>
      <c r="G1" s="76"/>
      <c r="H1" s="76"/>
      <c r="I1" s="76"/>
      <c r="J1" s="76"/>
      <c r="K1" s="76"/>
      <c r="L1" s="76"/>
      <c r="M1" s="43"/>
      <c r="N1" s="43"/>
      <c r="O1" s="43"/>
      <c r="P1" s="43"/>
      <c r="Q1" s="43"/>
      <c r="R1" s="43"/>
      <c r="S1" s="41"/>
      <c r="T1" s="41"/>
      <c r="U1" s="41"/>
      <c r="V1" s="41"/>
      <c r="W1" s="41"/>
      <c r="X1" s="41"/>
      <c r="Y1" s="41"/>
      <c r="Z1" s="41"/>
    </row>
    <row r="2" spans="1:26" x14ac:dyDescent="0.35">
      <c r="A2" s="41"/>
      <c r="B2" s="41"/>
      <c r="C2" s="41"/>
      <c r="D2" s="41"/>
      <c r="E2" s="41"/>
      <c r="F2" s="41"/>
      <c r="G2" s="41"/>
      <c r="H2" s="41"/>
      <c r="I2" s="41"/>
      <c r="J2" s="41"/>
      <c r="K2" s="41"/>
      <c r="L2" s="41"/>
      <c r="M2" s="41"/>
      <c r="N2" s="41"/>
      <c r="O2" s="41"/>
      <c r="P2" s="41"/>
      <c r="Q2" s="41"/>
      <c r="R2" s="41"/>
      <c r="S2" s="41"/>
      <c r="T2" s="41"/>
      <c r="U2" s="41"/>
      <c r="V2" s="41"/>
      <c r="W2" s="41"/>
      <c r="X2" s="41"/>
      <c r="Y2" s="41"/>
      <c r="Z2" s="41"/>
    </row>
    <row r="3" spans="1:26" x14ac:dyDescent="0.35">
      <c r="A3" s="45" t="s">
        <v>113</v>
      </c>
      <c r="B3" s="41"/>
      <c r="C3" s="41"/>
      <c r="D3" s="41"/>
      <c r="E3" s="41"/>
      <c r="F3" s="41"/>
      <c r="G3" s="41"/>
      <c r="H3" s="41"/>
      <c r="I3" s="41"/>
      <c r="J3" s="41"/>
      <c r="K3" s="41"/>
      <c r="L3" s="41"/>
      <c r="M3" s="41"/>
      <c r="N3" s="41"/>
      <c r="O3" s="41"/>
      <c r="P3" s="41"/>
      <c r="Q3" s="41"/>
      <c r="R3" s="41"/>
      <c r="S3" s="41"/>
      <c r="T3" s="41"/>
      <c r="U3" s="41"/>
      <c r="V3" s="41"/>
      <c r="W3" s="41"/>
      <c r="X3" s="41"/>
      <c r="Y3" s="41"/>
      <c r="Z3" s="41"/>
    </row>
    <row r="4" spans="1:26" x14ac:dyDescent="0.35">
      <c r="A4" s="77" t="s">
        <v>101</v>
      </c>
      <c r="B4" s="77"/>
      <c r="C4" s="77"/>
      <c r="D4" s="77"/>
      <c r="E4" s="41"/>
      <c r="F4" s="41"/>
      <c r="G4" s="41"/>
      <c r="H4" s="41"/>
      <c r="I4" s="41"/>
      <c r="J4" s="41"/>
      <c r="K4" s="41"/>
      <c r="L4" s="42"/>
      <c r="M4" s="41"/>
      <c r="N4" s="41"/>
      <c r="O4" s="74"/>
      <c r="P4" s="74"/>
      <c r="Q4" s="74"/>
      <c r="R4" s="74"/>
      <c r="S4" s="74"/>
      <c r="T4" s="41"/>
      <c r="U4" s="41"/>
      <c r="V4" s="41"/>
      <c r="W4" s="41"/>
      <c r="X4" s="41"/>
      <c r="Y4" s="41"/>
      <c r="Z4" s="41"/>
    </row>
    <row r="5" spans="1:26" x14ac:dyDescent="0.35">
      <c r="A5" s="41"/>
      <c r="B5" s="41"/>
      <c r="C5" s="41"/>
      <c r="D5" s="41"/>
      <c r="E5" s="41"/>
      <c r="F5" s="41"/>
      <c r="G5" s="41"/>
      <c r="H5" s="41"/>
      <c r="I5" s="41"/>
      <c r="J5" s="41"/>
      <c r="K5" s="41"/>
      <c r="L5" s="41"/>
      <c r="M5" s="41"/>
      <c r="N5" s="41"/>
      <c r="O5" s="74"/>
      <c r="P5" s="74"/>
      <c r="Q5" s="74"/>
      <c r="R5" s="74"/>
      <c r="S5" s="74"/>
      <c r="T5" s="41"/>
      <c r="U5" s="41"/>
      <c r="V5" s="41"/>
      <c r="W5" s="41"/>
      <c r="X5" s="41"/>
      <c r="Y5" s="41"/>
      <c r="Z5" s="41"/>
    </row>
    <row r="6" spans="1:26" ht="18" thickBot="1" x14ac:dyDescent="0.4">
      <c r="A6" s="50"/>
      <c r="B6" s="81" t="s">
        <v>117</v>
      </c>
      <c r="C6" s="81"/>
      <c r="D6" s="81"/>
      <c r="E6" s="50"/>
      <c r="F6" s="81" t="s">
        <v>118</v>
      </c>
      <c r="G6" s="81"/>
      <c r="H6" s="81"/>
      <c r="I6" s="50"/>
      <c r="J6" s="81" t="s">
        <v>119</v>
      </c>
      <c r="K6" s="81"/>
      <c r="L6" s="81"/>
      <c r="M6" s="41"/>
      <c r="N6" s="41"/>
      <c r="O6" s="74"/>
      <c r="P6" s="74"/>
      <c r="Q6" s="74"/>
      <c r="R6" s="74"/>
      <c r="S6" s="74"/>
      <c r="T6" s="41"/>
      <c r="U6" s="41"/>
      <c r="V6" s="41"/>
      <c r="W6" s="41"/>
      <c r="X6" s="41"/>
      <c r="Y6" s="41"/>
      <c r="Z6" s="41"/>
    </row>
    <row r="7" spans="1:26" ht="35.15" customHeight="1" thickBot="1" x14ac:dyDescent="0.4">
      <c r="A7" s="56" t="s">
        <v>49</v>
      </c>
      <c r="B7" s="57" t="s">
        <v>50</v>
      </c>
      <c r="C7" s="57" t="s">
        <v>120</v>
      </c>
      <c r="D7" s="57" t="s">
        <v>9</v>
      </c>
      <c r="E7" s="57"/>
      <c r="F7" s="57" t="s">
        <v>50</v>
      </c>
      <c r="G7" s="57" t="s">
        <v>120</v>
      </c>
      <c r="H7" s="57" t="s">
        <v>9</v>
      </c>
      <c r="I7" s="57"/>
      <c r="J7" s="57" t="s">
        <v>50</v>
      </c>
      <c r="K7" s="57" t="s">
        <v>120</v>
      </c>
      <c r="L7" s="57" t="s">
        <v>9</v>
      </c>
      <c r="M7" s="41"/>
      <c r="N7" s="41"/>
      <c r="O7" s="74"/>
      <c r="P7" s="74"/>
      <c r="Q7" s="74"/>
      <c r="R7" s="74"/>
      <c r="S7" s="74"/>
      <c r="T7" s="41"/>
      <c r="U7" s="41"/>
      <c r="V7" s="41"/>
      <c r="W7" s="41"/>
      <c r="X7" s="41"/>
      <c r="Y7" s="41"/>
      <c r="Z7" s="41"/>
    </row>
    <row r="8" spans="1:26" x14ac:dyDescent="0.35">
      <c r="A8" s="50" t="s">
        <v>50</v>
      </c>
      <c r="B8" s="52">
        <f>IF(FIRE0302_working!B8="..","..",ROUND(FIRE0302_working!B8,0))</f>
        <v>18494</v>
      </c>
      <c r="C8" s="52">
        <f>IF(FIRE0302_working!C8="..","..",ROUND(FIRE0302_working!C8,0))</f>
        <v>11575</v>
      </c>
      <c r="D8" s="52">
        <f>IF(FIRE0302_working!D8="..","..",ROUND(FIRE0302_working!D8,0))</f>
        <v>6919</v>
      </c>
      <c r="E8" s="52"/>
      <c r="F8" s="52">
        <f>IF(FIRE0302_working!F8="..","..",ROUND(FIRE0302_working!F8,0))</f>
        <v>30</v>
      </c>
      <c r="G8" s="52">
        <f>IF(FIRE0302_working!G8="..","..",ROUND(FIRE0302_working!G8,0))</f>
        <v>25</v>
      </c>
      <c r="H8" s="52">
        <f>IF(FIRE0302_working!H8="..","..",ROUND(FIRE0302_working!H8,0))</f>
        <v>5</v>
      </c>
      <c r="I8" s="52"/>
      <c r="J8" s="52">
        <f>IF(FIRE0302_working!J8="..","..",ROUND(FIRE0302_working!J8,0))</f>
        <v>495</v>
      </c>
      <c r="K8" s="52">
        <f>IF(FIRE0302_working!K8="..","..",ROUND(FIRE0302_working!K8,0))</f>
        <v>449</v>
      </c>
      <c r="L8" s="52">
        <f>IF(FIRE0302_working!L8="..","..",ROUND(FIRE0302_working!L8,0))</f>
        <v>46</v>
      </c>
      <c r="M8" s="53"/>
      <c r="N8" s="41"/>
      <c r="O8" s="53"/>
      <c r="P8" s="41"/>
      <c r="Q8" s="41"/>
      <c r="R8" s="41"/>
      <c r="S8" s="41"/>
      <c r="T8" s="41"/>
      <c r="U8" s="41"/>
      <c r="V8" s="41"/>
      <c r="W8" s="41"/>
      <c r="X8" s="41"/>
      <c r="Y8" s="41"/>
      <c r="Z8" s="41"/>
    </row>
    <row r="9" spans="1:26" x14ac:dyDescent="0.35">
      <c r="A9" s="41" t="s">
        <v>11</v>
      </c>
      <c r="B9" s="53">
        <f>IF(FIRE0302_working!B9="..","..",ROUND(FIRE0302_working!B9,0))</f>
        <v>10743</v>
      </c>
      <c r="C9" s="42">
        <f>IF(FIRE0302_working!C9="..","..",ROUND(FIRE0302_working!C9,0))</f>
        <v>6937</v>
      </c>
      <c r="D9" s="42">
        <f>IF(FIRE0302_working!D9="..","..",ROUND(FIRE0302_working!D9,0))</f>
        <v>3806</v>
      </c>
      <c r="E9" s="53"/>
      <c r="F9" s="53">
        <f>IF(FIRE0302_working!F9="..","..",ROUND(FIRE0302_working!F9,0))</f>
        <v>15</v>
      </c>
      <c r="G9" s="42">
        <f>IF(FIRE0302_working!G9="..","..",ROUND(FIRE0302_working!G9,0))</f>
        <v>10</v>
      </c>
      <c r="H9" s="42">
        <f>IF(FIRE0302_working!H9="..","..",ROUND(FIRE0302_working!H9,0))</f>
        <v>5</v>
      </c>
      <c r="I9" s="53"/>
      <c r="J9" s="53">
        <f>IF(FIRE0302_working!J9="..","..",ROUND(FIRE0302_working!J9,0))</f>
        <v>276</v>
      </c>
      <c r="K9" s="42">
        <f>IF(FIRE0302_working!K9="..","..",ROUND(FIRE0302_working!K9,0))</f>
        <v>241</v>
      </c>
      <c r="L9" s="42">
        <f>IF(FIRE0302_working!L9="..","..",ROUND(FIRE0302_working!L9,0))</f>
        <v>35</v>
      </c>
      <c r="M9" s="41"/>
      <c r="N9" s="41"/>
      <c r="O9" s="53"/>
      <c r="P9" s="41"/>
      <c r="Q9" s="41"/>
      <c r="R9" s="41"/>
      <c r="S9" s="41"/>
      <c r="T9" s="41"/>
      <c r="U9" s="41"/>
      <c r="V9" s="41"/>
      <c r="W9" s="41"/>
      <c r="X9" s="41"/>
      <c r="Y9" s="41"/>
      <c r="Z9" s="41"/>
    </row>
    <row r="10" spans="1:26" x14ac:dyDescent="0.35">
      <c r="A10" s="41" t="s">
        <v>13</v>
      </c>
      <c r="B10" s="53">
        <f>IF(FIRE0302_working!B10="..","..",ROUND(FIRE0302_working!B10,0))</f>
        <v>1793</v>
      </c>
      <c r="C10" s="42">
        <f>IF(FIRE0302_working!C10="..","..",ROUND(FIRE0302_working!C10,0))</f>
        <v>342</v>
      </c>
      <c r="D10" s="42">
        <f>IF(FIRE0302_working!D10="..","..",ROUND(FIRE0302_working!D10,0))</f>
        <v>1451</v>
      </c>
      <c r="E10" s="53"/>
      <c r="F10" s="53">
        <f>IF(FIRE0302_working!F10="..","..",ROUND(FIRE0302_working!F10,0))</f>
        <v>0</v>
      </c>
      <c r="G10" s="42">
        <f>IF(FIRE0302_working!G10="..","..",ROUND(FIRE0302_working!G10,0))</f>
        <v>0</v>
      </c>
      <c r="H10" s="42">
        <f>IF(FIRE0302_working!H10="..","..",ROUND(FIRE0302_working!H10,0))</f>
        <v>0</v>
      </c>
      <c r="I10" s="53"/>
      <c r="J10" s="53">
        <f>IF(FIRE0302_working!J10="..","..",ROUND(FIRE0302_working!J10,0))</f>
        <v>21</v>
      </c>
      <c r="K10" s="42">
        <f>IF(FIRE0302_working!K10="..","..",ROUND(FIRE0302_working!K10,0))</f>
        <v>19</v>
      </c>
      <c r="L10" s="42">
        <f>IF(FIRE0302_working!L10="..","..",ROUND(FIRE0302_working!L10,0))</f>
        <v>2</v>
      </c>
      <c r="M10" s="41"/>
      <c r="N10" s="41"/>
      <c r="O10" s="53"/>
      <c r="P10" s="41"/>
      <c r="Q10" s="41"/>
      <c r="R10" s="41"/>
      <c r="S10" s="41"/>
      <c r="T10" s="41"/>
      <c r="U10" s="41"/>
      <c r="V10" s="41"/>
      <c r="W10" s="41"/>
      <c r="X10" s="41"/>
      <c r="Y10" s="41"/>
      <c r="Z10" s="41"/>
    </row>
    <row r="11" spans="1:26" x14ac:dyDescent="0.35">
      <c r="A11" s="41" t="s">
        <v>15</v>
      </c>
      <c r="B11" s="53">
        <f>IF(FIRE0302_working!B11="..","..",ROUND(FIRE0302_working!B11,0))</f>
        <v>2135</v>
      </c>
      <c r="C11" s="42">
        <f>IF(FIRE0302_working!C11="..","..",ROUND(FIRE0302_working!C11,0))</f>
        <v>1366</v>
      </c>
      <c r="D11" s="42">
        <f>IF(FIRE0302_working!D11="..","..",ROUND(FIRE0302_working!D11,0))</f>
        <v>769</v>
      </c>
      <c r="E11" s="53"/>
      <c r="F11" s="53">
        <f>IF(FIRE0302_working!F11="..","..",ROUND(FIRE0302_working!F11,0))</f>
        <v>1</v>
      </c>
      <c r="G11" s="42">
        <f>IF(FIRE0302_working!G11="..","..",ROUND(FIRE0302_working!G11,0))</f>
        <v>1</v>
      </c>
      <c r="H11" s="42">
        <f>IF(FIRE0302_working!H11="..","..",ROUND(FIRE0302_working!H11,0))</f>
        <v>0</v>
      </c>
      <c r="I11" s="53"/>
      <c r="J11" s="53">
        <f>IF(FIRE0302_working!J11="..","..",ROUND(FIRE0302_working!J11,0))</f>
        <v>64</v>
      </c>
      <c r="K11" s="42">
        <f>IF(FIRE0302_working!K11="..","..",ROUND(FIRE0302_working!K11,0))</f>
        <v>59</v>
      </c>
      <c r="L11" s="42">
        <f>IF(FIRE0302_working!L11="..","..",ROUND(FIRE0302_working!L11,0))</f>
        <v>5</v>
      </c>
      <c r="M11" s="41"/>
      <c r="N11" s="41"/>
      <c r="O11" s="53"/>
      <c r="P11" s="41"/>
      <c r="Q11" s="41"/>
      <c r="R11" s="41"/>
      <c r="S11" s="41"/>
      <c r="T11" s="41"/>
      <c r="U11" s="41"/>
      <c r="V11" s="41"/>
      <c r="W11" s="41"/>
      <c r="X11" s="41"/>
      <c r="Y11" s="41"/>
      <c r="Z11" s="41"/>
    </row>
    <row r="12" spans="1:26" x14ac:dyDescent="0.35">
      <c r="A12" s="41" t="s">
        <v>12</v>
      </c>
      <c r="B12" s="53">
        <f>IF(FIRE0302_working!B12="..","..",ROUND(FIRE0302_working!B12,0))</f>
        <v>993</v>
      </c>
      <c r="C12" s="42">
        <f>IF(FIRE0302_working!C12="..","..",ROUND(FIRE0302_working!C12,0))</f>
        <v>944</v>
      </c>
      <c r="D12" s="42">
        <f>IF(FIRE0302_working!D12="..","..",ROUND(FIRE0302_working!D12,0))</f>
        <v>49</v>
      </c>
      <c r="E12" s="53"/>
      <c r="F12" s="53">
        <f>IF(FIRE0302_working!F12="..","..",ROUND(FIRE0302_working!F12,0))</f>
        <v>0</v>
      </c>
      <c r="G12" s="42">
        <f>IF(FIRE0302_working!G12="..","..",ROUND(FIRE0302_working!G12,0))</f>
        <v>0</v>
      </c>
      <c r="H12" s="42">
        <f>IF(FIRE0302_working!H12="..","..",ROUND(FIRE0302_working!H12,0))</f>
        <v>0</v>
      </c>
      <c r="I12" s="53"/>
      <c r="J12" s="53">
        <f>IF(FIRE0302_working!J12="..","..",ROUND(FIRE0302_working!J12,0))</f>
        <v>20</v>
      </c>
      <c r="K12" s="42">
        <f>IF(FIRE0302_working!K12="..","..",ROUND(FIRE0302_working!K12,0))</f>
        <v>20</v>
      </c>
      <c r="L12" s="42">
        <f>IF(FIRE0302_working!L12="..","..",ROUND(FIRE0302_working!L12,0))</f>
        <v>0</v>
      </c>
      <c r="M12" s="41"/>
      <c r="N12" s="41"/>
      <c r="O12" s="53"/>
      <c r="P12" s="41"/>
      <c r="Q12" s="41"/>
      <c r="R12" s="41"/>
      <c r="S12" s="41"/>
      <c r="T12" s="41"/>
      <c r="U12" s="41"/>
      <c r="V12" s="41"/>
      <c r="W12" s="41"/>
      <c r="X12" s="41"/>
      <c r="Y12" s="41"/>
      <c r="Z12" s="41"/>
    </row>
    <row r="13" spans="1:26" x14ac:dyDescent="0.35">
      <c r="A13" s="41" t="s">
        <v>10</v>
      </c>
      <c r="B13" s="53">
        <f>IF(FIRE0302_working!B13="..","..",ROUND(FIRE0302_working!B13,0))</f>
        <v>252</v>
      </c>
      <c r="C13" s="42">
        <f>IF(FIRE0302_working!C13="..","..",ROUND(FIRE0302_working!C13,0))</f>
        <v>234</v>
      </c>
      <c r="D13" s="42">
        <f>IF(FIRE0302_working!D13="..","..",ROUND(FIRE0302_working!D13,0))</f>
        <v>18</v>
      </c>
      <c r="E13" s="53"/>
      <c r="F13" s="53">
        <f>IF(FIRE0302_working!F13="..","..",ROUND(FIRE0302_working!F13,0))</f>
        <v>0</v>
      </c>
      <c r="G13" s="42">
        <f>IF(FIRE0302_working!G13="..","..",ROUND(FIRE0302_working!G13,0))</f>
        <v>0</v>
      </c>
      <c r="H13" s="42">
        <f>IF(FIRE0302_working!H13="..","..",ROUND(FIRE0302_working!H13,0))</f>
        <v>0</v>
      </c>
      <c r="I13" s="53"/>
      <c r="J13" s="53">
        <f>IF(FIRE0302_working!J13="..","..",ROUND(FIRE0302_working!J13,0))</f>
        <v>6</v>
      </c>
      <c r="K13" s="42">
        <f>IF(FIRE0302_working!K13="..","..",ROUND(FIRE0302_working!K13,0))</f>
        <v>4</v>
      </c>
      <c r="L13" s="42">
        <f>IF(FIRE0302_working!L13="..","..",ROUND(FIRE0302_working!L13,0))</f>
        <v>2</v>
      </c>
      <c r="M13" s="41"/>
      <c r="N13" s="41"/>
      <c r="O13" s="53"/>
      <c r="P13" s="41"/>
      <c r="Q13" s="41"/>
      <c r="R13" s="41"/>
      <c r="S13" s="41"/>
      <c r="T13" s="41"/>
      <c r="U13" s="41"/>
      <c r="V13" s="41"/>
      <c r="W13" s="41"/>
      <c r="X13" s="41"/>
      <c r="Y13" s="41"/>
      <c r="Z13" s="41"/>
    </row>
    <row r="14" spans="1:26" x14ac:dyDescent="0.35">
      <c r="A14" s="41" t="s">
        <v>7</v>
      </c>
      <c r="B14" s="53">
        <f>IF(FIRE0302_working!B14="..","..",ROUND(FIRE0302_working!B14,0))</f>
        <v>585</v>
      </c>
      <c r="C14" s="42">
        <f>IF(FIRE0302_working!C14="..","..",ROUND(FIRE0302_working!C14,0))</f>
        <v>557</v>
      </c>
      <c r="D14" s="42">
        <f>IF(FIRE0302_working!D14="..","..",ROUND(FIRE0302_working!D14,0))</f>
        <v>28</v>
      </c>
      <c r="E14" s="53"/>
      <c r="F14" s="53">
        <f>IF(FIRE0302_working!F14="..","..",ROUND(FIRE0302_working!F14,0))</f>
        <v>0</v>
      </c>
      <c r="G14" s="42">
        <f>IF(FIRE0302_working!G14="..","..",ROUND(FIRE0302_working!G14,0))</f>
        <v>0</v>
      </c>
      <c r="H14" s="42">
        <f>IF(FIRE0302_working!H14="..","..",ROUND(FIRE0302_working!H14,0))</f>
        <v>0</v>
      </c>
      <c r="I14" s="53"/>
      <c r="J14" s="53">
        <f>IF(FIRE0302_working!J14="..","..",ROUND(FIRE0302_working!J14,0))</f>
        <v>7</v>
      </c>
      <c r="K14" s="42">
        <f>IF(FIRE0302_working!K14="..","..",ROUND(FIRE0302_working!K14,0))</f>
        <v>7</v>
      </c>
      <c r="L14" s="42">
        <f>IF(FIRE0302_working!L14="..","..",ROUND(FIRE0302_working!L14,0))</f>
        <v>0</v>
      </c>
      <c r="M14" s="41"/>
      <c r="N14" s="41"/>
      <c r="O14" s="53"/>
      <c r="P14" s="41"/>
      <c r="Q14" s="41"/>
      <c r="R14" s="41"/>
      <c r="S14" s="41"/>
      <c r="T14" s="41"/>
      <c r="U14" s="41"/>
      <c r="V14" s="41"/>
      <c r="W14" s="41"/>
      <c r="X14" s="41"/>
      <c r="Y14" s="41"/>
      <c r="Z14" s="41"/>
    </row>
    <row r="15" spans="1:26" ht="15.75" customHeight="1" thickBot="1" x14ac:dyDescent="0.4">
      <c r="A15" s="58" t="s">
        <v>121</v>
      </c>
      <c r="B15" s="54">
        <f>IF(FIRE0302_working!B15="..","..",ROUND(FIRE0302_working!B15,0))</f>
        <v>1993</v>
      </c>
      <c r="C15" s="55">
        <f>IF(FIRE0302_working!C15="..","..",ROUND(FIRE0302_working!C15,0))</f>
        <v>1195</v>
      </c>
      <c r="D15" s="55">
        <f>IF(FIRE0302_working!D15="..","..",ROUND(FIRE0302_working!D15,0))</f>
        <v>798</v>
      </c>
      <c r="E15" s="54"/>
      <c r="F15" s="54">
        <f>IF(FIRE0302_working!F15="..","..",ROUND(FIRE0302_working!F15,0))</f>
        <v>14</v>
      </c>
      <c r="G15" s="55">
        <f>IF(FIRE0302_working!G15="..","..",ROUND(FIRE0302_working!G15,0))</f>
        <v>14</v>
      </c>
      <c r="H15" s="55">
        <f>IF(FIRE0302_working!H15="..","..",ROUND(FIRE0302_working!H15,0))</f>
        <v>0</v>
      </c>
      <c r="I15" s="54"/>
      <c r="J15" s="54">
        <f>IF(FIRE0302_working!J15="..","..",ROUND(FIRE0302_working!J15,0))</f>
        <v>101</v>
      </c>
      <c r="K15" s="55">
        <f>IF(FIRE0302_working!K15="..","..",ROUND(FIRE0302_working!K15,0))</f>
        <v>99</v>
      </c>
      <c r="L15" s="55">
        <f>IF(FIRE0302_working!L15="..","..",ROUND(FIRE0302_working!L15,0))</f>
        <v>2</v>
      </c>
      <c r="M15" s="41"/>
      <c r="N15" s="41"/>
      <c r="O15" s="53"/>
      <c r="P15" s="41"/>
      <c r="Q15" s="41"/>
      <c r="R15" s="41"/>
      <c r="S15" s="41"/>
      <c r="T15" s="41"/>
      <c r="U15" s="41"/>
      <c r="V15" s="41"/>
      <c r="W15" s="41"/>
      <c r="X15" s="41"/>
      <c r="Y15" s="41"/>
      <c r="Z15" s="41"/>
    </row>
    <row r="16" spans="1:26" ht="30" customHeight="1" x14ac:dyDescent="0.35">
      <c r="A16" s="41" t="s">
        <v>52</v>
      </c>
      <c r="B16" s="41"/>
      <c r="C16" s="41"/>
      <c r="D16" s="41"/>
      <c r="E16" s="41"/>
      <c r="F16" s="41"/>
      <c r="G16" s="41"/>
      <c r="H16" s="41"/>
      <c r="I16" s="41"/>
      <c r="J16" s="41"/>
      <c r="K16" s="41"/>
      <c r="L16" s="41"/>
      <c r="M16" s="41"/>
      <c r="N16" s="41"/>
      <c r="O16" s="41"/>
      <c r="P16" s="41"/>
      <c r="Q16" s="41"/>
      <c r="R16" s="41"/>
      <c r="S16" s="41"/>
      <c r="T16" s="41"/>
      <c r="U16" s="41"/>
      <c r="V16" s="41"/>
      <c r="W16" s="41"/>
      <c r="X16" s="41"/>
      <c r="Y16" s="41"/>
      <c r="Z16" s="41"/>
    </row>
    <row r="17" spans="1:26" x14ac:dyDescent="0.35">
      <c r="A17" s="41" t="s">
        <v>53</v>
      </c>
      <c r="B17" s="41"/>
      <c r="C17" s="41"/>
      <c r="D17" s="41"/>
      <c r="E17" s="41"/>
      <c r="F17" s="41"/>
      <c r="G17" s="41"/>
      <c r="H17" s="41"/>
      <c r="I17" s="41"/>
      <c r="J17" s="41"/>
      <c r="K17" s="41"/>
      <c r="L17" s="41"/>
      <c r="M17" s="41"/>
      <c r="N17" s="41"/>
      <c r="O17" s="41"/>
      <c r="P17" s="41"/>
      <c r="Q17" s="41"/>
      <c r="R17" s="41"/>
      <c r="S17" s="41"/>
      <c r="T17" s="41"/>
      <c r="U17" s="41"/>
      <c r="V17" s="41"/>
      <c r="W17" s="41"/>
      <c r="X17" s="41"/>
      <c r="Y17" s="41"/>
      <c r="Z17" s="41"/>
    </row>
    <row r="18" spans="1:26" x14ac:dyDescent="0.35">
      <c r="A18" s="41" t="s">
        <v>54</v>
      </c>
      <c r="B18" s="41"/>
      <c r="C18" s="41"/>
      <c r="D18" s="41"/>
      <c r="E18" s="41"/>
      <c r="F18" s="41"/>
      <c r="G18" s="41"/>
      <c r="H18" s="41"/>
      <c r="I18" s="41"/>
      <c r="J18" s="41"/>
      <c r="K18" s="41"/>
      <c r="L18" s="41"/>
      <c r="M18" s="41"/>
      <c r="N18" s="41"/>
      <c r="O18" s="41"/>
      <c r="P18" s="41"/>
      <c r="Q18" s="41"/>
      <c r="R18" s="41"/>
      <c r="S18" s="41"/>
      <c r="T18" s="41"/>
      <c r="U18" s="41"/>
      <c r="V18" s="41"/>
      <c r="W18" s="41"/>
      <c r="X18" s="41"/>
      <c r="Y18" s="41"/>
      <c r="Z18" s="41"/>
    </row>
    <row r="19" spans="1:26" x14ac:dyDescent="0.35">
      <c r="A19" s="41" t="s">
        <v>55</v>
      </c>
      <c r="B19" s="41"/>
      <c r="C19" s="41"/>
      <c r="D19" s="41"/>
      <c r="E19" s="41"/>
      <c r="F19" s="41"/>
      <c r="G19" s="41"/>
      <c r="H19" s="41"/>
      <c r="I19" s="41"/>
      <c r="J19" s="41"/>
      <c r="K19" s="41"/>
      <c r="L19" s="41"/>
      <c r="M19" s="41"/>
      <c r="N19" s="41"/>
      <c r="O19" s="41"/>
      <c r="P19" s="41"/>
      <c r="Q19" s="41"/>
      <c r="R19" s="41"/>
      <c r="S19" s="41"/>
      <c r="T19" s="41"/>
      <c r="U19" s="41"/>
      <c r="V19" s="41"/>
      <c r="W19" s="41"/>
      <c r="X19" s="41"/>
      <c r="Y19" s="41"/>
      <c r="Z19" s="41"/>
    </row>
    <row r="20" spans="1:26" ht="29.15" customHeight="1" x14ac:dyDescent="0.35">
      <c r="A20" s="73" t="s">
        <v>56</v>
      </c>
      <c r="B20" s="73"/>
      <c r="C20" s="73"/>
      <c r="D20" s="73"/>
      <c r="E20" s="73"/>
      <c r="F20" s="73"/>
      <c r="G20" s="73"/>
      <c r="H20" s="73"/>
      <c r="I20" s="73"/>
      <c r="J20" s="73"/>
      <c r="K20" s="73"/>
      <c r="L20" s="73"/>
      <c r="M20" s="41"/>
      <c r="N20" s="41"/>
      <c r="O20" s="41"/>
      <c r="P20" s="41"/>
      <c r="Q20" s="41"/>
      <c r="R20" s="41"/>
      <c r="S20" s="41"/>
      <c r="T20" s="41"/>
      <c r="U20" s="41"/>
      <c r="V20" s="41"/>
      <c r="W20" s="41"/>
      <c r="X20" s="41"/>
      <c r="Y20" s="41"/>
      <c r="Z20" s="41"/>
    </row>
    <row r="21" spans="1:26" s="61" customFormat="1" ht="15" customHeight="1" x14ac:dyDescent="0.35">
      <c r="A21" s="59" t="s">
        <v>57</v>
      </c>
      <c r="B21" s="59"/>
      <c r="C21" s="59"/>
      <c r="D21" s="59"/>
      <c r="E21" s="59"/>
      <c r="F21" s="59"/>
      <c r="G21" s="59"/>
      <c r="H21" s="59"/>
      <c r="I21" s="59"/>
      <c r="J21" s="59"/>
      <c r="K21" s="59"/>
      <c r="L21" s="59"/>
      <c r="M21" s="60"/>
      <c r="N21" s="60"/>
      <c r="O21" s="60"/>
      <c r="P21" s="41"/>
      <c r="Q21" s="41"/>
      <c r="R21" s="41"/>
      <c r="S21" s="41"/>
      <c r="T21" s="41"/>
      <c r="U21" s="41"/>
      <c r="V21" s="41"/>
      <c r="W21" s="41"/>
      <c r="X21" s="41"/>
      <c r="Y21" s="41"/>
      <c r="Z21" s="41"/>
    </row>
    <row r="22" spans="1:26" s="63" customFormat="1" ht="30" customHeight="1" x14ac:dyDescent="0.35">
      <c r="A22" s="73" t="s">
        <v>58</v>
      </c>
      <c r="B22" s="73"/>
      <c r="C22" s="73"/>
      <c r="D22" s="73"/>
      <c r="E22" s="73"/>
      <c r="F22" s="73"/>
      <c r="G22" s="73"/>
      <c r="H22" s="73"/>
      <c r="I22" s="73"/>
      <c r="J22" s="73"/>
      <c r="K22" s="73"/>
      <c r="L22" s="73"/>
      <c r="M22" s="62"/>
      <c r="N22" s="62"/>
      <c r="O22" s="62"/>
      <c r="P22" s="41"/>
      <c r="Q22" s="41"/>
      <c r="R22" s="41"/>
      <c r="S22" s="41"/>
      <c r="T22" s="41"/>
      <c r="U22" s="41"/>
      <c r="V22" s="41"/>
      <c r="W22" s="41"/>
      <c r="X22" s="41"/>
      <c r="Y22" s="41"/>
      <c r="Z22" s="41"/>
    </row>
    <row r="23" spans="1:26" s="63" customFormat="1" ht="20.5" customHeight="1" x14ac:dyDescent="0.35">
      <c r="A23" s="60" t="s">
        <v>59</v>
      </c>
      <c r="B23" s="60"/>
      <c r="C23" s="60"/>
      <c r="D23" s="60"/>
      <c r="E23" s="60"/>
      <c r="F23" s="60"/>
      <c r="G23" s="60"/>
      <c r="H23" s="60"/>
      <c r="I23" s="60"/>
      <c r="J23" s="60"/>
      <c r="K23" s="60"/>
      <c r="L23" s="60"/>
      <c r="M23" s="64"/>
      <c r="N23" s="64"/>
      <c r="O23" s="62"/>
      <c r="P23" s="41"/>
      <c r="Q23" s="41"/>
      <c r="R23" s="41"/>
      <c r="S23" s="41"/>
      <c r="T23" s="41"/>
      <c r="U23" s="41"/>
      <c r="V23" s="41"/>
      <c r="W23" s="41"/>
      <c r="X23" s="41"/>
      <c r="Y23" s="41"/>
      <c r="Z23" s="41"/>
    </row>
    <row r="24" spans="1:26" s="63" customFormat="1" ht="30" customHeight="1" x14ac:dyDescent="0.35">
      <c r="A24" s="50" t="s">
        <v>60</v>
      </c>
      <c r="B24" s="65"/>
      <c r="C24" s="65"/>
      <c r="D24" s="65"/>
      <c r="E24" s="65"/>
      <c r="F24" s="65"/>
      <c r="G24" s="65"/>
      <c r="H24" s="65"/>
      <c r="I24" s="65"/>
      <c r="J24" s="65"/>
      <c r="K24" s="65"/>
      <c r="L24" s="65"/>
      <c r="M24" s="62"/>
      <c r="N24" s="62"/>
      <c r="O24" s="62"/>
      <c r="P24" s="41"/>
      <c r="Q24" s="41"/>
      <c r="R24" s="41"/>
      <c r="S24" s="41"/>
      <c r="T24" s="41"/>
      <c r="U24" s="41"/>
      <c r="V24" s="41"/>
      <c r="W24" s="41"/>
      <c r="X24" s="41"/>
      <c r="Y24" s="41"/>
      <c r="Z24" s="41"/>
    </row>
    <row r="25" spans="1:26" ht="45" customHeight="1" x14ac:dyDescent="0.35">
      <c r="A25" s="73" t="s">
        <v>61</v>
      </c>
      <c r="B25" s="73"/>
      <c r="C25" s="73"/>
      <c r="D25" s="73"/>
      <c r="E25" s="73"/>
      <c r="F25" s="73"/>
      <c r="G25" s="73"/>
      <c r="H25" s="73"/>
      <c r="I25" s="73"/>
      <c r="J25" s="73"/>
      <c r="K25" s="73"/>
      <c r="L25" s="73"/>
      <c r="M25" s="41"/>
      <c r="N25" s="41"/>
      <c r="O25" s="41"/>
      <c r="P25" s="41"/>
      <c r="Q25" s="41"/>
      <c r="R25" s="41"/>
      <c r="S25" s="41"/>
      <c r="T25" s="41"/>
      <c r="U25" s="41"/>
      <c r="V25" s="41"/>
      <c r="W25" s="41"/>
      <c r="X25" s="41"/>
      <c r="Y25" s="41"/>
      <c r="Z25" s="41"/>
    </row>
    <row r="26" spans="1:26" ht="30" customHeight="1" x14ac:dyDescent="0.35">
      <c r="A26" s="50" t="s">
        <v>62</v>
      </c>
      <c r="B26" s="41"/>
      <c r="C26" s="41"/>
      <c r="D26" s="41"/>
      <c r="E26" s="41"/>
      <c r="F26" s="41"/>
      <c r="G26" s="41"/>
      <c r="H26" s="41"/>
      <c r="I26" s="41"/>
      <c r="J26" s="41"/>
      <c r="K26" s="41"/>
      <c r="L26" s="41"/>
      <c r="M26" s="62"/>
      <c r="N26" s="62"/>
      <c r="O26" s="62"/>
      <c r="P26" s="62"/>
      <c r="Q26" s="62"/>
      <c r="R26" s="62"/>
      <c r="S26" s="41"/>
      <c r="T26" s="41"/>
      <c r="U26" s="41"/>
      <c r="V26" s="41"/>
      <c r="W26" s="41"/>
      <c r="X26" s="41"/>
      <c r="Y26" s="41"/>
      <c r="Z26" s="41"/>
    </row>
    <row r="27" spans="1:26" ht="49.5" customHeight="1" x14ac:dyDescent="0.35">
      <c r="A27" s="73" t="s">
        <v>63</v>
      </c>
      <c r="B27" s="73"/>
      <c r="C27" s="73"/>
      <c r="D27" s="73"/>
      <c r="E27" s="73"/>
      <c r="F27" s="73"/>
      <c r="G27" s="73"/>
      <c r="H27" s="73"/>
      <c r="I27" s="73"/>
      <c r="J27" s="73"/>
      <c r="K27" s="73"/>
      <c r="L27" s="73"/>
      <c r="M27" s="41"/>
      <c r="N27" s="41"/>
      <c r="O27" s="41"/>
      <c r="P27" s="41"/>
      <c r="Q27" s="41"/>
      <c r="R27" s="41"/>
      <c r="S27" s="41"/>
      <c r="T27" s="41"/>
      <c r="U27" s="41"/>
      <c r="V27" s="41"/>
      <c r="W27" s="41"/>
      <c r="X27" s="41"/>
      <c r="Y27" s="41"/>
      <c r="Z27" s="41"/>
    </row>
    <row r="28" spans="1:26" x14ac:dyDescent="0.35">
      <c r="A28" s="41" t="s">
        <v>112</v>
      </c>
      <c r="B28" s="41"/>
      <c r="C28" s="41"/>
      <c r="D28" s="41"/>
      <c r="E28" s="41"/>
      <c r="F28" s="41"/>
      <c r="G28" s="41"/>
      <c r="H28" s="41"/>
      <c r="I28" s="41"/>
      <c r="J28" s="41"/>
      <c r="K28" s="41"/>
      <c r="L28" s="41"/>
      <c r="M28" s="41"/>
      <c r="N28" s="41"/>
      <c r="O28" s="41"/>
      <c r="P28" s="41"/>
      <c r="Q28" s="41"/>
      <c r="R28" s="41"/>
      <c r="S28" s="41"/>
      <c r="T28" s="41"/>
      <c r="U28" s="41"/>
      <c r="V28" s="41"/>
      <c r="W28" s="41"/>
      <c r="X28" s="41"/>
      <c r="Y28" s="41"/>
      <c r="Z28" s="41"/>
    </row>
    <row r="29" spans="1:26" x14ac:dyDescent="0.35">
      <c r="A29" s="41" t="s">
        <v>64</v>
      </c>
      <c r="B29" s="41"/>
      <c r="C29" s="41"/>
      <c r="D29" s="41"/>
      <c r="E29" s="41"/>
      <c r="F29" s="41"/>
      <c r="G29" s="41"/>
      <c r="H29" s="41"/>
      <c r="I29" s="41"/>
      <c r="J29" s="41"/>
      <c r="K29" s="41"/>
      <c r="L29" s="41"/>
      <c r="M29" s="41"/>
      <c r="N29" s="41"/>
      <c r="O29" s="41"/>
      <c r="P29" s="41"/>
      <c r="Q29" s="41"/>
      <c r="R29" s="41"/>
      <c r="S29" s="41"/>
      <c r="T29" s="41"/>
      <c r="U29" s="41"/>
      <c r="V29" s="41"/>
      <c r="W29" s="41"/>
      <c r="X29" s="41"/>
      <c r="Y29" s="41"/>
      <c r="Z29" s="41"/>
    </row>
    <row r="30" spans="1:26" x14ac:dyDescent="0.35">
      <c r="A30" s="79" t="s">
        <v>65</v>
      </c>
      <c r="B30" s="79"/>
      <c r="C30" s="79"/>
      <c r="D30" s="79"/>
      <c r="E30" s="79"/>
      <c r="F30" s="41"/>
      <c r="G30" s="41"/>
      <c r="H30" s="41"/>
      <c r="I30" s="41"/>
      <c r="J30" s="41"/>
      <c r="K30" s="41"/>
      <c r="L30" s="41"/>
      <c r="M30" s="41"/>
      <c r="N30" s="41"/>
      <c r="O30" s="41"/>
      <c r="P30" s="41"/>
      <c r="Q30" s="41"/>
      <c r="R30" s="41"/>
      <c r="S30" s="41"/>
      <c r="T30" s="41"/>
      <c r="U30" s="41"/>
      <c r="V30" s="41"/>
      <c r="W30" s="41"/>
      <c r="X30" s="41"/>
      <c r="Y30" s="41"/>
      <c r="Z30" s="41"/>
    </row>
    <row r="31" spans="1:26" x14ac:dyDescent="0.35">
      <c r="A31" s="66" t="s">
        <v>77</v>
      </c>
      <c r="B31" s="41"/>
      <c r="C31" s="41"/>
      <c r="D31" s="41"/>
      <c r="E31" s="41"/>
      <c r="F31" s="41"/>
      <c r="G31" s="41"/>
      <c r="H31" s="41"/>
      <c r="I31" s="41"/>
      <c r="J31" s="41"/>
      <c r="K31" s="41"/>
      <c r="L31" s="41"/>
      <c r="M31" s="41"/>
      <c r="N31" s="41"/>
      <c r="O31" s="41"/>
      <c r="P31" s="41"/>
      <c r="Q31" s="41"/>
      <c r="R31" s="41"/>
      <c r="S31" s="41"/>
      <c r="T31" s="41"/>
      <c r="U31" s="41"/>
      <c r="V31" s="41"/>
      <c r="W31" s="41"/>
      <c r="X31" s="41"/>
      <c r="Y31" s="41"/>
      <c r="Z31" s="41"/>
    </row>
    <row r="32" spans="1:26" x14ac:dyDescent="0.35">
      <c r="A32" s="41" t="s">
        <v>66</v>
      </c>
      <c r="B32" s="41"/>
      <c r="C32" s="41"/>
      <c r="D32" s="41"/>
      <c r="E32" s="41"/>
      <c r="F32" s="41"/>
      <c r="G32" s="41"/>
      <c r="H32" s="41"/>
      <c r="I32" s="41"/>
      <c r="J32" s="80"/>
      <c r="K32" s="80"/>
      <c r="L32" s="80"/>
      <c r="M32" s="41"/>
      <c r="N32" s="41" t="s">
        <v>101</v>
      </c>
      <c r="O32" s="41"/>
      <c r="P32" s="41"/>
      <c r="Q32" s="41"/>
      <c r="R32" s="41"/>
      <c r="S32" s="41"/>
      <c r="T32" s="41"/>
      <c r="U32" s="41"/>
      <c r="V32" s="41"/>
      <c r="W32" s="41"/>
      <c r="X32" s="41"/>
      <c r="Y32" s="41"/>
      <c r="Z32" s="41"/>
    </row>
    <row r="33" spans="1:26" x14ac:dyDescent="0.35">
      <c r="A33" s="79" t="s">
        <v>67</v>
      </c>
      <c r="B33" s="79"/>
      <c r="C33" s="79"/>
      <c r="D33" s="41"/>
      <c r="E33" s="41"/>
      <c r="F33" s="41"/>
      <c r="G33" s="41"/>
      <c r="H33" s="41"/>
      <c r="I33" s="41"/>
      <c r="J33" s="80"/>
      <c r="K33" s="80"/>
      <c r="L33" s="80"/>
      <c r="M33" s="41"/>
      <c r="N33" s="41" t="s">
        <v>78</v>
      </c>
      <c r="O33" s="41"/>
      <c r="P33" s="41"/>
      <c r="Q33" s="41"/>
      <c r="R33" s="41"/>
      <c r="S33" s="41"/>
      <c r="T33" s="41"/>
      <c r="U33" s="41"/>
      <c r="V33" s="41"/>
      <c r="W33" s="41"/>
      <c r="X33" s="41"/>
      <c r="Y33" s="41"/>
      <c r="Z33" s="41"/>
    </row>
    <row r="34" spans="1:26" x14ac:dyDescent="0.35">
      <c r="A34" s="72" t="s">
        <v>80</v>
      </c>
      <c r="B34" s="41"/>
      <c r="C34" s="41"/>
      <c r="D34" s="41"/>
      <c r="E34" s="41"/>
      <c r="F34" s="41"/>
      <c r="G34" s="41"/>
      <c r="H34" s="41"/>
      <c r="I34" s="41"/>
      <c r="J34" s="41"/>
      <c r="K34" s="41"/>
      <c r="L34" s="41"/>
      <c r="M34" s="41"/>
      <c r="N34" s="41" t="s">
        <v>79</v>
      </c>
      <c r="O34" s="41"/>
      <c r="P34" s="41"/>
      <c r="Q34" s="41"/>
      <c r="R34" s="41"/>
      <c r="S34" s="41"/>
      <c r="T34" s="41"/>
      <c r="U34" s="41"/>
      <c r="V34" s="41"/>
      <c r="W34" s="41"/>
      <c r="X34" s="41"/>
      <c r="Y34" s="41"/>
      <c r="Z34" s="41"/>
    </row>
    <row r="35" spans="1:26" x14ac:dyDescent="0.35">
      <c r="A35" s="41"/>
      <c r="B35" s="41"/>
      <c r="C35" s="41"/>
      <c r="D35" s="41"/>
      <c r="E35" s="41"/>
      <c r="F35" s="41"/>
      <c r="G35" s="41"/>
      <c r="H35" s="41"/>
      <c r="I35" s="41"/>
      <c r="J35" s="41"/>
      <c r="K35" s="41"/>
      <c r="L35" s="41"/>
      <c r="M35" s="41"/>
      <c r="N35" s="41" t="s">
        <v>71</v>
      </c>
      <c r="O35" s="41"/>
      <c r="P35" s="41"/>
      <c r="Q35" s="41"/>
      <c r="R35" s="41"/>
      <c r="S35" s="41"/>
      <c r="T35" s="41"/>
      <c r="U35" s="41"/>
      <c r="V35" s="41"/>
      <c r="W35" s="41"/>
      <c r="X35" s="41"/>
      <c r="Y35" s="41"/>
      <c r="Z35" s="41"/>
    </row>
    <row r="36" spans="1:26" x14ac:dyDescent="0.35">
      <c r="A36" s="41"/>
      <c r="B36" s="41"/>
      <c r="C36" s="41"/>
      <c r="D36" s="41"/>
      <c r="E36" s="41"/>
      <c r="F36" s="41"/>
      <c r="G36" s="41"/>
      <c r="H36" s="41"/>
      <c r="I36" s="41"/>
      <c r="J36" s="41"/>
      <c r="K36" s="41"/>
      <c r="L36" s="41"/>
      <c r="M36" s="41"/>
      <c r="N36" s="41" t="s">
        <v>25</v>
      </c>
      <c r="O36" s="41"/>
      <c r="P36" s="41"/>
      <c r="Q36" s="41"/>
      <c r="R36" s="41"/>
      <c r="S36" s="41"/>
      <c r="T36" s="41"/>
      <c r="U36" s="41"/>
      <c r="V36" s="41"/>
      <c r="W36" s="41"/>
      <c r="X36" s="41"/>
      <c r="Y36" s="41"/>
      <c r="Z36" s="41"/>
    </row>
    <row r="37" spans="1:26" x14ac:dyDescent="0.35">
      <c r="A37" s="41"/>
      <c r="B37" s="41"/>
      <c r="C37" s="41"/>
      <c r="D37" s="41"/>
      <c r="E37" s="41"/>
      <c r="F37" s="41"/>
      <c r="G37" s="41"/>
      <c r="H37" s="41"/>
      <c r="I37" s="41"/>
      <c r="J37" s="41"/>
      <c r="K37" s="41"/>
      <c r="L37" s="41"/>
      <c r="M37" s="41"/>
      <c r="N37" s="41" t="s">
        <v>24</v>
      </c>
      <c r="O37" s="41"/>
      <c r="P37" s="41"/>
      <c r="Q37" s="41"/>
      <c r="R37" s="41"/>
      <c r="S37" s="41"/>
      <c r="T37" s="41"/>
      <c r="U37" s="41"/>
      <c r="V37" s="41"/>
      <c r="W37" s="41"/>
      <c r="X37" s="41"/>
      <c r="Y37" s="41"/>
      <c r="Z37" s="41"/>
    </row>
    <row r="38" spans="1:26" x14ac:dyDescent="0.35">
      <c r="A38" s="41"/>
      <c r="B38" s="41"/>
      <c r="C38" s="41"/>
      <c r="D38" s="41"/>
      <c r="E38" s="41"/>
      <c r="F38" s="41"/>
      <c r="G38" s="41"/>
      <c r="H38" s="41"/>
      <c r="I38" s="41"/>
      <c r="J38" s="41"/>
      <c r="K38" s="41"/>
      <c r="L38" s="41"/>
      <c r="M38" s="41"/>
      <c r="N38" s="41" t="s">
        <v>23</v>
      </c>
      <c r="O38" s="41"/>
      <c r="P38" s="41"/>
      <c r="Q38" s="41"/>
      <c r="R38" s="41"/>
      <c r="S38" s="41"/>
      <c r="T38" s="41"/>
      <c r="U38" s="41"/>
      <c r="V38" s="41"/>
      <c r="W38" s="41"/>
      <c r="X38" s="41"/>
      <c r="Y38" s="41"/>
      <c r="Z38" s="41"/>
    </row>
    <row r="39" spans="1:26" x14ac:dyDescent="0.35">
      <c r="A39" s="41"/>
      <c r="B39" s="41"/>
      <c r="C39" s="41"/>
      <c r="D39" s="41"/>
      <c r="E39" s="41"/>
      <c r="F39" s="41"/>
      <c r="G39" s="41"/>
      <c r="H39" s="41"/>
      <c r="I39" s="41"/>
      <c r="J39" s="41"/>
      <c r="K39" s="41"/>
      <c r="L39" s="41"/>
      <c r="M39" s="41"/>
      <c r="N39" s="41" t="s">
        <v>22</v>
      </c>
      <c r="O39" s="41"/>
      <c r="P39" s="41"/>
      <c r="Q39" s="41"/>
      <c r="R39" s="41"/>
      <c r="S39" s="41"/>
      <c r="T39" s="41"/>
      <c r="U39" s="41"/>
      <c r="V39" s="41"/>
      <c r="W39" s="41"/>
      <c r="X39" s="41"/>
      <c r="Y39" s="41"/>
      <c r="Z39" s="41"/>
    </row>
    <row r="40" spans="1:26" x14ac:dyDescent="0.35">
      <c r="A40" s="41"/>
      <c r="B40" s="41"/>
      <c r="C40" s="41"/>
      <c r="D40" s="41"/>
      <c r="E40" s="41"/>
      <c r="F40" s="41"/>
      <c r="G40" s="41"/>
      <c r="H40" s="41"/>
      <c r="I40" s="41"/>
      <c r="J40" s="41"/>
      <c r="K40" s="41"/>
      <c r="L40" s="41"/>
      <c r="M40" s="41"/>
      <c r="N40" s="41" t="s">
        <v>21</v>
      </c>
      <c r="O40" s="41"/>
      <c r="P40" s="41"/>
      <c r="Q40" s="41"/>
      <c r="R40" s="41"/>
      <c r="S40" s="41"/>
      <c r="T40" s="41"/>
      <c r="U40" s="41"/>
      <c r="V40" s="41"/>
      <c r="W40" s="41"/>
      <c r="X40" s="41"/>
      <c r="Y40" s="41"/>
      <c r="Z40" s="41"/>
    </row>
    <row r="41" spans="1:26" x14ac:dyDescent="0.35">
      <c r="A41" s="41"/>
      <c r="B41" s="41"/>
      <c r="C41" s="41"/>
      <c r="D41" s="41"/>
      <c r="E41" s="41"/>
      <c r="F41" s="41"/>
      <c r="G41" s="41"/>
      <c r="H41" s="41"/>
      <c r="I41" s="41"/>
      <c r="J41" s="41"/>
      <c r="K41" s="41"/>
      <c r="L41" s="41"/>
      <c r="M41" s="41"/>
      <c r="N41" s="41" t="s">
        <v>20</v>
      </c>
      <c r="O41" s="41"/>
      <c r="P41" s="41"/>
      <c r="Q41" s="41"/>
      <c r="R41" s="41"/>
      <c r="S41" s="41"/>
      <c r="T41" s="41"/>
      <c r="U41" s="41"/>
      <c r="V41" s="41"/>
      <c r="W41" s="41"/>
      <c r="X41" s="41"/>
      <c r="Y41" s="41"/>
      <c r="Z41" s="41"/>
    </row>
    <row r="42" spans="1:26" x14ac:dyDescent="0.35">
      <c r="A42" s="41"/>
      <c r="B42" s="41"/>
      <c r="C42" s="41"/>
      <c r="D42" s="41"/>
      <c r="E42" s="41"/>
      <c r="F42" s="41"/>
      <c r="G42" s="41"/>
      <c r="H42" s="41"/>
      <c r="I42" s="41"/>
      <c r="J42" s="41"/>
      <c r="K42" s="41"/>
      <c r="L42" s="41"/>
      <c r="M42" s="41"/>
      <c r="N42" s="41" t="s">
        <v>19</v>
      </c>
      <c r="O42" s="41"/>
      <c r="P42" s="41"/>
      <c r="Q42" s="41"/>
      <c r="R42" s="41"/>
      <c r="S42" s="41"/>
      <c r="T42" s="41"/>
      <c r="U42" s="41"/>
      <c r="V42" s="41"/>
      <c r="W42" s="41"/>
      <c r="X42" s="41"/>
      <c r="Y42" s="41"/>
      <c r="Z42" s="41"/>
    </row>
    <row r="43" spans="1:26" x14ac:dyDescent="0.35">
      <c r="A43" s="41"/>
      <c r="B43" s="41"/>
      <c r="C43" s="41"/>
      <c r="D43" s="41"/>
      <c r="E43" s="41"/>
      <c r="F43" s="41"/>
      <c r="G43" s="41"/>
      <c r="H43" s="41"/>
      <c r="I43" s="41"/>
      <c r="J43" s="41"/>
      <c r="K43" s="41"/>
      <c r="L43" s="41"/>
      <c r="M43" s="41"/>
      <c r="N43" s="41" t="s">
        <v>18</v>
      </c>
      <c r="O43" s="41"/>
      <c r="P43" s="41"/>
      <c r="Q43" s="41"/>
      <c r="R43" s="41"/>
      <c r="S43" s="41"/>
      <c r="T43" s="41"/>
      <c r="U43" s="41"/>
      <c r="V43" s="41"/>
      <c r="W43" s="41"/>
      <c r="X43" s="41"/>
      <c r="Y43" s="41"/>
      <c r="Z43" s="41"/>
    </row>
    <row r="44" spans="1:26" x14ac:dyDescent="0.35">
      <c r="A44" s="41"/>
      <c r="B44" s="41"/>
      <c r="C44" s="41"/>
      <c r="D44" s="41"/>
      <c r="E44" s="41"/>
      <c r="F44" s="41"/>
      <c r="G44" s="41"/>
      <c r="H44" s="41"/>
      <c r="I44" s="41"/>
      <c r="J44" s="41"/>
      <c r="K44" s="41"/>
      <c r="L44" s="41"/>
      <c r="M44" s="41"/>
      <c r="N44" s="41" t="s">
        <v>17</v>
      </c>
      <c r="O44" s="41"/>
      <c r="P44" s="41"/>
      <c r="Q44" s="41"/>
      <c r="R44" s="41"/>
      <c r="S44" s="41"/>
      <c r="T44" s="41"/>
      <c r="U44" s="41"/>
      <c r="V44" s="41"/>
      <c r="W44" s="41"/>
      <c r="X44" s="41"/>
      <c r="Y44" s="41"/>
      <c r="Z44" s="41"/>
    </row>
    <row r="45" spans="1:26" x14ac:dyDescent="0.35">
      <c r="A45" s="41"/>
      <c r="B45" s="41"/>
      <c r="C45" s="41"/>
      <c r="D45" s="41"/>
      <c r="E45" s="41"/>
      <c r="F45" s="41"/>
      <c r="G45" s="41"/>
      <c r="H45" s="41"/>
      <c r="I45" s="41"/>
      <c r="J45" s="41"/>
      <c r="K45" s="41"/>
      <c r="L45" s="41"/>
      <c r="M45" s="41"/>
      <c r="N45" s="41" t="s">
        <v>16</v>
      </c>
      <c r="O45" s="41"/>
      <c r="P45" s="41"/>
      <c r="Q45" s="41"/>
      <c r="R45" s="41"/>
      <c r="S45" s="41"/>
      <c r="T45" s="41"/>
      <c r="U45" s="41"/>
      <c r="V45" s="41"/>
      <c r="W45" s="41"/>
      <c r="X45" s="41"/>
      <c r="Y45" s="41"/>
      <c r="Z45" s="41"/>
    </row>
    <row r="46" spans="1:26" x14ac:dyDescent="0.35">
      <c r="A46" s="41"/>
      <c r="B46" s="41"/>
      <c r="C46" s="41"/>
      <c r="D46" s="41"/>
      <c r="E46" s="41"/>
      <c r="F46" s="41"/>
      <c r="G46" s="41"/>
      <c r="H46" s="41"/>
      <c r="I46" s="41"/>
      <c r="J46" s="41"/>
      <c r="K46" s="41"/>
      <c r="L46" s="41"/>
      <c r="M46" s="41"/>
      <c r="N46" s="41" t="s">
        <v>6</v>
      </c>
      <c r="O46" s="41"/>
      <c r="P46" s="41"/>
      <c r="Q46" s="41"/>
      <c r="R46" s="41"/>
      <c r="S46" s="41"/>
      <c r="T46" s="41"/>
      <c r="U46" s="41"/>
      <c r="V46" s="41"/>
      <c r="W46" s="41"/>
      <c r="X46" s="41"/>
      <c r="Y46" s="41"/>
      <c r="Z46" s="41"/>
    </row>
    <row r="47" spans="1:26" x14ac:dyDescent="0.35">
      <c r="A47" s="41"/>
      <c r="B47" s="41"/>
      <c r="C47" s="41"/>
      <c r="D47" s="41"/>
      <c r="E47" s="41"/>
      <c r="F47" s="41"/>
      <c r="G47" s="41"/>
      <c r="H47" s="41"/>
      <c r="I47" s="41"/>
      <c r="J47" s="41"/>
      <c r="K47" s="41"/>
      <c r="L47" s="41"/>
      <c r="M47" s="41"/>
      <c r="N47" s="41" t="s">
        <v>51</v>
      </c>
      <c r="O47" s="41"/>
      <c r="P47" s="41"/>
      <c r="Q47" s="41"/>
      <c r="R47" s="41"/>
      <c r="S47" s="41"/>
      <c r="T47" s="41"/>
      <c r="U47" s="41"/>
      <c r="V47" s="41"/>
      <c r="W47" s="41"/>
      <c r="X47" s="41"/>
      <c r="Y47" s="41"/>
      <c r="Z47" s="41"/>
    </row>
  </sheetData>
  <mergeCells count="17">
    <mergeCell ref="A25:L25"/>
    <mergeCell ref="A1:L1"/>
    <mergeCell ref="A4:D4"/>
    <mergeCell ref="O4:S4"/>
    <mergeCell ref="O5:S5"/>
    <mergeCell ref="B6:D6"/>
    <mergeCell ref="F6:H6"/>
    <mergeCell ref="J6:L6"/>
    <mergeCell ref="O6:S6"/>
    <mergeCell ref="O7:S7"/>
    <mergeCell ref="A20:L20"/>
    <mergeCell ref="A22:L22"/>
    <mergeCell ref="A27:L27"/>
    <mergeCell ref="A30:E30"/>
    <mergeCell ref="J32:L32"/>
    <mergeCell ref="A33:C33"/>
    <mergeCell ref="J33:L33"/>
  </mergeCells>
  <dataValidations count="1">
    <dataValidation type="list" allowBlank="1" showInputMessage="1" showErrorMessage="1" sqref="A4:D4" xr:uid="{DB4514C4-55B4-4830-B8E8-F7544E9F6EAB}">
      <formula1>$N$32:$N$47</formula1>
    </dataValidation>
  </dataValidations>
  <hyperlinks>
    <hyperlink ref="A21:L21" r:id="rId1" display="3 For more detailed technical definitions of fire-related non-fatal casualties, see the Fire Statistics Definitions document. " xr:uid="{ABA32259-1082-4B34-AA0E-42A5E23F54A4}"/>
    <hyperlink ref="A30" r:id="rId2" xr:uid="{9667725D-8BDA-4D01-8E99-4AA15B6B2102}"/>
    <hyperlink ref="A33" r:id="rId3" display="Contact: FireStatistics@homeoffice.gsi.gov.uk" xr:uid="{45AC088D-D060-4868-B1E3-72774BF429B2}"/>
    <hyperlink ref="A33:B33" r:id="rId4" display="Contact: FireStatistics@homeoffice.gov.uk" xr:uid="{658E2EFC-6E0F-4C3A-B80B-3E1B281946E8}"/>
    <hyperlink ref="A31" r:id="rId5" display="The statistics in this table are National Statistics." xr:uid="{8E91A14E-78EE-4E4F-9313-E0B8A36F677E}"/>
  </hyperlinks>
  <pageMargins left="0.70866141732283472" right="0.70866141732283472" top="0.74803149606299213" bottom="0.74803149606299213" header="0.31496062992125984" footer="0.31496062992125984"/>
  <pageSetup paperSize="9" orientation="portrait" r:id="rId6"/>
  <headerFooter>
    <oddHeader>&amp;C&amp;"Aptos"&amp;10&amp;K000000 OFFICIAL&amp;1#_x000D_</oddHeader>
    <oddFooter>&amp;C_x000D_&amp;1#&amp;"Aptos"&amp;10&amp;K000000 OFFICIAL</oddFooter>
  </headerFooter>
</worksheet>
</file>

<file path=docMetadata/LabelInfo.xml><?xml version="1.0" encoding="utf-8"?>
<clbl:labelList xmlns:clbl="http://schemas.microsoft.com/office/2020/mipLabelMetadata">
  <clbl:label id="{fbd41ebe-fca6-4f2c-aecb-bf3a17e72416}" enabled="1" method="Privileged" siteId="{bf346810-9c7d-43de-a872-24a2ef3995a8}"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Cover_sheet</vt:lpstr>
      <vt:lpstr>config</vt:lpstr>
      <vt:lpstr>Contents</vt:lpstr>
      <vt:lpstr>0910</vt:lpstr>
      <vt:lpstr>Data - primary fires</vt:lpstr>
      <vt:lpstr>Data - fatalities</vt:lpstr>
      <vt:lpstr>Data - casualties</vt:lpstr>
      <vt:lpstr>FIRE0302_working</vt:lpstr>
      <vt:lpstr>FIRE0302</vt:lpstr>
      <vt:lpstr>QA checks</vt:lpstr>
      <vt:lpstr>FIRE0302!Print_Area</vt:lpstr>
      <vt:lpstr>FIRE0302!Print_Titles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2024-05-28T09:49:31Z</dcterms:created>
  <dcterms:modified xsi:type="dcterms:W3CDTF">2026-07-15T12:18:56Z</dcterms:modified>
</cp:coreProperties>
</file>